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codeName="ThisWorkbook" autoCompressPictures="0"/>
  <bookViews>
    <workbookView xWindow="0" yWindow="0" windowWidth="25600" windowHeight="15460" tabRatio="500"/>
  </bookViews>
  <sheets>
    <sheet name="Intro" sheetId="7" r:id="rId1"/>
    <sheet name="Wedstrijden" sheetId="16" r:id="rId2"/>
    <sheet name="8 teams" sheetId="1" r:id="rId3"/>
    <sheet name="7 teams" sheetId="9" r:id="rId4"/>
    <sheet name="6 teams" sheetId="10" r:id="rId5"/>
    <sheet name="5 teams" sheetId="11" r:id="rId6"/>
    <sheet name="4 teams" sheetId="12" r:id="rId7"/>
    <sheet name="3 teams x2" sheetId="15" r:id="rId8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16" i="15" l="1"/>
  <c r="M16" i="15"/>
  <c r="N16" i="15"/>
  <c r="O16" i="15"/>
  <c r="L17" i="15"/>
  <c r="M17" i="15"/>
  <c r="N17" i="15"/>
  <c r="O17" i="15"/>
  <c r="L18" i="15"/>
  <c r="M18" i="15"/>
  <c r="N18" i="15"/>
  <c r="O18" i="15"/>
  <c r="L19" i="15"/>
  <c r="M19" i="15"/>
  <c r="N19" i="15"/>
  <c r="O19" i="15"/>
  <c r="L20" i="15"/>
  <c r="M20" i="15"/>
  <c r="N20" i="15"/>
  <c r="O20" i="15"/>
  <c r="O15" i="15"/>
  <c r="N15" i="15"/>
  <c r="M15" i="15"/>
  <c r="L15" i="15"/>
  <c r="F19" i="15"/>
  <c r="H20" i="15"/>
  <c r="H18" i="15"/>
  <c r="F20" i="15"/>
  <c r="H17" i="15"/>
  <c r="H19" i="15"/>
  <c r="F18" i="15"/>
  <c r="F17" i="15"/>
  <c r="H16" i="15"/>
  <c r="F16" i="15"/>
  <c r="H15" i="15"/>
  <c r="F15" i="15"/>
  <c r="AD8" i="15"/>
  <c r="AO8" i="15"/>
  <c r="AP8" i="15"/>
  <c r="AN8" i="15"/>
  <c r="AR8" i="15"/>
  <c r="AS8" i="15"/>
  <c r="AQ8" i="15"/>
  <c r="AT8" i="15"/>
  <c r="AJ8" i="15"/>
  <c r="AK8" i="15"/>
  <c r="AL8" i="15"/>
  <c r="AM8" i="15"/>
  <c r="AF8" i="15"/>
  <c r="AE8" i="15"/>
  <c r="AD9" i="15"/>
  <c r="AO9" i="15"/>
  <c r="AP9" i="15"/>
  <c r="AN9" i="15"/>
  <c r="AR9" i="15"/>
  <c r="AS9" i="15"/>
  <c r="AQ9" i="15"/>
  <c r="AT9" i="15"/>
  <c r="AJ9" i="15"/>
  <c r="AK9" i="15"/>
  <c r="AL9" i="15"/>
  <c r="AM9" i="15"/>
  <c r="AF9" i="15"/>
  <c r="AE9" i="15"/>
  <c r="AD10" i="15"/>
  <c r="AO10" i="15"/>
  <c r="AP10" i="15"/>
  <c r="AN10" i="15"/>
  <c r="AR10" i="15"/>
  <c r="AS10" i="15"/>
  <c r="AQ10" i="15"/>
  <c r="AT10" i="15"/>
  <c r="AJ10" i="15"/>
  <c r="AK10" i="15"/>
  <c r="AL10" i="15"/>
  <c r="AM10" i="15"/>
  <c r="AF10" i="15"/>
  <c r="AE10" i="15"/>
  <c r="AI10" i="15" a="1"/>
  <c r="AI10" i="15"/>
  <c r="AH10" i="15" a="1"/>
  <c r="AH10" i="15"/>
  <c r="AG10" i="15"/>
  <c r="S10" i="15" a="1"/>
  <c r="S10" i="15"/>
  <c r="AA10" i="15"/>
  <c r="Z10" i="15"/>
  <c r="Y10" i="15"/>
  <c r="X10" i="15"/>
  <c r="W10" i="15"/>
  <c r="V10" i="15"/>
  <c r="U10" i="15"/>
  <c r="AH8" i="15" a="1"/>
  <c r="AH8" i="15"/>
  <c r="AI8" i="15" a="1"/>
  <c r="AI8" i="15"/>
  <c r="AG8" i="15"/>
  <c r="T10" i="15"/>
  <c r="AI9" i="15" a="1"/>
  <c r="AI9" i="15"/>
  <c r="AH9" i="15" a="1"/>
  <c r="AH9" i="15"/>
  <c r="AG9" i="15"/>
  <c r="S9" i="15" a="1"/>
  <c r="S9" i="15"/>
  <c r="AA9" i="15"/>
  <c r="Z9" i="15"/>
  <c r="Y9" i="15"/>
  <c r="X9" i="15"/>
  <c r="W9" i="15"/>
  <c r="V9" i="15"/>
  <c r="U9" i="15"/>
  <c r="T9" i="15"/>
  <c r="S8" i="15" a="1"/>
  <c r="S8" i="15"/>
  <c r="AA8" i="15"/>
  <c r="Z8" i="15"/>
  <c r="Y8" i="15"/>
  <c r="X8" i="15"/>
  <c r="W8" i="15"/>
  <c r="V8" i="15"/>
  <c r="U8" i="15"/>
  <c r="T8" i="15"/>
  <c r="R2" i="15"/>
  <c r="L17" i="9"/>
  <c r="M17" i="9"/>
  <c r="N17" i="9"/>
  <c r="O17" i="9"/>
  <c r="L18" i="9"/>
  <c r="M18" i="9"/>
  <c r="N18" i="9"/>
  <c r="O18" i="9"/>
  <c r="L19" i="9"/>
  <c r="M19" i="9"/>
  <c r="N19" i="9"/>
  <c r="O19" i="9"/>
  <c r="L20" i="9"/>
  <c r="M20" i="9"/>
  <c r="N20" i="9"/>
  <c r="O20" i="9"/>
  <c r="L21" i="9"/>
  <c r="M21" i="9"/>
  <c r="N21" i="9"/>
  <c r="O21" i="9"/>
  <c r="L22" i="9"/>
  <c r="M22" i="9"/>
  <c r="N22" i="9"/>
  <c r="O22" i="9"/>
  <c r="L23" i="9"/>
  <c r="M23" i="9"/>
  <c r="N23" i="9"/>
  <c r="O23" i="9"/>
  <c r="L24" i="9"/>
  <c r="M24" i="9"/>
  <c r="N24" i="9"/>
  <c r="O24" i="9"/>
  <c r="L25" i="9"/>
  <c r="M25" i="9"/>
  <c r="N25" i="9"/>
  <c r="O25" i="9"/>
  <c r="L26" i="9"/>
  <c r="M26" i="9"/>
  <c r="N26" i="9"/>
  <c r="O26" i="9"/>
  <c r="L27" i="9"/>
  <c r="M27" i="9"/>
  <c r="N27" i="9"/>
  <c r="O27" i="9"/>
  <c r="L28" i="9"/>
  <c r="M28" i="9"/>
  <c r="N28" i="9"/>
  <c r="O28" i="9"/>
  <c r="L29" i="9"/>
  <c r="M29" i="9"/>
  <c r="N29" i="9"/>
  <c r="O29" i="9"/>
  <c r="L30" i="9"/>
  <c r="M30" i="9"/>
  <c r="N30" i="9"/>
  <c r="O30" i="9"/>
  <c r="L31" i="9"/>
  <c r="M31" i="9"/>
  <c r="N31" i="9"/>
  <c r="O31" i="9"/>
  <c r="L32" i="9"/>
  <c r="M32" i="9"/>
  <c r="N32" i="9"/>
  <c r="O32" i="9"/>
  <c r="L33" i="9"/>
  <c r="M33" i="9"/>
  <c r="N33" i="9"/>
  <c r="O33" i="9"/>
  <c r="L34" i="9"/>
  <c r="M34" i="9"/>
  <c r="N34" i="9"/>
  <c r="O34" i="9"/>
  <c r="L35" i="9"/>
  <c r="M35" i="9"/>
  <c r="N35" i="9"/>
  <c r="O35" i="9"/>
  <c r="L36" i="9"/>
  <c r="M36" i="9"/>
  <c r="N36" i="9"/>
  <c r="O36" i="9"/>
  <c r="O16" i="9"/>
  <c r="N16" i="9"/>
  <c r="M16" i="9"/>
  <c r="L16" i="9"/>
  <c r="L15" i="11"/>
  <c r="M15" i="11"/>
  <c r="N15" i="11"/>
  <c r="O15" i="11"/>
  <c r="L16" i="11"/>
  <c r="M16" i="11"/>
  <c r="N16" i="11"/>
  <c r="O16" i="11"/>
  <c r="L17" i="11"/>
  <c r="M17" i="11"/>
  <c r="N17" i="11"/>
  <c r="O17" i="11"/>
  <c r="L18" i="11"/>
  <c r="M18" i="11"/>
  <c r="N18" i="11"/>
  <c r="O18" i="11"/>
  <c r="L19" i="11"/>
  <c r="M19" i="11"/>
  <c r="N19" i="11"/>
  <c r="O19" i="11"/>
  <c r="L20" i="11"/>
  <c r="M20" i="11"/>
  <c r="N20" i="11"/>
  <c r="O20" i="11"/>
  <c r="L21" i="11"/>
  <c r="M21" i="11"/>
  <c r="N21" i="11"/>
  <c r="O21" i="11"/>
  <c r="L22" i="11"/>
  <c r="M22" i="11"/>
  <c r="N22" i="11"/>
  <c r="O22" i="11"/>
  <c r="L23" i="11"/>
  <c r="M23" i="11"/>
  <c r="N23" i="11"/>
  <c r="O23" i="11"/>
  <c r="O14" i="11"/>
  <c r="N14" i="11"/>
  <c r="M14" i="11"/>
  <c r="L14" i="11"/>
  <c r="L14" i="12"/>
  <c r="M14" i="12"/>
  <c r="N14" i="12"/>
  <c r="O14" i="12"/>
  <c r="L15" i="12"/>
  <c r="M15" i="12"/>
  <c r="N15" i="12"/>
  <c r="O15" i="12"/>
  <c r="L16" i="12"/>
  <c r="M16" i="12"/>
  <c r="N16" i="12"/>
  <c r="O16" i="12"/>
  <c r="L17" i="12"/>
  <c r="M17" i="12"/>
  <c r="N17" i="12"/>
  <c r="O17" i="12"/>
  <c r="L18" i="12"/>
  <c r="M18" i="12"/>
  <c r="N18" i="12"/>
  <c r="O18" i="12"/>
  <c r="L16" i="10"/>
  <c r="M16" i="10"/>
  <c r="N16" i="10"/>
  <c r="O16" i="10"/>
  <c r="L17" i="10"/>
  <c r="M17" i="10"/>
  <c r="N17" i="10"/>
  <c r="O17" i="10"/>
  <c r="L18" i="10"/>
  <c r="M18" i="10"/>
  <c r="N18" i="10"/>
  <c r="O18" i="10"/>
  <c r="L19" i="10"/>
  <c r="M19" i="10"/>
  <c r="N19" i="10"/>
  <c r="O19" i="10"/>
  <c r="L20" i="10"/>
  <c r="M20" i="10"/>
  <c r="N20" i="10"/>
  <c r="O20" i="10"/>
  <c r="L21" i="10"/>
  <c r="M21" i="10"/>
  <c r="N21" i="10"/>
  <c r="O21" i="10"/>
  <c r="L22" i="10"/>
  <c r="M22" i="10"/>
  <c r="N22" i="10"/>
  <c r="O22" i="10"/>
  <c r="L23" i="10"/>
  <c r="M23" i="10"/>
  <c r="N23" i="10"/>
  <c r="O23" i="10"/>
  <c r="L24" i="10"/>
  <c r="M24" i="10"/>
  <c r="N24" i="10"/>
  <c r="O24" i="10"/>
  <c r="L25" i="10"/>
  <c r="M25" i="10"/>
  <c r="N25" i="10"/>
  <c r="O25" i="10"/>
  <c r="L26" i="10"/>
  <c r="M26" i="10"/>
  <c r="N26" i="10"/>
  <c r="O26" i="10"/>
  <c r="L27" i="10"/>
  <c r="M27" i="10"/>
  <c r="N27" i="10"/>
  <c r="O27" i="10"/>
  <c r="L28" i="10"/>
  <c r="M28" i="10"/>
  <c r="N28" i="10"/>
  <c r="O28" i="10"/>
  <c r="L29" i="10"/>
  <c r="M29" i="10"/>
  <c r="N29" i="10"/>
  <c r="O29" i="10"/>
  <c r="H18" i="12"/>
  <c r="F18" i="12"/>
  <c r="H17" i="12"/>
  <c r="F17" i="12"/>
  <c r="H16" i="12"/>
  <c r="F16" i="12"/>
  <c r="H15" i="12"/>
  <c r="F15" i="12"/>
  <c r="H14" i="12"/>
  <c r="F14" i="12"/>
  <c r="H13" i="12"/>
  <c r="F13" i="12"/>
  <c r="L13" i="12"/>
  <c r="M13" i="12"/>
  <c r="N13" i="12"/>
  <c r="O13" i="12"/>
  <c r="AD8" i="12"/>
  <c r="AO8" i="12"/>
  <c r="AP8" i="12"/>
  <c r="AN8" i="12"/>
  <c r="AR8" i="12"/>
  <c r="AS8" i="12"/>
  <c r="AQ8" i="12"/>
  <c r="AT8" i="12"/>
  <c r="AJ8" i="12"/>
  <c r="AK8" i="12"/>
  <c r="AL8" i="12"/>
  <c r="AM8" i="12"/>
  <c r="AF8" i="12"/>
  <c r="AE8" i="12"/>
  <c r="AD9" i="12"/>
  <c r="AO9" i="12"/>
  <c r="AP9" i="12"/>
  <c r="AN9" i="12"/>
  <c r="AR9" i="12"/>
  <c r="AS9" i="12"/>
  <c r="AQ9" i="12"/>
  <c r="AT9" i="12"/>
  <c r="AJ9" i="12"/>
  <c r="AK9" i="12"/>
  <c r="AL9" i="12"/>
  <c r="AM9" i="12"/>
  <c r="AF9" i="12"/>
  <c r="AE9" i="12"/>
  <c r="AD10" i="12"/>
  <c r="AO10" i="12"/>
  <c r="AP10" i="12"/>
  <c r="AN10" i="12"/>
  <c r="AR10" i="12"/>
  <c r="AS10" i="12"/>
  <c r="AQ10" i="12"/>
  <c r="AT10" i="12"/>
  <c r="AJ10" i="12"/>
  <c r="AK10" i="12"/>
  <c r="AL10" i="12"/>
  <c r="AM10" i="12"/>
  <c r="AF10" i="12"/>
  <c r="AE10" i="12"/>
  <c r="AD11" i="12"/>
  <c r="AO11" i="12"/>
  <c r="AP11" i="12"/>
  <c r="AN11" i="12"/>
  <c r="AR11" i="12"/>
  <c r="AS11" i="12"/>
  <c r="AQ11" i="12"/>
  <c r="AT11" i="12"/>
  <c r="AJ11" i="12"/>
  <c r="AK11" i="12"/>
  <c r="AL11" i="12"/>
  <c r="AM11" i="12"/>
  <c r="AF11" i="12"/>
  <c r="AE11" i="12"/>
  <c r="AH11" i="12" a="1"/>
  <c r="AH11" i="12"/>
  <c r="AI11" i="12" a="1"/>
  <c r="AI11" i="12"/>
  <c r="AG11" i="12"/>
  <c r="S11" i="12" a="1"/>
  <c r="S11" i="12"/>
  <c r="AA11" i="12"/>
  <c r="Z11" i="12"/>
  <c r="Y11" i="12"/>
  <c r="X11" i="12"/>
  <c r="W11" i="12"/>
  <c r="V11" i="12"/>
  <c r="U11" i="12"/>
  <c r="AH9" i="12"/>
  <c r="AI9" i="12"/>
  <c r="AG9" i="12"/>
  <c r="AH8" i="12"/>
  <c r="AI8" i="12"/>
  <c r="AG8" i="12"/>
  <c r="T11" i="12"/>
  <c r="AI10" i="12" a="1"/>
  <c r="AI10" i="12"/>
  <c r="AH10" i="12" a="1"/>
  <c r="AH10" i="12"/>
  <c r="AG10" i="12"/>
  <c r="S10" i="12" a="1"/>
  <c r="S10" i="12"/>
  <c r="AA10" i="12"/>
  <c r="Z10" i="12"/>
  <c r="Y10" i="12"/>
  <c r="X10" i="12"/>
  <c r="W10" i="12"/>
  <c r="V10" i="12"/>
  <c r="U10" i="12"/>
  <c r="T10" i="12"/>
  <c r="AI9" i="12" a="1"/>
  <c r="AH9" i="12" a="1"/>
  <c r="S9" i="12" a="1"/>
  <c r="S9" i="12"/>
  <c r="AA9" i="12"/>
  <c r="Z9" i="12"/>
  <c r="Y9" i="12"/>
  <c r="X9" i="12"/>
  <c r="W9" i="12"/>
  <c r="V9" i="12"/>
  <c r="U9" i="12"/>
  <c r="T9" i="12"/>
  <c r="AI8" i="12" a="1"/>
  <c r="AH8" i="12" a="1"/>
  <c r="S8" i="12" a="1"/>
  <c r="S8" i="12"/>
  <c r="AA8" i="12"/>
  <c r="Z8" i="12"/>
  <c r="Y8" i="12"/>
  <c r="X8" i="12"/>
  <c r="W8" i="12"/>
  <c r="V8" i="12"/>
  <c r="U8" i="12"/>
  <c r="T8" i="12"/>
  <c r="R2" i="12"/>
  <c r="H23" i="11"/>
  <c r="F23" i="11"/>
  <c r="H22" i="11"/>
  <c r="F22" i="11"/>
  <c r="H21" i="11"/>
  <c r="F21" i="11"/>
  <c r="H20" i="11"/>
  <c r="F20" i="11"/>
  <c r="H19" i="11"/>
  <c r="F19" i="11"/>
  <c r="H18" i="11"/>
  <c r="F18" i="11"/>
  <c r="H17" i="11"/>
  <c r="F17" i="11"/>
  <c r="H16" i="11"/>
  <c r="F16" i="11"/>
  <c r="H15" i="11"/>
  <c r="F15" i="11"/>
  <c r="H14" i="11"/>
  <c r="F14" i="11"/>
  <c r="AD8" i="11"/>
  <c r="AO8" i="11"/>
  <c r="AP8" i="11"/>
  <c r="AN8" i="11"/>
  <c r="AR8" i="11"/>
  <c r="AS8" i="11"/>
  <c r="AQ8" i="11"/>
  <c r="AT8" i="11"/>
  <c r="AJ8" i="11"/>
  <c r="AK8" i="11"/>
  <c r="AL8" i="11"/>
  <c r="AM8" i="11"/>
  <c r="AF8" i="11"/>
  <c r="AE8" i="11"/>
  <c r="AD9" i="11"/>
  <c r="AO9" i="11"/>
  <c r="AP9" i="11"/>
  <c r="AN9" i="11"/>
  <c r="AR9" i="11"/>
  <c r="AS9" i="11"/>
  <c r="AQ9" i="11"/>
  <c r="AT9" i="11"/>
  <c r="AJ9" i="11"/>
  <c r="AK9" i="11"/>
  <c r="AL9" i="11"/>
  <c r="AM9" i="11"/>
  <c r="AF9" i="11"/>
  <c r="AE9" i="11"/>
  <c r="AD10" i="11"/>
  <c r="AO10" i="11"/>
  <c r="AP10" i="11"/>
  <c r="AN10" i="11"/>
  <c r="AR10" i="11"/>
  <c r="AS10" i="11"/>
  <c r="AQ10" i="11"/>
  <c r="AT10" i="11"/>
  <c r="AJ10" i="11"/>
  <c r="AK10" i="11"/>
  <c r="AL10" i="11"/>
  <c r="AM10" i="11"/>
  <c r="AF10" i="11"/>
  <c r="AE10" i="11"/>
  <c r="AD11" i="11"/>
  <c r="AO11" i="11"/>
  <c r="AP11" i="11"/>
  <c r="AN11" i="11"/>
  <c r="AR11" i="11"/>
  <c r="AS11" i="11"/>
  <c r="AQ11" i="11"/>
  <c r="AT11" i="11"/>
  <c r="AJ11" i="11"/>
  <c r="AK11" i="11"/>
  <c r="AL11" i="11"/>
  <c r="AM11" i="11"/>
  <c r="AF11" i="11"/>
  <c r="AE11" i="11"/>
  <c r="AD12" i="11"/>
  <c r="AO12" i="11"/>
  <c r="AP12" i="11"/>
  <c r="AN12" i="11"/>
  <c r="AR12" i="11"/>
  <c r="AS12" i="11"/>
  <c r="AQ12" i="11"/>
  <c r="AT12" i="11"/>
  <c r="AJ12" i="11"/>
  <c r="AK12" i="11"/>
  <c r="AL12" i="11"/>
  <c r="AM12" i="11"/>
  <c r="AF12" i="11"/>
  <c r="AE12" i="11"/>
  <c r="AI12" i="11" a="1"/>
  <c r="AI12" i="11"/>
  <c r="AH12" i="11" a="1"/>
  <c r="AH12" i="11"/>
  <c r="AG12" i="11"/>
  <c r="S12" i="11" a="1"/>
  <c r="S12" i="11"/>
  <c r="AA12" i="11"/>
  <c r="Z12" i="11"/>
  <c r="Y12" i="11"/>
  <c r="X12" i="11"/>
  <c r="W12" i="11"/>
  <c r="V12" i="11"/>
  <c r="U12" i="11"/>
  <c r="T12" i="11"/>
  <c r="AI11" i="11" a="1"/>
  <c r="AI11" i="11"/>
  <c r="AH11" i="11" a="1"/>
  <c r="AH11" i="11"/>
  <c r="AG11" i="11"/>
  <c r="S11" i="11" a="1"/>
  <c r="S11" i="11"/>
  <c r="AA11" i="11"/>
  <c r="Z11" i="11"/>
  <c r="Y11" i="11"/>
  <c r="X11" i="11"/>
  <c r="W11" i="11"/>
  <c r="V11" i="11"/>
  <c r="U11" i="11"/>
  <c r="T11" i="11"/>
  <c r="AI10" i="11" a="1"/>
  <c r="AI10" i="11"/>
  <c r="AH10" i="11" a="1"/>
  <c r="AH10" i="11"/>
  <c r="AG10" i="11"/>
  <c r="S10" i="11" a="1"/>
  <c r="S10" i="11"/>
  <c r="AA10" i="11"/>
  <c r="Z10" i="11"/>
  <c r="Y10" i="11"/>
  <c r="X10" i="11"/>
  <c r="W10" i="11"/>
  <c r="V10" i="11"/>
  <c r="U10" i="11"/>
  <c r="T10" i="11"/>
  <c r="AI9" i="11" a="1"/>
  <c r="AI9" i="11"/>
  <c r="AH9" i="11" a="1"/>
  <c r="AH9" i="11"/>
  <c r="AG9" i="11"/>
  <c r="S9" i="11" a="1"/>
  <c r="S9" i="11"/>
  <c r="AA9" i="11"/>
  <c r="Z9" i="11"/>
  <c r="Y9" i="11"/>
  <c r="X9" i="11"/>
  <c r="W9" i="11"/>
  <c r="V9" i="11"/>
  <c r="U9" i="11"/>
  <c r="T9" i="11"/>
  <c r="AI8" i="11" a="1"/>
  <c r="AI8" i="11"/>
  <c r="AH8" i="11" a="1"/>
  <c r="AH8" i="11"/>
  <c r="AG8" i="11"/>
  <c r="S8" i="11" a="1"/>
  <c r="S8" i="11"/>
  <c r="AA8" i="11"/>
  <c r="Z8" i="11"/>
  <c r="Y8" i="11"/>
  <c r="X8" i="11"/>
  <c r="W8" i="11"/>
  <c r="V8" i="11"/>
  <c r="U8" i="11"/>
  <c r="T8" i="11"/>
  <c r="R2" i="11"/>
  <c r="H29" i="10"/>
  <c r="F29" i="10"/>
  <c r="H28" i="10"/>
  <c r="F28" i="10"/>
  <c r="H27" i="10"/>
  <c r="F27" i="10"/>
  <c r="H26" i="10"/>
  <c r="F26" i="10"/>
  <c r="H25" i="10"/>
  <c r="F25" i="10"/>
  <c r="H24" i="10"/>
  <c r="F24" i="10"/>
  <c r="H23" i="10"/>
  <c r="F23" i="10"/>
  <c r="H22" i="10"/>
  <c r="F22" i="10"/>
  <c r="H21" i="10"/>
  <c r="F21" i="10"/>
  <c r="H20" i="10"/>
  <c r="F20" i="10"/>
  <c r="H19" i="10"/>
  <c r="F19" i="10"/>
  <c r="H18" i="10"/>
  <c r="F18" i="10"/>
  <c r="H17" i="10"/>
  <c r="F17" i="10"/>
  <c r="H16" i="10"/>
  <c r="F16" i="10"/>
  <c r="H15" i="10"/>
  <c r="F15" i="10"/>
  <c r="L15" i="10"/>
  <c r="M15" i="10"/>
  <c r="N15" i="10"/>
  <c r="O15" i="10"/>
  <c r="AD8" i="10"/>
  <c r="AO8" i="10"/>
  <c r="AP8" i="10"/>
  <c r="AN8" i="10"/>
  <c r="AR8" i="10"/>
  <c r="AS8" i="10"/>
  <c r="AQ8" i="10"/>
  <c r="AT8" i="10"/>
  <c r="AJ8" i="10"/>
  <c r="AK8" i="10"/>
  <c r="AL8" i="10"/>
  <c r="AM8" i="10"/>
  <c r="AF8" i="10"/>
  <c r="AE8" i="10"/>
  <c r="AD9" i="10"/>
  <c r="AO9" i="10"/>
  <c r="AP9" i="10"/>
  <c r="AN9" i="10"/>
  <c r="AR9" i="10"/>
  <c r="AS9" i="10"/>
  <c r="AQ9" i="10"/>
  <c r="AT9" i="10"/>
  <c r="AJ9" i="10"/>
  <c r="AK9" i="10"/>
  <c r="AL9" i="10"/>
  <c r="AM9" i="10"/>
  <c r="AF9" i="10"/>
  <c r="AE9" i="10"/>
  <c r="AD10" i="10"/>
  <c r="AO10" i="10"/>
  <c r="AP10" i="10"/>
  <c r="AN10" i="10"/>
  <c r="AR10" i="10"/>
  <c r="AS10" i="10"/>
  <c r="AQ10" i="10"/>
  <c r="AT10" i="10"/>
  <c r="AJ10" i="10"/>
  <c r="AK10" i="10"/>
  <c r="AL10" i="10"/>
  <c r="AM10" i="10"/>
  <c r="AF10" i="10"/>
  <c r="AE10" i="10"/>
  <c r="AD11" i="10"/>
  <c r="AO11" i="10"/>
  <c r="AP11" i="10"/>
  <c r="AN11" i="10"/>
  <c r="AR11" i="10"/>
  <c r="AS11" i="10"/>
  <c r="AQ11" i="10"/>
  <c r="AT11" i="10"/>
  <c r="AJ11" i="10"/>
  <c r="AK11" i="10"/>
  <c r="AL11" i="10"/>
  <c r="AM11" i="10"/>
  <c r="AF11" i="10"/>
  <c r="AE11" i="10"/>
  <c r="AD12" i="10"/>
  <c r="AO12" i="10"/>
  <c r="AP12" i="10"/>
  <c r="AN12" i="10"/>
  <c r="AR12" i="10"/>
  <c r="AS12" i="10"/>
  <c r="AQ12" i="10"/>
  <c r="AT12" i="10"/>
  <c r="AJ12" i="10"/>
  <c r="AK12" i="10"/>
  <c r="AL12" i="10"/>
  <c r="AM12" i="10"/>
  <c r="AF12" i="10"/>
  <c r="AE12" i="10"/>
  <c r="AD13" i="10"/>
  <c r="AO13" i="10"/>
  <c r="AP13" i="10"/>
  <c r="AN13" i="10"/>
  <c r="AR13" i="10"/>
  <c r="AS13" i="10"/>
  <c r="AQ13" i="10"/>
  <c r="AT13" i="10"/>
  <c r="AJ13" i="10"/>
  <c r="AK13" i="10"/>
  <c r="AL13" i="10"/>
  <c r="AM13" i="10"/>
  <c r="AF13" i="10"/>
  <c r="AE13" i="10"/>
  <c r="AI13" i="10" a="1"/>
  <c r="AI13" i="10"/>
  <c r="AH13" i="10" a="1"/>
  <c r="AH13" i="10"/>
  <c r="AG13" i="10"/>
  <c r="S13" i="10" a="1"/>
  <c r="S13" i="10"/>
  <c r="AA13" i="10"/>
  <c r="Z13" i="10"/>
  <c r="Y13" i="10"/>
  <c r="X13" i="10"/>
  <c r="W13" i="10"/>
  <c r="V13" i="10"/>
  <c r="U13" i="10"/>
  <c r="AH12" i="10" a="1"/>
  <c r="AH12" i="10"/>
  <c r="AI12" i="10" a="1"/>
  <c r="AI12" i="10"/>
  <c r="AG12" i="10"/>
  <c r="AH11" i="10"/>
  <c r="AI11" i="10"/>
  <c r="AG11" i="10"/>
  <c r="AH9" i="10"/>
  <c r="AI9" i="10"/>
  <c r="AG9" i="10"/>
  <c r="T13" i="10"/>
  <c r="S12" i="10" a="1"/>
  <c r="S12" i="10"/>
  <c r="AA12" i="10"/>
  <c r="Z12" i="10"/>
  <c r="Y12" i="10"/>
  <c r="X12" i="10"/>
  <c r="W12" i="10"/>
  <c r="V12" i="10"/>
  <c r="U12" i="10"/>
  <c r="AH11" i="10" a="1"/>
  <c r="AI11" i="10" a="1"/>
  <c r="T12" i="10"/>
  <c r="S11" i="10" a="1"/>
  <c r="S11" i="10"/>
  <c r="AA11" i="10"/>
  <c r="Z11" i="10"/>
  <c r="Y11" i="10"/>
  <c r="X11" i="10"/>
  <c r="W11" i="10"/>
  <c r="V11" i="10"/>
  <c r="U11" i="10"/>
  <c r="AH10" i="10" a="1"/>
  <c r="AH10" i="10"/>
  <c r="AI10" i="10" a="1"/>
  <c r="AI10" i="10"/>
  <c r="AG10" i="10"/>
  <c r="T11" i="10"/>
  <c r="S10" i="10" a="1"/>
  <c r="S10" i="10"/>
  <c r="AA10" i="10"/>
  <c r="Z10" i="10"/>
  <c r="Y10" i="10"/>
  <c r="X10" i="10"/>
  <c r="W10" i="10"/>
  <c r="V10" i="10"/>
  <c r="U10" i="10"/>
  <c r="AH9" i="10" a="1"/>
  <c r="AI9" i="10" a="1"/>
  <c r="T10" i="10"/>
  <c r="S9" i="10" a="1"/>
  <c r="S9" i="10"/>
  <c r="AA9" i="10"/>
  <c r="Z9" i="10"/>
  <c r="Y9" i="10"/>
  <c r="X9" i="10"/>
  <c r="W9" i="10"/>
  <c r="V9" i="10"/>
  <c r="U9" i="10"/>
  <c r="AH8" i="10" a="1"/>
  <c r="AH8" i="10"/>
  <c r="AI8" i="10" a="1"/>
  <c r="AI8" i="10"/>
  <c r="AG8" i="10"/>
  <c r="T9" i="10"/>
  <c r="S8" i="10" a="1"/>
  <c r="S8" i="10"/>
  <c r="AA8" i="10"/>
  <c r="Z8" i="10"/>
  <c r="Y8" i="10"/>
  <c r="X8" i="10"/>
  <c r="W8" i="10"/>
  <c r="V8" i="10"/>
  <c r="U8" i="10"/>
  <c r="T8" i="10"/>
  <c r="R2" i="10"/>
  <c r="H36" i="9"/>
  <c r="F36" i="9"/>
  <c r="H35" i="9"/>
  <c r="F35" i="9"/>
  <c r="H34" i="9"/>
  <c r="F34" i="9"/>
  <c r="H33" i="9"/>
  <c r="F33" i="9"/>
  <c r="H32" i="9"/>
  <c r="F32" i="9"/>
  <c r="H31" i="9"/>
  <c r="F31" i="9"/>
  <c r="H30" i="9"/>
  <c r="F30" i="9"/>
  <c r="H29" i="9"/>
  <c r="F29" i="9"/>
  <c r="H28" i="9"/>
  <c r="F28" i="9"/>
  <c r="H27" i="9"/>
  <c r="F27" i="9"/>
  <c r="H26" i="9"/>
  <c r="F26" i="9"/>
  <c r="H25" i="9"/>
  <c r="F25" i="9"/>
  <c r="H24" i="9"/>
  <c r="F24" i="9"/>
  <c r="H23" i="9"/>
  <c r="F23" i="9"/>
  <c r="H22" i="9"/>
  <c r="F22" i="9"/>
  <c r="H21" i="9"/>
  <c r="F21" i="9"/>
  <c r="H20" i="9"/>
  <c r="F20" i="9"/>
  <c r="H19" i="9"/>
  <c r="F19" i="9"/>
  <c r="H18" i="9"/>
  <c r="F18" i="9"/>
  <c r="H17" i="9"/>
  <c r="F17" i="9"/>
  <c r="H16" i="9"/>
  <c r="F16" i="9"/>
  <c r="AD8" i="9"/>
  <c r="AO8" i="9"/>
  <c r="AP8" i="9"/>
  <c r="AN8" i="9"/>
  <c r="AR8" i="9"/>
  <c r="AS8" i="9"/>
  <c r="AQ8" i="9"/>
  <c r="AT8" i="9"/>
  <c r="AJ8" i="9"/>
  <c r="AK8" i="9"/>
  <c r="AL8" i="9"/>
  <c r="AM8" i="9"/>
  <c r="AF8" i="9"/>
  <c r="AE8" i="9"/>
  <c r="AD9" i="9"/>
  <c r="AO9" i="9"/>
  <c r="AP9" i="9"/>
  <c r="AN9" i="9"/>
  <c r="AR9" i="9"/>
  <c r="AS9" i="9"/>
  <c r="AQ9" i="9"/>
  <c r="AT9" i="9"/>
  <c r="AJ9" i="9"/>
  <c r="AK9" i="9"/>
  <c r="AL9" i="9"/>
  <c r="AM9" i="9"/>
  <c r="AF9" i="9"/>
  <c r="AE9" i="9"/>
  <c r="AD10" i="9"/>
  <c r="AO10" i="9"/>
  <c r="AP10" i="9"/>
  <c r="AN10" i="9"/>
  <c r="AR10" i="9"/>
  <c r="AS10" i="9"/>
  <c r="AQ10" i="9"/>
  <c r="AT10" i="9"/>
  <c r="AJ10" i="9"/>
  <c r="AK10" i="9"/>
  <c r="AL10" i="9"/>
  <c r="AM10" i="9"/>
  <c r="AF10" i="9"/>
  <c r="AE10" i="9"/>
  <c r="AD11" i="9"/>
  <c r="AO11" i="9"/>
  <c r="AP11" i="9"/>
  <c r="AN11" i="9"/>
  <c r="AR11" i="9"/>
  <c r="AS11" i="9"/>
  <c r="AQ11" i="9"/>
  <c r="AT11" i="9"/>
  <c r="AJ11" i="9"/>
  <c r="AK11" i="9"/>
  <c r="AL11" i="9"/>
  <c r="AM11" i="9"/>
  <c r="AF11" i="9"/>
  <c r="AE11" i="9"/>
  <c r="AD12" i="9"/>
  <c r="AO12" i="9"/>
  <c r="AP12" i="9"/>
  <c r="AN12" i="9"/>
  <c r="AR12" i="9"/>
  <c r="AS12" i="9"/>
  <c r="AQ12" i="9"/>
  <c r="AT12" i="9"/>
  <c r="AJ12" i="9"/>
  <c r="AK12" i="9"/>
  <c r="AL12" i="9"/>
  <c r="AM12" i="9"/>
  <c r="AF12" i="9"/>
  <c r="AE12" i="9"/>
  <c r="AD13" i="9"/>
  <c r="AO13" i="9"/>
  <c r="AP13" i="9"/>
  <c r="AN13" i="9"/>
  <c r="AR13" i="9"/>
  <c r="AS13" i="9"/>
  <c r="AQ13" i="9"/>
  <c r="AT13" i="9"/>
  <c r="AJ13" i="9"/>
  <c r="AK13" i="9"/>
  <c r="AL13" i="9"/>
  <c r="AM13" i="9"/>
  <c r="AF13" i="9"/>
  <c r="AE13" i="9"/>
  <c r="AD14" i="9"/>
  <c r="AO14" i="9"/>
  <c r="AP14" i="9"/>
  <c r="AN14" i="9"/>
  <c r="AR14" i="9"/>
  <c r="AS14" i="9"/>
  <c r="AQ14" i="9"/>
  <c r="AT14" i="9"/>
  <c r="AJ14" i="9"/>
  <c r="AK14" i="9"/>
  <c r="AL14" i="9"/>
  <c r="AM14" i="9"/>
  <c r="AF14" i="9"/>
  <c r="AE14" i="9"/>
  <c r="AI14" i="9" a="1"/>
  <c r="AI14" i="9"/>
  <c r="AH14" i="9" a="1"/>
  <c r="AH14" i="9"/>
  <c r="AG14" i="9"/>
  <c r="S14" i="9" a="1"/>
  <c r="S14" i="9"/>
  <c r="AA14" i="9"/>
  <c r="Z14" i="9"/>
  <c r="Y14" i="9"/>
  <c r="X14" i="9"/>
  <c r="W14" i="9"/>
  <c r="V14" i="9"/>
  <c r="U14" i="9"/>
  <c r="T14" i="9"/>
  <c r="AI13" i="9" a="1"/>
  <c r="AI13" i="9"/>
  <c r="AH13" i="9" a="1"/>
  <c r="AH13" i="9"/>
  <c r="AG13" i="9"/>
  <c r="S13" i="9" a="1"/>
  <c r="S13" i="9"/>
  <c r="AA13" i="9"/>
  <c r="Z13" i="9"/>
  <c r="Y13" i="9"/>
  <c r="X13" i="9"/>
  <c r="W13" i="9"/>
  <c r="V13" i="9"/>
  <c r="U13" i="9"/>
  <c r="T13" i="9"/>
  <c r="AI12" i="9" a="1"/>
  <c r="AI12" i="9"/>
  <c r="AH12" i="9" a="1"/>
  <c r="AH12" i="9"/>
  <c r="AG12" i="9"/>
  <c r="S12" i="9" a="1"/>
  <c r="S12" i="9"/>
  <c r="AA12" i="9"/>
  <c r="Z12" i="9"/>
  <c r="Y12" i="9"/>
  <c r="X12" i="9"/>
  <c r="W12" i="9"/>
  <c r="V12" i="9"/>
  <c r="U12" i="9"/>
  <c r="T12" i="9"/>
  <c r="AI11" i="9" a="1"/>
  <c r="AI11" i="9"/>
  <c r="AH11" i="9" a="1"/>
  <c r="AH11" i="9"/>
  <c r="AG11" i="9"/>
  <c r="S11" i="9" a="1"/>
  <c r="S11" i="9"/>
  <c r="AA11" i="9"/>
  <c r="Z11" i="9"/>
  <c r="Y11" i="9"/>
  <c r="X11" i="9"/>
  <c r="W11" i="9"/>
  <c r="V11" i="9"/>
  <c r="U11" i="9"/>
  <c r="T11" i="9"/>
  <c r="AI10" i="9" a="1"/>
  <c r="AI10" i="9"/>
  <c r="AH10" i="9" a="1"/>
  <c r="AH10" i="9"/>
  <c r="AG10" i="9"/>
  <c r="S10" i="9" a="1"/>
  <c r="S10" i="9"/>
  <c r="AA10" i="9"/>
  <c r="Z10" i="9"/>
  <c r="Y10" i="9"/>
  <c r="X10" i="9"/>
  <c r="W10" i="9"/>
  <c r="V10" i="9"/>
  <c r="U10" i="9"/>
  <c r="T10" i="9"/>
  <c r="AI9" i="9" a="1"/>
  <c r="AI9" i="9"/>
  <c r="AH9" i="9" a="1"/>
  <c r="AH9" i="9"/>
  <c r="AG9" i="9"/>
  <c r="S9" i="9" a="1"/>
  <c r="S9" i="9"/>
  <c r="AA9" i="9"/>
  <c r="Z9" i="9"/>
  <c r="Y9" i="9"/>
  <c r="X9" i="9"/>
  <c r="W9" i="9"/>
  <c r="V9" i="9"/>
  <c r="U9" i="9"/>
  <c r="T9" i="9"/>
  <c r="AI8" i="9" a="1"/>
  <c r="AI8" i="9"/>
  <c r="AH8" i="9" a="1"/>
  <c r="AH8" i="9"/>
  <c r="AG8" i="9"/>
  <c r="S8" i="9" a="1"/>
  <c r="S8" i="9"/>
  <c r="AA8" i="9"/>
  <c r="Z8" i="9"/>
  <c r="Y8" i="9"/>
  <c r="X8" i="9"/>
  <c r="W8" i="9"/>
  <c r="V8" i="9"/>
  <c r="U8" i="9"/>
  <c r="T8" i="9"/>
  <c r="R2" i="9"/>
  <c r="F21" i="1"/>
  <c r="H27" i="1"/>
  <c r="F24" i="1"/>
  <c r="F42" i="1"/>
  <c r="H39" i="1"/>
  <c r="H32" i="1"/>
  <c r="F36" i="1"/>
  <c r="F27" i="1"/>
  <c r="H22" i="1"/>
  <c r="H17" i="1"/>
  <c r="F29" i="1"/>
  <c r="F41" i="1"/>
  <c r="H37" i="1"/>
  <c r="F33" i="1"/>
  <c r="H29" i="1"/>
  <c r="F25" i="1"/>
  <c r="H21" i="1"/>
  <c r="F17" i="1"/>
  <c r="H41" i="1"/>
  <c r="F38" i="1"/>
  <c r="H35" i="1"/>
  <c r="F32" i="1"/>
  <c r="H28" i="1"/>
  <c r="F23" i="1"/>
  <c r="H18" i="1"/>
  <c r="H43" i="1"/>
  <c r="F40" i="1"/>
  <c r="H36" i="1"/>
  <c r="F31" i="1"/>
  <c r="H26" i="1"/>
  <c r="F18" i="1"/>
  <c r="F44" i="1"/>
  <c r="H40" i="1"/>
  <c r="F35" i="1"/>
  <c r="H30" i="1"/>
  <c r="H25" i="1"/>
  <c r="F22" i="1"/>
  <c r="H19" i="1"/>
  <c r="H42" i="1"/>
  <c r="F37" i="1"/>
  <c r="F34" i="1"/>
  <c r="H31" i="1"/>
  <c r="F28" i="1"/>
  <c r="H24" i="1"/>
  <c r="F19" i="1"/>
  <c r="H44" i="1"/>
  <c r="F39" i="1"/>
  <c r="H34" i="1"/>
  <c r="F26" i="1"/>
  <c r="H23" i="1"/>
  <c r="F20" i="1"/>
  <c r="F43" i="1"/>
  <c r="H38" i="1"/>
  <c r="H33" i="1"/>
  <c r="F30" i="1"/>
  <c r="H20" i="1"/>
  <c r="AD9" i="1"/>
  <c r="AO9" i="1"/>
  <c r="AP9" i="1"/>
  <c r="AN9" i="1"/>
  <c r="AR9" i="1"/>
  <c r="AS9" i="1"/>
  <c r="AQ9" i="1"/>
  <c r="AT9" i="1"/>
  <c r="L17" i="1"/>
  <c r="L21" i="1"/>
  <c r="L25" i="1"/>
  <c r="L29" i="1"/>
  <c r="L33" i="1"/>
  <c r="L37" i="1"/>
  <c r="L41" i="1"/>
  <c r="L22" i="1"/>
  <c r="L26" i="1"/>
  <c r="L30" i="1"/>
  <c r="L34" i="1"/>
  <c r="L38" i="1"/>
  <c r="L42" i="1"/>
  <c r="L18" i="1"/>
  <c r="L31" i="1"/>
  <c r="L35" i="1"/>
  <c r="L39" i="1"/>
  <c r="L43" i="1"/>
  <c r="L32" i="1"/>
  <c r="L36" i="1"/>
  <c r="L40" i="1"/>
  <c r="L44" i="1"/>
  <c r="L19" i="1"/>
  <c r="L23" i="1"/>
  <c r="L27" i="1"/>
  <c r="L24" i="1"/>
  <c r="L28" i="1"/>
  <c r="L20" i="1"/>
  <c r="AJ9" i="1"/>
  <c r="M17" i="1"/>
  <c r="M21" i="1"/>
  <c r="M25" i="1"/>
  <c r="M29" i="1"/>
  <c r="M33" i="1"/>
  <c r="M37" i="1"/>
  <c r="M41" i="1"/>
  <c r="M22" i="1"/>
  <c r="M26" i="1"/>
  <c r="M30" i="1"/>
  <c r="M34" i="1"/>
  <c r="M38" i="1"/>
  <c r="M42" i="1"/>
  <c r="M18" i="1"/>
  <c r="M31" i="1"/>
  <c r="M35" i="1"/>
  <c r="M39" i="1"/>
  <c r="M43" i="1"/>
  <c r="M32" i="1"/>
  <c r="M36" i="1"/>
  <c r="M40" i="1"/>
  <c r="M44" i="1"/>
  <c r="M19" i="1"/>
  <c r="M23" i="1"/>
  <c r="M27" i="1"/>
  <c r="M24" i="1"/>
  <c r="M28" i="1"/>
  <c r="M20" i="1"/>
  <c r="AK9" i="1"/>
  <c r="N17" i="1"/>
  <c r="N21" i="1"/>
  <c r="N25" i="1"/>
  <c r="N29" i="1"/>
  <c r="N33" i="1"/>
  <c r="N37" i="1"/>
  <c r="N41" i="1"/>
  <c r="O17" i="1"/>
  <c r="N22" i="1"/>
  <c r="N26" i="1"/>
  <c r="N30" i="1"/>
  <c r="N34" i="1"/>
  <c r="N38" i="1"/>
  <c r="N42" i="1"/>
  <c r="N18" i="1"/>
  <c r="O21" i="1"/>
  <c r="O26" i="1"/>
  <c r="N31" i="1"/>
  <c r="N35" i="1"/>
  <c r="N39" i="1"/>
  <c r="N43" i="1"/>
  <c r="O18" i="1"/>
  <c r="O22" i="1"/>
  <c r="O25" i="1"/>
  <c r="N32" i="1"/>
  <c r="N36" i="1"/>
  <c r="N40" i="1"/>
  <c r="N44" i="1"/>
  <c r="N19" i="1"/>
  <c r="N23" i="1"/>
  <c r="N27" i="1"/>
  <c r="O29" i="1"/>
  <c r="O34" i="1"/>
  <c r="O39" i="1"/>
  <c r="O44" i="1"/>
  <c r="O19" i="1"/>
  <c r="N24" i="1"/>
  <c r="N28" i="1"/>
  <c r="O30" i="1"/>
  <c r="O33" i="1"/>
  <c r="O40" i="1"/>
  <c r="O43" i="1"/>
  <c r="N20" i="1"/>
  <c r="O23" i="1"/>
  <c r="O28" i="1"/>
  <c r="O31" i="1"/>
  <c r="O36" i="1"/>
  <c r="O37" i="1"/>
  <c r="O42" i="1"/>
  <c r="O20" i="1"/>
  <c r="O24" i="1"/>
  <c r="O27" i="1"/>
  <c r="O32" i="1"/>
  <c r="O35" i="1"/>
  <c r="O38" i="1"/>
  <c r="O41" i="1"/>
  <c r="AL9" i="1"/>
  <c r="AM9" i="1"/>
  <c r="AF9" i="1"/>
  <c r="AE9" i="1"/>
  <c r="AD10" i="1"/>
  <c r="AO10" i="1"/>
  <c r="AP10" i="1"/>
  <c r="AN10" i="1"/>
  <c r="AR10" i="1"/>
  <c r="AS10" i="1"/>
  <c r="AQ10" i="1"/>
  <c r="AT10" i="1"/>
  <c r="AJ10" i="1"/>
  <c r="AK10" i="1"/>
  <c r="AL10" i="1"/>
  <c r="AM10" i="1"/>
  <c r="AF10" i="1"/>
  <c r="AE10" i="1"/>
  <c r="AD11" i="1"/>
  <c r="AO11" i="1"/>
  <c r="AP11" i="1"/>
  <c r="AN11" i="1"/>
  <c r="AR11" i="1"/>
  <c r="AS11" i="1"/>
  <c r="AQ11" i="1"/>
  <c r="AT11" i="1"/>
  <c r="AJ11" i="1"/>
  <c r="AK11" i="1"/>
  <c r="AL11" i="1"/>
  <c r="AM11" i="1"/>
  <c r="AF11" i="1"/>
  <c r="AE11" i="1"/>
  <c r="AD12" i="1"/>
  <c r="AO12" i="1"/>
  <c r="AP12" i="1"/>
  <c r="AN12" i="1"/>
  <c r="AR12" i="1"/>
  <c r="AS12" i="1"/>
  <c r="AQ12" i="1"/>
  <c r="AT12" i="1"/>
  <c r="AJ12" i="1"/>
  <c r="AK12" i="1"/>
  <c r="AL12" i="1"/>
  <c r="AM12" i="1"/>
  <c r="AF12" i="1"/>
  <c r="AE12" i="1"/>
  <c r="AD13" i="1"/>
  <c r="AO13" i="1"/>
  <c r="AP13" i="1"/>
  <c r="AN13" i="1"/>
  <c r="AR13" i="1"/>
  <c r="AS13" i="1"/>
  <c r="AQ13" i="1"/>
  <c r="AT13" i="1"/>
  <c r="AJ13" i="1"/>
  <c r="AK13" i="1"/>
  <c r="AL13" i="1"/>
  <c r="AM13" i="1"/>
  <c r="AF13" i="1"/>
  <c r="AE13" i="1"/>
  <c r="AD14" i="1"/>
  <c r="AO14" i="1"/>
  <c r="AP14" i="1"/>
  <c r="AN14" i="1"/>
  <c r="AR14" i="1"/>
  <c r="AS14" i="1"/>
  <c r="AQ14" i="1"/>
  <c r="AT14" i="1"/>
  <c r="AJ14" i="1"/>
  <c r="AK14" i="1"/>
  <c r="AL14" i="1"/>
  <c r="AM14" i="1"/>
  <c r="AF14" i="1"/>
  <c r="AE14" i="1"/>
  <c r="AD15" i="1"/>
  <c r="AO15" i="1"/>
  <c r="AP15" i="1"/>
  <c r="AN15" i="1"/>
  <c r="AR15" i="1"/>
  <c r="AS15" i="1"/>
  <c r="AQ15" i="1"/>
  <c r="AT15" i="1"/>
  <c r="AJ15" i="1"/>
  <c r="AK15" i="1"/>
  <c r="AL15" i="1"/>
  <c r="AM15" i="1"/>
  <c r="AF15" i="1"/>
  <c r="AE15" i="1"/>
  <c r="AD8" i="1"/>
  <c r="AO8" i="1"/>
  <c r="AP8" i="1"/>
  <c r="AN8" i="1"/>
  <c r="AR8" i="1"/>
  <c r="AS8" i="1"/>
  <c r="AQ8" i="1"/>
  <c r="AT8" i="1"/>
  <c r="AJ8" i="1"/>
  <c r="AK8" i="1"/>
  <c r="AL8" i="1"/>
  <c r="AM8" i="1"/>
  <c r="AF8" i="1"/>
  <c r="AE8" i="1"/>
  <c r="AH9" i="1" a="1"/>
  <c r="AH9" i="1"/>
  <c r="AI9" i="1" a="1"/>
  <c r="AI9" i="1"/>
  <c r="AG9" i="1"/>
  <c r="AH10" i="1" a="1"/>
  <c r="AH10" i="1"/>
  <c r="AI10" i="1" a="1"/>
  <c r="AI10" i="1"/>
  <c r="AG10" i="1"/>
  <c r="AH11" i="1" a="1"/>
  <c r="AH11" i="1"/>
  <c r="AI11" i="1" a="1"/>
  <c r="AI11" i="1"/>
  <c r="AG11" i="1"/>
  <c r="AH12" i="1" a="1"/>
  <c r="AH12" i="1"/>
  <c r="AI12" i="1" a="1"/>
  <c r="AI12" i="1"/>
  <c r="AG12" i="1"/>
  <c r="AH13" i="1" a="1"/>
  <c r="AH13" i="1"/>
  <c r="AI13" i="1" a="1"/>
  <c r="AI13" i="1"/>
  <c r="AG13" i="1"/>
  <c r="AH14" i="1" a="1"/>
  <c r="AH14" i="1"/>
  <c r="AI14" i="1" a="1"/>
  <c r="AI14" i="1"/>
  <c r="AG14" i="1"/>
  <c r="AH15" i="1" a="1"/>
  <c r="AH15" i="1"/>
  <c r="AI15" i="1" a="1"/>
  <c r="AI15" i="1"/>
  <c r="AG15" i="1"/>
  <c r="AH8" i="1" a="1"/>
  <c r="AH8" i="1"/>
  <c r="AI8" i="1" a="1"/>
  <c r="AI8" i="1"/>
  <c r="AG8" i="1"/>
  <c r="R2" i="1"/>
  <c r="S15" i="1" a="1"/>
  <c r="S15" i="1"/>
  <c r="T15" i="1"/>
  <c r="S14" i="1" a="1"/>
  <c r="S14" i="1"/>
  <c r="T14" i="1"/>
  <c r="S13" i="1" a="1"/>
  <c r="S13" i="1"/>
  <c r="T13" i="1"/>
  <c r="S12" i="1" a="1"/>
  <c r="S12" i="1"/>
  <c r="T12" i="1"/>
  <c r="S11" i="1" a="1"/>
  <c r="S11" i="1"/>
  <c r="T11" i="1"/>
  <c r="S10" i="1" a="1"/>
  <c r="S10" i="1"/>
  <c r="T10" i="1"/>
  <c r="S9" i="1" a="1"/>
  <c r="S9" i="1"/>
  <c r="T9" i="1"/>
  <c r="AA15" i="1"/>
  <c r="Z15" i="1"/>
  <c r="Y15" i="1"/>
  <c r="X15" i="1"/>
  <c r="W15" i="1"/>
  <c r="V15" i="1"/>
  <c r="U15" i="1"/>
  <c r="AA14" i="1"/>
  <c r="Z14" i="1"/>
  <c r="Y14" i="1"/>
  <c r="X14" i="1"/>
  <c r="W14" i="1"/>
  <c r="V14" i="1"/>
  <c r="U14" i="1"/>
  <c r="AA13" i="1"/>
  <c r="Z13" i="1"/>
  <c r="Y13" i="1"/>
  <c r="X13" i="1"/>
  <c r="W13" i="1"/>
  <c r="V13" i="1"/>
  <c r="U13" i="1"/>
  <c r="AA12" i="1"/>
  <c r="Z12" i="1"/>
  <c r="Y12" i="1"/>
  <c r="X12" i="1"/>
  <c r="W12" i="1"/>
  <c r="V12" i="1"/>
  <c r="U12" i="1"/>
  <c r="AA11" i="1"/>
  <c r="Z11" i="1"/>
  <c r="Y11" i="1"/>
  <c r="X11" i="1"/>
  <c r="W11" i="1"/>
  <c r="V11" i="1"/>
  <c r="U11" i="1"/>
  <c r="AA10" i="1"/>
  <c r="Z10" i="1"/>
  <c r="Y10" i="1"/>
  <c r="X10" i="1"/>
  <c r="W10" i="1"/>
  <c r="V10" i="1"/>
  <c r="U10" i="1"/>
  <c r="AA9" i="1"/>
  <c r="Z9" i="1"/>
  <c r="Y9" i="1"/>
  <c r="X9" i="1"/>
  <c r="W9" i="1"/>
  <c r="V9" i="1"/>
  <c r="U9" i="1"/>
  <c r="S8" i="1" a="1"/>
  <c r="S8" i="1"/>
  <c r="AA8" i="1"/>
  <c r="Z8" i="1"/>
  <c r="Y8" i="1"/>
  <c r="X8" i="1"/>
  <c r="W8" i="1"/>
  <c r="V8" i="1"/>
  <c r="U8" i="1"/>
  <c r="T8" i="1"/>
</calcChain>
</file>

<file path=xl/sharedStrings.xml><?xml version="1.0" encoding="utf-8"?>
<sst xmlns="http://schemas.openxmlformats.org/spreadsheetml/2006/main" count="600" uniqueCount="83">
  <si>
    <t>-</t>
  </si>
  <si>
    <t>Naam</t>
  </si>
  <si>
    <t>W</t>
  </si>
  <si>
    <t>G</t>
  </si>
  <si>
    <t>V</t>
  </si>
  <si>
    <t>Voor</t>
  </si>
  <si>
    <t>Tegen</t>
  </si>
  <si>
    <t>Saldo</t>
  </si>
  <si>
    <t>Tijd</t>
  </si>
  <si>
    <t>Thuis</t>
  </si>
  <si>
    <t>Uit</t>
  </si>
  <si>
    <t>Uitslag</t>
  </si>
  <si>
    <t>Veld</t>
  </si>
  <si>
    <t>#</t>
  </si>
  <si>
    <t>Gelijk</t>
  </si>
  <si>
    <t>Verlies</t>
  </si>
  <si>
    <t>Winst</t>
  </si>
  <si>
    <t>Punten</t>
  </si>
  <si>
    <t>Gespeeld</t>
  </si>
  <si>
    <t>Gespeeld t</t>
  </si>
  <si>
    <t>Gespeeld u</t>
  </si>
  <si>
    <t>Voor t</t>
  </si>
  <si>
    <t>Voor u</t>
  </si>
  <si>
    <t>Tegen t</t>
  </si>
  <si>
    <t>Tegen u</t>
  </si>
  <si>
    <t>Wedstrijden</t>
  </si>
  <si>
    <t>Stand</t>
  </si>
  <si>
    <t>Teams</t>
  </si>
  <si>
    <t>Team A</t>
  </si>
  <si>
    <t>Team B</t>
  </si>
  <si>
    <t>Team C</t>
  </si>
  <si>
    <t>Team D</t>
  </si>
  <si>
    <t>Team E</t>
  </si>
  <si>
    <t>Team F</t>
  </si>
  <si>
    <t>Team G</t>
  </si>
  <si>
    <t>Team H</t>
  </si>
  <si>
    <t>Team</t>
  </si>
  <si>
    <t>Poule</t>
  </si>
  <si>
    <t>Poule - 8 teams</t>
  </si>
  <si>
    <t>Poule - 7 teams</t>
  </si>
  <si>
    <t>Poule  - 6 teams</t>
  </si>
  <si>
    <t>Poule - 5 teams</t>
  </si>
  <si>
    <t>Poule - 4 teams</t>
  </si>
  <si>
    <t>Voorbereiding</t>
  </si>
  <si>
    <t>Tijdens het toernooi</t>
  </si>
  <si>
    <t>Vul de uitslagen in in de poule tabbladen</t>
  </si>
  <si>
    <t>Controleer de standen</t>
  </si>
  <si>
    <t>Poule  - 3 teams (dubbele competitie)</t>
  </si>
  <si>
    <t>Over</t>
  </si>
  <si>
    <t>Sander Gols</t>
  </si>
  <si>
    <t>Versie</t>
  </si>
  <si>
    <t>1.1</t>
  </si>
  <si>
    <t>Datum</t>
  </si>
  <si>
    <t>Contact</t>
  </si>
  <si>
    <t>toernooi.excel@golles.nl</t>
  </si>
  <si>
    <t>Download</t>
  </si>
  <si>
    <t>De tabel met de stand wordt automatisch aangepast</t>
  </si>
  <si>
    <t>Kopieer dit bestand onder een andere naam, zodat het origineel later opnieuw gebruikt kan worden</t>
  </si>
  <si>
    <t>Open het nieuwe bestand</t>
  </si>
  <si>
    <t>Zorg ervoor dat je weet hoeveel poules er tijdens het toernooi zijn en hoeveel teams er spelen in die poules</t>
  </si>
  <si>
    <t>Verwijder de tabbladen met poules die niet meer nodig zijn</t>
  </si>
  <si>
    <t>Kopieer eventueel de tabbladen die meerdere malen nodig zijn</t>
  </si>
  <si>
    <t>Geef de tabbladen herkenbare namen bijvoorbeeld: poule 1 - heren 1</t>
  </si>
  <si>
    <t>Vul op elk tabblad de naam van de poule in en de name van de teams</t>
  </si>
  <si>
    <t>Wedstrijden 22e toernooi</t>
  </si>
  <si>
    <t>Nr</t>
  </si>
  <si>
    <t>Scheidsrechter 1</t>
  </si>
  <si>
    <t>Scheidsrechter 2</t>
  </si>
  <si>
    <t>Jury 1</t>
  </si>
  <si>
    <t>Jury 2</t>
  </si>
  <si>
    <t>Kopieer de wedstrijden (alleen waarden) van alle tabbladen naar het tabblad Wedstrijden</t>
  </si>
  <si>
    <t>Vul het poulenummer in in het wedstrijdoverzicht</t>
  </si>
  <si>
    <t>Vul hier alle wedstrijdennummers, tijden en veldnummers in</t>
  </si>
  <si>
    <t>Controleer en pas eventueel rechts de instellingen aan</t>
  </si>
  <si>
    <t>Toernooi instellingen</t>
  </si>
  <si>
    <t>Vul nu de wedstrijdnummers, tijden en veldnummers in op de verschillende tabbladen</t>
  </si>
  <si>
    <t>Sorteer de wedstrijden op wedstrijdnummer</t>
  </si>
  <si>
    <t>pas eventueel de nummers aan om het programma goed te krijgen</t>
  </si>
  <si>
    <t>Auteur</t>
  </si>
  <si>
    <t>Punten bij winst</t>
  </si>
  <si>
    <t>Punten bij gelijkspel</t>
  </si>
  <si>
    <t>Punten bij verlies</t>
  </si>
  <si>
    <t>https://github.com/golles/excel-toernooi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</si>
</sst>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13]d\ mmmm\ yyyy;@"/>
  </numFmts>
  <fonts count="1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8"/>
      <color theme="1"/>
      <name val="Calibri"/>
      <scheme val="minor"/>
    </font>
    <font>
      <sz val="8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8"/>
      <color theme="1"/>
      <name val="Cambria"/>
      <scheme val="major"/>
    </font>
    <font>
      <sz val="12"/>
      <color rgb="FF000000"/>
      <name val="Calibri"/>
      <family val="2"/>
      <scheme val="minor"/>
    </font>
    <font>
      <sz val="13"/>
      <color rgb="FF333333"/>
      <name val="Verdana"/>
    </font>
    <font>
      <sz val="12"/>
      <color theme="0"/>
      <name val="Calibri"/>
      <family val="2"/>
      <scheme val="minor"/>
    </font>
    <font>
      <b/>
      <sz val="18"/>
      <color theme="0"/>
      <name val="Cambria"/>
      <scheme val="major"/>
    </font>
    <font>
      <sz val="14"/>
      <color theme="1"/>
      <name val="Calibri"/>
      <scheme val="minor"/>
    </font>
    <font>
      <b/>
      <sz val="14"/>
      <color theme="1"/>
      <name val="Calibri"/>
      <scheme val="minor"/>
    </font>
    <font>
      <u/>
      <sz val="14"/>
      <color theme="10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darkGray">
        <fgColor theme="6" tint="0.59999389629810485"/>
        <bgColor theme="0"/>
      </patternFill>
    </fill>
  </fills>
  <borders count="3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dotted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dotted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 style="dotted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dotted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 style="dotted">
        <color auto="1"/>
      </right>
      <top style="dotted">
        <color auto="1"/>
      </top>
      <bottom/>
      <diagonal/>
    </border>
    <border>
      <left style="dotted">
        <color auto="1"/>
      </left>
      <right style="thin">
        <color auto="1"/>
      </right>
      <top style="dotted">
        <color auto="1"/>
      </top>
      <bottom/>
      <diagonal/>
    </border>
    <border>
      <left style="dotted">
        <color auto="1"/>
      </left>
      <right style="dotted">
        <color auto="1"/>
      </right>
      <top style="thin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/>
      <right style="dotted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thin">
        <color auto="1"/>
      </bottom>
      <diagonal/>
    </border>
    <border>
      <left/>
      <right style="dotted">
        <color auto="1"/>
      </right>
      <top style="dotted">
        <color auto="1"/>
      </top>
      <bottom style="thin">
        <color auto="1"/>
      </bottom>
      <diagonal/>
    </border>
  </borders>
  <cellStyleXfs count="37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0">
    <xf numFmtId="0" fontId="0" fillId="0" borderId="0" xfId="0"/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left" vertical="center"/>
    </xf>
    <xf numFmtId="0" fontId="0" fillId="0" borderId="2" xfId="0" applyFill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6" fillId="2" borderId="3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6" fillId="2" borderId="3" xfId="0" applyFont="1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12" fillId="4" borderId="17" xfId="0" applyFont="1" applyFill="1" applyBorder="1" applyAlignment="1">
      <alignment horizontal="right" vertical="center"/>
    </xf>
    <xf numFmtId="0" fontId="12" fillId="4" borderId="18" xfId="0" applyFont="1" applyFill="1" applyBorder="1" applyAlignment="1">
      <alignment horizontal="right" vertical="center"/>
    </xf>
    <xf numFmtId="0" fontId="12" fillId="4" borderId="20" xfId="0" applyFont="1" applyFill="1" applyBorder="1" applyAlignment="1">
      <alignment horizontal="right" vertical="center"/>
    </xf>
    <xf numFmtId="0" fontId="12" fillId="4" borderId="19" xfId="0" applyFont="1" applyFill="1" applyBorder="1" applyAlignment="1">
      <alignment horizontal="right" vertical="center"/>
    </xf>
    <xf numFmtId="0" fontId="0" fillId="2" borderId="0" xfId="0" applyFill="1" applyAlignment="1">
      <alignment horizontal="right" vertical="center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vertical="center"/>
    </xf>
    <xf numFmtId="0" fontId="12" fillId="4" borderId="14" xfId="0" applyFont="1" applyFill="1" applyBorder="1" applyAlignment="1">
      <alignment horizontal="left" vertical="center"/>
    </xf>
    <xf numFmtId="0" fontId="9" fillId="2" borderId="0" xfId="0" applyFont="1" applyFill="1" applyAlignment="1">
      <alignment vertical="center"/>
    </xf>
    <xf numFmtId="0" fontId="12" fillId="4" borderId="15" xfId="0" applyFont="1" applyFill="1" applyBorder="1" applyAlignment="1">
      <alignment horizontal="left" vertical="center"/>
    </xf>
    <xf numFmtId="0" fontId="12" fillId="4" borderId="17" xfId="0" applyFont="1" applyFill="1" applyBorder="1" applyAlignment="1">
      <alignment horizontal="left" vertical="center"/>
    </xf>
    <xf numFmtId="0" fontId="12" fillId="4" borderId="18" xfId="0" applyFont="1" applyFill="1" applyBorder="1" applyAlignment="1">
      <alignment horizontal="left" vertical="center"/>
    </xf>
    <xf numFmtId="0" fontId="12" fillId="4" borderId="21" xfId="0" applyFont="1" applyFill="1" applyBorder="1" applyAlignment="1">
      <alignment horizontal="left" vertical="center"/>
    </xf>
    <xf numFmtId="0" fontId="12" fillId="4" borderId="19" xfId="0" applyFont="1" applyFill="1" applyBorder="1" applyAlignment="1">
      <alignment horizontal="left" vertical="center"/>
    </xf>
    <xf numFmtId="0" fontId="12" fillId="4" borderId="16" xfId="0" applyFont="1" applyFill="1" applyBorder="1" applyAlignment="1">
      <alignment horizontal="left" vertical="center"/>
    </xf>
    <xf numFmtId="0" fontId="13" fillId="6" borderId="14" xfId="0" applyFont="1" applyFill="1" applyBorder="1" applyAlignment="1" applyProtection="1">
      <alignment horizontal="center" vertical="center"/>
      <protection locked="0"/>
    </xf>
    <xf numFmtId="0" fontId="13" fillId="6" borderId="15" xfId="0" applyFont="1" applyFill="1" applyBorder="1" applyAlignment="1" applyProtection="1">
      <alignment horizontal="center" vertical="center"/>
      <protection locked="0"/>
    </xf>
    <xf numFmtId="0" fontId="13" fillId="6" borderId="16" xfId="0" applyFont="1" applyFill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left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4" fillId="0" borderId="0" xfId="0" applyFont="1" applyBorder="1" applyAlignment="1" applyProtection="1">
      <alignment horizontal="left" vertical="center"/>
      <protection locked="0"/>
    </xf>
    <xf numFmtId="0" fontId="0" fillId="0" borderId="0" xfId="0" applyBorder="1" applyAlignment="1" applyProtection="1">
      <alignment horizontal="center" vertical="center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0" fontId="6" fillId="2" borderId="1" xfId="0" applyFont="1" applyFill="1" applyBorder="1" applyAlignment="1" applyProtection="1">
      <alignment horizontal="left" vertical="center"/>
      <protection locked="0"/>
    </xf>
    <xf numFmtId="0" fontId="6" fillId="2" borderId="3" xfId="0" applyFont="1" applyFill="1" applyBorder="1" applyAlignment="1" applyProtection="1">
      <alignment horizontal="left" vertical="center"/>
      <protection locked="0"/>
    </xf>
    <xf numFmtId="0" fontId="6" fillId="2" borderId="2" xfId="0" applyFont="1" applyFill="1" applyBorder="1" applyAlignment="1" applyProtection="1">
      <alignment horizontal="left" vertical="center"/>
      <protection locked="0"/>
    </xf>
    <xf numFmtId="0" fontId="6" fillId="2" borderId="4" xfId="0" applyFont="1" applyFill="1" applyBorder="1" applyAlignment="1" applyProtection="1">
      <alignment horizontal="left" vertical="center"/>
      <protection locked="0"/>
    </xf>
    <xf numFmtId="0" fontId="0" fillId="3" borderId="1" xfId="0" applyFill="1" applyBorder="1" applyAlignment="1" applyProtection="1">
      <alignment horizontal="center" vertical="center"/>
      <protection locked="0"/>
    </xf>
    <xf numFmtId="20" fontId="0" fillId="3" borderId="1" xfId="0" applyNumberFormat="1" applyFill="1" applyBorder="1" applyAlignment="1" applyProtection="1">
      <alignment horizontal="center" vertical="center"/>
      <protection locked="0"/>
    </xf>
    <xf numFmtId="0" fontId="0" fillId="3" borderId="1" xfId="0" applyNumberFormat="1" applyFill="1" applyBorder="1" applyAlignment="1" applyProtection="1">
      <alignment horizontal="center" vertical="center"/>
      <protection locked="0"/>
    </xf>
    <xf numFmtId="0" fontId="0" fillId="3" borderId="3" xfId="0" applyNumberFormat="1" applyFill="1" applyBorder="1" applyAlignment="1" applyProtection="1">
      <alignment horizontal="center" vertical="center"/>
      <protection locked="0"/>
    </xf>
    <xf numFmtId="0" fontId="0" fillId="0" borderId="3" xfId="0" applyFill="1" applyBorder="1" applyAlignment="1" applyProtection="1">
      <alignment horizontal="left" vertical="center"/>
      <protection locked="0"/>
    </xf>
    <xf numFmtId="0" fontId="8" fillId="0" borderId="2" xfId="0" applyFont="1" applyFill="1" applyBorder="1" applyAlignment="1" applyProtection="1">
      <alignment horizontal="center" vertical="center"/>
      <protection locked="0"/>
    </xf>
    <xf numFmtId="0" fontId="0" fillId="0" borderId="4" xfId="0" applyFill="1" applyBorder="1" applyAlignment="1" applyProtection="1">
      <alignment horizontal="left" vertical="center"/>
      <protection locked="0"/>
    </xf>
    <xf numFmtId="0" fontId="0" fillId="0" borderId="3" xfId="0" applyBorder="1" applyAlignment="1" applyProtection="1">
      <alignment horizontal="left" vertical="center"/>
      <protection locked="0"/>
    </xf>
    <xf numFmtId="0" fontId="8" fillId="0" borderId="2" xfId="0" applyFont="1" applyBorder="1" applyAlignment="1" applyProtection="1">
      <alignment horizontal="center" vertical="center"/>
      <protection locked="0"/>
    </xf>
    <xf numFmtId="0" fontId="0" fillId="0" borderId="4" xfId="0" applyBorder="1" applyAlignment="1" applyProtection="1">
      <alignment horizontal="left" vertical="center"/>
      <protection locked="0"/>
    </xf>
    <xf numFmtId="0" fontId="0" fillId="0" borderId="1" xfId="0" applyFill="1" applyBorder="1" applyAlignment="1" applyProtection="1">
      <alignment horizontal="center" vertical="center"/>
      <protection locked="0"/>
    </xf>
    <xf numFmtId="20" fontId="0" fillId="0" borderId="1" xfId="0" applyNumberFormat="1" applyFill="1" applyBorder="1" applyAlignment="1" applyProtection="1">
      <alignment horizontal="center" vertical="center"/>
      <protection locked="0"/>
    </xf>
    <xf numFmtId="0" fontId="0" fillId="0" borderId="1" xfId="0" applyNumberFormat="1" applyFill="1" applyBorder="1" applyAlignment="1" applyProtection="1">
      <alignment horizontal="center" vertical="center"/>
      <protection locked="0"/>
    </xf>
    <xf numFmtId="0" fontId="0" fillId="0" borderId="3" xfId="0" applyNumberFormat="1" applyFill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/>
      <protection locked="0"/>
    </xf>
    <xf numFmtId="0" fontId="0" fillId="0" borderId="1" xfId="0" applyBorder="1" applyAlignment="1" applyProtection="1">
      <alignment horizontal="left" vertical="center"/>
      <protection locked="0"/>
    </xf>
    <xf numFmtId="20" fontId="0" fillId="0" borderId="1" xfId="0" applyNumberFormat="1" applyBorder="1" applyAlignment="1" applyProtection="1">
      <alignment horizontal="left" vertical="center"/>
      <protection locked="0"/>
    </xf>
    <xf numFmtId="0" fontId="0" fillId="0" borderId="1" xfId="0" applyNumberFormat="1" applyBorder="1" applyAlignment="1" applyProtection="1">
      <alignment horizontal="left" vertical="center"/>
      <protection locked="0"/>
    </xf>
    <xf numFmtId="0" fontId="0" fillId="0" borderId="3" xfId="0" applyFill="1" applyBorder="1" applyAlignment="1" applyProtection="1">
      <alignment horizontal="center" vertical="center"/>
      <protection locked="0"/>
    </xf>
    <xf numFmtId="0" fontId="0" fillId="0" borderId="4" xfId="0" applyFill="1" applyBorder="1" applyAlignment="1" applyProtection="1">
      <alignment horizontal="center" vertical="center"/>
      <protection locked="0"/>
    </xf>
    <xf numFmtId="0" fontId="11" fillId="5" borderId="12" xfId="0" applyFont="1" applyFill="1" applyBorder="1" applyAlignment="1">
      <alignment horizontal="center" vertical="center"/>
    </xf>
    <xf numFmtId="0" fontId="11" fillId="5" borderId="13" xfId="0" applyFont="1" applyFill="1" applyBorder="1" applyAlignment="1">
      <alignment horizontal="center" vertical="center"/>
    </xf>
    <xf numFmtId="0" fontId="11" fillId="5" borderId="11" xfId="0" applyFont="1" applyFill="1" applyBorder="1" applyAlignment="1">
      <alignment horizontal="center" vertical="center"/>
    </xf>
    <xf numFmtId="0" fontId="11" fillId="5" borderId="10" xfId="0" applyFont="1" applyFill="1" applyBorder="1" applyAlignment="1">
      <alignment horizontal="center" vertical="center"/>
    </xf>
    <xf numFmtId="164" fontId="12" fillId="4" borderId="23" xfId="0" applyNumberFormat="1" applyFont="1" applyFill="1" applyBorder="1" applyAlignment="1">
      <alignment horizontal="left" vertical="center"/>
    </xf>
    <xf numFmtId="0" fontId="0" fillId="0" borderId="15" xfId="0" applyBorder="1" applyAlignment="1">
      <alignment vertical="center"/>
    </xf>
    <xf numFmtId="0" fontId="14" fillId="4" borderId="24" xfId="357" applyFont="1" applyFill="1" applyBorder="1" applyAlignment="1">
      <alignment horizontal="left" vertical="center"/>
    </xf>
    <xf numFmtId="0" fontId="12" fillId="0" borderId="16" xfId="0" applyFont="1" applyBorder="1" applyAlignment="1">
      <alignment vertical="center"/>
    </xf>
    <xf numFmtId="0" fontId="12" fillId="4" borderId="25" xfId="0" applyFont="1" applyFill="1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12" fillId="4" borderId="27" xfId="0" applyFont="1" applyFill="1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10" fillId="5" borderId="9" xfId="0" applyFont="1" applyFill="1" applyBorder="1" applyAlignment="1">
      <alignment horizontal="center" vertical="center"/>
    </xf>
    <xf numFmtId="0" fontId="0" fillId="0" borderId="13" xfId="0" applyBorder="1" applyAlignment="1">
      <alignment vertical="center"/>
    </xf>
    <xf numFmtId="0" fontId="10" fillId="5" borderId="11" xfId="0" applyFont="1" applyFill="1" applyBorder="1" applyAlignment="1">
      <alignment horizontal="center" vertical="center"/>
    </xf>
    <xf numFmtId="0" fontId="10" fillId="5" borderId="5" xfId="0" applyFont="1" applyFill="1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12" fillId="4" borderId="29" xfId="0" applyFont="1" applyFill="1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10" fillId="5" borderId="13" xfId="0" applyFont="1" applyFill="1" applyBorder="1" applyAlignment="1">
      <alignment horizontal="center" vertical="center"/>
    </xf>
    <xf numFmtId="0" fontId="10" fillId="5" borderId="10" xfId="0" applyFont="1" applyFill="1" applyBorder="1" applyAlignment="1">
      <alignment horizontal="center" vertical="center"/>
    </xf>
    <xf numFmtId="0" fontId="12" fillId="4" borderId="22" xfId="0" applyFont="1" applyFill="1" applyBorder="1" applyAlignment="1">
      <alignment horizontal="left" vertical="center"/>
    </xf>
    <xf numFmtId="0" fontId="0" fillId="0" borderId="14" xfId="0" applyBorder="1" applyAlignment="1">
      <alignment vertical="center"/>
    </xf>
    <xf numFmtId="0" fontId="14" fillId="4" borderId="23" xfId="357" applyFont="1" applyFill="1" applyBorder="1" applyAlignment="1">
      <alignment horizontal="left" vertical="center"/>
    </xf>
    <xf numFmtId="0" fontId="12" fillId="4" borderId="23" xfId="0" applyFont="1" applyFill="1" applyBorder="1" applyAlignment="1">
      <alignment horizontal="left" vertical="center"/>
    </xf>
    <xf numFmtId="0" fontId="7" fillId="0" borderId="0" xfId="0" applyFont="1" applyBorder="1" applyAlignment="1" applyProtection="1">
      <alignment horizontal="left" vertical="center"/>
      <protection locked="0"/>
    </xf>
    <xf numFmtId="0" fontId="0" fillId="0" borderId="6" xfId="0" applyFont="1" applyBorder="1" applyAlignment="1">
      <alignment horizontal="left" textRotation="90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1" fillId="0" borderId="6" xfId="0" applyFont="1" applyBorder="1" applyAlignment="1">
      <alignment horizontal="left" textRotation="90"/>
    </xf>
    <xf numFmtId="0" fontId="6" fillId="2" borderId="6" xfId="0" applyFont="1" applyFill="1" applyBorder="1" applyAlignment="1">
      <alignment horizontal="left" textRotation="90"/>
    </xf>
    <xf numFmtId="0" fontId="1" fillId="0" borderId="6" xfId="0" applyFont="1" applyBorder="1" applyAlignment="1">
      <alignment horizontal="left" vertical="center"/>
    </xf>
    <xf numFmtId="0" fontId="0" fillId="0" borderId="7" xfId="0" applyFont="1" applyBorder="1" applyAlignment="1">
      <alignment horizontal="left" vertical="center"/>
    </xf>
    <xf numFmtId="0" fontId="0" fillId="0" borderId="8" xfId="0" applyFont="1" applyBorder="1" applyAlignment="1">
      <alignment horizontal="left" vertical="center"/>
    </xf>
    <xf numFmtId="0" fontId="6" fillId="2" borderId="3" xfId="0" applyFont="1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0" fillId="0" borderId="3" xfId="0" applyFill="1" applyBorder="1" applyAlignment="1" applyProtection="1">
      <alignment horizontal="left" vertical="center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0" fontId="0" fillId="0" borderId="4" xfId="0" applyBorder="1" applyAlignment="1" applyProtection="1">
      <alignment horizontal="left" vertical="center"/>
      <protection locked="0"/>
    </xf>
    <xf numFmtId="0" fontId="6" fillId="2" borderId="6" xfId="0" applyFont="1" applyFill="1" applyBorder="1" applyAlignment="1">
      <alignment horizontal="left"/>
    </xf>
    <xf numFmtId="0" fontId="0" fillId="0" borderId="5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2" xfId="0" applyFill="1" applyBorder="1" applyAlignment="1" applyProtection="1">
      <alignment horizontal="left" vertical="center"/>
      <protection locked="0"/>
    </xf>
    <xf numFmtId="0" fontId="0" fillId="0" borderId="4" xfId="0" applyFill="1" applyBorder="1" applyAlignment="1" applyProtection="1">
      <alignment horizontal="left" vertical="center"/>
      <protection locked="0"/>
    </xf>
    <xf numFmtId="0" fontId="6" fillId="2" borderId="2" xfId="0" applyFont="1" applyFill="1" applyBorder="1" applyAlignment="1">
      <alignment horizontal="left" vertical="center"/>
    </xf>
    <xf numFmtId="0" fontId="6" fillId="2" borderId="4" xfId="0" applyFont="1" applyFill="1" applyBorder="1" applyAlignment="1">
      <alignment horizontal="left" vertical="center"/>
    </xf>
  </cellXfs>
  <cellStyles count="375">
    <cellStyle name="Gevolgde hyperlink" xfId="2" builtinId="9" hidden="1"/>
    <cellStyle name="Gevolgde hyperlink" xfId="4" builtinId="9" hidden="1"/>
    <cellStyle name="Gevolgde hyperlink" xfId="6" builtinId="9" hidden="1"/>
    <cellStyle name="Gevolgde hyperlink" xfId="8" builtinId="9" hidden="1"/>
    <cellStyle name="Gevolgde hyperlink" xfId="10" builtinId="9" hidden="1"/>
    <cellStyle name="Gevolgde hyperlink" xfId="12" builtinId="9" hidden="1"/>
    <cellStyle name="Gevolgde hyperlink" xfId="14" builtinId="9" hidden="1"/>
    <cellStyle name="Gevolgde hyperlink" xfId="16" builtinId="9" hidden="1"/>
    <cellStyle name="Gevolgde hyperlink" xfId="18" builtinId="9" hidden="1"/>
    <cellStyle name="Gevolgde hyperlink" xfId="20" builtinId="9" hidden="1"/>
    <cellStyle name="Gevolgde hyperlink" xfId="22" builtinId="9" hidden="1"/>
    <cellStyle name="Gevolgde hyperlink" xfId="24" builtinId="9" hidden="1"/>
    <cellStyle name="Gevolgde hyperlink" xfId="26" builtinId="9" hidden="1"/>
    <cellStyle name="Gevolgde hyperlink" xfId="28" builtinId="9" hidden="1"/>
    <cellStyle name="Gevolgde hyperlink" xfId="30" builtinId="9" hidden="1"/>
    <cellStyle name="Gevolgde hyperlink" xfId="32" builtinId="9" hidden="1"/>
    <cellStyle name="Gevolgde hyperlink" xfId="34" builtinId="9" hidden="1"/>
    <cellStyle name="Gevolgde hyperlink" xfId="36" builtinId="9" hidden="1"/>
    <cellStyle name="Gevolgde hyperlink" xfId="38" builtinId="9" hidden="1"/>
    <cellStyle name="Gevolgde hyperlink" xfId="40" builtinId="9" hidden="1"/>
    <cellStyle name="Gevolgde hyperlink" xfId="42" builtinId="9" hidden="1"/>
    <cellStyle name="Gevolgde hyperlink" xfId="44" builtinId="9" hidden="1"/>
    <cellStyle name="Gevolgde hyperlink" xfId="46" builtinId="9" hidden="1"/>
    <cellStyle name="Gevolgde hyperlink" xfId="48" builtinId="9" hidden="1"/>
    <cellStyle name="Gevolgde hyperlink" xfId="50" builtinId="9" hidden="1"/>
    <cellStyle name="Gevolgde hyperlink" xfId="52" builtinId="9" hidden="1"/>
    <cellStyle name="Gevolgde hyperlink" xfId="54" builtinId="9" hidden="1"/>
    <cellStyle name="Gevolgde hyperlink" xfId="56" builtinId="9" hidden="1"/>
    <cellStyle name="Gevolgde hyperlink" xfId="58" builtinId="9" hidden="1"/>
    <cellStyle name="Gevolgde hyperlink" xfId="60" builtinId="9" hidden="1"/>
    <cellStyle name="Gevolgde hyperlink" xfId="62" builtinId="9" hidden="1"/>
    <cellStyle name="Gevolgde hyperlink" xfId="64" builtinId="9" hidden="1"/>
    <cellStyle name="Gevolgde hyperlink" xfId="66" builtinId="9" hidden="1"/>
    <cellStyle name="Gevolgde hyperlink" xfId="68" builtinId="9" hidden="1"/>
    <cellStyle name="Gevolgde hyperlink" xfId="70" builtinId="9" hidden="1"/>
    <cellStyle name="Gevolgde hyperlink" xfId="72" builtinId="9" hidden="1"/>
    <cellStyle name="Gevolgde hyperlink" xfId="74" builtinId="9" hidden="1"/>
    <cellStyle name="Gevolgde hyperlink" xfId="76" builtinId="9" hidden="1"/>
    <cellStyle name="Gevolgde hyperlink" xfId="78" builtinId="9" hidden="1"/>
    <cellStyle name="Gevolgde hyperlink" xfId="80" builtinId="9" hidden="1"/>
    <cellStyle name="Gevolgde hyperlink" xfId="82" builtinId="9" hidden="1"/>
    <cellStyle name="Gevolgde hyperlink" xfId="84" builtinId="9" hidden="1"/>
    <cellStyle name="Gevolgde hyperlink" xfId="86" builtinId="9" hidden="1"/>
    <cellStyle name="Gevolgde hyperlink" xfId="88" builtinId="9" hidden="1"/>
    <cellStyle name="Gevolgde hyperlink" xfId="90" builtinId="9" hidden="1"/>
    <cellStyle name="Gevolgde hyperlink" xfId="92" builtinId="9" hidden="1"/>
    <cellStyle name="Gevolgde hyperlink" xfId="94" builtinId="9" hidden="1"/>
    <cellStyle name="Gevolgde hyperlink" xfId="96" builtinId="9" hidden="1"/>
    <cellStyle name="Gevolgde hyperlink" xfId="98" builtinId="9" hidden="1"/>
    <cellStyle name="Gevolgde hyperlink" xfId="100" builtinId="9" hidden="1"/>
    <cellStyle name="Gevolgde hyperlink" xfId="102" builtinId="9" hidden="1"/>
    <cellStyle name="Gevolgde hyperlink" xfId="104" builtinId="9" hidden="1"/>
    <cellStyle name="Gevolgde hyperlink" xfId="106" builtinId="9" hidden="1"/>
    <cellStyle name="Gevolgde hyperlink" xfId="108" builtinId="9" hidden="1"/>
    <cellStyle name="Gevolgde hyperlink" xfId="110" builtinId="9" hidden="1"/>
    <cellStyle name="Gevolgde hyperlink" xfId="112" builtinId="9" hidden="1"/>
    <cellStyle name="Gevolgde hyperlink" xfId="114" builtinId="9" hidden="1"/>
    <cellStyle name="Gevolgde hyperlink" xfId="116" builtinId="9" hidden="1"/>
    <cellStyle name="Gevolgde hyperlink" xfId="118" builtinId="9" hidden="1"/>
    <cellStyle name="Gevolgde hyperlink" xfId="120" builtinId="9" hidden="1"/>
    <cellStyle name="Gevolgde hyperlink" xfId="122" builtinId="9" hidden="1"/>
    <cellStyle name="Gevolgde hyperlink" xfId="124" builtinId="9" hidden="1"/>
    <cellStyle name="Gevolgde hyperlink" xfId="126" builtinId="9" hidden="1"/>
    <cellStyle name="Gevolgde hyperlink" xfId="128" builtinId="9" hidden="1"/>
    <cellStyle name="Gevolgde hyperlink" xfId="130" builtinId="9" hidden="1"/>
    <cellStyle name="Gevolgde hyperlink" xfId="132" builtinId="9" hidden="1"/>
    <cellStyle name="Gevolgde hyperlink" xfId="134" builtinId="9" hidden="1"/>
    <cellStyle name="Gevolgde hyperlink" xfId="136" builtinId="9" hidden="1"/>
    <cellStyle name="Gevolgde hyperlink" xfId="138" builtinId="9" hidden="1"/>
    <cellStyle name="Gevolgde hyperlink" xfId="140" builtinId="9" hidden="1"/>
    <cellStyle name="Gevolgde hyperlink" xfId="142" builtinId="9" hidden="1"/>
    <cellStyle name="Gevolgde hyperlink" xfId="144" builtinId="9" hidden="1"/>
    <cellStyle name="Gevolgde hyperlink" xfId="146" builtinId="9" hidden="1"/>
    <cellStyle name="Gevolgde hyperlink" xfId="148" builtinId="9" hidden="1"/>
    <cellStyle name="Gevolgde hyperlink" xfId="150" builtinId="9" hidden="1"/>
    <cellStyle name="Gevolgde hyperlink" xfId="152" builtinId="9" hidden="1"/>
    <cellStyle name="Gevolgde hyperlink" xfId="154" builtinId="9" hidden="1"/>
    <cellStyle name="Gevolgde hyperlink" xfId="156" builtinId="9" hidden="1"/>
    <cellStyle name="Gevolgde hyperlink" xfId="158" builtinId="9" hidden="1"/>
    <cellStyle name="Gevolgde hyperlink" xfId="160" builtinId="9" hidden="1"/>
    <cellStyle name="Gevolgde hyperlink" xfId="162" builtinId="9" hidden="1"/>
    <cellStyle name="Gevolgde hyperlink" xfId="164" builtinId="9" hidden="1"/>
    <cellStyle name="Gevolgde hyperlink" xfId="166" builtinId="9" hidden="1"/>
    <cellStyle name="Gevolgde hyperlink" xfId="168" builtinId="9" hidden="1"/>
    <cellStyle name="Gevolgde hyperlink" xfId="170" builtinId="9" hidden="1"/>
    <cellStyle name="Gevolgde hyperlink" xfId="172" builtinId="9" hidden="1"/>
    <cellStyle name="Gevolgde hyperlink" xfId="174" builtinId="9" hidden="1"/>
    <cellStyle name="Gevolgde hyperlink" xfId="176" builtinId="9" hidden="1"/>
    <cellStyle name="Gevolgde hyperlink" xfId="178" builtinId="9" hidden="1"/>
    <cellStyle name="Gevolgde hyperlink" xfId="180" builtinId="9" hidden="1"/>
    <cellStyle name="Gevolgde hyperlink" xfId="182" builtinId="9" hidden="1"/>
    <cellStyle name="Gevolgde hyperlink" xfId="184" builtinId="9" hidden="1"/>
    <cellStyle name="Gevolgde hyperlink" xfId="186" builtinId="9" hidden="1"/>
    <cellStyle name="Gevolgde hyperlink" xfId="188" builtinId="9" hidden="1"/>
    <cellStyle name="Gevolgde hyperlink" xfId="190" builtinId="9" hidden="1"/>
    <cellStyle name="Gevolgde hyperlink" xfId="192" builtinId="9" hidden="1"/>
    <cellStyle name="Gevolgde hyperlink" xfId="194" builtinId="9" hidden="1"/>
    <cellStyle name="Gevolgde hyperlink" xfId="196" builtinId="9" hidden="1"/>
    <cellStyle name="Gevolgde hyperlink" xfId="198" builtinId="9" hidden="1"/>
    <cellStyle name="Gevolgde hyperlink" xfId="200" builtinId="9" hidden="1"/>
    <cellStyle name="Gevolgde hyperlink" xfId="202" builtinId="9" hidden="1"/>
    <cellStyle name="Gevolgde hyperlink" xfId="204" builtinId="9" hidden="1"/>
    <cellStyle name="Gevolgde hyperlink" xfId="206" builtinId="9" hidden="1"/>
    <cellStyle name="Gevolgde hyperlink" xfId="208" builtinId="9" hidden="1"/>
    <cellStyle name="Gevolgde hyperlink" xfId="210" builtinId="9" hidden="1"/>
    <cellStyle name="Gevolgde hyperlink" xfId="212" builtinId="9" hidden="1"/>
    <cellStyle name="Gevolgde hyperlink" xfId="214" builtinId="9" hidden="1"/>
    <cellStyle name="Gevolgde hyperlink" xfId="216" builtinId="9" hidden="1"/>
    <cellStyle name="Gevolgde hyperlink" xfId="218" builtinId="9" hidden="1"/>
    <cellStyle name="Gevolgde hyperlink" xfId="220" builtinId="9" hidden="1"/>
    <cellStyle name="Gevolgde hyperlink" xfId="222" builtinId="9" hidden="1"/>
    <cellStyle name="Gevolgde hyperlink" xfId="224" builtinId="9" hidden="1"/>
    <cellStyle name="Gevolgde hyperlink" xfId="226" builtinId="9" hidden="1"/>
    <cellStyle name="Gevolgde hyperlink" xfId="228" builtinId="9" hidden="1"/>
    <cellStyle name="Gevolgde hyperlink" xfId="230" builtinId="9" hidden="1"/>
    <cellStyle name="Gevolgde hyperlink" xfId="232" builtinId="9" hidden="1"/>
    <cellStyle name="Gevolgde hyperlink" xfId="234" builtinId="9" hidden="1"/>
    <cellStyle name="Gevolgde hyperlink" xfId="236" builtinId="9" hidden="1"/>
    <cellStyle name="Gevolgde hyperlink" xfId="238" builtinId="9" hidden="1"/>
    <cellStyle name="Gevolgde hyperlink" xfId="240" builtinId="9" hidden="1"/>
    <cellStyle name="Gevolgde hyperlink" xfId="242" builtinId="9" hidden="1"/>
    <cellStyle name="Gevolgde hyperlink" xfId="244" builtinId="9" hidden="1"/>
    <cellStyle name="Gevolgde hyperlink" xfId="246" builtinId="9" hidden="1"/>
    <cellStyle name="Gevolgde hyperlink" xfId="248" builtinId="9" hidden="1"/>
    <cellStyle name="Gevolgde hyperlink" xfId="250" builtinId="9" hidden="1"/>
    <cellStyle name="Gevolgde hyperlink" xfId="252" builtinId="9" hidden="1"/>
    <cellStyle name="Gevolgde hyperlink" xfId="254" builtinId="9" hidden="1"/>
    <cellStyle name="Gevolgde hyperlink" xfId="256" builtinId="9" hidden="1"/>
    <cellStyle name="Gevolgde hyperlink" xfId="258" builtinId="9" hidden="1"/>
    <cellStyle name="Gevolgde hyperlink" xfId="260" builtinId="9" hidden="1"/>
    <cellStyle name="Gevolgde hyperlink" xfId="262" builtinId="9" hidden="1"/>
    <cellStyle name="Gevolgde hyperlink" xfId="264" builtinId="9" hidden="1"/>
    <cellStyle name="Gevolgde hyperlink" xfId="266" builtinId="9" hidden="1"/>
    <cellStyle name="Gevolgde hyperlink" xfId="268" builtinId="9" hidden="1"/>
    <cellStyle name="Gevolgde hyperlink" xfId="270" builtinId="9" hidden="1"/>
    <cellStyle name="Gevolgde hyperlink" xfId="272" builtinId="9" hidden="1"/>
    <cellStyle name="Gevolgde hyperlink" xfId="274" builtinId="9" hidden="1"/>
    <cellStyle name="Gevolgde hyperlink" xfId="276" builtinId="9" hidden="1"/>
    <cellStyle name="Gevolgde hyperlink" xfId="278" builtinId="9" hidden="1"/>
    <cellStyle name="Gevolgde hyperlink" xfId="280" builtinId="9" hidden="1"/>
    <cellStyle name="Gevolgde hyperlink" xfId="282" builtinId="9" hidden="1"/>
    <cellStyle name="Gevolgde hyperlink" xfId="284" builtinId="9" hidden="1"/>
    <cellStyle name="Gevolgde hyperlink" xfId="286" builtinId="9" hidden="1"/>
    <cellStyle name="Gevolgde hyperlink" xfId="288" builtinId="9" hidden="1"/>
    <cellStyle name="Gevolgde hyperlink" xfId="290" builtinId="9" hidden="1"/>
    <cellStyle name="Gevolgde hyperlink" xfId="292" builtinId="9" hidden="1"/>
    <cellStyle name="Gevolgde hyperlink" xfId="294" builtinId="9" hidden="1"/>
    <cellStyle name="Gevolgde hyperlink" xfId="296" builtinId="9" hidden="1"/>
    <cellStyle name="Gevolgde hyperlink" xfId="298" builtinId="9" hidden="1"/>
    <cellStyle name="Gevolgde hyperlink" xfId="300" builtinId="9" hidden="1"/>
    <cellStyle name="Gevolgde hyperlink" xfId="302" builtinId="9" hidden="1"/>
    <cellStyle name="Gevolgde hyperlink" xfId="304" builtinId="9" hidden="1"/>
    <cellStyle name="Gevolgde hyperlink" xfId="306" builtinId="9" hidden="1"/>
    <cellStyle name="Gevolgde hyperlink" xfId="308" builtinId="9" hidden="1"/>
    <cellStyle name="Gevolgde hyperlink" xfId="310" builtinId="9" hidden="1"/>
    <cellStyle name="Gevolgde hyperlink" xfId="312" builtinId="9" hidden="1"/>
    <cellStyle name="Gevolgde hyperlink" xfId="314" builtinId="9" hidden="1"/>
    <cellStyle name="Gevolgde hyperlink" xfId="316" builtinId="9" hidden="1"/>
    <cellStyle name="Gevolgde hyperlink" xfId="318" builtinId="9" hidden="1"/>
    <cellStyle name="Gevolgde hyperlink" xfId="320" builtinId="9" hidden="1"/>
    <cellStyle name="Gevolgde hyperlink" xfId="322" builtinId="9" hidden="1"/>
    <cellStyle name="Gevolgde hyperlink" xfId="324" builtinId="9" hidden="1"/>
    <cellStyle name="Gevolgde hyperlink" xfId="326" builtinId="9" hidden="1"/>
    <cellStyle name="Gevolgde hyperlink" xfId="328" builtinId="9" hidden="1"/>
    <cellStyle name="Gevolgde hyperlink" xfId="330" builtinId="9" hidden="1"/>
    <cellStyle name="Gevolgde hyperlink" xfId="332" builtinId="9" hidden="1"/>
    <cellStyle name="Gevolgde hyperlink" xfId="334" builtinId="9" hidden="1"/>
    <cellStyle name="Gevolgde hyperlink" xfId="336" builtinId="9" hidden="1"/>
    <cellStyle name="Gevolgde hyperlink" xfId="338" builtinId="9" hidden="1"/>
    <cellStyle name="Gevolgde hyperlink" xfId="340" builtinId="9" hidden="1"/>
    <cellStyle name="Gevolgde hyperlink" xfId="342" builtinId="9" hidden="1"/>
    <cellStyle name="Gevolgde hyperlink" xfId="344" builtinId="9" hidden="1"/>
    <cellStyle name="Gevolgde hyperlink" xfId="346" builtinId="9" hidden="1"/>
    <cellStyle name="Gevolgde hyperlink" xfId="348" builtinId="9" hidden="1"/>
    <cellStyle name="Gevolgde hyperlink" xfId="350" builtinId="9" hidden="1"/>
    <cellStyle name="Gevolgde hyperlink" xfId="352" builtinId="9" hidden="1"/>
    <cellStyle name="Gevolgde hyperlink" xfId="354" builtinId="9" hidden="1"/>
    <cellStyle name="Gevolgde hyperlink" xfId="356" builtinId="9" hidden="1"/>
    <cellStyle name="Gevolgde hyperlink" xfId="358" builtinId="9" hidden="1"/>
    <cellStyle name="Gevolgde hyperlink" xfId="359" builtinId="9" hidden="1"/>
    <cellStyle name="Gevolgde hyperlink" xfId="360" builtinId="9" hidden="1"/>
    <cellStyle name="Gevolgde hyperlink" xfId="361" builtinId="9" hidden="1"/>
    <cellStyle name="Gevolgde hyperlink" xfId="362" builtinId="9" hidden="1"/>
    <cellStyle name="Gevolgde hyperlink" xfId="363" builtinId="9" hidden="1"/>
    <cellStyle name="Gevolgde hyperlink" xfId="364" builtinId="9" hidden="1"/>
    <cellStyle name="Gevolgde hyperlink" xfId="365" builtinId="9" hidden="1"/>
    <cellStyle name="Gevolgde hyperlink" xfId="366" builtinId="9" hidden="1"/>
    <cellStyle name="Gevolgde hyperlink" xfId="367" builtinId="9" hidden="1"/>
    <cellStyle name="Gevolgde hyperlink" xfId="368" builtinId="9" hidden="1"/>
    <cellStyle name="Gevolgde hyperlink" xfId="369" builtinId="9" hidden="1"/>
    <cellStyle name="Gevolgde hyperlink" xfId="370" builtinId="9" hidden="1"/>
    <cellStyle name="Gevolgde hyperlink" xfId="371" builtinId="9" hidden="1"/>
    <cellStyle name="Gevolgde hyperlink" xfId="372" builtinId="9" hidden="1"/>
    <cellStyle name="Gevolgde hyperlink" xfId="373" builtinId="9" hidden="1"/>
    <cellStyle name="Gevolgde hyperlink" xfId="37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/>
    <cellStyle name="Norma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haredStrings" Target="sharedStrings.xml"/><Relationship Id="rId12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oernooi.excel@golles.nl" TargetMode="External"/><Relationship Id="rId2" Type="http://schemas.openxmlformats.org/officeDocument/2006/relationships/hyperlink" Target="https://github.com/golles/excel-toernoo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2:M23"/>
  <sheetViews>
    <sheetView tabSelected="1" workbookViewId="0">
      <selection activeCell="F14" sqref="F14:G14"/>
    </sheetView>
  </sheetViews>
  <sheetFormatPr baseColWidth="10" defaultRowHeight="15" x14ac:dyDescent="0"/>
  <cols>
    <col min="1" max="1" width="3" style="29" customWidth="1"/>
    <col min="2" max="2" width="3.5" style="28" bestFit="1" customWidth="1"/>
    <col min="3" max="3" width="102.6640625" style="29" bestFit="1" customWidth="1"/>
    <col min="4" max="4" width="10.83203125" style="29"/>
    <col min="5" max="5" width="17.33203125" style="29" bestFit="1" customWidth="1"/>
    <col min="6" max="6" width="25.1640625" style="29" customWidth="1"/>
    <col min="7" max="7" width="16.1640625" style="30" customWidth="1"/>
    <col min="8" max="10" width="10.83203125" style="30"/>
    <col min="11" max="11" width="12.83203125" style="29" bestFit="1" customWidth="1"/>
    <col min="12" max="16384" width="10.83203125" style="30"/>
  </cols>
  <sheetData>
    <row r="2" spans="2:13" ht="15" customHeight="1">
      <c r="B2" s="72" t="s">
        <v>43</v>
      </c>
      <c r="C2" s="91"/>
      <c r="E2" s="72" t="s">
        <v>74</v>
      </c>
      <c r="F2" s="84"/>
      <c r="G2" s="85"/>
    </row>
    <row r="3" spans="2:13">
      <c r="B3" s="86"/>
      <c r="C3" s="92"/>
      <c r="E3" s="86"/>
      <c r="F3" s="87"/>
      <c r="G3" s="88"/>
    </row>
    <row r="4" spans="2:13" ht="18">
      <c r="B4" s="24">
        <v>1</v>
      </c>
      <c r="C4" s="31" t="s">
        <v>57</v>
      </c>
      <c r="E4" s="80" t="s">
        <v>79</v>
      </c>
      <c r="F4" s="81"/>
      <c r="G4" s="39">
        <v>3</v>
      </c>
      <c r="M4" s="32"/>
    </row>
    <row r="5" spans="2:13" ht="18">
      <c r="B5" s="25">
        <v>2</v>
      </c>
      <c r="C5" s="33" t="s">
        <v>58</v>
      </c>
      <c r="E5" s="82" t="s">
        <v>80</v>
      </c>
      <c r="F5" s="83"/>
      <c r="G5" s="40">
        <v>1</v>
      </c>
      <c r="M5" s="32"/>
    </row>
    <row r="6" spans="2:13" ht="18">
      <c r="B6" s="25">
        <v>3</v>
      </c>
      <c r="C6" s="33" t="s">
        <v>73</v>
      </c>
      <c r="E6" s="89" t="s">
        <v>81</v>
      </c>
      <c r="F6" s="90"/>
      <c r="G6" s="41">
        <v>0</v>
      </c>
      <c r="M6" s="32"/>
    </row>
    <row r="7" spans="2:13" ht="18">
      <c r="B7" s="25">
        <v>4</v>
      </c>
      <c r="C7" s="33" t="s">
        <v>59</v>
      </c>
    </row>
    <row r="8" spans="2:13" ht="18" customHeight="1">
      <c r="B8" s="25">
        <v>5</v>
      </c>
      <c r="C8" s="33" t="s">
        <v>60</v>
      </c>
      <c r="E8" s="72" t="s">
        <v>48</v>
      </c>
      <c r="F8" s="84"/>
      <c r="G8" s="85"/>
    </row>
    <row r="9" spans="2:13" ht="18">
      <c r="B9" s="25">
        <v>6</v>
      </c>
      <c r="C9" s="33" t="s">
        <v>61</v>
      </c>
      <c r="E9" s="86"/>
      <c r="F9" s="87"/>
      <c r="G9" s="88"/>
    </row>
    <row r="10" spans="2:13" ht="18">
      <c r="B10" s="25">
        <v>7</v>
      </c>
      <c r="C10" s="33" t="s">
        <v>62</v>
      </c>
      <c r="E10" s="34" t="s">
        <v>78</v>
      </c>
      <c r="F10" s="93" t="s">
        <v>49</v>
      </c>
      <c r="G10" s="94"/>
    </row>
    <row r="11" spans="2:13" ht="18">
      <c r="B11" s="25">
        <v>8</v>
      </c>
      <c r="C11" s="33" t="s">
        <v>63</v>
      </c>
      <c r="E11" s="35" t="s">
        <v>53</v>
      </c>
      <c r="F11" s="95" t="s">
        <v>54</v>
      </c>
      <c r="G11" s="77"/>
    </row>
    <row r="12" spans="2:13" ht="18">
      <c r="B12" s="25">
        <v>9</v>
      </c>
      <c r="C12" s="36" t="s">
        <v>71</v>
      </c>
      <c r="E12" s="35" t="s">
        <v>50</v>
      </c>
      <c r="F12" s="96" t="s">
        <v>51</v>
      </c>
      <c r="G12" s="77"/>
    </row>
    <row r="13" spans="2:13" ht="18">
      <c r="B13" s="25">
        <v>10</v>
      </c>
      <c r="C13" s="33" t="s">
        <v>70</v>
      </c>
      <c r="E13" s="35" t="s">
        <v>52</v>
      </c>
      <c r="F13" s="76">
        <v>42010</v>
      </c>
      <c r="G13" s="77"/>
    </row>
    <row r="14" spans="2:13" ht="18">
      <c r="B14" s="25">
        <v>11</v>
      </c>
      <c r="C14" s="36" t="s">
        <v>72</v>
      </c>
      <c r="E14" s="37" t="s">
        <v>55</v>
      </c>
      <c r="F14" s="78" t="s">
        <v>82</v>
      </c>
      <c r="G14" s="79"/>
    </row>
    <row r="15" spans="2:13" ht="18">
      <c r="B15" s="25">
        <v>12</v>
      </c>
      <c r="C15" s="33" t="s">
        <v>76</v>
      </c>
    </row>
    <row r="16" spans="2:13" ht="18">
      <c r="B16" s="26">
        <v>13</v>
      </c>
      <c r="C16" s="36" t="s">
        <v>77</v>
      </c>
    </row>
    <row r="17" spans="2:3" ht="18">
      <c r="B17" s="27">
        <v>14</v>
      </c>
      <c r="C17" s="38" t="s">
        <v>75</v>
      </c>
    </row>
    <row r="19" spans="2:3" ht="15" customHeight="1">
      <c r="B19" s="72" t="s">
        <v>44</v>
      </c>
      <c r="C19" s="73"/>
    </row>
    <row r="20" spans="2:3" ht="15" customHeight="1">
      <c r="B20" s="74"/>
      <c r="C20" s="75"/>
    </row>
    <row r="21" spans="2:3" ht="18">
      <c r="B21" s="24">
        <v>1</v>
      </c>
      <c r="C21" s="31" t="s">
        <v>45</v>
      </c>
    </row>
    <row r="22" spans="2:3" ht="18">
      <c r="B22" s="25">
        <v>2</v>
      </c>
      <c r="C22" s="33" t="s">
        <v>56</v>
      </c>
    </row>
    <row r="23" spans="2:3" ht="18">
      <c r="B23" s="27">
        <v>3</v>
      </c>
      <c r="C23" s="38" t="s">
        <v>46</v>
      </c>
    </row>
  </sheetData>
  <sheetProtection formatCells="0" formatColumns="0" formatRows="0" insertColumns="0" insertRows="0" insertHyperlinks="0" deleteColumns="0" deleteRows="0" sort="0" autoFilter="0" pivotTables="0"/>
  <mergeCells count="12">
    <mergeCell ref="E2:G3"/>
    <mergeCell ref="E6:F6"/>
    <mergeCell ref="B2:C3"/>
    <mergeCell ref="E8:G9"/>
    <mergeCell ref="F10:G10"/>
    <mergeCell ref="B19:C20"/>
    <mergeCell ref="F13:G13"/>
    <mergeCell ref="F14:G14"/>
    <mergeCell ref="E4:F4"/>
    <mergeCell ref="E5:F5"/>
    <mergeCell ref="F11:G11"/>
    <mergeCell ref="F12:G12"/>
  </mergeCells>
  <phoneticPr fontId="5" type="noConversion"/>
  <hyperlinks>
    <hyperlink ref="F11" r:id="rId1"/>
    <hyperlink ref="F14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7"/>
  <sheetViews>
    <sheetView workbookViewId="0"/>
  </sheetViews>
  <sheetFormatPr baseColWidth="10" defaultRowHeight="15" x14ac:dyDescent="0"/>
  <cols>
    <col min="1" max="1" width="3" style="44" customWidth="1"/>
    <col min="2" max="2" width="4" style="44" customWidth="1"/>
    <col min="3" max="3" width="5.83203125" style="44" bestFit="1" customWidth="1"/>
    <col min="4" max="4" width="6" style="44" bestFit="1" customWidth="1"/>
    <col min="5" max="5" width="6" style="44" customWidth="1"/>
    <col min="6" max="6" width="23.6640625" style="44" bestFit="1" customWidth="1"/>
    <col min="7" max="7" width="1.6640625" style="44" bestFit="1" customWidth="1"/>
    <col min="8" max="8" width="23.6640625" style="44" bestFit="1" customWidth="1"/>
    <col min="9" max="9" width="15" style="44" bestFit="1" customWidth="1"/>
    <col min="10" max="10" width="1.6640625" style="44" bestFit="1" customWidth="1"/>
    <col min="11" max="12" width="15" style="44" bestFit="1" customWidth="1"/>
    <col min="13" max="13" width="1.6640625" style="44" bestFit="1" customWidth="1"/>
    <col min="14" max="14" width="15" style="44" bestFit="1" customWidth="1"/>
    <col min="15" max="16384" width="10.83203125" style="44"/>
  </cols>
  <sheetData>
    <row r="1" spans="1:15">
      <c r="A1" s="42"/>
      <c r="B1" s="42"/>
      <c r="C1" s="43"/>
      <c r="D1" s="43"/>
      <c r="E1" s="43"/>
      <c r="F1" s="42"/>
      <c r="G1" s="42"/>
      <c r="H1" s="42"/>
    </row>
    <row r="2" spans="1:15" ht="22">
      <c r="A2" s="42"/>
      <c r="B2" s="97" t="s">
        <v>64</v>
      </c>
      <c r="C2" s="97"/>
      <c r="D2" s="97"/>
      <c r="E2" s="97"/>
      <c r="F2" s="97"/>
      <c r="G2" s="97"/>
      <c r="H2" s="97"/>
    </row>
    <row r="3" spans="1:15" ht="23">
      <c r="A3" s="42"/>
      <c r="B3" s="45"/>
      <c r="C3" s="46"/>
      <c r="D3" s="46"/>
      <c r="E3" s="46"/>
      <c r="F3" s="47"/>
      <c r="G3" s="47"/>
      <c r="H3" s="47"/>
    </row>
    <row r="4" spans="1:15">
      <c r="A4" s="42"/>
      <c r="B4" s="48" t="s">
        <v>65</v>
      </c>
      <c r="C4" s="48" t="s">
        <v>8</v>
      </c>
      <c r="D4" s="48" t="s">
        <v>37</v>
      </c>
      <c r="E4" s="49" t="s">
        <v>12</v>
      </c>
      <c r="F4" s="49" t="s">
        <v>9</v>
      </c>
      <c r="G4" s="50"/>
      <c r="H4" s="51" t="s">
        <v>10</v>
      </c>
      <c r="I4" s="49" t="s">
        <v>66</v>
      </c>
      <c r="J4" s="50"/>
      <c r="K4" s="51" t="s">
        <v>67</v>
      </c>
      <c r="L4" s="49" t="s">
        <v>68</v>
      </c>
      <c r="M4" s="50"/>
      <c r="N4" s="51" t="s">
        <v>69</v>
      </c>
      <c r="O4" s="42"/>
    </row>
    <row r="5" spans="1:15">
      <c r="B5" s="52"/>
      <c r="C5" s="53"/>
      <c r="D5" s="54"/>
      <c r="E5" s="55"/>
      <c r="F5" s="56"/>
      <c r="G5" s="57" t="s">
        <v>0</v>
      </c>
      <c r="H5" s="58"/>
      <c r="I5" s="59"/>
      <c r="J5" s="60" t="s">
        <v>0</v>
      </c>
      <c r="K5" s="61"/>
      <c r="L5" s="59"/>
      <c r="M5" s="60" t="s">
        <v>0</v>
      </c>
      <c r="N5" s="61"/>
    </row>
    <row r="6" spans="1:15">
      <c r="B6" s="52"/>
      <c r="C6" s="53"/>
      <c r="D6" s="54"/>
      <c r="E6" s="55"/>
      <c r="F6" s="56"/>
      <c r="G6" s="57" t="s">
        <v>0</v>
      </c>
      <c r="H6" s="58"/>
      <c r="I6" s="59"/>
      <c r="J6" s="60" t="s">
        <v>0</v>
      </c>
      <c r="K6" s="61"/>
      <c r="L6" s="59"/>
      <c r="M6" s="60" t="s">
        <v>0</v>
      </c>
      <c r="N6" s="61"/>
    </row>
    <row r="7" spans="1:15">
      <c r="B7" s="52"/>
      <c r="C7" s="53"/>
      <c r="D7" s="54"/>
      <c r="E7" s="55"/>
      <c r="F7" s="56"/>
      <c r="G7" s="57" t="s">
        <v>0</v>
      </c>
      <c r="H7" s="58"/>
      <c r="I7" s="59"/>
      <c r="J7" s="60" t="s">
        <v>0</v>
      </c>
      <c r="K7" s="61"/>
      <c r="L7" s="59"/>
      <c r="M7" s="60" t="s">
        <v>0</v>
      </c>
      <c r="N7" s="61"/>
    </row>
    <row r="8" spans="1:15">
      <c r="B8" s="62"/>
      <c r="C8" s="63"/>
      <c r="D8" s="64"/>
      <c r="E8" s="65"/>
      <c r="F8" s="56"/>
      <c r="G8" s="57" t="s">
        <v>0</v>
      </c>
      <c r="H8" s="58"/>
      <c r="I8" s="59"/>
      <c r="J8" s="60" t="s">
        <v>0</v>
      </c>
      <c r="K8" s="61"/>
      <c r="L8" s="59"/>
      <c r="M8" s="60" t="s">
        <v>0</v>
      </c>
      <c r="N8" s="58"/>
    </row>
    <row r="9" spans="1:15">
      <c r="B9" s="62"/>
      <c r="C9" s="63"/>
      <c r="D9" s="64"/>
      <c r="E9" s="65"/>
      <c r="F9" s="56"/>
      <c r="G9" s="57" t="s">
        <v>0</v>
      </c>
      <c r="H9" s="58"/>
      <c r="I9" s="59"/>
      <c r="J9" s="60" t="s">
        <v>0</v>
      </c>
      <c r="K9" s="61"/>
      <c r="L9" s="59"/>
      <c r="M9" s="60" t="s">
        <v>0</v>
      </c>
      <c r="N9" s="58"/>
    </row>
    <row r="10" spans="1:15">
      <c r="B10" s="62"/>
      <c r="C10" s="63"/>
      <c r="D10" s="64"/>
      <c r="E10" s="65"/>
      <c r="F10" s="56"/>
      <c r="G10" s="57" t="s">
        <v>0</v>
      </c>
      <c r="H10" s="58"/>
      <c r="I10" s="59"/>
      <c r="J10" s="60" t="s">
        <v>0</v>
      </c>
      <c r="K10" s="61"/>
      <c r="L10" s="59"/>
      <c r="M10" s="60" t="s">
        <v>0</v>
      </c>
      <c r="N10" s="58"/>
    </row>
    <row r="11" spans="1:15">
      <c r="B11" s="62"/>
      <c r="C11" s="63"/>
      <c r="D11" s="64"/>
      <c r="E11" s="65"/>
      <c r="F11" s="56"/>
      <c r="G11" s="57" t="s">
        <v>0</v>
      </c>
      <c r="H11" s="58"/>
      <c r="I11" s="59"/>
      <c r="J11" s="60" t="s">
        <v>0</v>
      </c>
      <c r="K11" s="61"/>
      <c r="L11" s="59"/>
      <c r="M11" s="60" t="s">
        <v>0</v>
      </c>
      <c r="N11" s="58"/>
    </row>
    <row r="12" spans="1:15">
      <c r="B12" s="62"/>
      <c r="C12" s="63"/>
      <c r="D12" s="64"/>
      <c r="E12" s="65"/>
      <c r="F12" s="56"/>
      <c r="G12" s="57" t="s">
        <v>0</v>
      </c>
      <c r="H12" s="58"/>
      <c r="I12" s="59"/>
      <c r="J12" s="60" t="s">
        <v>0</v>
      </c>
      <c r="K12" s="61"/>
      <c r="L12" s="59"/>
      <c r="M12" s="60" t="s">
        <v>0</v>
      </c>
      <c r="N12" s="58"/>
    </row>
    <row r="13" spans="1:15">
      <c r="B13" s="62"/>
      <c r="C13" s="63"/>
      <c r="D13" s="64"/>
      <c r="E13" s="65"/>
      <c r="F13" s="56"/>
      <c r="G13" s="57" t="s">
        <v>0</v>
      </c>
      <c r="H13" s="58"/>
      <c r="I13" s="59"/>
      <c r="J13" s="60" t="s">
        <v>0</v>
      </c>
      <c r="K13" s="61"/>
      <c r="L13" s="59"/>
      <c r="M13" s="60" t="s">
        <v>0</v>
      </c>
      <c r="N13" s="58"/>
    </row>
    <row r="14" spans="1:15">
      <c r="B14" s="62"/>
      <c r="C14" s="63"/>
      <c r="D14" s="64"/>
      <c r="E14" s="65"/>
      <c r="F14" s="56"/>
      <c r="G14" s="57" t="s">
        <v>0</v>
      </c>
      <c r="H14" s="58"/>
      <c r="I14" s="59"/>
      <c r="J14" s="60" t="s">
        <v>0</v>
      </c>
      <c r="K14" s="61"/>
      <c r="L14" s="59"/>
      <c r="M14" s="60" t="s">
        <v>0</v>
      </c>
      <c r="N14" s="58"/>
    </row>
    <row r="15" spans="1:15">
      <c r="B15" s="62"/>
      <c r="C15" s="63"/>
      <c r="D15" s="64"/>
      <c r="E15" s="65"/>
      <c r="F15" s="56"/>
      <c r="G15" s="57" t="s">
        <v>0</v>
      </c>
      <c r="H15" s="58"/>
      <c r="I15" s="59"/>
      <c r="J15" s="60" t="s">
        <v>0</v>
      </c>
      <c r="K15" s="61"/>
      <c r="L15" s="59"/>
      <c r="M15" s="60" t="s">
        <v>0</v>
      </c>
      <c r="N15" s="58"/>
    </row>
    <row r="16" spans="1:15">
      <c r="B16" s="62"/>
      <c r="C16" s="63"/>
      <c r="D16" s="64"/>
      <c r="E16" s="65"/>
      <c r="F16" s="56"/>
      <c r="G16" s="57" t="s">
        <v>0</v>
      </c>
      <c r="H16" s="58"/>
      <c r="I16" s="59"/>
      <c r="J16" s="60" t="s">
        <v>0</v>
      </c>
      <c r="K16" s="61"/>
      <c r="L16" s="59"/>
      <c r="M16" s="60" t="s">
        <v>0</v>
      </c>
      <c r="N16" s="58"/>
    </row>
    <row r="17" spans="2:14">
      <c r="B17" s="62"/>
      <c r="C17" s="63"/>
      <c r="D17" s="64"/>
      <c r="E17" s="65"/>
      <c r="F17" s="56"/>
      <c r="G17" s="57" t="s">
        <v>0</v>
      </c>
      <c r="H17" s="58"/>
      <c r="I17" s="59"/>
      <c r="J17" s="60" t="s">
        <v>0</v>
      </c>
      <c r="K17" s="61"/>
      <c r="L17" s="59"/>
      <c r="M17" s="60" t="s">
        <v>0</v>
      </c>
      <c r="N17" s="58"/>
    </row>
    <row r="18" spans="2:14">
      <c r="B18" s="62"/>
      <c r="C18" s="63"/>
      <c r="D18" s="64"/>
      <c r="E18" s="65"/>
      <c r="F18" s="56"/>
      <c r="G18" s="57" t="s">
        <v>0</v>
      </c>
      <c r="H18" s="58"/>
      <c r="I18" s="59"/>
      <c r="J18" s="60" t="s">
        <v>0</v>
      </c>
      <c r="K18" s="61"/>
      <c r="L18" s="59"/>
      <c r="M18" s="60" t="s">
        <v>0</v>
      </c>
      <c r="N18" s="58"/>
    </row>
    <row r="19" spans="2:14">
      <c r="B19" s="62"/>
      <c r="C19" s="63"/>
      <c r="D19" s="64"/>
      <c r="E19" s="65"/>
      <c r="F19" s="56"/>
      <c r="G19" s="57" t="s">
        <v>0</v>
      </c>
      <c r="H19" s="58"/>
      <c r="I19" s="59"/>
      <c r="J19" s="60" t="s">
        <v>0</v>
      </c>
      <c r="K19" s="61"/>
      <c r="L19" s="59"/>
      <c r="M19" s="60" t="s">
        <v>0</v>
      </c>
      <c r="N19" s="58"/>
    </row>
    <row r="20" spans="2:14">
      <c r="B20" s="62"/>
      <c r="C20" s="63"/>
      <c r="D20" s="64"/>
      <c r="E20" s="65"/>
      <c r="F20" s="56"/>
      <c r="G20" s="57" t="s">
        <v>0</v>
      </c>
      <c r="H20" s="58"/>
      <c r="I20" s="59"/>
      <c r="J20" s="60" t="s">
        <v>0</v>
      </c>
      <c r="K20" s="61"/>
      <c r="L20" s="59"/>
      <c r="M20" s="60" t="s">
        <v>0</v>
      </c>
      <c r="N20" s="58"/>
    </row>
    <row r="21" spans="2:14">
      <c r="B21" s="62"/>
      <c r="C21" s="63"/>
      <c r="D21" s="64"/>
      <c r="E21" s="65"/>
      <c r="F21" s="56"/>
      <c r="G21" s="57" t="s">
        <v>0</v>
      </c>
      <c r="H21" s="58"/>
      <c r="I21" s="59"/>
      <c r="J21" s="60" t="s">
        <v>0</v>
      </c>
      <c r="K21" s="61"/>
      <c r="L21" s="59"/>
      <c r="M21" s="60" t="s">
        <v>0</v>
      </c>
      <c r="N21" s="58"/>
    </row>
    <row r="22" spans="2:14">
      <c r="B22" s="62"/>
      <c r="C22" s="63"/>
      <c r="D22" s="64"/>
      <c r="E22" s="65"/>
      <c r="F22" s="56"/>
      <c r="G22" s="57" t="s">
        <v>0</v>
      </c>
      <c r="H22" s="58"/>
      <c r="I22" s="59"/>
      <c r="J22" s="60" t="s">
        <v>0</v>
      </c>
      <c r="K22" s="61"/>
      <c r="L22" s="59"/>
      <c r="M22" s="60" t="s">
        <v>0</v>
      </c>
      <c r="N22" s="58"/>
    </row>
    <row r="23" spans="2:14">
      <c r="B23" s="62"/>
      <c r="C23" s="63"/>
      <c r="D23" s="64"/>
      <c r="E23" s="65"/>
      <c r="F23" s="56"/>
      <c r="G23" s="57" t="s">
        <v>0</v>
      </c>
      <c r="H23" s="58"/>
      <c r="I23" s="59"/>
      <c r="J23" s="60" t="s">
        <v>0</v>
      </c>
      <c r="K23" s="61"/>
      <c r="L23" s="59"/>
      <c r="M23" s="60" t="s">
        <v>0</v>
      </c>
      <c r="N23" s="58"/>
    </row>
    <row r="24" spans="2:14">
      <c r="B24" s="62"/>
      <c r="C24" s="63"/>
      <c r="D24" s="64"/>
      <c r="E24" s="65"/>
      <c r="F24" s="56"/>
      <c r="G24" s="57" t="s">
        <v>0</v>
      </c>
      <c r="H24" s="58"/>
      <c r="I24" s="59"/>
      <c r="J24" s="60" t="s">
        <v>0</v>
      </c>
      <c r="K24" s="61"/>
      <c r="L24" s="59"/>
      <c r="M24" s="60" t="s">
        <v>0</v>
      </c>
      <c r="N24" s="58"/>
    </row>
    <row r="25" spans="2:14">
      <c r="B25" s="62"/>
      <c r="C25" s="63"/>
      <c r="D25" s="64"/>
      <c r="E25" s="65"/>
      <c r="F25" s="56"/>
      <c r="G25" s="57" t="s">
        <v>0</v>
      </c>
      <c r="H25" s="58"/>
      <c r="I25" s="59"/>
      <c r="J25" s="60" t="s">
        <v>0</v>
      </c>
      <c r="K25" s="61"/>
      <c r="L25" s="59"/>
      <c r="M25" s="60" t="s">
        <v>0</v>
      </c>
      <c r="N25" s="58"/>
    </row>
    <row r="26" spans="2:14">
      <c r="B26" s="62"/>
      <c r="C26" s="63"/>
      <c r="D26" s="64"/>
      <c r="E26" s="65"/>
      <c r="F26" s="56"/>
      <c r="G26" s="57" t="s">
        <v>0</v>
      </c>
      <c r="H26" s="58"/>
      <c r="I26" s="59"/>
      <c r="J26" s="60" t="s">
        <v>0</v>
      </c>
      <c r="K26" s="61"/>
      <c r="L26" s="59"/>
      <c r="M26" s="60" t="s">
        <v>0</v>
      </c>
      <c r="N26" s="58"/>
    </row>
    <row r="27" spans="2:14">
      <c r="B27" s="62"/>
      <c r="C27" s="63"/>
      <c r="D27" s="64"/>
      <c r="E27" s="65"/>
      <c r="F27" s="56"/>
      <c r="G27" s="57" t="s">
        <v>0</v>
      </c>
      <c r="H27" s="58"/>
      <c r="I27" s="59"/>
      <c r="J27" s="60" t="s">
        <v>0</v>
      </c>
      <c r="K27" s="61"/>
      <c r="L27" s="59"/>
      <c r="M27" s="60" t="s">
        <v>0</v>
      </c>
      <c r="N27" s="58"/>
    </row>
    <row r="28" spans="2:14">
      <c r="B28" s="62"/>
      <c r="C28" s="63"/>
      <c r="D28" s="64"/>
      <c r="E28" s="65"/>
      <c r="F28" s="56"/>
      <c r="G28" s="57" t="s">
        <v>0</v>
      </c>
      <c r="H28" s="58"/>
      <c r="I28" s="59"/>
      <c r="J28" s="60" t="s">
        <v>0</v>
      </c>
      <c r="K28" s="61"/>
      <c r="L28" s="59"/>
      <c r="M28" s="60" t="s">
        <v>0</v>
      </c>
      <c r="N28" s="58"/>
    </row>
    <row r="29" spans="2:14">
      <c r="B29" s="62"/>
      <c r="C29" s="63"/>
      <c r="D29" s="64"/>
      <c r="E29" s="65"/>
      <c r="F29" s="56"/>
      <c r="G29" s="57" t="s">
        <v>0</v>
      </c>
      <c r="H29" s="58"/>
      <c r="I29" s="59"/>
      <c r="J29" s="60" t="s">
        <v>0</v>
      </c>
      <c r="K29" s="61"/>
      <c r="L29" s="59"/>
      <c r="M29" s="60" t="s">
        <v>0</v>
      </c>
      <c r="N29" s="58"/>
    </row>
    <row r="30" spans="2:14">
      <c r="B30" s="62"/>
      <c r="C30" s="63"/>
      <c r="D30" s="64"/>
      <c r="E30" s="65"/>
      <c r="F30" s="56"/>
      <c r="G30" s="57" t="s">
        <v>0</v>
      </c>
      <c r="H30" s="58"/>
      <c r="I30" s="59"/>
      <c r="J30" s="60" t="s">
        <v>0</v>
      </c>
      <c r="K30" s="61"/>
      <c r="L30" s="59"/>
      <c r="M30" s="60" t="s">
        <v>0</v>
      </c>
      <c r="N30" s="58"/>
    </row>
    <row r="31" spans="2:14">
      <c r="B31" s="62"/>
      <c r="C31" s="63"/>
      <c r="D31" s="64"/>
      <c r="E31" s="65"/>
      <c r="F31" s="56"/>
      <c r="G31" s="57" t="s">
        <v>0</v>
      </c>
      <c r="H31" s="58"/>
      <c r="I31" s="59"/>
      <c r="J31" s="60" t="s">
        <v>0</v>
      </c>
      <c r="K31" s="61"/>
      <c r="L31" s="59"/>
      <c r="M31" s="60" t="s">
        <v>0</v>
      </c>
      <c r="N31" s="58"/>
    </row>
    <row r="32" spans="2:14">
      <c r="B32" s="62"/>
      <c r="C32" s="63"/>
      <c r="D32" s="64"/>
      <c r="E32" s="65"/>
      <c r="F32" s="56"/>
      <c r="G32" s="57" t="s">
        <v>0</v>
      </c>
      <c r="H32" s="58"/>
      <c r="I32" s="59"/>
      <c r="J32" s="60" t="s">
        <v>0</v>
      </c>
      <c r="K32" s="61"/>
      <c r="L32" s="59"/>
      <c r="M32" s="60" t="s">
        <v>0</v>
      </c>
      <c r="N32" s="58"/>
    </row>
    <row r="33" spans="2:14">
      <c r="B33" s="62"/>
      <c r="C33" s="63"/>
      <c r="D33" s="64"/>
      <c r="E33" s="65"/>
      <c r="F33" s="56"/>
      <c r="G33" s="57" t="s">
        <v>0</v>
      </c>
      <c r="H33" s="58"/>
      <c r="I33" s="59"/>
      <c r="J33" s="60" t="s">
        <v>0</v>
      </c>
      <c r="K33" s="61"/>
      <c r="L33" s="59"/>
      <c r="M33" s="60" t="s">
        <v>0</v>
      </c>
      <c r="N33" s="58"/>
    </row>
    <row r="34" spans="2:14">
      <c r="B34" s="62"/>
      <c r="C34" s="63"/>
      <c r="D34" s="64"/>
      <c r="E34" s="65"/>
      <c r="F34" s="56"/>
      <c r="G34" s="57" t="s">
        <v>0</v>
      </c>
      <c r="H34" s="58"/>
      <c r="I34" s="59"/>
      <c r="J34" s="60" t="s">
        <v>0</v>
      </c>
      <c r="K34" s="61"/>
      <c r="L34" s="59"/>
      <c r="M34" s="60" t="s">
        <v>0</v>
      </c>
      <c r="N34" s="58"/>
    </row>
    <row r="35" spans="2:14">
      <c r="B35" s="62"/>
      <c r="C35" s="63"/>
      <c r="D35" s="64"/>
      <c r="E35" s="65"/>
      <c r="F35" s="56"/>
      <c r="G35" s="57" t="s">
        <v>0</v>
      </c>
      <c r="H35" s="58"/>
      <c r="I35" s="59"/>
      <c r="J35" s="60" t="s">
        <v>0</v>
      </c>
      <c r="K35" s="61"/>
      <c r="L35" s="59"/>
      <c r="M35" s="60" t="s">
        <v>0</v>
      </c>
      <c r="N35" s="58"/>
    </row>
    <row r="36" spans="2:14">
      <c r="B36" s="62"/>
      <c r="C36" s="63"/>
      <c r="D36" s="64"/>
      <c r="E36" s="65"/>
      <c r="F36" s="56"/>
      <c r="G36" s="57" t="s">
        <v>0</v>
      </c>
      <c r="H36" s="58"/>
      <c r="I36" s="59"/>
      <c r="J36" s="60" t="s">
        <v>0</v>
      </c>
      <c r="K36" s="61"/>
      <c r="L36" s="59"/>
      <c r="M36" s="60" t="s">
        <v>0</v>
      </c>
      <c r="N36" s="58"/>
    </row>
    <row r="37" spans="2:14">
      <c r="B37" s="52"/>
      <c r="C37" s="53"/>
      <c r="D37" s="54"/>
      <c r="E37" s="55"/>
      <c r="F37" s="56"/>
      <c r="G37" s="57" t="s">
        <v>0</v>
      </c>
      <c r="H37" s="58"/>
      <c r="I37" s="59"/>
      <c r="J37" s="60" t="s">
        <v>0</v>
      </c>
      <c r="K37" s="61"/>
      <c r="L37" s="59"/>
      <c r="M37" s="60" t="s">
        <v>0</v>
      </c>
      <c r="N37" s="61"/>
    </row>
    <row r="38" spans="2:14">
      <c r="B38" s="52"/>
      <c r="C38" s="53"/>
      <c r="D38" s="54"/>
      <c r="E38" s="55"/>
      <c r="F38" s="56"/>
      <c r="G38" s="57" t="s">
        <v>0</v>
      </c>
      <c r="H38" s="58"/>
      <c r="I38" s="59"/>
      <c r="J38" s="60" t="s">
        <v>0</v>
      </c>
      <c r="K38" s="61"/>
      <c r="L38" s="59"/>
      <c r="M38" s="60" t="s">
        <v>0</v>
      </c>
      <c r="N38" s="61"/>
    </row>
    <row r="39" spans="2:14">
      <c r="B39" s="52"/>
      <c r="C39" s="53"/>
      <c r="D39" s="54"/>
      <c r="E39" s="55"/>
      <c r="F39" s="56"/>
      <c r="G39" s="57" t="s">
        <v>0</v>
      </c>
      <c r="H39" s="58"/>
      <c r="I39" s="59"/>
      <c r="J39" s="60" t="s">
        <v>0</v>
      </c>
      <c r="K39" s="61"/>
      <c r="L39" s="59"/>
      <c r="M39" s="60" t="s">
        <v>0</v>
      </c>
      <c r="N39" s="61"/>
    </row>
    <row r="40" spans="2:14">
      <c r="B40" s="52"/>
      <c r="C40" s="53"/>
      <c r="D40" s="54"/>
      <c r="E40" s="55"/>
      <c r="F40" s="56"/>
      <c r="G40" s="57" t="s">
        <v>0</v>
      </c>
      <c r="H40" s="58"/>
      <c r="I40" s="59"/>
      <c r="J40" s="60" t="s">
        <v>0</v>
      </c>
      <c r="K40" s="61"/>
      <c r="L40" s="59"/>
      <c r="M40" s="60" t="s">
        <v>0</v>
      </c>
      <c r="N40" s="61"/>
    </row>
    <row r="41" spans="2:14">
      <c r="B41" s="52"/>
      <c r="C41" s="53"/>
      <c r="D41" s="54"/>
      <c r="E41" s="55"/>
      <c r="F41" s="56"/>
      <c r="G41" s="57" t="s">
        <v>0</v>
      </c>
      <c r="H41" s="58"/>
      <c r="I41" s="59"/>
      <c r="J41" s="60" t="s">
        <v>0</v>
      </c>
      <c r="K41" s="61"/>
      <c r="L41" s="59"/>
      <c r="M41" s="60" t="s">
        <v>0</v>
      </c>
      <c r="N41" s="61"/>
    </row>
    <row r="42" spans="2:14">
      <c r="C42" s="66"/>
      <c r="D42" s="66"/>
      <c r="E42" s="66"/>
    </row>
    <row r="43" spans="2:14">
      <c r="C43" s="66"/>
      <c r="D43" s="66"/>
      <c r="E43" s="66"/>
    </row>
    <row r="44" spans="2:14">
      <c r="C44" s="66"/>
      <c r="D44" s="66"/>
      <c r="E44" s="66"/>
    </row>
    <row r="45" spans="2:14">
      <c r="C45" s="66"/>
      <c r="D45" s="66"/>
      <c r="E45" s="66"/>
    </row>
    <row r="46" spans="2:14">
      <c r="C46" s="66"/>
      <c r="D46" s="66"/>
      <c r="E46" s="66"/>
    </row>
    <row r="47" spans="2:14">
      <c r="C47" s="66"/>
      <c r="D47" s="66"/>
      <c r="E47" s="66"/>
    </row>
  </sheetData>
  <mergeCells count="1">
    <mergeCell ref="B2:H2"/>
  </mergeCells>
  <phoneticPr fontId="5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 enableFormatConditionsCalculation="0"/>
  <dimension ref="B2:AT44"/>
  <sheetViews>
    <sheetView workbookViewId="0">
      <selection activeCell="I17" sqref="I17"/>
    </sheetView>
  </sheetViews>
  <sheetFormatPr baseColWidth="10" defaultRowHeight="15" x14ac:dyDescent="0"/>
  <cols>
    <col min="1" max="1" width="3" style="1" customWidth="1"/>
    <col min="2" max="2" width="4" style="1" customWidth="1"/>
    <col min="3" max="3" width="5.83203125" style="1" bestFit="1" customWidth="1"/>
    <col min="4" max="4" width="6" style="1" bestFit="1" customWidth="1"/>
    <col min="5" max="5" width="6.33203125" style="1" bestFit="1" customWidth="1"/>
    <col min="6" max="6" width="17" style="1" customWidth="1"/>
    <col min="7" max="7" width="1.6640625" style="1" bestFit="1" customWidth="1"/>
    <col min="8" max="8" width="19.6640625" style="1" bestFit="1" customWidth="1"/>
    <col min="9" max="9" width="3.1640625" style="1" customWidth="1"/>
    <col min="10" max="10" width="2.6640625" style="1" customWidth="1"/>
    <col min="11" max="11" width="3.1640625" style="1" bestFit="1" customWidth="1"/>
    <col min="12" max="12" width="3" style="1" hidden="1" customWidth="1"/>
    <col min="13" max="13" width="2.33203125" style="1" hidden="1" customWidth="1"/>
    <col min="14" max="15" width="2.5" style="1" hidden="1" customWidth="1"/>
    <col min="16" max="17" width="10.83203125" style="1"/>
    <col min="18" max="18" width="2.1640625" style="1" bestFit="1" customWidth="1"/>
    <col min="19" max="19" width="19.6640625" style="1" bestFit="1" customWidth="1"/>
    <col min="20" max="27" width="3.5" style="1" bestFit="1" customWidth="1"/>
    <col min="28" max="29" width="10.83203125" style="1"/>
    <col min="30" max="30" width="19.6640625" style="1" hidden="1" customWidth="1"/>
    <col min="31" max="31" width="8.1640625" style="1" hidden="1" customWidth="1"/>
    <col min="32" max="46" width="3.5" style="1" hidden="1" customWidth="1"/>
    <col min="47" max="16384" width="10.83203125" style="1"/>
  </cols>
  <sheetData>
    <row r="2" spans="2:46" ht="22">
      <c r="B2" s="97" t="s">
        <v>38</v>
      </c>
      <c r="C2" s="97"/>
      <c r="D2" s="97"/>
      <c r="E2" s="97"/>
      <c r="F2" s="97"/>
      <c r="G2" s="97"/>
      <c r="H2" s="97"/>
      <c r="I2" s="97"/>
      <c r="J2" s="97"/>
      <c r="K2" s="97"/>
      <c r="L2" s="97"/>
      <c r="M2" s="97"/>
      <c r="N2" s="97"/>
      <c r="O2" s="97"/>
      <c r="R2" s="109" t="str">
        <f>B2</f>
        <v>Poule - 8 teams</v>
      </c>
      <c r="S2" s="109"/>
      <c r="T2" s="109"/>
      <c r="U2" s="109"/>
      <c r="V2" s="109"/>
      <c r="W2" s="109"/>
      <c r="X2" s="109"/>
      <c r="Y2" s="109"/>
      <c r="Z2" s="109"/>
      <c r="AA2" s="109"/>
    </row>
    <row r="3" spans="2:46" ht="15" customHeight="1">
      <c r="B3" s="15"/>
      <c r="C3" s="16"/>
      <c r="D3" s="16"/>
      <c r="E3" s="16"/>
      <c r="F3" s="16"/>
      <c r="G3" s="16"/>
      <c r="H3" s="16"/>
      <c r="I3" s="16"/>
      <c r="J3" s="16"/>
      <c r="K3" s="16"/>
    </row>
    <row r="4" spans="2:46" ht="15" customHeight="1">
      <c r="B4" s="106" t="s">
        <v>27</v>
      </c>
      <c r="C4" s="107"/>
      <c r="D4" s="107"/>
      <c r="E4" s="107"/>
      <c r="F4" s="108"/>
      <c r="G4" s="16"/>
      <c r="H4" s="16"/>
      <c r="I4" s="16"/>
      <c r="J4" s="16"/>
      <c r="K4" s="16"/>
      <c r="R4" s="113" t="s">
        <v>13</v>
      </c>
      <c r="S4" s="113" t="s">
        <v>36</v>
      </c>
      <c r="T4" s="102" t="s">
        <v>18</v>
      </c>
      <c r="U4" s="102" t="s">
        <v>16</v>
      </c>
      <c r="V4" s="102" t="s">
        <v>15</v>
      </c>
      <c r="W4" s="102" t="s">
        <v>14</v>
      </c>
      <c r="X4" s="102" t="s">
        <v>17</v>
      </c>
      <c r="Y4" s="102" t="s">
        <v>5</v>
      </c>
      <c r="Z4" s="102" t="s">
        <v>6</v>
      </c>
      <c r="AA4" s="102" t="s">
        <v>7</v>
      </c>
      <c r="AD4" s="103" t="s">
        <v>1</v>
      </c>
      <c r="AE4" s="101" t="s">
        <v>26</v>
      </c>
      <c r="AF4" s="101" t="s">
        <v>25</v>
      </c>
      <c r="AG4" s="101" t="s">
        <v>18</v>
      </c>
      <c r="AH4" s="98" t="s">
        <v>19</v>
      </c>
      <c r="AI4" s="98" t="s">
        <v>20</v>
      </c>
      <c r="AJ4" s="101" t="s">
        <v>16</v>
      </c>
      <c r="AK4" s="101" t="s">
        <v>15</v>
      </c>
      <c r="AL4" s="101" t="s">
        <v>14</v>
      </c>
      <c r="AM4" s="101" t="s">
        <v>17</v>
      </c>
      <c r="AN4" s="101" t="s">
        <v>5</v>
      </c>
      <c r="AO4" s="98" t="s">
        <v>21</v>
      </c>
      <c r="AP4" s="98" t="s">
        <v>22</v>
      </c>
      <c r="AQ4" s="101" t="s">
        <v>6</v>
      </c>
      <c r="AR4" s="98" t="s">
        <v>23</v>
      </c>
      <c r="AS4" s="98" t="s">
        <v>24</v>
      </c>
      <c r="AT4" s="101" t="s">
        <v>7</v>
      </c>
    </row>
    <row r="5" spans="2:46" ht="15" customHeight="1">
      <c r="B5" s="110" t="s">
        <v>28</v>
      </c>
      <c r="C5" s="111"/>
      <c r="D5" s="111"/>
      <c r="E5" s="111"/>
      <c r="F5" s="112"/>
      <c r="R5" s="99"/>
      <c r="S5" s="99"/>
      <c r="T5" s="99"/>
      <c r="U5" s="99"/>
      <c r="V5" s="99"/>
      <c r="W5" s="99"/>
      <c r="X5" s="99"/>
      <c r="Y5" s="99"/>
      <c r="Z5" s="99"/>
      <c r="AA5" s="99"/>
      <c r="AD5" s="104"/>
      <c r="AE5" s="99"/>
      <c r="AF5" s="99"/>
      <c r="AG5" s="99"/>
      <c r="AH5" s="99"/>
      <c r="AI5" s="99"/>
      <c r="AJ5" s="99"/>
      <c r="AK5" s="99"/>
      <c r="AL5" s="99"/>
      <c r="AM5" s="99"/>
      <c r="AN5" s="99"/>
      <c r="AO5" s="99"/>
      <c r="AP5" s="99"/>
      <c r="AQ5" s="99"/>
      <c r="AR5" s="99"/>
      <c r="AS5" s="99"/>
      <c r="AT5" s="99"/>
    </row>
    <row r="6" spans="2:46">
      <c r="B6" s="110" t="s">
        <v>29</v>
      </c>
      <c r="C6" s="111"/>
      <c r="D6" s="111"/>
      <c r="E6" s="111"/>
      <c r="F6" s="112"/>
      <c r="R6" s="99"/>
      <c r="S6" s="99"/>
      <c r="T6" s="99"/>
      <c r="U6" s="99"/>
      <c r="V6" s="99"/>
      <c r="W6" s="99"/>
      <c r="X6" s="99"/>
      <c r="Y6" s="99"/>
      <c r="Z6" s="99"/>
      <c r="AA6" s="99"/>
      <c r="AD6" s="104"/>
      <c r="AE6" s="99"/>
      <c r="AF6" s="99"/>
      <c r="AG6" s="99"/>
      <c r="AH6" s="99"/>
      <c r="AI6" s="99"/>
      <c r="AJ6" s="99"/>
      <c r="AK6" s="99"/>
      <c r="AL6" s="99"/>
      <c r="AM6" s="99"/>
      <c r="AN6" s="99"/>
      <c r="AO6" s="99"/>
      <c r="AP6" s="99"/>
      <c r="AQ6" s="99"/>
      <c r="AR6" s="99"/>
      <c r="AS6" s="99"/>
      <c r="AT6" s="99"/>
    </row>
    <row r="7" spans="2:46">
      <c r="B7" s="110" t="s">
        <v>30</v>
      </c>
      <c r="C7" s="111"/>
      <c r="D7" s="111"/>
      <c r="E7" s="111"/>
      <c r="F7" s="112"/>
      <c r="R7" s="100"/>
      <c r="S7" s="100"/>
      <c r="T7" s="100"/>
      <c r="U7" s="100"/>
      <c r="V7" s="100"/>
      <c r="W7" s="100"/>
      <c r="X7" s="100"/>
      <c r="Y7" s="100"/>
      <c r="Z7" s="100"/>
      <c r="AA7" s="100"/>
      <c r="AD7" s="105"/>
      <c r="AE7" s="100"/>
      <c r="AF7" s="100"/>
      <c r="AG7" s="100"/>
      <c r="AH7" s="100"/>
      <c r="AI7" s="100"/>
      <c r="AJ7" s="100"/>
      <c r="AK7" s="100"/>
      <c r="AL7" s="100"/>
      <c r="AM7" s="100"/>
      <c r="AN7" s="100"/>
      <c r="AO7" s="100"/>
      <c r="AP7" s="100"/>
      <c r="AQ7" s="100"/>
      <c r="AR7" s="100"/>
      <c r="AS7" s="100"/>
      <c r="AT7" s="100"/>
    </row>
    <row r="8" spans="2:46">
      <c r="B8" s="110" t="s">
        <v>31</v>
      </c>
      <c r="C8" s="111"/>
      <c r="D8" s="111"/>
      <c r="E8" s="111"/>
      <c r="F8" s="112"/>
      <c r="R8" s="6">
        <v>1</v>
      </c>
      <c r="S8" s="3" t="str">
        <f t="array" ref="S8">INDEX($AD$8:$AD$15,MATCH(LARGE($AE$8:$AE$15-ROW($AE$8:$AE$15)/COUNT($AE$8:$AE$15),ROW(S8)-ROW(S$8)+1),$AE$8:$AE$15-ROW($AE$8:$AE$15)/COUNT($AE$8:$AE$15),0))</f>
        <v>Team A</v>
      </c>
      <c r="T8" s="6">
        <f t="shared" ref="T8:T15" si="0">VLOOKUP($S8,$AD$8:$AT$15,4,0)</f>
        <v>0</v>
      </c>
      <c r="U8" s="6">
        <f t="shared" ref="U8:U15" si="1">VLOOKUP($S8,$AD$8:$AT$15,7,0)</f>
        <v>0</v>
      </c>
      <c r="V8" s="6">
        <f t="shared" ref="V8:V15" si="2">VLOOKUP($S8,$AD$8:$AT$15,8,0)</f>
        <v>0</v>
      </c>
      <c r="W8" s="6">
        <f t="shared" ref="W8:W15" si="3">VLOOKUP($S8,$AD$8:$AT$15,9,0)</f>
        <v>0</v>
      </c>
      <c r="X8" s="18">
        <f t="shared" ref="X8:X15" si="4">VLOOKUP($S8,$AD$8:$AT$15,10,0)</f>
        <v>0</v>
      </c>
      <c r="Y8" s="6">
        <f t="shared" ref="Y8:Y15" si="5">VLOOKUP($S8,$AD$8:$AT$15,11,0)</f>
        <v>0</v>
      </c>
      <c r="Z8" s="6">
        <f t="shared" ref="Z8:Z15" si="6">VLOOKUP($S8,$AD$8:$AT$15,14,0)</f>
        <v>0</v>
      </c>
      <c r="AA8" s="6">
        <f t="shared" ref="AA8:AA15" si="7">VLOOKUP($S8,$AD$8:$AT$15,17,0)</f>
        <v>0</v>
      </c>
      <c r="AD8" s="3" t="str">
        <f t="shared" ref="AD8:AD15" si="8">B5</f>
        <v>Team A</v>
      </c>
      <c r="AE8" s="3">
        <f>AT8+AM8*1000000+AF8*1000</f>
        <v>7000</v>
      </c>
      <c r="AF8" s="3">
        <f t="shared" ref="AF8:AF15" si="9">COUNTIF($F$17:$H$44,AD8)</f>
        <v>7</v>
      </c>
      <c r="AG8" s="3">
        <f t="shared" ref="AG8:AG15" si="10">IF(OR(AH8="",AI8=""),AH8+AI8,AH8+AI8)</f>
        <v>0</v>
      </c>
      <c r="AH8" s="3">
        <f t="array" ref="AH8">SUM(($F$17:$F$44=AD8)*(ISNUMBER($I$17:$I$44)))</f>
        <v>0</v>
      </c>
      <c r="AI8" s="3">
        <f t="array" ref="AI8">SUM(($H$17:$H$44=AD8)*(ISNUMBER($K$17:$K$44)))</f>
        <v>0</v>
      </c>
      <c r="AJ8" s="3">
        <f t="shared" ref="AJ8:AJ15" si="11">COUNTIF($L$17:$L$44,AD8)</f>
        <v>0</v>
      </c>
      <c r="AK8" s="3">
        <f t="shared" ref="AK8:AK15" si="12">COUNTIF($M$17:$M$44,AD8)</f>
        <v>0</v>
      </c>
      <c r="AL8" s="3">
        <f t="shared" ref="AL8:AL15" si="13">COUNTIF($N$17:$O$44,AD8)</f>
        <v>0</v>
      </c>
      <c r="AM8" s="3">
        <f>AJ8*Intro!$G$4+AK8*Intro!$G$6+AL8*Intro!$G$5</f>
        <v>0</v>
      </c>
      <c r="AN8" s="3">
        <f t="shared" ref="AN8:AN15" si="14">IF(OR(AO8="",AP8=""),AO8+AP8,AO8+AP8)</f>
        <v>0</v>
      </c>
      <c r="AO8" s="3">
        <f t="shared" ref="AO8:AO15" si="15">SUMIF($F$17:$F$44,AD8,$I$17:$I$44)</f>
        <v>0</v>
      </c>
      <c r="AP8" s="3">
        <f t="shared" ref="AP8:AP15" si="16">SUMIF($H$17:$H$44,AD8,$K$17:$K$44)</f>
        <v>0</v>
      </c>
      <c r="AQ8" s="3">
        <f t="shared" ref="AQ8:AQ15" si="17">IF(OR(AR8="",AS8=""),AR8+AS8,AR8+AS8)</f>
        <v>0</v>
      </c>
      <c r="AR8" s="3">
        <f t="shared" ref="AR8:AR15" si="18">SUMIF($F$17:$F$44,AD8,$K$17:$K$44)</f>
        <v>0</v>
      </c>
      <c r="AS8" s="3">
        <f t="shared" ref="AS8:AS15" si="19">SUMIF($H$17:$H$44,AD8,$I$17:$I$44)</f>
        <v>0</v>
      </c>
      <c r="AT8" s="3">
        <f t="shared" ref="AT8:AT15" si="20">IF(OR(AN8="",AQ8=""),AN8-AQ8,AN8-AQ8)</f>
        <v>0</v>
      </c>
    </row>
    <row r="9" spans="2:46">
      <c r="B9" s="110" t="s">
        <v>32</v>
      </c>
      <c r="C9" s="111"/>
      <c r="D9" s="111"/>
      <c r="E9" s="111"/>
      <c r="F9" s="112"/>
      <c r="R9" s="6">
        <v>2</v>
      </c>
      <c r="S9" s="3" t="str">
        <f t="array" ref="S9">INDEX($AD$8:$AD$15,MATCH(LARGE($AE$8:$AE$15-ROW($AE$8:$AE$15)/COUNT($AE$8:$AE$15),ROW(S9)-ROW(S$8)+1),$AE$8:$AE$15-ROW($AE$8:$AE$15)/COUNT($AE$8:$AE$15),0))</f>
        <v>Team B</v>
      </c>
      <c r="T9" s="6">
        <f t="shared" si="0"/>
        <v>0</v>
      </c>
      <c r="U9" s="6">
        <f t="shared" si="1"/>
        <v>0</v>
      </c>
      <c r="V9" s="6">
        <f t="shared" si="2"/>
        <v>0</v>
      </c>
      <c r="W9" s="6">
        <f t="shared" si="3"/>
        <v>0</v>
      </c>
      <c r="X9" s="18">
        <f t="shared" si="4"/>
        <v>0</v>
      </c>
      <c r="Y9" s="6">
        <f t="shared" si="5"/>
        <v>0</v>
      </c>
      <c r="Z9" s="6">
        <f t="shared" si="6"/>
        <v>0</v>
      </c>
      <c r="AA9" s="6">
        <f t="shared" si="7"/>
        <v>0</v>
      </c>
      <c r="AD9" s="3" t="str">
        <f t="shared" si="8"/>
        <v>Team B</v>
      </c>
      <c r="AE9" s="3">
        <f t="shared" ref="AE9:AE15" si="21">AT9+AM9*1000000+AF9*1000</f>
        <v>7000</v>
      </c>
      <c r="AF9" s="3">
        <f t="shared" si="9"/>
        <v>7</v>
      </c>
      <c r="AG9" s="3">
        <f t="shared" si="10"/>
        <v>0</v>
      </c>
      <c r="AH9" s="3">
        <f t="array" ref="AH9">SUM(($F$17:$F$44=AD9)*(ISNUMBER($I$17:$I$44)))</f>
        <v>0</v>
      </c>
      <c r="AI9" s="3">
        <f t="array" ref="AI9">SUM(($H$17:$H$44=AD9)*(ISNUMBER($K$17:$K$44)))</f>
        <v>0</v>
      </c>
      <c r="AJ9" s="3">
        <f t="shared" si="11"/>
        <v>0</v>
      </c>
      <c r="AK9" s="3">
        <f t="shared" si="12"/>
        <v>0</v>
      </c>
      <c r="AL9" s="3">
        <f t="shared" si="13"/>
        <v>0</v>
      </c>
      <c r="AM9" s="3">
        <f>AJ9*Intro!$G$4+AK9*Intro!$G$6+AL9*Intro!$G$5</f>
        <v>0</v>
      </c>
      <c r="AN9" s="3">
        <f t="shared" si="14"/>
        <v>0</v>
      </c>
      <c r="AO9" s="3">
        <f t="shared" si="15"/>
        <v>0</v>
      </c>
      <c r="AP9" s="3">
        <f t="shared" si="16"/>
        <v>0</v>
      </c>
      <c r="AQ9" s="3">
        <f t="shared" si="17"/>
        <v>0</v>
      </c>
      <c r="AR9" s="3">
        <f t="shared" si="18"/>
        <v>0</v>
      </c>
      <c r="AS9" s="3">
        <f t="shared" si="19"/>
        <v>0</v>
      </c>
      <c r="AT9" s="3">
        <f t="shared" si="20"/>
        <v>0</v>
      </c>
    </row>
    <row r="10" spans="2:46">
      <c r="B10" s="110" t="s">
        <v>33</v>
      </c>
      <c r="C10" s="111"/>
      <c r="D10" s="111"/>
      <c r="E10" s="111"/>
      <c r="F10" s="112"/>
      <c r="R10" s="6">
        <v>3</v>
      </c>
      <c r="S10" s="3" t="str">
        <f t="array" ref="S10">INDEX($AD$8:$AD$15,MATCH(LARGE($AE$8:$AE$15-ROW($AE$8:$AE$15)/COUNT($AE$8:$AE$15),ROW(S10)-ROW(S$8)+1),$AE$8:$AE$15-ROW($AE$8:$AE$15)/COUNT($AE$8:$AE$15),0))</f>
        <v>Team C</v>
      </c>
      <c r="T10" s="6">
        <f t="shared" si="0"/>
        <v>0</v>
      </c>
      <c r="U10" s="6">
        <f t="shared" si="1"/>
        <v>0</v>
      </c>
      <c r="V10" s="6">
        <f t="shared" si="2"/>
        <v>0</v>
      </c>
      <c r="W10" s="6">
        <f t="shared" si="3"/>
        <v>0</v>
      </c>
      <c r="X10" s="18">
        <f t="shared" si="4"/>
        <v>0</v>
      </c>
      <c r="Y10" s="6">
        <f t="shared" si="5"/>
        <v>0</v>
      </c>
      <c r="Z10" s="6">
        <f t="shared" si="6"/>
        <v>0</v>
      </c>
      <c r="AA10" s="6">
        <f t="shared" si="7"/>
        <v>0</v>
      </c>
      <c r="AD10" s="3" t="str">
        <f t="shared" si="8"/>
        <v>Team C</v>
      </c>
      <c r="AE10" s="3">
        <f t="shared" si="21"/>
        <v>7000</v>
      </c>
      <c r="AF10" s="3">
        <f t="shared" si="9"/>
        <v>7</v>
      </c>
      <c r="AG10" s="3">
        <f t="shared" si="10"/>
        <v>0</v>
      </c>
      <c r="AH10" s="3">
        <f t="array" ref="AH10">SUM(($F$17:$F$44=AD10)*(ISNUMBER($I$17:$I$44)))</f>
        <v>0</v>
      </c>
      <c r="AI10" s="3">
        <f t="array" ref="AI10">SUM(($H$17:$H$44=AD10)*(ISNUMBER($K$17:$K$44)))</f>
        <v>0</v>
      </c>
      <c r="AJ10" s="3">
        <f t="shared" si="11"/>
        <v>0</v>
      </c>
      <c r="AK10" s="3">
        <f t="shared" si="12"/>
        <v>0</v>
      </c>
      <c r="AL10" s="3">
        <f t="shared" si="13"/>
        <v>0</v>
      </c>
      <c r="AM10" s="3">
        <f>AJ10*Intro!$G$4+AK10*Intro!$G$6+AL10*Intro!$G$5</f>
        <v>0</v>
      </c>
      <c r="AN10" s="3">
        <f t="shared" si="14"/>
        <v>0</v>
      </c>
      <c r="AO10" s="3">
        <f t="shared" si="15"/>
        <v>0</v>
      </c>
      <c r="AP10" s="3">
        <f t="shared" si="16"/>
        <v>0</v>
      </c>
      <c r="AQ10" s="3">
        <f t="shared" si="17"/>
        <v>0</v>
      </c>
      <c r="AR10" s="3">
        <f t="shared" si="18"/>
        <v>0</v>
      </c>
      <c r="AS10" s="3">
        <f t="shared" si="19"/>
        <v>0</v>
      </c>
      <c r="AT10" s="3">
        <f t="shared" si="20"/>
        <v>0</v>
      </c>
    </row>
    <row r="11" spans="2:46">
      <c r="B11" s="110" t="s">
        <v>34</v>
      </c>
      <c r="C11" s="111"/>
      <c r="D11" s="111"/>
      <c r="E11" s="111"/>
      <c r="F11" s="112"/>
      <c r="R11" s="6">
        <v>4</v>
      </c>
      <c r="S11" s="3" t="str">
        <f t="array" ref="S11">INDEX($AD$8:$AD$15,MATCH(LARGE($AE$8:$AE$15-ROW($AE$8:$AE$15)/COUNT($AE$8:$AE$15),ROW(S11)-ROW(S$8)+1),$AE$8:$AE$15-ROW($AE$8:$AE$15)/COUNT($AE$8:$AE$15),0))</f>
        <v>Team D</v>
      </c>
      <c r="T11" s="6">
        <f t="shared" si="0"/>
        <v>0</v>
      </c>
      <c r="U11" s="6">
        <f t="shared" si="1"/>
        <v>0</v>
      </c>
      <c r="V11" s="6">
        <f t="shared" si="2"/>
        <v>0</v>
      </c>
      <c r="W11" s="6">
        <f t="shared" si="3"/>
        <v>0</v>
      </c>
      <c r="X11" s="18">
        <f t="shared" si="4"/>
        <v>0</v>
      </c>
      <c r="Y11" s="6">
        <f t="shared" si="5"/>
        <v>0</v>
      </c>
      <c r="Z11" s="6">
        <f t="shared" si="6"/>
        <v>0</v>
      </c>
      <c r="AA11" s="6">
        <f t="shared" si="7"/>
        <v>0</v>
      </c>
      <c r="AD11" s="3" t="str">
        <f t="shared" si="8"/>
        <v>Team D</v>
      </c>
      <c r="AE11" s="3">
        <f t="shared" si="21"/>
        <v>7000</v>
      </c>
      <c r="AF11" s="3">
        <f t="shared" si="9"/>
        <v>7</v>
      </c>
      <c r="AG11" s="3">
        <f t="shared" si="10"/>
        <v>0</v>
      </c>
      <c r="AH11" s="3">
        <f t="array" ref="AH11">SUM(($F$17:$F$44=AD11)*(ISNUMBER($I$17:$I$44)))</f>
        <v>0</v>
      </c>
      <c r="AI11" s="3">
        <f t="array" ref="AI11">SUM(($H$17:$H$44=AD11)*(ISNUMBER($K$17:$K$44)))</f>
        <v>0</v>
      </c>
      <c r="AJ11" s="3">
        <f t="shared" si="11"/>
        <v>0</v>
      </c>
      <c r="AK11" s="3">
        <f t="shared" si="12"/>
        <v>0</v>
      </c>
      <c r="AL11" s="3">
        <f t="shared" si="13"/>
        <v>0</v>
      </c>
      <c r="AM11" s="3">
        <f>AJ11*Intro!$G$4+AK11*Intro!$G$6+AL11*Intro!$G$5</f>
        <v>0</v>
      </c>
      <c r="AN11" s="3">
        <f t="shared" si="14"/>
        <v>0</v>
      </c>
      <c r="AO11" s="3">
        <f t="shared" si="15"/>
        <v>0</v>
      </c>
      <c r="AP11" s="3">
        <f t="shared" si="16"/>
        <v>0</v>
      </c>
      <c r="AQ11" s="3">
        <f t="shared" si="17"/>
        <v>0</v>
      </c>
      <c r="AR11" s="3">
        <f t="shared" si="18"/>
        <v>0</v>
      </c>
      <c r="AS11" s="3">
        <f t="shared" si="19"/>
        <v>0</v>
      </c>
      <c r="AT11" s="3">
        <f t="shared" si="20"/>
        <v>0</v>
      </c>
    </row>
    <row r="12" spans="2:46">
      <c r="B12" s="110" t="s">
        <v>35</v>
      </c>
      <c r="C12" s="111"/>
      <c r="D12" s="111"/>
      <c r="E12" s="111"/>
      <c r="F12" s="112"/>
      <c r="R12" s="6">
        <v>5</v>
      </c>
      <c r="S12" s="3" t="str">
        <f t="array" ref="S12">INDEX($AD$8:$AD$15,MATCH(LARGE($AE$8:$AE$15-ROW($AE$8:$AE$15)/COUNT($AE$8:$AE$15),ROW(S12)-ROW(S$8)+1),$AE$8:$AE$15-ROW($AE$8:$AE$15)/COUNT($AE$8:$AE$15),0))</f>
        <v>Team E</v>
      </c>
      <c r="T12" s="6">
        <f t="shared" si="0"/>
        <v>0</v>
      </c>
      <c r="U12" s="6">
        <f t="shared" si="1"/>
        <v>0</v>
      </c>
      <c r="V12" s="6">
        <f t="shared" si="2"/>
        <v>0</v>
      </c>
      <c r="W12" s="6">
        <f t="shared" si="3"/>
        <v>0</v>
      </c>
      <c r="X12" s="18">
        <f t="shared" si="4"/>
        <v>0</v>
      </c>
      <c r="Y12" s="6">
        <f t="shared" si="5"/>
        <v>0</v>
      </c>
      <c r="Z12" s="6">
        <f t="shared" si="6"/>
        <v>0</v>
      </c>
      <c r="AA12" s="6">
        <f t="shared" si="7"/>
        <v>0</v>
      </c>
      <c r="AD12" s="3" t="str">
        <f t="shared" si="8"/>
        <v>Team E</v>
      </c>
      <c r="AE12" s="3">
        <f t="shared" si="21"/>
        <v>7000</v>
      </c>
      <c r="AF12" s="3">
        <f t="shared" si="9"/>
        <v>7</v>
      </c>
      <c r="AG12" s="3">
        <f t="shared" si="10"/>
        <v>0</v>
      </c>
      <c r="AH12" s="3">
        <f t="array" ref="AH12">SUM(($F$17:$F$44=AD12)*(ISNUMBER($I$17:$I$44)))</f>
        <v>0</v>
      </c>
      <c r="AI12" s="3">
        <f t="array" ref="AI12">SUM(($H$17:$H$44=AD12)*(ISNUMBER($K$17:$K$44)))</f>
        <v>0</v>
      </c>
      <c r="AJ12" s="3">
        <f t="shared" si="11"/>
        <v>0</v>
      </c>
      <c r="AK12" s="3">
        <f t="shared" si="12"/>
        <v>0</v>
      </c>
      <c r="AL12" s="3">
        <f t="shared" si="13"/>
        <v>0</v>
      </c>
      <c r="AM12" s="3">
        <f>AJ12*Intro!$G$4+AK12*Intro!$G$6+AL12*Intro!$G$5</f>
        <v>0</v>
      </c>
      <c r="AN12" s="3">
        <f t="shared" si="14"/>
        <v>0</v>
      </c>
      <c r="AO12" s="3">
        <f t="shared" si="15"/>
        <v>0</v>
      </c>
      <c r="AP12" s="3">
        <f t="shared" si="16"/>
        <v>0</v>
      </c>
      <c r="AQ12" s="3">
        <f t="shared" si="17"/>
        <v>0</v>
      </c>
      <c r="AR12" s="3">
        <f t="shared" si="18"/>
        <v>0</v>
      </c>
      <c r="AS12" s="3">
        <f t="shared" si="19"/>
        <v>0</v>
      </c>
      <c r="AT12" s="3">
        <f t="shared" si="20"/>
        <v>0</v>
      </c>
    </row>
    <row r="13" spans="2:46">
      <c r="R13" s="6">
        <v>6</v>
      </c>
      <c r="S13" s="3" t="str">
        <f t="array" ref="S13">INDEX($AD$8:$AD$15,MATCH(LARGE($AE$8:$AE$15-ROW($AE$8:$AE$15)/COUNT($AE$8:$AE$15),ROW(S13)-ROW(S$8)+1),$AE$8:$AE$15-ROW($AE$8:$AE$15)/COUNT($AE$8:$AE$15),0))</f>
        <v>Team F</v>
      </c>
      <c r="T13" s="6">
        <f t="shared" si="0"/>
        <v>0</v>
      </c>
      <c r="U13" s="6">
        <f t="shared" si="1"/>
        <v>0</v>
      </c>
      <c r="V13" s="6">
        <f t="shared" si="2"/>
        <v>0</v>
      </c>
      <c r="W13" s="6">
        <f t="shared" si="3"/>
        <v>0</v>
      </c>
      <c r="X13" s="18">
        <f t="shared" si="4"/>
        <v>0</v>
      </c>
      <c r="Y13" s="6">
        <f t="shared" si="5"/>
        <v>0</v>
      </c>
      <c r="Z13" s="6">
        <f t="shared" si="6"/>
        <v>0</v>
      </c>
      <c r="AA13" s="6">
        <f t="shared" si="7"/>
        <v>0</v>
      </c>
      <c r="AD13" s="3" t="str">
        <f t="shared" si="8"/>
        <v>Team F</v>
      </c>
      <c r="AE13" s="3">
        <f t="shared" si="21"/>
        <v>7000</v>
      </c>
      <c r="AF13" s="3">
        <f t="shared" si="9"/>
        <v>7</v>
      </c>
      <c r="AG13" s="3">
        <f t="shared" si="10"/>
        <v>0</v>
      </c>
      <c r="AH13" s="3">
        <f t="array" ref="AH13">SUM(($F$17:$F$44=AD13)*(ISNUMBER($I$17:$I$44)))</f>
        <v>0</v>
      </c>
      <c r="AI13" s="3">
        <f t="array" ref="AI13">SUM(($H$17:$H$44=AD13)*(ISNUMBER($K$17:$K$44)))</f>
        <v>0</v>
      </c>
      <c r="AJ13" s="3">
        <f t="shared" si="11"/>
        <v>0</v>
      </c>
      <c r="AK13" s="3">
        <f t="shared" si="12"/>
        <v>0</v>
      </c>
      <c r="AL13" s="3">
        <f t="shared" si="13"/>
        <v>0</v>
      </c>
      <c r="AM13" s="3">
        <f>AJ13*Intro!$G$4+AK13*Intro!$G$6+AL13*Intro!$G$5</f>
        <v>0</v>
      </c>
      <c r="AN13" s="3">
        <f t="shared" si="14"/>
        <v>0</v>
      </c>
      <c r="AO13" s="3">
        <f t="shared" si="15"/>
        <v>0</v>
      </c>
      <c r="AP13" s="3">
        <f t="shared" si="16"/>
        <v>0</v>
      </c>
      <c r="AQ13" s="3">
        <f t="shared" si="17"/>
        <v>0</v>
      </c>
      <c r="AR13" s="3">
        <f t="shared" si="18"/>
        <v>0</v>
      </c>
      <c r="AS13" s="3">
        <f t="shared" si="19"/>
        <v>0</v>
      </c>
      <c r="AT13" s="3">
        <f t="shared" si="20"/>
        <v>0</v>
      </c>
    </row>
    <row r="14" spans="2:46">
      <c r="R14" s="6">
        <v>7</v>
      </c>
      <c r="S14" s="3" t="str">
        <f t="array" ref="S14">INDEX($AD$8:$AD$15,MATCH(LARGE($AE$8:$AE$15-ROW($AE$8:$AE$15)/COUNT($AE$8:$AE$15),ROW(S14)-ROW(S$8)+1),$AE$8:$AE$15-ROW($AE$8:$AE$15)/COUNT($AE$8:$AE$15),0))</f>
        <v>Team G</v>
      </c>
      <c r="T14" s="6">
        <f t="shared" si="0"/>
        <v>0</v>
      </c>
      <c r="U14" s="6">
        <f t="shared" si="1"/>
        <v>0</v>
      </c>
      <c r="V14" s="6">
        <f t="shared" si="2"/>
        <v>0</v>
      </c>
      <c r="W14" s="6">
        <f t="shared" si="3"/>
        <v>0</v>
      </c>
      <c r="X14" s="18">
        <f t="shared" si="4"/>
        <v>0</v>
      </c>
      <c r="Y14" s="6">
        <f t="shared" si="5"/>
        <v>0</v>
      </c>
      <c r="Z14" s="6">
        <f t="shared" si="6"/>
        <v>0</v>
      </c>
      <c r="AA14" s="6">
        <f t="shared" si="7"/>
        <v>0</v>
      </c>
      <c r="AD14" s="3" t="str">
        <f t="shared" si="8"/>
        <v>Team G</v>
      </c>
      <c r="AE14" s="3">
        <f t="shared" si="21"/>
        <v>7000</v>
      </c>
      <c r="AF14" s="3">
        <f t="shared" si="9"/>
        <v>7</v>
      </c>
      <c r="AG14" s="3">
        <f t="shared" si="10"/>
        <v>0</v>
      </c>
      <c r="AH14" s="3">
        <f t="array" ref="AH14">SUM(($F$17:$F$44=AD14)*(ISNUMBER($I$17:$I$44)))</f>
        <v>0</v>
      </c>
      <c r="AI14" s="3">
        <f t="array" ref="AI14">SUM(($H$17:$H$44=AD14)*(ISNUMBER($K$17:$K$44)))</f>
        <v>0</v>
      </c>
      <c r="AJ14" s="3">
        <f t="shared" si="11"/>
        <v>0</v>
      </c>
      <c r="AK14" s="3">
        <f t="shared" si="12"/>
        <v>0</v>
      </c>
      <c r="AL14" s="3">
        <f t="shared" si="13"/>
        <v>0</v>
      </c>
      <c r="AM14" s="3">
        <f>AJ14*Intro!$G$4+AK14*Intro!$G$6+AL14*Intro!$G$5</f>
        <v>0</v>
      </c>
      <c r="AN14" s="3">
        <f t="shared" si="14"/>
        <v>0</v>
      </c>
      <c r="AO14" s="3">
        <f t="shared" si="15"/>
        <v>0</v>
      </c>
      <c r="AP14" s="3">
        <f t="shared" si="16"/>
        <v>0</v>
      </c>
      <c r="AQ14" s="3">
        <f t="shared" si="17"/>
        <v>0</v>
      </c>
      <c r="AR14" s="3">
        <f t="shared" si="18"/>
        <v>0</v>
      </c>
      <c r="AS14" s="3">
        <f t="shared" si="19"/>
        <v>0</v>
      </c>
      <c r="AT14" s="3">
        <f t="shared" si="20"/>
        <v>0</v>
      </c>
    </row>
    <row r="15" spans="2:46">
      <c r="L15" s="4"/>
      <c r="M15" s="4"/>
      <c r="N15" s="4"/>
      <c r="O15" s="4"/>
      <c r="R15" s="6">
        <v>8</v>
      </c>
      <c r="S15" s="3" t="str">
        <f t="array" ref="S15">INDEX($AD$8:$AD$15,MATCH(LARGE($AE$8:$AE$15-ROW($AE$8:$AE$15)/COUNT($AE$8:$AE$15),ROW(S15)-ROW(S$8)+1),$AE$8:$AE$15-ROW($AE$8:$AE$15)/COUNT($AE$8:$AE$15),0))</f>
        <v>Team H</v>
      </c>
      <c r="T15" s="6">
        <f t="shared" si="0"/>
        <v>0</v>
      </c>
      <c r="U15" s="6">
        <f t="shared" si="1"/>
        <v>0</v>
      </c>
      <c r="V15" s="6">
        <f t="shared" si="2"/>
        <v>0</v>
      </c>
      <c r="W15" s="6">
        <f t="shared" si="3"/>
        <v>0</v>
      </c>
      <c r="X15" s="18">
        <f t="shared" si="4"/>
        <v>0</v>
      </c>
      <c r="Y15" s="6">
        <f t="shared" si="5"/>
        <v>0</v>
      </c>
      <c r="Z15" s="6">
        <f t="shared" si="6"/>
        <v>0</v>
      </c>
      <c r="AA15" s="6">
        <f t="shared" si="7"/>
        <v>0</v>
      </c>
      <c r="AD15" s="3" t="str">
        <f t="shared" si="8"/>
        <v>Team H</v>
      </c>
      <c r="AE15" s="3">
        <f t="shared" si="21"/>
        <v>7000</v>
      </c>
      <c r="AF15" s="3">
        <f t="shared" si="9"/>
        <v>7</v>
      </c>
      <c r="AG15" s="3">
        <f t="shared" si="10"/>
        <v>0</v>
      </c>
      <c r="AH15" s="3">
        <f t="array" ref="AH15">SUM(($F$17:$F$44=AD15)*(ISNUMBER($I$17:$I$44)))</f>
        <v>0</v>
      </c>
      <c r="AI15" s="3">
        <f t="array" ref="AI15">SUM(($H$17:$H$44=AD15)*(ISNUMBER($K$17:$K$44)))</f>
        <v>0</v>
      </c>
      <c r="AJ15" s="3">
        <f t="shared" si="11"/>
        <v>0</v>
      </c>
      <c r="AK15" s="3">
        <f t="shared" si="12"/>
        <v>0</v>
      </c>
      <c r="AL15" s="3">
        <f t="shared" si="13"/>
        <v>0</v>
      </c>
      <c r="AM15" s="3">
        <f>AJ15*Intro!$G$4+AK15*Intro!$G$6+AL15*Intro!$G$5</f>
        <v>0</v>
      </c>
      <c r="AN15" s="3">
        <f t="shared" si="14"/>
        <v>0</v>
      </c>
      <c r="AO15" s="3">
        <f t="shared" si="15"/>
        <v>0</v>
      </c>
      <c r="AP15" s="3">
        <f t="shared" si="16"/>
        <v>0</v>
      </c>
      <c r="AQ15" s="3">
        <f t="shared" si="17"/>
        <v>0</v>
      </c>
      <c r="AR15" s="3">
        <f t="shared" si="18"/>
        <v>0</v>
      </c>
      <c r="AS15" s="3">
        <f t="shared" si="19"/>
        <v>0</v>
      </c>
      <c r="AT15" s="3">
        <f t="shared" si="20"/>
        <v>0</v>
      </c>
    </row>
    <row r="16" spans="2:46">
      <c r="B16" s="10" t="s">
        <v>13</v>
      </c>
      <c r="C16" s="10" t="s">
        <v>8</v>
      </c>
      <c r="D16" s="10" t="s">
        <v>37</v>
      </c>
      <c r="E16" s="10" t="s">
        <v>12</v>
      </c>
      <c r="F16" s="11" t="s">
        <v>9</v>
      </c>
      <c r="G16" s="12"/>
      <c r="H16" s="13" t="s">
        <v>10</v>
      </c>
      <c r="I16" s="106" t="s">
        <v>11</v>
      </c>
      <c r="J16" s="107"/>
      <c r="K16" s="108"/>
      <c r="L16" s="2" t="s">
        <v>2</v>
      </c>
      <c r="M16" s="2" t="s">
        <v>4</v>
      </c>
      <c r="N16" s="2" t="s">
        <v>3</v>
      </c>
      <c r="O16" s="2" t="s">
        <v>3</v>
      </c>
    </row>
    <row r="17" spans="2:15">
      <c r="B17" s="67"/>
      <c r="C17" s="68"/>
      <c r="D17" s="69"/>
      <c r="E17" s="67"/>
      <c r="F17" s="7" t="str">
        <f>IF(B11="","",B11)</f>
        <v>Team G</v>
      </c>
      <c r="G17" s="8" t="s">
        <v>0</v>
      </c>
      <c r="H17" s="9" t="str">
        <f>IF(B12="","",B12)</f>
        <v>Team H</v>
      </c>
      <c r="I17" s="70"/>
      <c r="J17" s="14" t="s">
        <v>0</v>
      </c>
      <c r="K17" s="71"/>
      <c r="L17" s="3" t="str">
        <f t="shared" ref="L17:L44" si="22">IF(I17="","",IF(K17="","",IF(I17=K17,"-",IF(I17&gt;K17,F17,H17))))</f>
        <v/>
      </c>
      <c r="M17" s="3" t="str">
        <f t="shared" ref="M17:M44" si="23">IF(I17="","",IF(K17="","",IF(I17=K17,"-",IF(I17&lt;K17,F17,H17))))</f>
        <v/>
      </c>
      <c r="N17" s="3" t="str">
        <f t="shared" ref="N17:N44" si="24">IF(I17="","",IF(K17="","",IF(I17=K17,F17,"-")))</f>
        <v/>
      </c>
      <c r="O17" s="3" t="str">
        <f t="shared" ref="O17:O44" si="25">IF(I17="","",IF(K17="","",IF(I17=K17,H17,"-")))</f>
        <v/>
      </c>
    </row>
    <row r="18" spans="2:15">
      <c r="B18" s="67"/>
      <c r="C18" s="67"/>
      <c r="D18" s="69"/>
      <c r="E18" s="67"/>
      <c r="F18" s="7" t="str">
        <f>IF(B9="","",B9)</f>
        <v>Team E</v>
      </c>
      <c r="G18" s="8" t="s">
        <v>0</v>
      </c>
      <c r="H18" s="5" t="str">
        <f>IF(B10="","",B10)</f>
        <v>Team F</v>
      </c>
      <c r="I18" s="70"/>
      <c r="J18" s="14" t="s">
        <v>0</v>
      </c>
      <c r="K18" s="71"/>
      <c r="L18" s="3" t="str">
        <f t="shared" si="22"/>
        <v/>
      </c>
      <c r="M18" s="3" t="str">
        <f t="shared" si="23"/>
        <v/>
      </c>
      <c r="N18" s="3" t="str">
        <f t="shared" si="24"/>
        <v/>
      </c>
      <c r="O18" s="3" t="str">
        <f t="shared" si="25"/>
        <v/>
      </c>
    </row>
    <row r="19" spans="2:15">
      <c r="B19" s="67"/>
      <c r="C19" s="67"/>
      <c r="D19" s="69"/>
      <c r="E19" s="67"/>
      <c r="F19" s="7" t="str">
        <f>IF(B7="","",B7)</f>
        <v>Team C</v>
      </c>
      <c r="G19" s="8" t="s">
        <v>0</v>
      </c>
      <c r="H19" s="5" t="str">
        <f>IF(B8="","",B8)</f>
        <v>Team D</v>
      </c>
      <c r="I19" s="70"/>
      <c r="J19" s="14" t="s">
        <v>0</v>
      </c>
      <c r="K19" s="71"/>
      <c r="L19" s="3" t="str">
        <f t="shared" si="22"/>
        <v/>
      </c>
      <c r="M19" s="3" t="str">
        <f t="shared" si="23"/>
        <v/>
      </c>
      <c r="N19" s="3" t="str">
        <f t="shared" si="24"/>
        <v/>
      </c>
      <c r="O19" s="3" t="str">
        <f t="shared" si="25"/>
        <v/>
      </c>
    </row>
    <row r="20" spans="2:15">
      <c r="B20" s="67"/>
      <c r="C20" s="67"/>
      <c r="D20" s="69"/>
      <c r="E20" s="67"/>
      <c r="F20" s="7" t="str">
        <f>IF(B6="","",B6)</f>
        <v>Team B</v>
      </c>
      <c r="G20" s="8" t="s">
        <v>0</v>
      </c>
      <c r="H20" s="9" t="str">
        <f>IF(B5="","",B5)</f>
        <v>Team A</v>
      </c>
      <c r="I20" s="70"/>
      <c r="J20" s="14" t="s">
        <v>0</v>
      </c>
      <c r="K20" s="71"/>
      <c r="L20" s="3" t="str">
        <f t="shared" si="22"/>
        <v/>
      </c>
      <c r="M20" s="3" t="str">
        <f t="shared" si="23"/>
        <v/>
      </c>
      <c r="N20" s="3" t="str">
        <f t="shared" si="24"/>
        <v/>
      </c>
      <c r="O20" s="3" t="str">
        <f t="shared" si="25"/>
        <v/>
      </c>
    </row>
    <row r="21" spans="2:15">
      <c r="B21" s="67"/>
      <c r="C21" s="67"/>
      <c r="D21" s="69"/>
      <c r="E21" s="67"/>
      <c r="F21" s="7" t="str">
        <f>IF(B9="","",B9)</f>
        <v>Team E</v>
      </c>
      <c r="G21" s="8" t="s">
        <v>0</v>
      </c>
      <c r="H21" s="9" t="str">
        <f>IF(B11="","",B11)</f>
        <v>Team G</v>
      </c>
      <c r="I21" s="70"/>
      <c r="J21" s="14" t="s">
        <v>0</v>
      </c>
      <c r="K21" s="71"/>
      <c r="L21" s="3" t="str">
        <f t="shared" si="22"/>
        <v/>
      </c>
      <c r="M21" s="3" t="str">
        <f t="shared" si="23"/>
        <v/>
      </c>
      <c r="N21" s="3" t="str">
        <f t="shared" si="24"/>
        <v/>
      </c>
      <c r="O21" s="3" t="str">
        <f t="shared" si="25"/>
        <v/>
      </c>
    </row>
    <row r="22" spans="2:15">
      <c r="B22" s="67"/>
      <c r="C22" s="67"/>
      <c r="D22" s="69"/>
      <c r="E22" s="67"/>
      <c r="F22" s="7" t="str">
        <f>IF(B8="","",B8)</f>
        <v>Team D</v>
      </c>
      <c r="G22" s="8" t="s">
        <v>0</v>
      </c>
      <c r="H22" s="9" t="str">
        <f>IF(B12="","",B12)</f>
        <v>Team H</v>
      </c>
      <c r="I22" s="70"/>
      <c r="J22" s="14" t="s">
        <v>0</v>
      </c>
      <c r="K22" s="71"/>
      <c r="L22" s="3" t="str">
        <f t="shared" si="22"/>
        <v/>
      </c>
      <c r="M22" s="3" t="str">
        <f t="shared" si="23"/>
        <v/>
      </c>
      <c r="N22" s="3" t="str">
        <f t="shared" si="24"/>
        <v/>
      </c>
      <c r="O22" s="3" t="str">
        <f t="shared" si="25"/>
        <v/>
      </c>
    </row>
    <row r="23" spans="2:15">
      <c r="B23" s="67"/>
      <c r="C23" s="67"/>
      <c r="D23" s="69"/>
      <c r="E23" s="67"/>
      <c r="F23" s="7" t="str">
        <f>IF(B10="","",B10)</f>
        <v>Team F</v>
      </c>
      <c r="G23" s="8" t="s">
        <v>0</v>
      </c>
      <c r="H23" s="9" t="str">
        <f>IF(B6="","",B6)</f>
        <v>Team B</v>
      </c>
      <c r="I23" s="70"/>
      <c r="J23" s="14" t="s">
        <v>0</v>
      </c>
      <c r="K23" s="71"/>
      <c r="L23" s="3" t="str">
        <f t="shared" si="22"/>
        <v/>
      </c>
      <c r="M23" s="3" t="str">
        <f t="shared" si="23"/>
        <v/>
      </c>
      <c r="N23" s="3" t="str">
        <f t="shared" si="24"/>
        <v/>
      </c>
      <c r="O23" s="3" t="str">
        <f t="shared" si="25"/>
        <v/>
      </c>
    </row>
    <row r="24" spans="2:15">
      <c r="B24" s="67"/>
      <c r="C24" s="67"/>
      <c r="D24" s="69"/>
      <c r="E24" s="67"/>
      <c r="F24" s="7" t="str">
        <f>IF(B5="","",B5)</f>
        <v>Team A</v>
      </c>
      <c r="G24" s="8" t="s">
        <v>0</v>
      </c>
      <c r="H24" s="9" t="str">
        <f>IF(B7="","",B7)</f>
        <v>Team C</v>
      </c>
      <c r="I24" s="70"/>
      <c r="J24" s="14" t="s">
        <v>0</v>
      </c>
      <c r="K24" s="71"/>
      <c r="L24" s="3" t="str">
        <f t="shared" si="22"/>
        <v/>
      </c>
      <c r="M24" s="3" t="str">
        <f t="shared" si="23"/>
        <v/>
      </c>
      <c r="N24" s="3" t="str">
        <f t="shared" si="24"/>
        <v/>
      </c>
      <c r="O24" s="3" t="str">
        <f t="shared" si="25"/>
        <v/>
      </c>
    </row>
    <row r="25" spans="2:15">
      <c r="B25" s="67"/>
      <c r="C25" s="67"/>
      <c r="D25" s="69"/>
      <c r="E25" s="67"/>
      <c r="F25" s="7" t="str">
        <f>IF(B11="","",B11)</f>
        <v>Team G</v>
      </c>
      <c r="G25" s="8" t="s">
        <v>0</v>
      </c>
      <c r="H25" s="9" t="str">
        <f>IF(B8="","",B8)</f>
        <v>Team D</v>
      </c>
      <c r="I25" s="70"/>
      <c r="J25" s="14" t="s">
        <v>0</v>
      </c>
      <c r="K25" s="71"/>
      <c r="L25" s="3" t="str">
        <f t="shared" si="22"/>
        <v/>
      </c>
      <c r="M25" s="3" t="str">
        <f t="shared" si="23"/>
        <v/>
      </c>
      <c r="N25" s="3" t="str">
        <f t="shared" si="24"/>
        <v/>
      </c>
      <c r="O25" s="3" t="str">
        <f t="shared" si="25"/>
        <v/>
      </c>
    </row>
    <row r="26" spans="2:15">
      <c r="B26" s="67"/>
      <c r="C26" s="67"/>
      <c r="D26" s="69"/>
      <c r="E26" s="67"/>
      <c r="F26" s="7" t="str">
        <f>IF(B6="","",B6)</f>
        <v>Team B</v>
      </c>
      <c r="G26" s="8" t="s">
        <v>0</v>
      </c>
      <c r="H26" s="9" t="str">
        <f>IF(B9="","",B9)</f>
        <v>Team E</v>
      </c>
      <c r="I26" s="70"/>
      <c r="J26" s="14" t="s">
        <v>0</v>
      </c>
      <c r="K26" s="71"/>
      <c r="L26" s="3" t="str">
        <f t="shared" si="22"/>
        <v/>
      </c>
      <c r="M26" s="3" t="str">
        <f t="shared" si="23"/>
        <v/>
      </c>
      <c r="N26" s="3" t="str">
        <f t="shared" si="24"/>
        <v/>
      </c>
      <c r="O26" s="3" t="str">
        <f t="shared" si="25"/>
        <v/>
      </c>
    </row>
    <row r="27" spans="2:15">
      <c r="B27" s="67"/>
      <c r="C27" s="67"/>
      <c r="D27" s="69"/>
      <c r="E27" s="67"/>
      <c r="F27" s="7" t="str">
        <f>IF(B12="","",B12)</f>
        <v>Team H</v>
      </c>
      <c r="G27" s="8" t="s">
        <v>0</v>
      </c>
      <c r="H27" s="9" t="str">
        <f>IF(B5="","",B5)</f>
        <v>Team A</v>
      </c>
      <c r="I27" s="70"/>
      <c r="J27" s="14" t="s">
        <v>0</v>
      </c>
      <c r="K27" s="71"/>
      <c r="L27" s="3" t="str">
        <f t="shared" si="22"/>
        <v/>
      </c>
      <c r="M27" s="3" t="str">
        <f t="shared" si="23"/>
        <v/>
      </c>
      <c r="N27" s="3" t="str">
        <f t="shared" si="24"/>
        <v/>
      </c>
      <c r="O27" s="3" t="str">
        <f t="shared" si="25"/>
        <v/>
      </c>
    </row>
    <row r="28" spans="2:15">
      <c r="B28" s="67"/>
      <c r="C28" s="67"/>
      <c r="D28" s="69"/>
      <c r="E28" s="67"/>
      <c r="F28" s="7" t="str">
        <f>IF(B7="","",B7)</f>
        <v>Team C</v>
      </c>
      <c r="G28" s="8" t="s">
        <v>0</v>
      </c>
      <c r="H28" s="9" t="str">
        <f>IF(B10="","",B10)</f>
        <v>Team F</v>
      </c>
      <c r="I28" s="70"/>
      <c r="J28" s="14" t="s">
        <v>0</v>
      </c>
      <c r="K28" s="71"/>
      <c r="L28" s="3" t="str">
        <f t="shared" si="22"/>
        <v/>
      </c>
      <c r="M28" s="3" t="str">
        <f t="shared" si="23"/>
        <v/>
      </c>
      <c r="N28" s="3" t="str">
        <f t="shared" si="24"/>
        <v/>
      </c>
      <c r="O28" s="3" t="str">
        <f t="shared" si="25"/>
        <v/>
      </c>
    </row>
    <row r="29" spans="2:15">
      <c r="B29" s="67"/>
      <c r="C29" s="67"/>
      <c r="D29" s="69"/>
      <c r="E29" s="67"/>
      <c r="F29" s="7" t="str">
        <f>IF(B6="","",B6)</f>
        <v>Team B</v>
      </c>
      <c r="G29" s="8" t="s">
        <v>0</v>
      </c>
      <c r="H29" s="9" t="str">
        <f>IF(B11="","",B11)</f>
        <v>Team G</v>
      </c>
      <c r="I29" s="70"/>
      <c r="J29" s="14" t="s">
        <v>0</v>
      </c>
      <c r="K29" s="71"/>
      <c r="L29" s="3" t="str">
        <f t="shared" si="22"/>
        <v/>
      </c>
      <c r="M29" s="3" t="str">
        <f t="shared" si="23"/>
        <v/>
      </c>
      <c r="N29" s="3" t="str">
        <f t="shared" si="24"/>
        <v/>
      </c>
      <c r="O29" s="3" t="str">
        <f t="shared" si="25"/>
        <v/>
      </c>
    </row>
    <row r="30" spans="2:15">
      <c r="B30" s="67"/>
      <c r="C30" s="67"/>
      <c r="D30" s="69"/>
      <c r="E30" s="67"/>
      <c r="F30" s="7" t="str">
        <f>IF(B5="","",B5)</f>
        <v>Team A</v>
      </c>
      <c r="G30" s="8" t="s">
        <v>0</v>
      </c>
      <c r="H30" s="9" t="str">
        <f>IF(B8="","",B8)</f>
        <v>Team D</v>
      </c>
      <c r="I30" s="70"/>
      <c r="J30" s="14" t="s">
        <v>0</v>
      </c>
      <c r="K30" s="71"/>
      <c r="L30" s="3" t="str">
        <f t="shared" si="22"/>
        <v/>
      </c>
      <c r="M30" s="3" t="str">
        <f t="shared" si="23"/>
        <v/>
      </c>
      <c r="N30" s="3" t="str">
        <f t="shared" si="24"/>
        <v/>
      </c>
      <c r="O30" s="3" t="str">
        <f t="shared" si="25"/>
        <v/>
      </c>
    </row>
    <row r="31" spans="2:15">
      <c r="B31" s="67"/>
      <c r="C31" s="67"/>
      <c r="D31" s="69"/>
      <c r="E31" s="67"/>
      <c r="F31" s="7" t="str">
        <f>IF(B9="","",B9)</f>
        <v>Team E</v>
      </c>
      <c r="G31" s="8" t="s">
        <v>0</v>
      </c>
      <c r="H31" s="9" t="str">
        <f>IF(B7="","",B7)</f>
        <v>Team C</v>
      </c>
      <c r="I31" s="70"/>
      <c r="J31" s="14" t="s">
        <v>0</v>
      </c>
      <c r="K31" s="71"/>
      <c r="L31" s="3" t="str">
        <f t="shared" si="22"/>
        <v/>
      </c>
      <c r="M31" s="3" t="str">
        <f t="shared" si="23"/>
        <v/>
      </c>
      <c r="N31" s="3" t="str">
        <f t="shared" si="24"/>
        <v/>
      </c>
      <c r="O31" s="3" t="str">
        <f t="shared" si="25"/>
        <v/>
      </c>
    </row>
    <row r="32" spans="2:15">
      <c r="B32" s="67"/>
      <c r="C32" s="67"/>
      <c r="D32" s="69"/>
      <c r="E32" s="67"/>
      <c r="F32" s="7" t="str">
        <f>IF(B10="","",B10)</f>
        <v>Team F</v>
      </c>
      <c r="G32" s="8" t="s">
        <v>0</v>
      </c>
      <c r="H32" s="9" t="str">
        <f>IF(B12="","",B12)</f>
        <v>Team H</v>
      </c>
      <c r="I32" s="70"/>
      <c r="J32" s="14" t="s">
        <v>0</v>
      </c>
      <c r="K32" s="71"/>
      <c r="L32" s="3" t="str">
        <f t="shared" si="22"/>
        <v/>
      </c>
      <c r="M32" s="3" t="str">
        <f t="shared" si="23"/>
        <v/>
      </c>
      <c r="N32" s="3" t="str">
        <f t="shared" si="24"/>
        <v/>
      </c>
      <c r="O32" s="3" t="str">
        <f t="shared" si="25"/>
        <v/>
      </c>
    </row>
    <row r="33" spans="2:15">
      <c r="B33" s="67"/>
      <c r="C33" s="67"/>
      <c r="D33" s="69"/>
      <c r="E33" s="67"/>
      <c r="F33" s="7" t="str">
        <f>IF(B11="","",B11)</f>
        <v>Team G</v>
      </c>
      <c r="G33" s="8" t="s">
        <v>0</v>
      </c>
      <c r="H33" s="9" t="str">
        <f>IF(B5="","",B5)</f>
        <v>Team A</v>
      </c>
      <c r="I33" s="70"/>
      <c r="J33" s="14" t="s">
        <v>0</v>
      </c>
      <c r="K33" s="71"/>
      <c r="L33" s="3" t="str">
        <f t="shared" si="22"/>
        <v/>
      </c>
      <c r="M33" s="3" t="str">
        <f t="shared" si="23"/>
        <v/>
      </c>
      <c r="N33" s="3" t="str">
        <f t="shared" si="24"/>
        <v/>
      </c>
      <c r="O33" s="3" t="str">
        <f t="shared" si="25"/>
        <v/>
      </c>
    </row>
    <row r="34" spans="2:15">
      <c r="B34" s="67"/>
      <c r="C34" s="67"/>
      <c r="D34" s="69"/>
      <c r="E34" s="67"/>
      <c r="F34" s="7" t="str">
        <f>IF(B7="","",B7)</f>
        <v>Team C</v>
      </c>
      <c r="G34" s="8" t="s">
        <v>0</v>
      </c>
      <c r="H34" s="9" t="str">
        <f>IF(B6="","",B6)</f>
        <v>Team B</v>
      </c>
      <c r="I34" s="70"/>
      <c r="J34" s="14" t="s">
        <v>0</v>
      </c>
      <c r="K34" s="71"/>
      <c r="L34" s="3" t="str">
        <f t="shared" si="22"/>
        <v/>
      </c>
      <c r="M34" s="3" t="str">
        <f t="shared" si="23"/>
        <v/>
      </c>
      <c r="N34" s="3" t="str">
        <f t="shared" si="24"/>
        <v/>
      </c>
      <c r="O34" s="3" t="str">
        <f t="shared" si="25"/>
        <v/>
      </c>
    </row>
    <row r="35" spans="2:15">
      <c r="B35" s="67"/>
      <c r="C35" s="67"/>
      <c r="D35" s="69"/>
      <c r="E35" s="67"/>
      <c r="F35" s="7" t="str">
        <f>IF(B8="","",B8)</f>
        <v>Team D</v>
      </c>
      <c r="G35" s="8" t="s">
        <v>0</v>
      </c>
      <c r="H35" s="9" t="str">
        <f>IF(B10="","",B10)</f>
        <v>Team F</v>
      </c>
      <c r="I35" s="70"/>
      <c r="J35" s="14" t="s">
        <v>0</v>
      </c>
      <c r="K35" s="71"/>
      <c r="L35" s="3" t="str">
        <f t="shared" si="22"/>
        <v/>
      </c>
      <c r="M35" s="3" t="str">
        <f t="shared" si="23"/>
        <v/>
      </c>
      <c r="N35" s="3" t="str">
        <f t="shared" si="24"/>
        <v/>
      </c>
      <c r="O35" s="3" t="str">
        <f t="shared" si="25"/>
        <v/>
      </c>
    </row>
    <row r="36" spans="2:15">
      <c r="B36" s="67"/>
      <c r="C36" s="67"/>
      <c r="D36" s="69"/>
      <c r="E36" s="67"/>
      <c r="F36" s="7" t="str">
        <f>IF(B12="","",B12)</f>
        <v>Team H</v>
      </c>
      <c r="G36" s="8" t="s">
        <v>0</v>
      </c>
      <c r="H36" s="9" t="str">
        <f>IF(B9="","",B9)</f>
        <v>Team E</v>
      </c>
      <c r="I36" s="70"/>
      <c r="J36" s="14" t="s">
        <v>0</v>
      </c>
      <c r="K36" s="71"/>
      <c r="L36" s="3" t="str">
        <f t="shared" si="22"/>
        <v/>
      </c>
      <c r="M36" s="3" t="str">
        <f t="shared" si="23"/>
        <v/>
      </c>
      <c r="N36" s="3" t="str">
        <f t="shared" si="24"/>
        <v/>
      </c>
      <c r="O36" s="3" t="str">
        <f t="shared" si="25"/>
        <v/>
      </c>
    </row>
    <row r="37" spans="2:15">
      <c r="B37" s="67"/>
      <c r="C37" s="67"/>
      <c r="D37" s="69"/>
      <c r="E37" s="67"/>
      <c r="F37" s="7" t="str">
        <f>IF(B7="","",B7)</f>
        <v>Team C</v>
      </c>
      <c r="G37" s="8" t="s">
        <v>0</v>
      </c>
      <c r="H37" s="9" t="str">
        <f>IF(B11="","",B11)</f>
        <v>Team G</v>
      </c>
      <c r="I37" s="70"/>
      <c r="J37" s="14" t="s">
        <v>0</v>
      </c>
      <c r="K37" s="71"/>
      <c r="L37" s="3" t="str">
        <f t="shared" si="22"/>
        <v/>
      </c>
      <c r="M37" s="3" t="str">
        <f t="shared" si="23"/>
        <v/>
      </c>
      <c r="N37" s="3" t="str">
        <f t="shared" si="24"/>
        <v/>
      </c>
      <c r="O37" s="3" t="str">
        <f t="shared" si="25"/>
        <v/>
      </c>
    </row>
    <row r="38" spans="2:15">
      <c r="B38" s="67"/>
      <c r="C38" s="67"/>
      <c r="D38" s="69"/>
      <c r="E38" s="67"/>
      <c r="F38" s="7" t="str">
        <f>IF(B10="","",B10)</f>
        <v>Team F</v>
      </c>
      <c r="G38" s="8" t="s">
        <v>0</v>
      </c>
      <c r="H38" s="9" t="str">
        <f>IF(B5="","",B5)</f>
        <v>Team A</v>
      </c>
      <c r="I38" s="70"/>
      <c r="J38" s="14" t="s">
        <v>0</v>
      </c>
      <c r="K38" s="71"/>
      <c r="L38" s="3" t="str">
        <f t="shared" si="22"/>
        <v/>
      </c>
      <c r="M38" s="3" t="str">
        <f t="shared" si="23"/>
        <v/>
      </c>
      <c r="N38" s="3" t="str">
        <f t="shared" si="24"/>
        <v/>
      </c>
      <c r="O38" s="3" t="str">
        <f t="shared" si="25"/>
        <v/>
      </c>
    </row>
    <row r="39" spans="2:15">
      <c r="B39" s="67"/>
      <c r="C39" s="67"/>
      <c r="D39" s="69"/>
      <c r="E39" s="67"/>
      <c r="F39" s="7" t="str">
        <f>IF(B6="","",B6)</f>
        <v>Team B</v>
      </c>
      <c r="G39" s="8" t="s">
        <v>0</v>
      </c>
      <c r="H39" s="9" t="str">
        <f>IF(B12="","",B12)</f>
        <v>Team H</v>
      </c>
      <c r="I39" s="70"/>
      <c r="J39" s="14" t="s">
        <v>0</v>
      </c>
      <c r="K39" s="71"/>
      <c r="L39" s="3" t="str">
        <f t="shared" si="22"/>
        <v/>
      </c>
      <c r="M39" s="3" t="str">
        <f t="shared" si="23"/>
        <v/>
      </c>
      <c r="N39" s="3" t="str">
        <f t="shared" si="24"/>
        <v/>
      </c>
      <c r="O39" s="3" t="str">
        <f t="shared" si="25"/>
        <v/>
      </c>
    </row>
    <row r="40" spans="2:15">
      <c r="B40" s="67"/>
      <c r="C40" s="67"/>
      <c r="D40" s="69"/>
      <c r="E40" s="67"/>
      <c r="F40" s="7" t="str">
        <f>IF(B9="","",B9)</f>
        <v>Team E</v>
      </c>
      <c r="G40" s="8" t="s">
        <v>0</v>
      </c>
      <c r="H40" s="9" t="str">
        <f>IF(B8="","",B8)</f>
        <v>Team D</v>
      </c>
      <c r="I40" s="70"/>
      <c r="J40" s="14" t="s">
        <v>0</v>
      </c>
      <c r="K40" s="71"/>
      <c r="L40" s="3" t="str">
        <f t="shared" si="22"/>
        <v/>
      </c>
      <c r="M40" s="3" t="str">
        <f t="shared" si="23"/>
        <v/>
      </c>
      <c r="N40" s="3" t="str">
        <f t="shared" si="24"/>
        <v/>
      </c>
      <c r="O40" s="3" t="str">
        <f t="shared" si="25"/>
        <v/>
      </c>
    </row>
    <row r="41" spans="2:15">
      <c r="B41" s="67"/>
      <c r="C41" s="67"/>
      <c r="D41" s="69"/>
      <c r="E41" s="67"/>
      <c r="F41" s="7" t="str">
        <f>IF(B11="","",B11)</f>
        <v>Team G</v>
      </c>
      <c r="G41" s="8" t="s">
        <v>0</v>
      </c>
      <c r="H41" s="9" t="str">
        <f>IF(B10="","",B10)</f>
        <v>Team F</v>
      </c>
      <c r="I41" s="70"/>
      <c r="J41" s="14" t="s">
        <v>0</v>
      </c>
      <c r="K41" s="71"/>
      <c r="L41" s="3" t="str">
        <f t="shared" si="22"/>
        <v/>
      </c>
      <c r="M41" s="3" t="str">
        <f t="shared" si="23"/>
        <v/>
      </c>
      <c r="N41" s="3" t="str">
        <f t="shared" si="24"/>
        <v/>
      </c>
      <c r="O41" s="3" t="str">
        <f t="shared" si="25"/>
        <v/>
      </c>
    </row>
    <row r="42" spans="2:15">
      <c r="B42" s="67"/>
      <c r="C42" s="67"/>
      <c r="D42" s="69"/>
      <c r="E42" s="67"/>
      <c r="F42" s="7" t="str">
        <f>IF(B12="","",B12)</f>
        <v>Team H</v>
      </c>
      <c r="G42" s="8" t="s">
        <v>0</v>
      </c>
      <c r="H42" s="9" t="str">
        <f>IF(B7="","",B7)</f>
        <v>Team C</v>
      </c>
      <c r="I42" s="70"/>
      <c r="J42" s="14" t="s">
        <v>0</v>
      </c>
      <c r="K42" s="71"/>
      <c r="L42" s="3" t="str">
        <f t="shared" si="22"/>
        <v/>
      </c>
      <c r="M42" s="3" t="str">
        <f t="shared" si="23"/>
        <v/>
      </c>
      <c r="N42" s="3" t="str">
        <f t="shared" si="24"/>
        <v/>
      </c>
      <c r="O42" s="3" t="str">
        <f t="shared" si="25"/>
        <v/>
      </c>
    </row>
    <row r="43" spans="2:15">
      <c r="B43" s="67"/>
      <c r="C43" s="67"/>
      <c r="D43" s="69"/>
      <c r="E43" s="67"/>
      <c r="F43" s="7" t="str">
        <f>IF(B5="","",B5)</f>
        <v>Team A</v>
      </c>
      <c r="G43" s="8" t="s">
        <v>0</v>
      </c>
      <c r="H43" s="9" t="str">
        <f>IF(B9="","",B9)</f>
        <v>Team E</v>
      </c>
      <c r="I43" s="70"/>
      <c r="J43" s="14" t="s">
        <v>0</v>
      </c>
      <c r="K43" s="71"/>
      <c r="L43" s="3" t="str">
        <f t="shared" si="22"/>
        <v/>
      </c>
      <c r="M43" s="3" t="str">
        <f t="shared" si="23"/>
        <v/>
      </c>
      <c r="N43" s="3" t="str">
        <f t="shared" si="24"/>
        <v/>
      </c>
      <c r="O43" s="3" t="str">
        <f t="shared" si="25"/>
        <v/>
      </c>
    </row>
    <row r="44" spans="2:15">
      <c r="B44" s="67"/>
      <c r="C44" s="67"/>
      <c r="D44" s="69"/>
      <c r="E44" s="67"/>
      <c r="F44" s="7" t="str">
        <f>IF(B8="","",B8)</f>
        <v>Team D</v>
      </c>
      <c r="G44" s="8" t="s">
        <v>0</v>
      </c>
      <c r="H44" s="9" t="str">
        <f>IF(B6="","",B6)</f>
        <v>Team B</v>
      </c>
      <c r="I44" s="70"/>
      <c r="J44" s="14" t="s">
        <v>0</v>
      </c>
      <c r="K44" s="71"/>
      <c r="L44" s="3" t="str">
        <f t="shared" si="22"/>
        <v/>
      </c>
      <c r="M44" s="3" t="str">
        <f t="shared" si="23"/>
        <v/>
      </c>
      <c r="N44" s="3" t="str">
        <f t="shared" si="24"/>
        <v/>
      </c>
      <c r="O44" s="3" t="str">
        <f t="shared" si="25"/>
        <v/>
      </c>
    </row>
  </sheetData>
  <sheetProtection formatCells="0" formatColumns="0" formatRows="0" insertColumns="0" insertRows="0" insertHyperlinks="0" deleteColumns="0" deleteRows="0" sort="0" autoFilter="0" pivotTables="0"/>
  <mergeCells count="39">
    <mergeCell ref="I16:K16"/>
    <mergeCell ref="B2:O2"/>
    <mergeCell ref="R2:AA2"/>
    <mergeCell ref="B4:F4"/>
    <mergeCell ref="B5:F5"/>
    <mergeCell ref="B6:F6"/>
    <mergeCell ref="U4:U7"/>
    <mergeCell ref="B11:F11"/>
    <mergeCell ref="B12:F12"/>
    <mergeCell ref="R4:R7"/>
    <mergeCell ref="S4:S7"/>
    <mergeCell ref="T4:T7"/>
    <mergeCell ref="B7:F7"/>
    <mergeCell ref="B8:F8"/>
    <mergeCell ref="B9:F9"/>
    <mergeCell ref="B10:F10"/>
    <mergeCell ref="AE4:AE7"/>
    <mergeCell ref="AF4:AF7"/>
    <mergeCell ref="AG4:AG7"/>
    <mergeCell ref="V4:V7"/>
    <mergeCell ref="W4:W7"/>
    <mergeCell ref="X4:X7"/>
    <mergeCell ref="Y4:Y7"/>
    <mergeCell ref="Z4:Z7"/>
    <mergeCell ref="AA4:AA7"/>
    <mergeCell ref="AD4:AD7"/>
    <mergeCell ref="AR4:AR7"/>
    <mergeCell ref="AS4:AS7"/>
    <mergeCell ref="AT4:AT7"/>
    <mergeCell ref="AM4:AM7"/>
    <mergeCell ref="AN4:AN7"/>
    <mergeCell ref="AO4:AO7"/>
    <mergeCell ref="AP4:AP7"/>
    <mergeCell ref="AQ4:AQ7"/>
    <mergeCell ref="AH4:AH7"/>
    <mergeCell ref="AI4:AI7"/>
    <mergeCell ref="AJ4:AJ7"/>
    <mergeCell ref="AK4:AK7"/>
    <mergeCell ref="AL4:AL7"/>
  </mergeCells>
  <phoneticPr fontId="5" type="noConversion"/>
  <pageMargins left="0.75" right="0.75" top="1" bottom="1" header="0.5" footer="0.5"/>
  <pageSetup paperSize="9" orientation="portrait" horizontalDpi="4294967292" verticalDpi="4294967292"/>
  <ignoredErrors>
    <ignoredError sqref="F20:F21" formula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T39"/>
  <sheetViews>
    <sheetView workbookViewId="0">
      <selection activeCell="BC10" sqref="BC10"/>
    </sheetView>
  </sheetViews>
  <sheetFormatPr baseColWidth="10" defaultRowHeight="15" x14ac:dyDescent="0"/>
  <cols>
    <col min="1" max="1" width="3" style="1" customWidth="1"/>
    <col min="2" max="2" width="4" style="1" customWidth="1"/>
    <col min="3" max="3" width="5.83203125" style="1" bestFit="1" customWidth="1"/>
    <col min="4" max="4" width="6" style="1" bestFit="1" customWidth="1"/>
    <col min="5" max="5" width="6.33203125" style="1" bestFit="1" customWidth="1"/>
    <col min="6" max="6" width="17" style="1" customWidth="1"/>
    <col min="7" max="7" width="1.6640625" style="1" bestFit="1" customWidth="1"/>
    <col min="8" max="8" width="19.6640625" style="1" bestFit="1" customWidth="1"/>
    <col min="9" max="9" width="3.1640625" style="1" bestFit="1" customWidth="1"/>
    <col min="10" max="10" width="2.6640625" style="1" customWidth="1"/>
    <col min="11" max="11" width="3.1640625" style="1" bestFit="1" customWidth="1"/>
    <col min="12" max="12" width="3" style="1" hidden="1" customWidth="1"/>
    <col min="13" max="13" width="2.33203125" style="1" hidden="1" customWidth="1"/>
    <col min="14" max="15" width="2.5" style="1" hidden="1" customWidth="1"/>
    <col min="16" max="17" width="10.83203125" style="1"/>
    <col min="18" max="18" width="2.1640625" style="1" bestFit="1" customWidth="1"/>
    <col min="19" max="19" width="19.6640625" style="1" bestFit="1" customWidth="1"/>
    <col min="20" max="27" width="3.5" style="1" bestFit="1" customWidth="1"/>
    <col min="28" max="29" width="10.83203125" style="1"/>
    <col min="30" max="30" width="19.6640625" style="1" hidden="1" customWidth="1"/>
    <col min="31" max="31" width="8.1640625" style="1" hidden="1" customWidth="1"/>
    <col min="32" max="46" width="3.5" style="1" hidden="1" customWidth="1"/>
    <col min="47" max="16384" width="10.83203125" style="1"/>
  </cols>
  <sheetData>
    <row r="2" spans="2:46" ht="22">
      <c r="B2" s="97" t="s">
        <v>39</v>
      </c>
      <c r="C2" s="97"/>
      <c r="D2" s="97"/>
      <c r="E2" s="97"/>
      <c r="F2" s="97"/>
      <c r="G2" s="97"/>
      <c r="H2" s="97"/>
      <c r="I2" s="97"/>
      <c r="J2" s="97"/>
      <c r="K2" s="97"/>
      <c r="L2" s="97"/>
      <c r="M2" s="97"/>
      <c r="N2" s="97"/>
      <c r="O2" s="97"/>
      <c r="R2" s="109" t="str">
        <f>B2</f>
        <v>Poule - 7 teams</v>
      </c>
      <c r="S2" s="109"/>
      <c r="T2" s="109"/>
      <c r="U2" s="109"/>
      <c r="V2" s="109"/>
      <c r="W2" s="109"/>
      <c r="X2" s="109"/>
      <c r="Y2" s="109"/>
      <c r="Z2" s="109"/>
      <c r="AA2" s="109"/>
    </row>
    <row r="3" spans="2:46" ht="15" customHeight="1">
      <c r="B3" s="15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</row>
    <row r="4" spans="2:46" ht="15" customHeight="1">
      <c r="B4" s="106" t="s">
        <v>27</v>
      </c>
      <c r="C4" s="107"/>
      <c r="D4" s="107"/>
      <c r="E4" s="107"/>
      <c r="F4" s="108"/>
      <c r="G4" s="16"/>
      <c r="H4" s="16"/>
      <c r="I4" s="16"/>
      <c r="J4" s="16"/>
      <c r="K4" s="16"/>
      <c r="L4" s="16"/>
      <c r="M4" s="16"/>
      <c r="N4" s="16"/>
      <c r="O4" s="16"/>
      <c r="P4" s="16"/>
      <c r="R4" s="113" t="s">
        <v>13</v>
      </c>
      <c r="S4" s="113" t="s">
        <v>36</v>
      </c>
      <c r="T4" s="102" t="s">
        <v>18</v>
      </c>
      <c r="U4" s="102" t="s">
        <v>16</v>
      </c>
      <c r="V4" s="102" t="s">
        <v>15</v>
      </c>
      <c r="W4" s="102" t="s">
        <v>14</v>
      </c>
      <c r="X4" s="102" t="s">
        <v>17</v>
      </c>
      <c r="Y4" s="102" t="s">
        <v>5</v>
      </c>
      <c r="Z4" s="102" t="s">
        <v>6</v>
      </c>
      <c r="AA4" s="102" t="s">
        <v>7</v>
      </c>
      <c r="AD4" s="103" t="s">
        <v>1</v>
      </c>
      <c r="AE4" s="101" t="s">
        <v>26</v>
      </c>
      <c r="AF4" s="101" t="s">
        <v>25</v>
      </c>
      <c r="AG4" s="101" t="s">
        <v>18</v>
      </c>
      <c r="AH4" s="98" t="s">
        <v>19</v>
      </c>
      <c r="AI4" s="98" t="s">
        <v>20</v>
      </c>
      <c r="AJ4" s="101" t="s">
        <v>16</v>
      </c>
      <c r="AK4" s="101" t="s">
        <v>15</v>
      </c>
      <c r="AL4" s="101" t="s">
        <v>14</v>
      </c>
      <c r="AM4" s="101" t="s">
        <v>17</v>
      </c>
      <c r="AN4" s="101" t="s">
        <v>5</v>
      </c>
      <c r="AO4" s="98" t="s">
        <v>21</v>
      </c>
      <c r="AP4" s="98" t="s">
        <v>22</v>
      </c>
      <c r="AQ4" s="101" t="s">
        <v>6</v>
      </c>
      <c r="AR4" s="98" t="s">
        <v>23</v>
      </c>
      <c r="AS4" s="98" t="s">
        <v>24</v>
      </c>
      <c r="AT4" s="101" t="s">
        <v>7</v>
      </c>
    </row>
    <row r="5" spans="2:46" ht="15" customHeight="1">
      <c r="B5" s="110" t="s">
        <v>28</v>
      </c>
      <c r="C5" s="111"/>
      <c r="D5" s="111"/>
      <c r="E5" s="111"/>
      <c r="F5" s="112"/>
      <c r="K5" s="16"/>
      <c r="L5" s="16"/>
      <c r="M5" s="16"/>
      <c r="N5" s="16"/>
      <c r="O5" s="16"/>
      <c r="P5" s="16"/>
      <c r="R5" s="99"/>
      <c r="S5" s="99"/>
      <c r="T5" s="99"/>
      <c r="U5" s="99"/>
      <c r="V5" s="99"/>
      <c r="W5" s="99"/>
      <c r="X5" s="99"/>
      <c r="Y5" s="99"/>
      <c r="Z5" s="99"/>
      <c r="AA5" s="99"/>
      <c r="AD5" s="104"/>
      <c r="AE5" s="99"/>
      <c r="AF5" s="99"/>
      <c r="AG5" s="99"/>
      <c r="AH5" s="99"/>
      <c r="AI5" s="99"/>
      <c r="AJ5" s="99"/>
      <c r="AK5" s="99"/>
      <c r="AL5" s="99"/>
      <c r="AM5" s="99"/>
      <c r="AN5" s="99"/>
      <c r="AO5" s="99"/>
      <c r="AP5" s="99"/>
      <c r="AQ5" s="99"/>
      <c r="AR5" s="99"/>
      <c r="AS5" s="99"/>
      <c r="AT5" s="99"/>
    </row>
    <row r="6" spans="2:46">
      <c r="B6" s="110" t="s">
        <v>29</v>
      </c>
      <c r="C6" s="111"/>
      <c r="D6" s="111"/>
      <c r="E6" s="111"/>
      <c r="F6" s="112"/>
      <c r="R6" s="99"/>
      <c r="S6" s="99"/>
      <c r="T6" s="99"/>
      <c r="U6" s="99"/>
      <c r="V6" s="99"/>
      <c r="W6" s="99"/>
      <c r="X6" s="99"/>
      <c r="Y6" s="99"/>
      <c r="Z6" s="99"/>
      <c r="AA6" s="99"/>
      <c r="AD6" s="104"/>
      <c r="AE6" s="99"/>
      <c r="AF6" s="99"/>
      <c r="AG6" s="99"/>
      <c r="AH6" s="99"/>
      <c r="AI6" s="99"/>
      <c r="AJ6" s="99"/>
      <c r="AK6" s="99"/>
      <c r="AL6" s="99"/>
      <c r="AM6" s="99"/>
      <c r="AN6" s="99"/>
      <c r="AO6" s="99"/>
      <c r="AP6" s="99"/>
      <c r="AQ6" s="99"/>
      <c r="AR6" s="99"/>
      <c r="AS6" s="99"/>
      <c r="AT6" s="99"/>
    </row>
    <row r="7" spans="2:46">
      <c r="B7" s="110" t="s">
        <v>30</v>
      </c>
      <c r="C7" s="111"/>
      <c r="D7" s="111"/>
      <c r="E7" s="111"/>
      <c r="F7" s="112"/>
      <c r="R7" s="100"/>
      <c r="S7" s="100"/>
      <c r="T7" s="100"/>
      <c r="U7" s="100"/>
      <c r="V7" s="100"/>
      <c r="W7" s="100"/>
      <c r="X7" s="100"/>
      <c r="Y7" s="100"/>
      <c r="Z7" s="100"/>
      <c r="AA7" s="100"/>
      <c r="AD7" s="105"/>
      <c r="AE7" s="100"/>
      <c r="AF7" s="100"/>
      <c r="AG7" s="100"/>
      <c r="AH7" s="100"/>
      <c r="AI7" s="100"/>
      <c r="AJ7" s="100"/>
      <c r="AK7" s="100"/>
      <c r="AL7" s="100"/>
      <c r="AM7" s="100"/>
      <c r="AN7" s="100"/>
      <c r="AO7" s="100"/>
      <c r="AP7" s="100"/>
      <c r="AQ7" s="100"/>
      <c r="AR7" s="100"/>
      <c r="AS7" s="100"/>
      <c r="AT7" s="100"/>
    </row>
    <row r="8" spans="2:46">
      <c r="B8" s="110" t="s">
        <v>31</v>
      </c>
      <c r="C8" s="111"/>
      <c r="D8" s="111"/>
      <c r="E8" s="111"/>
      <c r="F8" s="112"/>
      <c r="R8" s="6">
        <v>1</v>
      </c>
      <c r="S8" s="3" t="str">
        <f t="array" ref="S8">INDEX($AD$8:$AD$14,MATCH(LARGE($AE$8:$AE$14-ROW($AE$8:$AE$14)/COUNT($AE$8:$AE$14),ROW(S8)-ROW(S$8)+1),$AE$8:$AE$14-ROW($AE$8:$AE$14)/COUNT($AE$8:$AE$14),0))</f>
        <v>Team A</v>
      </c>
      <c r="T8" s="6">
        <f t="shared" ref="T8:T14" si="0">VLOOKUP($S8,$AD$8:$AT$14,4,0)</f>
        <v>0</v>
      </c>
      <c r="U8" s="6">
        <f t="shared" ref="U8:U14" si="1">VLOOKUP($S8,$AD$8:$AT$14,7,0)</f>
        <v>0</v>
      </c>
      <c r="V8" s="6">
        <f t="shared" ref="V8:V14" si="2">VLOOKUP($S8,$AD$8:$AT$14,8,0)</f>
        <v>0</v>
      </c>
      <c r="W8" s="6">
        <f t="shared" ref="W8:W14" si="3">VLOOKUP($S8,$AD$8:$AT$14,9,0)</f>
        <v>0</v>
      </c>
      <c r="X8" s="18">
        <f t="shared" ref="X8:X14" si="4">VLOOKUP($S8,$AD$8:$AT$14,10,0)</f>
        <v>0</v>
      </c>
      <c r="Y8" s="6">
        <f t="shared" ref="Y8:Y14" si="5">VLOOKUP($S8,$AD$8:$AT$14,11,0)</f>
        <v>0</v>
      </c>
      <c r="Z8" s="6">
        <f t="shared" ref="Z8:Z14" si="6">VLOOKUP($S8,$AD$8:$AT$14,14,0)</f>
        <v>0</v>
      </c>
      <c r="AA8" s="6">
        <f t="shared" ref="AA8:AA14" si="7">VLOOKUP($S8,$AD$8:$AT$14,17,0)</f>
        <v>0</v>
      </c>
      <c r="AD8" s="3" t="str">
        <f t="shared" ref="AD8:AD14" si="8">B5</f>
        <v>Team A</v>
      </c>
      <c r="AE8" s="3">
        <f>AT8+AM8*1000000+AF8*1000</f>
        <v>6000</v>
      </c>
      <c r="AF8" s="3">
        <f t="shared" ref="AF8:AF14" si="9">COUNTIF($F$16:$H$36,AD8)</f>
        <v>6</v>
      </c>
      <c r="AG8" s="3">
        <f t="shared" ref="AG8:AG14" si="10">IF(OR(AH8="",AI8=""),AH8+AI8,AH8+AI8)</f>
        <v>0</v>
      </c>
      <c r="AH8" s="3">
        <f t="array" ref="AH8">SUM(($F$16:$F$36=AD8)*(ISNUMBER($I$16:$I$36)))</f>
        <v>0</v>
      </c>
      <c r="AI8" s="3">
        <f t="array" ref="AI8">SUM(($H$16:$H$36=AD8)*(ISNUMBER($K$16:$K$36)))</f>
        <v>0</v>
      </c>
      <c r="AJ8" s="3">
        <f t="shared" ref="AJ8:AJ14" si="11">COUNTIF($L$16:$L$38,AD8)</f>
        <v>0</v>
      </c>
      <c r="AK8" s="3">
        <f t="shared" ref="AK8:AK14" si="12">COUNTIF($M$16:$M$38,AD8)</f>
        <v>0</v>
      </c>
      <c r="AL8" s="3">
        <f t="shared" ref="AL8:AL14" si="13">COUNTIF($N$16:$O$38,AD8)</f>
        <v>0</v>
      </c>
      <c r="AM8" s="3">
        <f>AJ8*Intro!$G$4+AK8*Intro!$G$6+AL8*Intro!$G$5</f>
        <v>0</v>
      </c>
      <c r="AN8" s="3">
        <f t="shared" ref="AN8:AN14" si="14">IF(OR(AO8="",AP8=""),AO8+AP8,AO8+AP8)</f>
        <v>0</v>
      </c>
      <c r="AO8" s="3">
        <f t="shared" ref="AO8:AO14" si="15">SUMIF($F$16:$F$36,AD8,$I$16:$I$36)</f>
        <v>0</v>
      </c>
      <c r="AP8" s="3">
        <f t="shared" ref="AP8:AP14" si="16">SUMIF($H$16:$H$36,AD8,$K$16:$K$36)</f>
        <v>0</v>
      </c>
      <c r="AQ8" s="3">
        <f t="shared" ref="AQ8:AQ14" si="17">IF(OR(AR8="",AS8=""),AR8+AS8,AR8+AS8)</f>
        <v>0</v>
      </c>
      <c r="AR8" s="3">
        <f t="shared" ref="AR8:AR14" si="18">SUMIF($F$16:$F$36,AD8,$K$16:$K$36)</f>
        <v>0</v>
      </c>
      <c r="AS8" s="3">
        <f t="shared" ref="AS8:AS14" si="19">SUMIF($H$16:$H$36,AD8,$I$16:$I$36)</f>
        <v>0</v>
      </c>
      <c r="AT8" s="3">
        <f t="shared" ref="AT8:AT14" si="20">IF(OR(AN8="",AQ8=""),AN8-AQ8,AN8-AQ8)</f>
        <v>0</v>
      </c>
    </row>
    <row r="9" spans="2:46">
      <c r="B9" s="110" t="s">
        <v>32</v>
      </c>
      <c r="C9" s="111"/>
      <c r="D9" s="111"/>
      <c r="E9" s="111"/>
      <c r="F9" s="112"/>
      <c r="R9" s="6">
        <v>2</v>
      </c>
      <c r="S9" s="3" t="str">
        <f t="array" ref="S9">INDEX($AD$8:$AD$14,MATCH(LARGE($AE$8:$AE$14-ROW($AE$8:$AE$14)/COUNT($AE$8:$AE$14),ROW(S9)-ROW(S$8)+1),$AE$8:$AE$14-ROW($AE$8:$AE$14)/COUNT($AE$8:$AE$14),0))</f>
        <v>Team B</v>
      </c>
      <c r="T9" s="6">
        <f t="shared" si="0"/>
        <v>0</v>
      </c>
      <c r="U9" s="6">
        <f t="shared" si="1"/>
        <v>0</v>
      </c>
      <c r="V9" s="6">
        <f t="shared" si="2"/>
        <v>0</v>
      </c>
      <c r="W9" s="6">
        <f t="shared" si="3"/>
        <v>0</v>
      </c>
      <c r="X9" s="18">
        <f t="shared" si="4"/>
        <v>0</v>
      </c>
      <c r="Y9" s="6">
        <f t="shared" si="5"/>
        <v>0</v>
      </c>
      <c r="Z9" s="6">
        <f t="shared" si="6"/>
        <v>0</v>
      </c>
      <c r="AA9" s="6">
        <f t="shared" si="7"/>
        <v>0</v>
      </c>
      <c r="AD9" s="3" t="str">
        <f t="shared" si="8"/>
        <v>Team B</v>
      </c>
      <c r="AE9" s="3">
        <f t="shared" ref="AE9:AE14" si="21">AT9+AM9*1000000+AF9*1000</f>
        <v>6000</v>
      </c>
      <c r="AF9" s="3">
        <f t="shared" si="9"/>
        <v>6</v>
      </c>
      <c r="AG9" s="3">
        <f t="shared" si="10"/>
        <v>0</v>
      </c>
      <c r="AH9" s="3">
        <f t="array" ref="AH9">SUM(($F$16:$F$36=AD9)*(ISNUMBER($I$16:$I$36)))</f>
        <v>0</v>
      </c>
      <c r="AI9" s="3">
        <f t="array" ref="AI9">SUM(($H$16:$H$36=AD9)*(ISNUMBER($K$16:$K$36)))</f>
        <v>0</v>
      </c>
      <c r="AJ9" s="3">
        <f t="shared" si="11"/>
        <v>0</v>
      </c>
      <c r="AK9" s="3">
        <f t="shared" si="12"/>
        <v>0</v>
      </c>
      <c r="AL9" s="3">
        <f t="shared" si="13"/>
        <v>0</v>
      </c>
      <c r="AM9" s="3">
        <f>AJ9*Intro!$G$4+AK9*Intro!$G$6+AL9*Intro!$G$5</f>
        <v>0</v>
      </c>
      <c r="AN9" s="3">
        <f t="shared" si="14"/>
        <v>0</v>
      </c>
      <c r="AO9" s="3">
        <f t="shared" si="15"/>
        <v>0</v>
      </c>
      <c r="AP9" s="3">
        <f t="shared" si="16"/>
        <v>0</v>
      </c>
      <c r="AQ9" s="3">
        <f t="shared" si="17"/>
        <v>0</v>
      </c>
      <c r="AR9" s="3">
        <f t="shared" si="18"/>
        <v>0</v>
      </c>
      <c r="AS9" s="3">
        <f t="shared" si="19"/>
        <v>0</v>
      </c>
      <c r="AT9" s="3">
        <f t="shared" si="20"/>
        <v>0</v>
      </c>
    </row>
    <row r="10" spans="2:46">
      <c r="B10" s="110" t="s">
        <v>33</v>
      </c>
      <c r="C10" s="111"/>
      <c r="D10" s="111"/>
      <c r="E10" s="111"/>
      <c r="F10" s="112"/>
      <c r="R10" s="6">
        <v>3</v>
      </c>
      <c r="S10" s="3" t="str">
        <f t="array" ref="S10">INDEX($AD$8:$AD$14,MATCH(LARGE($AE$8:$AE$14-ROW($AE$8:$AE$14)/COUNT($AE$8:$AE$14),ROW(S10)-ROW(S$8)+1),$AE$8:$AE$14-ROW($AE$8:$AE$14)/COUNT($AE$8:$AE$14),0))</f>
        <v>Team C</v>
      </c>
      <c r="T10" s="6">
        <f t="shared" si="0"/>
        <v>0</v>
      </c>
      <c r="U10" s="6">
        <f t="shared" si="1"/>
        <v>0</v>
      </c>
      <c r="V10" s="6">
        <f t="shared" si="2"/>
        <v>0</v>
      </c>
      <c r="W10" s="6">
        <f t="shared" si="3"/>
        <v>0</v>
      </c>
      <c r="X10" s="18">
        <f t="shared" si="4"/>
        <v>0</v>
      </c>
      <c r="Y10" s="6">
        <f t="shared" si="5"/>
        <v>0</v>
      </c>
      <c r="Z10" s="6">
        <f t="shared" si="6"/>
        <v>0</v>
      </c>
      <c r="AA10" s="6">
        <f t="shared" si="7"/>
        <v>0</v>
      </c>
      <c r="AD10" s="3" t="str">
        <f t="shared" si="8"/>
        <v>Team C</v>
      </c>
      <c r="AE10" s="3">
        <f t="shared" si="21"/>
        <v>6000</v>
      </c>
      <c r="AF10" s="3">
        <f t="shared" si="9"/>
        <v>6</v>
      </c>
      <c r="AG10" s="3">
        <f t="shared" si="10"/>
        <v>0</v>
      </c>
      <c r="AH10" s="3">
        <f t="array" ref="AH10">SUM(($F$16:$F$36=AD10)*(ISNUMBER($I$16:$I$36)))</f>
        <v>0</v>
      </c>
      <c r="AI10" s="3">
        <f t="array" ref="AI10">SUM(($H$16:$H$36=AD10)*(ISNUMBER($K$16:$K$36)))</f>
        <v>0</v>
      </c>
      <c r="AJ10" s="3">
        <f t="shared" si="11"/>
        <v>0</v>
      </c>
      <c r="AK10" s="3">
        <f t="shared" si="12"/>
        <v>0</v>
      </c>
      <c r="AL10" s="3">
        <f t="shared" si="13"/>
        <v>0</v>
      </c>
      <c r="AM10" s="3">
        <f>AJ10*Intro!$G$4+AK10*Intro!$G$6+AL10*Intro!$G$5</f>
        <v>0</v>
      </c>
      <c r="AN10" s="3">
        <f t="shared" si="14"/>
        <v>0</v>
      </c>
      <c r="AO10" s="3">
        <f t="shared" si="15"/>
        <v>0</v>
      </c>
      <c r="AP10" s="3">
        <f t="shared" si="16"/>
        <v>0</v>
      </c>
      <c r="AQ10" s="3">
        <f t="shared" si="17"/>
        <v>0</v>
      </c>
      <c r="AR10" s="3">
        <f t="shared" si="18"/>
        <v>0</v>
      </c>
      <c r="AS10" s="3">
        <f t="shared" si="19"/>
        <v>0</v>
      </c>
      <c r="AT10" s="3">
        <f t="shared" si="20"/>
        <v>0</v>
      </c>
    </row>
    <row r="11" spans="2:46">
      <c r="B11" s="110" t="s">
        <v>34</v>
      </c>
      <c r="C11" s="111"/>
      <c r="D11" s="111"/>
      <c r="E11" s="111"/>
      <c r="F11" s="112"/>
      <c r="R11" s="6">
        <v>4</v>
      </c>
      <c r="S11" s="3" t="str">
        <f t="array" ref="S11">INDEX($AD$8:$AD$14,MATCH(LARGE($AE$8:$AE$14-ROW($AE$8:$AE$14)/COUNT($AE$8:$AE$14),ROW(S11)-ROW(S$8)+1),$AE$8:$AE$14-ROW($AE$8:$AE$14)/COUNT($AE$8:$AE$14),0))</f>
        <v>Team D</v>
      </c>
      <c r="T11" s="6">
        <f t="shared" si="0"/>
        <v>0</v>
      </c>
      <c r="U11" s="6">
        <f t="shared" si="1"/>
        <v>0</v>
      </c>
      <c r="V11" s="6">
        <f t="shared" si="2"/>
        <v>0</v>
      </c>
      <c r="W11" s="6">
        <f t="shared" si="3"/>
        <v>0</v>
      </c>
      <c r="X11" s="18">
        <f t="shared" si="4"/>
        <v>0</v>
      </c>
      <c r="Y11" s="6">
        <f t="shared" si="5"/>
        <v>0</v>
      </c>
      <c r="Z11" s="6">
        <f t="shared" si="6"/>
        <v>0</v>
      </c>
      <c r="AA11" s="6">
        <f t="shared" si="7"/>
        <v>0</v>
      </c>
      <c r="AD11" s="3" t="str">
        <f t="shared" si="8"/>
        <v>Team D</v>
      </c>
      <c r="AE11" s="3">
        <f t="shared" si="21"/>
        <v>6000</v>
      </c>
      <c r="AF11" s="3">
        <f t="shared" si="9"/>
        <v>6</v>
      </c>
      <c r="AG11" s="3">
        <f t="shared" si="10"/>
        <v>0</v>
      </c>
      <c r="AH11" s="3">
        <f t="array" ref="AH11">SUM(($F$16:$F$36=AD11)*(ISNUMBER($I$16:$I$36)))</f>
        <v>0</v>
      </c>
      <c r="AI11" s="3">
        <f t="array" ref="AI11">SUM(($H$16:$H$36=AD11)*(ISNUMBER($K$16:$K$36)))</f>
        <v>0</v>
      </c>
      <c r="AJ11" s="3">
        <f t="shared" si="11"/>
        <v>0</v>
      </c>
      <c r="AK11" s="3">
        <f t="shared" si="12"/>
        <v>0</v>
      </c>
      <c r="AL11" s="3">
        <f t="shared" si="13"/>
        <v>0</v>
      </c>
      <c r="AM11" s="3">
        <f>AJ11*Intro!$G$4+AK11*Intro!$G$6+AL11*Intro!$G$5</f>
        <v>0</v>
      </c>
      <c r="AN11" s="3">
        <f t="shared" si="14"/>
        <v>0</v>
      </c>
      <c r="AO11" s="3">
        <f t="shared" si="15"/>
        <v>0</v>
      </c>
      <c r="AP11" s="3">
        <f t="shared" si="16"/>
        <v>0</v>
      </c>
      <c r="AQ11" s="3">
        <f t="shared" si="17"/>
        <v>0</v>
      </c>
      <c r="AR11" s="3">
        <f t="shared" si="18"/>
        <v>0</v>
      </c>
      <c r="AS11" s="3">
        <f t="shared" si="19"/>
        <v>0</v>
      </c>
      <c r="AT11" s="3">
        <f t="shared" si="20"/>
        <v>0</v>
      </c>
    </row>
    <row r="12" spans="2:46">
      <c r="R12" s="6">
        <v>5</v>
      </c>
      <c r="S12" s="3" t="str">
        <f t="array" ref="S12">INDEX($AD$8:$AD$14,MATCH(LARGE($AE$8:$AE$14-ROW($AE$8:$AE$14)/COUNT($AE$8:$AE$14),ROW(S12)-ROW(S$8)+1),$AE$8:$AE$14-ROW($AE$8:$AE$14)/COUNT($AE$8:$AE$14),0))</f>
        <v>Team E</v>
      </c>
      <c r="T12" s="6">
        <f t="shared" si="0"/>
        <v>0</v>
      </c>
      <c r="U12" s="6">
        <f t="shared" si="1"/>
        <v>0</v>
      </c>
      <c r="V12" s="6">
        <f t="shared" si="2"/>
        <v>0</v>
      </c>
      <c r="W12" s="6">
        <f t="shared" si="3"/>
        <v>0</v>
      </c>
      <c r="X12" s="18">
        <f t="shared" si="4"/>
        <v>0</v>
      </c>
      <c r="Y12" s="6">
        <f t="shared" si="5"/>
        <v>0</v>
      </c>
      <c r="Z12" s="6">
        <f t="shared" si="6"/>
        <v>0</v>
      </c>
      <c r="AA12" s="6">
        <f t="shared" si="7"/>
        <v>0</v>
      </c>
      <c r="AD12" s="3" t="str">
        <f t="shared" si="8"/>
        <v>Team E</v>
      </c>
      <c r="AE12" s="3">
        <f t="shared" si="21"/>
        <v>6000</v>
      </c>
      <c r="AF12" s="3">
        <f t="shared" si="9"/>
        <v>6</v>
      </c>
      <c r="AG12" s="3">
        <f t="shared" si="10"/>
        <v>0</v>
      </c>
      <c r="AH12" s="3">
        <f t="array" ref="AH12">SUM(($F$16:$F$36=AD12)*(ISNUMBER($I$16:$I$36)))</f>
        <v>0</v>
      </c>
      <c r="AI12" s="3">
        <f t="array" ref="AI12">SUM(($H$16:$H$36=AD12)*(ISNUMBER($K$16:$K$36)))</f>
        <v>0</v>
      </c>
      <c r="AJ12" s="3">
        <f t="shared" si="11"/>
        <v>0</v>
      </c>
      <c r="AK12" s="3">
        <f t="shared" si="12"/>
        <v>0</v>
      </c>
      <c r="AL12" s="3">
        <f t="shared" si="13"/>
        <v>0</v>
      </c>
      <c r="AM12" s="3">
        <f>AJ12*Intro!$G$4+AK12*Intro!$G$6+AL12*Intro!$G$5</f>
        <v>0</v>
      </c>
      <c r="AN12" s="3">
        <f t="shared" si="14"/>
        <v>0</v>
      </c>
      <c r="AO12" s="3">
        <f t="shared" si="15"/>
        <v>0</v>
      </c>
      <c r="AP12" s="3">
        <f t="shared" si="16"/>
        <v>0</v>
      </c>
      <c r="AQ12" s="3">
        <f t="shared" si="17"/>
        <v>0</v>
      </c>
      <c r="AR12" s="3">
        <f t="shared" si="18"/>
        <v>0</v>
      </c>
      <c r="AS12" s="3">
        <f t="shared" si="19"/>
        <v>0</v>
      </c>
      <c r="AT12" s="3">
        <f t="shared" si="20"/>
        <v>0</v>
      </c>
    </row>
    <row r="13" spans="2:46">
      <c r="R13" s="6">
        <v>6</v>
      </c>
      <c r="S13" s="3" t="str">
        <f t="array" ref="S13">INDEX($AD$8:$AD$14,MATCH(LARGE($AE$8:$AE$14-ROW($AE$8:$AE$14)/COUNT($AE$8:$AE$14),ROW(S13)-ROW(S$8)+1),$AE$8:$AE$14-ROW($AE$8:$AE$14)/COUNT($AE$8:$AE$14),0))</f>
        <v>Team F</v>
      </c>
      <c r="T13" s="6">
        <f t="shared" si="0"/>
        <v>0</v>
      </c>
      <c r="U13" s="6">
        <f t="shared" si="1"/>
        <v>0</v>
      </c>
      <c r="V13" s="6">
        <f t="shared" si="2"/>
        <v>0</v>
      </c>
      <c r="W13" s="6">
        <f t="shared" si="3"/>
        <v>0</v>
      </c>
      <c r="X13" s="18">
        <f t="shared" si="4"/>
        <v>0</v>
      </c>
      <c r="Y13" s="6">
        <f t="shared" si="5"/>
        <v>0</v>
      </c>
      <c r="Z13" s="6">
        <f t="shared" si="6"/>
        <v>0</v>
      </c>
      <c r="AA13" s="6">
        <f t="shared" si="7"/>
        <v>0</v>
      </c>
      <c r="AD13" s="3" t="str">
        <f t="shared" si="8"/>
        <v>Team F</v>
      </c>
      <c r="AE13" s="3">
        <f t="shared" si="21"/>
        <v>6000</v>
      </c>
      <c r="AF13" s="3">
        <f t="shared" si="9"/>
        <v>6</v>
      </c>
      <c r="AG13" s="3">
        <f t="shared" si="10"/>
        <v>0</v>
      </c>
      <c r="AH13" s="3">
        <f t="array" ref="AH13">SUM(($F$16:$F$36=AD13)*(ISNUMBER($I$16:$I$36)))</f>
        <v>0</v>
      </c>
      <c r="AI13" s="3">
        <f t="array" ref="AI13">SUM(($H$16:$H$36=AD13)*(ISNUMBER($K$16:$K$36)))</f>
        <v>0</v>
      </c>
      <c r="AJ13" s="3">
        <f t="shared" si="11"/>
        <v>0</v>
      </c>
      <c r="AK13" s="3">
        <f t="shared" si="12"/>
        <v>0</v>
      </c>
      <c r="AL13" s="3">
        <f t="shared" si="13"/>
        <v>0</v>
      </c>
      <c r="AM13" s="3">
        <f>AJ13*Intro!$G$4+AK13*Intro!$G$6+AL13*Intro!$G$5</f>
        <v>0</v>
      </c>
      <c r="AN13" s="3">
        <f t="shared" si="14"/>
        <v>0</v>
      </c>
      <c r="AO13" s="3">
        <f t="shared" si="15"/>
        <v>0</v>
      </c>
      <c r="AP13" s="3">
        <f t="shared" si="16"/>
        <v>0</v>
      </c>
      <c r="AQ13" s="3">
        <f t="shared" si="17"/>
        <v>0</v>
      </c>
      <c r="AR13" s="3">
        <f t="shared" si="18"/>
        <v>0</v>
      </c>
      <c r="AS13" s="3">
        <f t="shared" si="19"/>
        <v>0</v>
      </c>
      <c r="AT13" s="3">
        <f t="shared" si="20"/>
        <v>0</v>
      </c>
    </row>
    <row r="14" spans="2:46">
      <c r="R14" s="6">
        <v>7</v>
      </c>
      <c r="S14" s="3" t="str">
        <f t="array" ref="S14">INDEX($AD$8:$AD$14,MATCH(LARGE($AE$8:$AE$14-ROW($AE$8:$AE$14)/COUNT($AE$8:$AE$14),ROW(S14)-ROW(S$8)+1),$AE$8:$AE$14-ROW($AE$8:$AE$14)/COUNT($AE$8:$AE$14),0))</f>
        <v>Team G</v>
      </c>
      <c r="T14" s="6">
        <f t="shared" si="0"/>
        <v>0</v>
      </c>
      <c r="U14" s="6">
        <f t="shared" si="1"/>
        <v>0</v>
      </c>
      <c r="V14" s="6">
        <f t="shared" si="2"/>
        <v>0</v>
      </c>
      <c r="W14" s="6">
        <f t="shared" si="3"/>
        <v>0</v>
      </c>
      <c r="X14" s="18">
        <f t="shared" si="4"/>
        <v>0</v>
      </c>
      <c r="Y14" s="6">
        <f t="shared" si="5"/>
        <v>0</v>
      </c>
      <c r="Z14" s="6">
        <f t="shared" si="6"/>
        <v>0</v>
      </c>
      <c r="AA14" s="6">
        <f t="shared" si="7"/>
        <v>0</v>
      </c>
      <c r="AD14" s="3" t="str">
        <f t="shared" si="8"/>
        <v>Team G</v>
      </c>
      <c r="AE14" s="3">
        <f t="shared" si="21"/>
        <v>6000</v>
      </c>
      <c r="AF14" s="3">
        <f t="shared" si="9"/>
        <v>6</v>
      </c>
      <c r="AG14" s="3">
        <f t="shared" si="10"/>
        <v>0</v>
      </c>
      <c r="AH14" s="3">
        <f t="array" ref="AH14">SUM(($F$16:$F$36=AD14)*(ISNUMBER($I$16:$I$36)))</f>
        <v>0</v>
      </c>
      <c r="AI14" s="3">
        <f t="array" ref="AI14">SUM(($H$16:$H$36=AD14)*(ISNUMBER($K$16:$K$36)))</f>
        <v>0</v>
      </c>
      <c r="AJ14" s="3">
        <f t="shared" si="11"/>
        <v>0</v>
      </c>
      <c r="AK14" s="3">
        <f t="shared" si="12"/>
        <v>0</v>
      </c>
      <c r="AL14" s="3">
        <f t="shared" si="13"/>
        <v>0</v>
      </c>
      <c r="AM14" s="3">
        <f>AJ14*Intro!$G$4+AK14*Intro!$G$6+AL14*Intro!$G$5</f>
        <v>0</v>
      </c>
      <c r="AN14" s="3">
        <f t="shared" si="14"/>
        <v>0</v>
      </c>
      <c r="AO14" s="3">
        <f t="shared" si="15"/>
        <v>0</v>
      </c>
      <c r="AP14" s="3">
        <f t="shared" si="16"/>
        <v>0</v>
      </c>
      <c r="AQ14" s="3">
        <f t="shared" si="17"/>
        <v>0</v>
      </c>
      <c r="AR14" s="3">
        <f t="shared" si="18"/>
        <v>0</v>
      </c>
      <c r="AS14" s="3">
        <f t="shared" si="19"/>
        <v>0</v>
      </c>
      <c r="AT14" s="3">
        <f t="shared" si="20"/>
        <v>0</v>
      </c>
    </row>
    <row r="15" spans="2:46">
      <c r="B15" s="10" t="s">
        <v>13</v>
      </c>
      <c r="C15" s="10" t="s">
        <v>8</v>
      </c>
      <c r="D15" s="10" t="s">
        <v>37</v>
      </c>
      <c r="E15" s="10" t="s">
        <v>12</v>
      </c>
      <c r="F15" s="17" t="s">
        <v>9</v>
      </c>
      <c r="G15" s="12"/>
      <c r="H15" s="13" t="s">
        <v>10</v>
      </c>
      <c r="I15" s="106" t="s">
        <v>11</v>
      </c>
      <c r="J15" s="107"/>
      <c r="K15" s="108"/>
      <c r="L15" s="2" t="s">
        <v>2</v>
      </c>
      <c r="M15" s="2" t="s">
        <v>4</v>
      </c>
      <c r="N15" s="2" t="s">
        <v>3</v>
      </c>
      <c r="O15" s="2" t="s">
        <v>3</v>
      </c>
    </row>
    <row r="16" spans="2:46">
      <c r="B16" s="67"/>
      <c r="C16" s="67"/>
      <c r="D16" s="69"/>
      <c r="E16" s="67"/>
      <c r="F16" s="7" t="str">
        <f>IF(B9="","",B9)</f>
        <v>Team E</v>
      </c>
      <c r="G16" s="8" t="s">
        <v>0</v>
      </c>
      <c r="H16" s="9" t="str">
        <f>IF(B10="","",B10)</f>
        <v>Team F</v>
      </c>
      <c r="I16" s="70"/>
      <c r="J16" s="14" t="s">
        <v>0</v>
      </c>
      <c r="K16" s="71"/>
      <c r="L16" s="3" t="str">
        <f>IF(I15="","",IF(K15="","",IF(I15=K15,"-",IF(I15&gt;K15,F15,H15))))</f>
        <v/>
      </c>
      <c r="M16" s="3" t="str">
        <f>IF(I15="","",IF(K15="","",IF(I15=K15,"-",IF(I15&lt;K15,F15,H15))))</f>
        <v/>
      </c>
      <c r="N16" s="3" t="str">
        <f>IF(I15="","",IF(K15="","",IF(I15=K15,F15,"-")))</f>
        <v/>
      </c>
      <c r="O16" s="3" t="str">
        <f>IF(I15="","",IF(K15="","",IF(I15=K15,H15,"-")))</f>
        <v/>
      </c>
    </row>
    <row r="17" spans="2:15">
      <c r="B17" s="67"/>
      <c r="C17" s="67"/>
      <c r="D17" s="69"/>
      <c r="E17" s="67"/>
      <c r="F17" s="7" t="str">
        <f>IF(B7="","",B7)</f>
        <v>Team C</v>
      </c>
      <c r="G17" s="8" t="s">
        <v>0</v>
      </c>
      <c r="H17" s="9" t="str">
        <f>IF(B8="","",B8)</f>
        <v>Team D</v>
      </c>
      <c r="I17" s="70"/>
      <c r="J17" s="14" t="s">
        <v>0</v>
      </c>
      <c r="K17" s="71"/>
      <c r="L17" s="3" t="str">
        <f t="shared" ref="L17:L36" si="22">IF(I16="","",IF(K16="","",IF(I16=K16,"-",IF(I16&gt;K16,F16,H16))))</f>
        <v/>
      </c>
      <c r="M17" s="3" t="str">
        <f t="shared" ref="M17:M36" si="23">IF(I16="","",IF(K16="","",IF(I16=K16,"-",IF(I16&lt;K16,F16,H16))))</f>
        <v/>
      </c>
      <c r="N17" s="3" t="str">
        <f t="shared" ref="N17:N36" si="24">IF(I16="","",IF(K16="","",IF(I16=K16,F16,"-")))</f>
        <v/>
      </c>
      <c r="O17" s="3" t="str">
        <f t="shared" ref="O17:O36" si="25">IF(I16="","",IF(K16="","",IF(I16=K16,H16,"-")))</f>
        <v/>
      </c>
    </row>
    <row r="18" spans="2:15">
      <c r="B18" s="67"/>
      <c r="C18" s="67"/>
      <c r="D18" s="69"/>
      <c r="E18" s="67"/>
      <c r="F18" s="7" t="str">
        <f>IF(B6="","",B6)</f>
        <v>Team B</v>
      </c>
      <c r="G18" s="8" t="s">
        <v>0</v>
      </c>
      <c r="H18" s="9" t="str">
        <f>IF(B5="","",B5)</f>
        <v>Team A</v>
      </c>
      <c r="I18" s="70"/>
      <c r="J18" s="14" t="s">
        <v>0</v>
      </c>
      <c r="K18" s="71"/>
      <c r="L18" s="3" t="str">
        <f t="shared" si="22"/>
        <v/>
      </c>
      <c r="M18" s="3" t="str">
        <f t="shared" si="23"/>
        <v/>
      </c>
      <c r="N18" s="3" t="str">
        <f t="shared" si="24"/>
        <v/>
      </c>
      <c r="O18" s="3" t="str">
        <f t="shared" si="25"/>
        <v/>
      </c>
    </row>
    <row r="19" spans="2:15">
      <c r="B19" s="67"/>
      <c r="C19" s="67"/>
      <c r="D19" s="69"/>
      <c r="E19" s="67"/>
      <c r="F19" s="7" t="str">
        <f>IF(B9="","",B9)</f>
        <v>Team E</v>
      </c>
      <c r="G19" s="8" t="s">
        <v>0</v>
      </c>
      <c r="H19" s="9" t="str">
        <f>IF(B11="","",B11)</f>
        <v>Team G</v>
      </c>
      <c r="I19" s="70"/>
      <c r="J19" s="14" t="s">
        <v>0</v>
      </c>
      <c r="K19" s="71"/>
      <c r="L19" s="3" t="str">
        <f t="shared" si="22"/>
        <v/>
      </c>
      <c r="M19" s="3" t="str">
        <f t="shared" si="23"/>
        <v/>
      </c>
      <c r="N19" s="3" t="str">
        <f t="shared" si="24"/>
        <v/>
      </c>
      <c r="O19" s="3" t="str">
        <f t="shared" si="25"/>
        <v/>
      </c>
    </row>
    <row r="20" spans="2:15">
      <c r="B20" s="67"/>
      <c r="C20" s="67"/>
      <c r="D20" s="69"/>
      <c r="E20" s="67"/>
      <c r="F20" s="7" t="str">
        <f>IF(B10="","",B10)</f>
        <v>Team F</v>
      </c>
      <c r="G20" s="8" t="s">
        <v>0</v>
      </c>
      <c r="H20" s="9" t="str">
        <f t="shared" ref="H20:H25" si="26">IF(B6="","",B6)</f>
        <v>Team B</v>
      </c>
      <c r="I20" s="70"/>
      <c r="J20" s="14" t="s">
        <v>0</v>
      </c>
      <c r="K20" s="71"/>
      <c r="L20" s="3" t="str">
        <f t="shared" si="22"/>
        <v/>
      </c>
      <c r="M20" s="3" t="str">
        <f t="shared" si="23"/>
        <v/>
      </c>
      <c r="N20" s="3" t="str">
        <f t="shared" si="24"/>
        <v/>
      </c>
      <c r="O20" s="3" t="str">
        <f t="shared" si="25"/>
        <v/>
      </c>
    </row>
    <row r="21" spans="2:15">
      <c r="B21" s="67"/>
      <c r="C21" s="67"/>
      <c r="D21" s="69"/>
      <c r="E21" s="67"/>
      <c r="F21" s="7" t="str">
        <f>IF(B5="","",B5)</f>
        <v>Team A</v>
      </c>
      <c r="G21" s="8" t="s">
        <v>0</v>
      </c>
      <c r="H21" s="9" t="str">
        <f t="shared" si="26"/>
        <v>Team C</v>
      </c>
      <c r="I21" s="70"/>
      <c r="J21" s="14" t="s">
        <v>0</v>
      </c>
      <c r="K21" s="71"/>
      <c r="L21" s="3" t="str">
        <f t="shared" si="22"/>
        <v/>
      </c>
      <c r="M21" s="3" t="str">
        <f t="shared" si="23"/>
        <v/>
      </c>
      <c r="N21" s="3" t="str">
        <f t="shared" si="24"/>
        <v/>
      </c>
      <c r="O21" s="3" t="str">
        <f t="shared" si="25"/>
        <v/>
      </c>
    </row>
    <row r="22" spans="2:15">
      <c r="B22" s="67"/>
      <c r="C22" s="67"/>
      <c r="D22" s="69"/>
      <c r="E22" s="67"/>
      <c r="F22" s="7" t="str">
        <f>IF(B11="","",B11)</f>
        <v>Team G</v>
      </c>
      <c r="G22" s="8" t="s">
        <v>0</v>
      </c>
      <c r="H22" s="9" t="str">
        <f t="shared" si="26"/>
        <v>Team D</v>
      </c>
      <c r="I22" s="70"/>
      <c r="J22" s="14" t="s">
        <v>0</v>
      </c>
      <c r="K22" s="71"/>
      <c r="L22" s="3" t="str">
        <f t="shared" si="22"/>
        <v/>
      </c>
      <c r="M22" s="3" t="str">
        <f t="shared" si="23"/>
        <v/>
      </c>
      <c r="N22" s="3" t="str">
        <f t="shared" si="24"/>
        <v/>
      </c>
      <c r="O22" s="3" t="str">
        <f t="shared" si="25"/>
        <v/>
      </c>
    </row>
    <row r="23" spans="2:15">
      <c r="B23" s="67"/>
      <c r="C23" s="67"/>
      <c r="D23" s="69"/>
      <c r="E23" s="67"/>
      <c r="F23" s="7" t="str">
        <f>IF(B6="","",B6)</f>
        <v>Team B</v>
      </c>
      <c r="G23" s="8" t="s">
        <v>0</v>
      </c>
      <c r="H23" s="9" t="str">
        <f t="shared" si="26"/>
        <v>Team E</v>
      </c>
      <c r="I23" s="70"/>
      <c r="J23" s="14" t="s">
        <v>0</v>
      </c>
      <c r="K23" s="71"/>
      <c r="L23" s="3" t="str">
        <f t="shared" si="22"/>
        <v/>
      </c>
      <c r="M23" s="3" t="str">
        <f t="shared" si="23"/>
        <v/>
      </c>
      <c r="N23" s="3" t="str">
        <f t="shared" si="24"/>
        <v/>
      </c>
      <c r="O23" s="3" t="str">
        <f t="shared" si="25"/>
        <v/>
      </c>
    </row>
    <row r="24" spans="2:15">
      <c r="B24" s="67"/>
      <c r="C24" s="67"/>
      <c r="D24" s="69"/>
      <c r="E24" s="67"/>
      <c r="F24" s="7" t="str">
        <f>IF(B7="","",B7)</f>
        <v>Team C</v>
      </c>
      <c r="G24" s="8" t="s">
        <v>0</v>
      </c>
      <c r="H24" s="9" t="str">
        <f t="shared" si="26"/>
        <v>Team F</v>
      </c>
      <c r="I24" s="70"/>
      <c r="J24" s="14" t="s">
        <v>0</v>
      </c>
      <c r="K24" s="71"/>
      <c r="L24" s="3" t="str">
        <f t="shared" si="22"/>
        <v/>
      </c>
      <c r="M24" s="3" t="str">
        <f t="shared" si="23"/>
        <v/>
      </c>
      <c r="N24" s="3" t="str">
        <f t="shared" si="24"/>
        <v/>
      </c>
      <c r="O24" s="3" t="str">
        <f t="shared" si="25"/>
        <v/>
      </c>
    </row>
    <row r="25" spans="2:15">
      <c r="B25" s="67"/>
      <c r="C25" s="67"/>
      <c r="D25" s="69"/>
      <c r="E25" s="67"/>
      <c r="F25" s="7" t="str">
        <f>IF(B6="","",B6)</f>
        <v>Team B</v>
      </c>
      <c r="G25" s="8" t="s">
        <v>0</v>
      </c>
      <c r="H25" s="9" t="str">
        <f t="shared" si="26"/>
        <v>Team G</v>
      </c>
      <c r="I25" s="70"/>
      <c r="J25" s="14" t="s">
        <v>0</v>
      </c>
      <c r="K25" s="71"/>
      <c r="L25" s="3" t="str">
        <f t="shared" si="22"/>
        <v/>
      </c>
      <c r="M25" s="3" t="str">
        <f t="shared" si="23"/>
        <v/>
      </c>
      <c r="N25" s="3" t="str">
        <f t="shared" si="24"/>
        <v/>
      </c>
      <c r="O25" s="3" t="str">
        <f t="shared" si="25"/>
        <v/>
      </c>
    </row>
    <row r="26" spans="2:15">
      <c r="B26" s="67"/>
      <c r="C26" s="67"/>
      <c r="D26" s="69"/>
      <c r="E26" s="67"/>
      <c r="F26" s="7" t="str">
        <f>IF(B5="","",B5)</f>
        <v>Team A</v>
      </c>
      <c r="G26" s="8" t="s">
        <v>0</v>
      </c>
      <c r="H26" s="9" t="str">
        <f>IF(B8="","",B8)</f>
        <v>Team D</v>
      </c>
      <c r="I26" s="70"/>
      <c r="J26" s="14" t="s">
        <v>0</v>
      </c>
      <c r="K26" s="71"/>
      <c r="L26" s="3" t="str">
        <f t="shared" si="22"/>
        <v/>
      </c>
      <c r="M26" s="3" t="str">
        <f t="shared" si="23"/>
        <v/>
      </c>
      <c r="N26" s="3" t="str">
        <f t="shared" si="24"/>
        <v/>
      </c>
      <c r="O26" s="3" t="str">
        <f t="shared" si="25"/>
        <v/>
      </c>
    </row>
    <row r="27" spans="2:15">
      <c r="B27" s="67"/>
      <c r="C27" s="67"/>
      <c r="D27" s="69"/>
      <c r="E27" s="67"/>
      <c r="F27" s="7" t="str">
        <f>IF(B9="","",B9)</f>
        <v>Team E</v>
      </c>
      <c r="G27" s="8" t="s">
        <v>0</v>
      </c>
      <c r="H27" s="9" t="str">
        <f>IF(B7="","",B7)</f>
        <v>Team C</v>
      </c>
      <c r="I27" s="70"/>
      <c r="J27" s="14" t="s">
        <v>0</v>
      </c>
      <c r="K27" s="71"/>
      <c r="L27" s="3" t="str">
        <f t="shared" si="22"/>
        <v/>
      </c>
      <c r="M27" s="3" t="str">
        <f t="shared" si="23"/>
        <v/>
      </c>
      <c r="N27" s="3" t="str">
        <f t="shared" si="24"/>
        <v/>
      </c>
      <c r="O27" s="3" t="str">
        <f t="shared" si="25"/>
        <v/>
      </c>
    </row>
    <row r="28" spans="2:15">
      <c r="B28" s="67"/>
      <c r="C28" s="67"/>
      <c r="D28" s="69"/>
      <c r="E28" s="67"/>
      <c r="F28" s="7" t="str">
        <f>IF(B11="","",B11)</f>
        <v>Team G</v>
      </c>
      <c r="G28" s="8" t="s">
        <v>0</v>
      </c>
      <c r="H28" s="9" t="str">
        <f>IF(B5="","",B5)</f>
        <v>Team A</v>
      </c>
      <c r="I28" s="70"/>
      <c r="J28" s="14" t="s">
        <v>0</v>
      </c>
      <c r="K28" s="71"/>
      <c r="L28" s="3" t="str">
        <f t="shared" si="22"/>
        <v/>
      </c>
      <c r="M28" s="3" t="str">
        <f t="shared" si="23"/>
        <v/>
      </c>
      <c r="N28" s="3" t="str">
        <f t="shared" si="24"/>
        <v/>
      </c>
      <c r="O28" s="3" t="str">
        <f t="shared" si="25"/>
        <v/>
      </c>
    </row>
    <row r="29" spans="2:15">
      <c r="B29" s="67"/>
      <c r="C29" s="67"/>
      <c r="D29" s="69"/>
      <c r="E29" s="67"/>
      <c r="F29" s="7" t="str">
        <f>IF(B7="","",B7)</f>
        <v>Team C</v>
      </c>
      <c r="G29" s="8" t="s">
        <v>0</v>
      </c>
      <c r="H29" s="9" t="str">
        <f>IF(B6="","",B6)</f>
        <v>Team B</v>
      </c>
      <c r="I29" s="70"/>
      <c r="J29" s="14" t="s">
        <v>0</v>
      </c>
      <c r="K29" s="71"/>
      <c r="L29" s="3" t="str">
        <f t="shared" si="22"/>
        <v/>
      </c>
      <c r="M29" s="3" t="str">
        <f t="shared" si="23"/>
        <v/>
      </c>
      <c r="N29" s="3" t="str">
        <f t="shared" si="24"/>
        <v/>
      </c>
      <c r="O29" s="3" t="str">
        <f t="shared" si="25"/>
        <v/>
      </c>
    </row>
    <row r="30" spans="2:15">
      <c r="B30" s="67"/>
      <c r="C30" s="67"/>
      <c r="D30" s="69"/>
      <c r="E30" s="67"/>
      <c r="F30" s="7" t="str">
        <f>IF(B8="","",B8)</f>
        <v>Team D</v>
      </c>
      <c r="G30" s="8" t="s">
        <v>0</v>
      </c>
      <c r="H30" s="9" t="str">
        <f>IF(B10="","",B10)</f>
        <v>Team F</v>
      </c>
      <c r="I30" s="70"/>
      <c r="J30" s="14" t="s">
        <v>0</v>
      </c>
      <c r="K30" s="71"/>
      <c r="L30" s="3" t="str">
        <f t="shared" si="22"/>
        <v/>
      </c>
      <c r="M30" s="3" t="str">
        <f t="shared" si="23"/>
        <v/>
      </c>
      <c r="N30" s="3" t="str">
        <f t="shared" si="24"/>
        <v/>
      </c>
      <c r="O30" s="3" t="str">
        <f t="shared" si="25"/>
        <v/>
      </c>
    </row>
    <row r="31" spans="2:15">
      <c r="B31" s="67"/>
      <c r="C31" s="67"/>
      <c r="D31" s="69"/>
      <c r="E31" s="67"/>
      <c r="F31" s="7" t="str">
        <f>IF(B7="","",B7)</f>
        <v>Team C</v>
      </c>
      <c r="G31" s="8" t="s">
        <v>0</v>
      </c>
      <c r="H31" s="9" t="str">
        <f>IF(B11="","",B11)</f>
        <v>Team G</v>
      </c>
      <c r="I31" s="70"/>
      <c r="J31" s="14" t="s">
        <v>0</v>
      </c>
      <c r="K31" s="71"/>
      <c r="L31" s="3" t="str">
        <f t="shared" si="22"/>
        <v/>
      </c>
      <c r="M31" s="3" t="str">
        <f t="shared" si="23"/>
        <v/>
      </c>
      <c r="N31" s="3" t="str">
        <f t="shared" si="24"/>
        <v/>
      </c>
      <c r="O31" s="3" t="str">
        <f t="shared" si="25"/>
        <v/>
      </c>
    </row>
    <row r="32" spans="2:15">
      <c r="B32" s="67"/>
      <c r="C32" s="67"/>
      <c r="D32" s="69"/>
      <c r="E32" s="67"/>
      <c r="F32" s="7" t="str">
        <f>IF(B10="","",B10)</f>
        <v>Team F</v>
      </c>
      <c r="G32" s="8" t="s">
        <v>0</v>
      </c>
      <c r="H32" s="9" t="str">
        <f>IF(B5="","",B5)</f>
        <v>Team A</v>
      </c>
      <c r="I32" s="70"/>
      <c r="J32" s="14" t="s">
        <v>0</v>
      </c>
      <c r="K32" s="71"/>
      <c r="L32" s="3" t="str">
        <f t="shared" si="22"/>
        <v/>
      </c>
      <c r="M32" s="3" t="str">
        <f t="shared" si="23"/>
        <v/>
      </c>
      <c r="N32" s="3" t="str">
        <f t="shared" si="24"/>
        <v/>
      </c>
      <c r="O32" s="3" t="str">
        <f t="shared" si="25"/>
        <v/>
      </c>
    </row>
    <row r="33" spans="2:16">
      <c r="B33" s="67"/>
      <c r="C33" s="67"/>
      <c r="D33" s="69"/>
      <c r="E33" s="67"/>
      <c r="F33" s="7" t="str">
        <f>IF(B9="","",B9)</f>
        <v>Team E</v>
      </c>
      <c r="G33" s="8" t="s">
        <v>0</v>
      </c>
      <c r="H33" s="9" t="str">
        <f>IF(B8="","",B8)</f>
        <v>Team D</v>
      </c>
      <c r="I33" s="70"/>
      <c r="J33" s="14" t="s">
        <v>0</v>
      </c>
      <c r="K33" s="71"/>
      <c r="L33" s="3" t="str">
        <f t="shared" si="22"/>
        <v/>
      </c>
      <c r="M33" s="3" t="str">
        <f t="shared" si="23"/>
        <v/>
      </c>
      <c r="N33" s="3" t="str">
        <f t="shared" si="24"/>
        <v/>
      </c>
      <c r="O33" s="3" t="str">
        <f t="shared" si="25"/>
        <v/>
      </c>
    </row>
    <row r="34" spans="2:16">
      <c r="B34" s="67"/>
      <c r="C34" s="67"/>
      <c r="D34" s="69"/>
      <c r="E34" s="67"/>
      <c r="F34" s="7" t="str">
        <f>IF(B11="","",B11)</f>
        <v>Team G</v>
      </c>
      <c r="G34" s="8" t="s">
        <v>0</v>
      </c>
      <c r="H34" s="9" t="str">
        <f>IF(B10="","",B10)</f>
        <v>Team F</v>
      </c>
      <c r="I34" s="70"/>
      <c r="J34" s="14" t="s">
        <v>0</v>
      </c>
      <c r="K34" s="71"/>
      <c r="L34" s="3" t="str">
        <f t="shared" si="22"/>
        <v/>
      </c>
      <c r="M34" s="3" t="str">
        <f t="shared" si="23"/>
        <v/>
      </c>
      <c r="N34" s="3" t="str">
        <f t="shared" si="24"/>
        <v/>
      </c>
      <c r="O34" s="3" t="str">
        <f t="shared" si="25"/>
        <v/>
      </c>
    </row>
    <row r="35" spans="2:16">
      <c r="B35" s="67"/>
      <c r="C35" s="67"/>
      <c r="D35" s="69"/>
      <c r="E35" s="67"/>
      <c r="F35" s="7" t="str">
        <f>IF(B5="","",B5)</f>
        <v>Team A</v>
      </c>
      <c r="G35" s="8" t="s">
        <v>0</v>
      </c>
      <c r="H35" s="9" t="str">
        <f>IF(B9="","",B9)</f>
        <v>Team E</v>
      </c>
      <c r="I35" s="70"/>
      <c r="J35" s="14" t="s">
        <v>0</v>
      </c>
      <c r="K35" s="71"/>
      <c r="L35" s="3" t="str">
        <f t="shared" si="22"/>
        <v/>
      </c>
      <c r="M35" s="3" t="str">
        <f t="shared" si="23"/>
        <v/>
      </c>
      <c r="N35" s="3" t="str">
        <f t="shared" si="24"/>
        <v/>
      </c>
      <c r="O35" s="3" t="str">
        <f t="shared" si="25"/>
        <v/>
      </c>
    </row>
    <row r="36" spans="2:16">
      <c r="B36" s="67"/>
      <c r="C36" s="67"/>
      <c r="D36" s="69"/>
      <c r="E36" s="67"/>
      <c r="F36" s="7" t="str">
        <f>IF(B8="","",B8)</f>
        <v>Team D</v>
      </c>
      <c r="G36" s="8" t="s">
        <v>0</v>
      </c>
      <c r="H36" s="9" t="str">
        <f>IF(B6="","",B6)</f>
        <v>Team B</v>
      </c>
      <c r="I36" s="70"/>
      <c r="J36" s="14" t="s">
        <v>0</v>
      </c>
      <c r="K36" s="71"/>
      <c r="L36" s="3" t="str">
        <f t="shared" si="22"/>
        <v/>
      </c>
      <c r="M36" s="3" t="str">
        <f t="shared" si="23"/>
        <v/>
      </c>
      <c r="N36" s="3" t="str">
        <f t="shared" si="24"/>
        <v/>
      </c>
      <c r="O36" s="3" t="str">
        <f t="shared" si="25"/>
        <v/>
      </c>
    </row>
    <row r="37" spans="2:16">
      <c r="K37" s="16"/>
      <c r="L37" s="21"/>
      <c r="M37" s="21"/>
      <c r="N37" s="21"/>
      <c r="O37" s="21"/>
      <c r="P37" s="16"/>
    </row>
    <row r="38" spans="2:16">
      <c r="K38" s="16"/>
      <c r="L38" s="16"/>
      <c r="M38" s="16"/>
      <c r="N38" s="16"/>
      <c r="O38" s="16"/>
      <c r="P38" s="16"/>
    </row>
    <row r="39" spans="2:16">
      <c r="K39" s="16"/>
      <c r="L39" s="16"/>
      <c r="M39" s="16"/>
      <c r="N39" s="16"/>
      <c r="O39" s="16"/>
      <c r="P39" s="16"/>
    </row>
  </sheetData>
  <sheetProtection formatCells="0" formatColumns="0" formatRows="0" insertColumns="0" insertRows="0" insertHyperlinks="0" deleteColumns="0" deleteRows="0" sort="0" autoFilter="0" pivotTables="0"/>
  <mergeCells count="38">
    <mergeCell ref="B9:F9"/>
    <mergeCell ref="B10:F10"/>
    <mergeCell ref="B11:F11"/>
    <mergeCell ref="I15:K15"/>
    <mergeCell ref="AS4:AS7"/>
    <mergeCell ref="AL4:AL7"/>
    <mergeCell ref="Y4:Y7"/>
    <mergeCell ref="Z4:Z7"/>
    <mergeCell ref="AA4:AA7"/>
    <mergeCell ref="AD4:AD7"/>
    <mergeCell ref="AE4:AE7"/>
    <mergeCell ref="AF4:AF7"/>
    <mergeCell ref="AT4:AT7"/>
    <mergeCell ref="B5:F5"/>
    <mergeCell ref="B6:F6"/>
    <mergeCell ref="B7:F7"/>
    <mergeCell ref="B8:F8"/>
    <mergeCell ref="AM4:AM7"/>
    <mergeCell ref="AN4:AN7"/>
    <mergeCell ref="AO4:AO7"/>
    <mergeCell ref="AP4:AP7"/>
    <mergeCell ref="AQ4:AQ7"/>
    <mergeCell ref="AR4:AR7"/>
    <mergeCell ref="AG4:AG7"/>
    <mergeCell ref="AH4:AH7"/>
    <mergeCell ref="AI4:AI7"/>
    <mergeCell ref="AJ4:AJ7"/>
    <mergeCell ref="AK4:AK7"/>
    <mergeCell ref="B2:O2"/>
    <mergeCell ref="R2:AA2"/>
    <mergeCell ref="B4:F4"/>
    <mergeCell ref="R4:R7"/>
    <mergeCell ref="S4:S7"/>
    <mergeCell ref="T4:T7"/>
    <mergeCell ref="U4:U7"/>
    <mergeCell ref="V4:V7"/>
    <mergeCell ref="W4:W7"/>
    <mergeCell ref="X4:X7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T29"/>
  <sheetViews>
    <sheetView workbookViewId="0"/>
  </sheetViews>
  <sheetFormatPr baseColWidth="10" defaultRowHeight="15" x14ac:dyDescent="0"/>
  <cols>
    <col min="1" max="1" width="3" style="1" customWidth="1"/>
    <col min="2" max="2" width="4" style="1" customWidth="1"/>
    <col min="3" max="3" width="5.83203125" style="1" bestFit="1" customWidth="1"/>
    <col min="4" max="4" width="6" style="1" bestFit="1" customWidth="1"/>
    <col min="5" max="5" width="6.33203125" style="1" bestFit="1" customWidth="1"/>
    <col min="6" max="6" width="17" style="1" customWidth="1"/>
    <col min="7" max="7" width="1.6640625" style="1" bestFit="1" customWidth="1"/>
    <col min="8" max="8" width="19.6640625" style="1" bestFit="1" customWidth="1"/>
    <col min="9" max="9" width="3.1640625" style="1" customWidth="1"/>
    <col min="10" max="10" width="2.6640625" style="1" customWidth="1"/>
    <col min="11" max="11" width="3.1640625" style="1" bestFit="1" customWidth="1"/>
    <col min="12" max="12" width="3" style="1" hidden="1" customWidth="1"/>
    <col min="13" max="13" width="2.33203125" style="1" hidden="1" customWidth="1"/>
    <col min="14" max="15" width="2.5" style="1" hidden="1" customWidth="1"/>
    <col min="16" max="17" width="10.83203125" style="1"/>
    <col min="18" max="18" width="2.1640625" style="1" bestFit="1" customWidth="1"/>
    <col min="19" max="19" width="19.6640625" style="1" bestFit="1" customWidth="1"/>
    <col min="20" max="27" width="3.5" style="1" bestFit="1" customWidth="1"/>
    <col min="28" max="28" width="10.83203125" style="1" customWidth="1"/>
    <col min="29" max="29" width="10.83203125" style="1"/>
    <col min="30" max="30" width="19.6640625" style="1" hidden="1" customWidth="1"/>
    <col min="31" max="31" width="8.1640625" style="1" hidden="1" customWidth="1"/>
    <col min="32" max="46" width="3.5" style="1" hidden="1" customWidth="1"/>
    <col min="47" max="16384" width="10.83203125" style="1"/>
  </cols>
  <sheetData>
    <row r="2" spans="2:46" ht="22">
      <c r="B2" s="97" t="s">
        <v>40</v>
      </c>
      <c r="C2" s="97"/>
      <c r="D2" s="97"/>
      <c r="E2" s="97"/>
      <c r="F2" s="97"/>
      <c r="G2" s="97"/>
      <c r="H2" s="97"/>
      <c r="I2" s="97"/>
      <c r="J2" s="97"/>
      <c r="K2" s="97"/>
      <c r="L2" s="97"/>
      <c r="M2" s="97"/>
      <c r="N2" s="97"/>
      <c r="O2" s="97"/>
      <c r="R2" s="109" t="str">
        <f>B2</f>
        <v>Poule  - 6 teams</v>
      </c>
      <c r="S2" s="109"/>
      <c r="T2" s="109"/>
      <c r="U2" s="109"/>
      <c r="V2" s="109"/>
      <c r="W2" s="109"/>
      <c r="X2" s="109"/>
      <c r="Y2" s="109"/>
      <c r="Z2" s="109"/>
      <c r="AA2" s="109"/>
    </row>
    <row r="3" spans="2:46" ht="15" customHeight="1">
      <c r="B3" s="15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</row>
    <row r="4" spans="2:46" ht="15" customHeight="1">
      <c r="B4" s="106" t="s">
        <v>27</v>
      </c>
      <c r="C4" s="107"/>
      <c r="D4" s="107"/>
      <c r="E4" s="107"/>
      <c r="F4" s="108"/>
      <c r="G4" s="16"/>
      <c r="H4" s="16"/>
      <c r="I4" s="16"/>
      <c r="J4" s="16"/>
      <c r="K4" s="16"/>
      <c r="L4" s="16"/>
      <c r="M4" s="16"/>
      <c r="N4" s="16"/>
      <c r="O4" s="16"/>
      <c r="R4" s="113" t="s">
        <v>13</v>
      </c>
      <c r="S4" s="113" t="s">
        <v>36</v>
      </c>
      <c r="T4" s="102" t="s">
        <v>18</v>
      </c>
      <c r="U4" s="102" t="s">
        <v>16</v>
      </c>
      <c r="V4" s="102" t="s">
        <v>15</v>
      </c>
      <c r="W4" s="102" t="s">
        <v>14</v>
      </c>
      <c r="X4" s="102" t="s">
        <v>17</v>
      </c>
      <c r="Y4" s="102" t="s">
        <v>5</v>
      </c>
      <c r="Z4" s="102" t="s">
        <v>6</v>
      </c>
      <c r="AA4" s="102" t="s">
        <v>7</v>
      </c>
      <c r="AD4" s="103" t="s">
        <v>1</v>
      </c>
      <c r="AE4" s="101" t="s">
        <v>26</v>
      </c>
      <c r="AF4" s="101" t="s">
        <v>25</v>
      </c>
      <c r="AG4" s="101" t="s">
        <v>18</v>
      </c>
      <c r="AH4" s="98" t="s">
        <v>19</v>
      </c>
      <c r="AI4" s="98" t="s">
        <v>20</v>
      </c>
      <c r="AJ4" s="101" t="s">
        <v>16</v>
      </c>
      <c r="AK4" s="101" t="s">
        <v>15</v>
      </c>
      <c r="AL4" s="101" t="s">
        <v>14</v>
      </c>
      <c r="AM4" s="101" t="s">
        <v>17</v>
      </c>
      <c r="AN4" s="101" t="s">
        <v>5</v>
      </c>
      <c r="AO4" s="98" t="s">
        <v>21</v>
      </c>
      <c r="AP4" s="98" t="s">
        <v>22</v>
      </c>
      <c r="AQ4" s="101" t="s">
        <v>6</v>
      </c>
      <c r="AR4" s="98" t="s">
        <v>23</v>
      </c>
      <c r="AS4" s="98" t="s">
        <v>24</v>
      </c>
      <c r="AT4" s="101" t="s">
        <v>7</v>
      </c>
    </row>
    <row r="5" spans="2:46" ht="15" customHeight="1">
      <c r="B5" s="110" t="s">
        <v>28</v>
      </c>
      <c r="C5" s="111"/>
      <c r="D5" s="111"/>
      <c r="E5" s="111"/>
      <c r="F5" s="112"/>
      <c r="R5" s="99"/>
      <c r="S5" s="99"/>
      <c r="T5" s="99"/>
      <c r="U5" s="99"/>
      <c r="V5" s="99"/>
      <c r="W5" s="99"/>
      <c r="X5" s="99"/>
      <c r="Y5" s="99"/>
      <c r="Z5" s="99"/>
      <c r="AA5" s="99"/>
      <c r="AD5" s="104"/>
      <c r="AE5" s="99"/>
      <c r="AF5" s="99"/>
      <c r="AG5" s="99"/>
      <c r="AH5" s="99"/>
      <c r="AI5" s="99"/>
      <c r="AJ5" s="99"/>
      <c r="AK5" s="99"/>
      <c r="AL5" s="99"/>
      <c r="AM5" s="99"/>
      <c r="AN5" s="99"/>
      <c r="AO5" s="99"/>
      <c r="AP5" s="99"/>
      <c r="AQ5" s="99"/>
      <c r="AR5" s="99"/>
      <c r="AS5" s="99"/>
      <c r="AT5" s="99"/>
    </row>
    <row r="6" spans="2:46">
      <c r="B6" s="110" t="s">
        <v>29</v>
      </c>
      <c r="C6" s="111"/>
      <c r="D6" s="111"/>
      <c r="E6" s="111"/>
      <c r="F6" s="112"/>
      <c r="R6" s="99"/>
      <c r="S6" s="99"/>
      <c r="T6" s="99"/>
      <c r="U6" s="99"/>
      <c r="V6" s="99"/>
      <c r="W6" s="99"/>
      <c r="X6" s="99"/>
      <c r="Y6" s="99"/>
      <c r="Z6" s="99"/>
      <c r="AA6" s="99"/>
      <c r="AD6" s="104"/>
      <c r="AE6" s="99"/>
      <c r="AF6" s="99"/>
      <c r="AG6" s="99"/>
      <c r="AH6" s="99"/>
      <c r="AI6" s="99"/>
      <c r="AJ6" s="99"/>
      <c r="AK6" s="99"/>
      <c r="AL6" s="99"/>
      <c r="AM6" s="99"/>
      <c r="AN6" s="99"/>
      <c r="AO6" s="99"/>
      <c r="AP6" s="99"/>
      <c r="AQ6" s="99"/>
      <c r="AR6" s="99"/>
      <c r="AS6" s="99"/>
      <c r="AT6" s="99"/>
    </row>
    <row r="7" spans="2:46">
      <c r="B7" s="110" t="s">
        <v>30</v>
      </c>
      <c r="C7" s="111"/>
      <c r="D7" s="111"/>
      <c r="E7" s="111"/>
      <c r="F7" s="112"/>
      <c r="R7" s="100"/>
      <c r="S7" s="100"/>
      <c r="T7" s="100"/>
      <c r="U7" s="100"/>
      <c r="V7" s="100"/>
      <c r="W7" s="100"/>
      <c r="X7" s="100"/>
      <c r="Y7" s="100"/>
      <c r="Z7" s="100"/>
      <c r="AA7" s="100"/>
      <c r="AD7" s="105"/>
      <c r="AE7" s="100"/>
      <c r="AF7" s="100"/>
      <c r="AG7" s="100"/>
      <c r="AH7" s="100"/>
      <c r="AI7" s="100"/>
      <c r="AJ7" s="100"/>
      <c r="AK7" s="100"/>
      <c r="AL7" s="100"/>
      <c r="AM7" s="100"/>
      <c r="AN7" s="100"/>
      <c r="AO7" s="100"/>
      <c r="AP7" s="100"/>
      <c r="AQ7" s="100"/>
      <c r="AR7" s="100"/>
      <c r="AS7" s="100"/>
      <c r="AT7" s="100"/>
    </row>
    <row r="8" spans="2:46">
      <c r="B8" s="110" t="s">
        <v>31</v>
      </c>
      <c r="C8" s="111"/>
      <c r="D8" s="111"/>
      <c r="E8" s="111"/>
      <c r="F8" s="112"/>
      <c r="R8" s="6">
        <v>1</v>
      </c>
      <c r="S8" s="3" t="str">
        <f t="array" ref="S8">INDEX($AD$8:$AD$13,MATCH(LARGE($AE$8:$AE$13-ROW($AE$8:$AE$13)/COUNT($AE$8:$AE$13),ROW(S8)-ROW(S$8)+1),$AE$8:$AE$13-ROW($AE$8:$AE$13)/COUNT($AE$8:$AE$13),0))</f>
        <v>Team A</v>
      </c>
      <c r="T8" s="6">
        <f t="shared" ref="T8:T13" si="0">VLOOKUP($S8,$AD$8:$AT$13,4,0)</f>
        <v>0</v>
      </c>
      <c r="U8" s="6">
        <f t="shared" ref="U8:U13" si="1">VLOOKUP($S8,$AD$8:$AT$13,7,0)</f>
        <v>0</v>
      </c>
      <c r="V8" s="6">
        <f t="shared" ref="V8:V13" si="2">VLOOKUP($S8,$AD$8:$AT$13,8,0)</f>
        <v>0</v>
      </c>
      <c r="W8" s="6">
        <f t="shared" ref="W8:W13" si="3">VLOOKUP($S8,$AD$8:$AT$13,9,0)</f>
        <v>0</v>
      </c>
      <c r="X8" s="18">
        <f t="shared" ref="X8:X13" si="4">VLOOKUP($S8,$AD$8:$AT$13,10,0)</f>
        <v>0</v>
      </c>
      <c r="Y8" s="6">
        <f t="shared" ref="Y8:Y13" si="5">VLOOKUP($S8,$AD$8:$AT$13,11,0)</f>
        <v>0</v>
      </c>
      <c r="Z8" s="6">
        <f t="shared" ref="Z8:Z13" si="6">VLOOKUP($S8,$AD$8:$AT$13,14,0)</f>
        <v>0</v>
      </c>
      <c r="AA8" s="6">
        <f t="shared" ref="AA8:AA13" si="7">VLOOKUP($S8,$AD$8:$AT$13,17,0)</f>
        <v>0</v>
      </c>
      <c r="AD8" s="3" t="str">
        <f t="shared" ref="AD8:AD13" si="8">B5</f>
        <v>Team A</v>
      </c>
      <c r="AE8" s="3">
        <f>AT8+AM8*1000000+AF8*1000</f>
        <v>5000</v>
      </c>
      <c r="AF8" s="3">
        <f t="shared" ref="AF8:AF13" si="9">COUNTIF($F$15:$H$29,AD8)</f>
        <v>5</v>
      </c>
      <c r="AG8" s="3">
        <f t="shared" ref="AG8:AG13" si="10">IF(OR(AH8="",AI8=""),AH8+AI8,AH8+AI8)</f>
        <v>0</v>
      </c>
      <c r="AH8" s="3">
        <f t="array" ref="AH8">SUM(($F$15:$F$29=AD8)*(ISNUMBER($I$15:$I$29)))</f>
        <v>0</v>
      </c>
      <c r="AI8" s="3">
        <f t="array" ref="AI8">SUM(($H$15:$H$29=AD8)*(ISNUMBER($K$15:$K$29)))</f>
        <v>0</v>
      </c>
      <c r="AJ8" s="3">
        <f t="shared" ref="AJ8:AJ13" si="11">COUNTIF($L$15:$L$26,AD8)</f>
        <v>0</v>
      </c>
      <c r="AK8" s="3">
        <f t="shared" ref="AK8:AK13" si="12">COUNTIF($M$15:$M$26,AD8)</f>
        <v>0</v>
      </c>
      <c r="AL8" s="3">
        <f t="shared" ref="AL8:AL13" si="13">COUNTIF($N$15:$O$26,AD8)</f>
        <v>0</v>
      </c>
      <c r="AM8" s="3">
        <f>AJ8*Intro!$G$4+AK8*Intro!$G$6+AL8*Intro!$G$5</f>
        <v>0</v>
      </c>
      <c r="AN8" s="3">
        <f t="shared" ref="AN8:AN13" si="14">IF(OR(AO8="",AP8=""),AO8+AP8,AO8+AP8)</f>
        <v>0</v>
      </c>
      <c r="AO8" s="3">
        <f t="shared" ref="AO8:AO13" si="15">SUMIF($F$15:$F$29,AD8,$I$15:$I$29)</f>
        <v>0</v>
      </c>
      <c r="AP8" s="3">
        <f t="shared" ref="AP8:AP13" si="16">SUMIF($H$15:$H$29,AD8,$K$15:$K$29)</f>
        <v>0</v>
      </c>
      <c r="AQ8" s="3">
        <f t="shared" ref="AQ8:AQ13" si="17">IF(OR(AR8="",AS8=""),AR8+AS8,AR8+AS8)</f>
        <v>0</v>
      </c>
      <c r="AR8" s="3">
        <f t="shared" ref="AR8:AR13" si="18">SUMIF($F$15:$F$29,AD8,$K$15:$K$29)</f>
        <v>0</v>
      </c>
      <c r="AS8" s="3">
        <f t="shared" ref="AS8:AS13" si="19">SUMIF($H$15:$H$29,AD8,$I$15:$I$29)</f>
        <v>0</v>
      </c>
      <c r="AT8" s="3">
        <f t="shared" ref="AT8:AT13" si="20">IF(OR(AN8="",AQ8=""),AN8-AQ8,AN8-AQ8)</f>
        <v>0</v>
      </c>
    </row>
    <row r="9" spans="2:46">
      <c r="B9" s="110" t="s">
        <v>32</v>
      </c>
      <c r="C9" s="111"/>
      <c r="D9" s="111"/>
      <c r="E9" s="111"/>
      <c r="F9" s="112"/>
      <c r="R9" s="6">
        <v>2</v>
      </c>
      <c r="S9" s="3" t="str">
        <f t="array" ref="S9">INDEX($AD$8:$AD$13,MATCH(LARGE($AE$8:$AE$13-ROW($AE$8:$AE$13)/COUNT($AE$8:$AE$13),ROW(S9)-ROW(S$8)+1),$AE$8:$AE$13-ROW($AE$8:$AE$13)/COUNT($AE$8:$AE$13),0))</f>
        <v>Team B</v>
      </c>
      <c r="T9" s="6">
        <f t="shared" si="0"/>
        <v>0</v>
      </c>
      <c r="U9" s="6">
        <f t="shared" si="1"/>
        <v>0</v>
      </c>
      <c r="V9" s="6">
        <f t="shared" si="2"/>
        <v>0</v>
      </c>
      <c r="W9" s="6">
        <f t="shared" si="3"/>
        <v>0</v>
      </c>
      <c r="X9" s="18">
        <f t="shared" si="4"/>
        <v>0</v>
      </c>
      <c r="Y9" s="6">
        <f t="shared" si="5"/>
        <v>0</v>
      </c>
      <c r="Z9" s="6">
        <f t="shared" si="6"/>
        <v>0</v>
      </c>
      <c r="AA9" s="6">
        <f t="shared" si="7"/>
        <v>0</v>
      </c>
      <c r="AD9" s="3" t="str">
        <f t="shared" si="8"/>
        <v>Team B</v>
      </c>
      <c r="AE9" s="3">
        <f t="shared" ref="AE9:AE13" si="21">AT9+AM9*1000000+AF9*1000</f>
        <v>5000</v>
      </c>
      <c r="AF9" s="3">
        <f t="shared" si="9"/>
        <v>5</v>
      </c>
      <c r="AG9" s="3">
        <f t="shared" si="10"/>
        <v>0</v>
      </c>
      <c r="AH9" s="3">
        <f t="array" ref="AH9">SUM(($F$15:$F$29=AD9)*(ISNUMBER($I$15:$I$29)))</f>
        <v>0</v>
      </c>
      <c r="AI9" s="3">
        <f t="array" ref="AI9">SUM(($H$15:$H$29=AD9)*(ISNUMBER($K$15:$K$29)))</f>
        <v>0</v>
      </c>
      <c r="AJ9" s="3">
        <f t="shared" si="11"/>
        <v>0</v>
      </c>
      <c r="AK9" s="3">
        <f t="shared" si="12"/>
        <v>0</v>
      </c>
      <c r="AL9" s="3">
        <f t="shared" si="13"/>
        <v>0</v>
      </c>
      <c r="AM9" s="3">
        <f>AJ9*Intro!$G$4+AK9*Intro!$G$6+AL9*Intro!$G$5</f>
        <v>0</v>
      </c>
      <c r="AN9" s="3">
        <f t="shared" si="14"/>
        <v>0</v>
      </c>
      <c r="AO9" s="3">
        <f t="shared" si="15"/>
        <v>0</v>
      </c>
      <c r="AP9" s="3">
        <f t="shared" si="16"/>
        <v>0</v>
      </c>
      <c r="AQ9" s="3">
        <f t="shared" si="17"/>
        <v>0</v>
      </c>
      <c r="AR9" s="3">
        <f t="shared" si="18"/>
        <v>0</v>
      </c>
      <c r="AS9" s="3">
        <f t="shared" si="19"/>
        <v>0</v>
      </c>
      <c r="AT9" s="3">
        <f t="shared" si="20"/>
        <v>0</v>
      </c>
    </row>
    <row r="10" spans="2:46">
      <c r="B10" s="110" t="s">
        <v>33</v>
      </c>
      <c r="C10" s="111"/>
      <c r="D10" s="111"/>
      <c r="E10" s="111"/>
      <c r="F10" s="112"/>
      <c r="R10" s="6">
        <v>3</v>
      </c>
      <c r="S10" s="3" t="str">
        <f t="array" ref="S10">INDEX($AD$8:$AD$13,MATCH(LARGE($AE$8:$AE$13-ROW($AE$8:$AE$13)/COUNT($AE$8:$AE$13),ROW(S10)-ROW(S$8)+1),$AE$8:$AE$13-ROW($AE$8:$AE$13)/COUNT($AE$8:$AE$13),0))</f>
        <v>Team C</v>
      </c>
      <c r="T10" s="6">
        <f t="shared" si="0"/>
        <v>0</v>
      </c>
      <c r="U10" s="6">
        <f t="shared" si="1"/>
        <v>0</v>
      </c>
      <c r="V10" s="6">
        <f t="shared" si="2"/>
        <v>0</v>
      </c>
      <c r="W10" s="6">
        <f t="shared" si="3"/>
        <v>0</v>
      </c>
      <c r="X10" s="18">
        <f t="shared" si="4"/>
        <v>0</v>
      </c>
      <c r="Y10" s="6">
        <f t="shared" si="5"/>
        <v>0</v>
      </c>
      <c r="Z10" s="6">
        <f t="shared" si="6"/>
        <v>0</v>
      </c>
      <c r="AA10" s="6">
        <f t="shared" si="7"/>
        <v>0</v>
      </c>
      <c r="AD10" s="3" t="str">
        <f t="shared" si="8"/>
        <v>Team C</v>
      </c>
      <c r="AE10" s="3">
        <f t="shared" si="21"/>
        <v>5000</v>
      </c>
      <c r="AF10" s="3">
        <f t="shared" si="9"/>
        <v>5</v>
      </c>
      <c r="AG10" s="3">
        <f t="shared" si="10"/>
        <v>0</v>
      </c>
      <c r="AH10" s="3">
        <f t="array" ref="AH10">SUM(($F$15:$F$29=AD10)*(ISNUMBER($I$15:$I$29)))</f>
        <v>0</v>
      </c>
      <c r="AI10" s="3">
        <f t="array" ref="AI10">SUM(($H$15:$H$29=AD10)*(ISNUMBER($K$15:$K$29)))</f>
        <v>0</v>
      </c>
      <c r="AJ10" s="3">
        <f t="shared" si="11"/>
        <v>0</v>
      </c>
      <c r="AK10" s="3">
        <f t="shared" si="12"/>
        <v>0</v>
      </c>
      <c r="AL10" s="3">
        <f t="shared" si="13"/>
        <v>0</v>
      </c>
      <c r="AM10" s="3">
        <f>AJ10*Intro!$G$4+AK10*Intro!$G$6+AL10*Intro!$G$5</f>
        <v>0</v>
      </c>
      <c r="AN10" s="3">
        <f t="shared" si="14"/>
        <v>0</v>
      </c>
      <c r="AO10" s="3">
        <f t="shared" si="15"/>
        <v>0</v>
      </c>
      <c r="AP10" s="3">
        <f t="shared" si="16"/>
        <v>0</v>
      </c>
      <c r="AQ10" s="3">
        <f t="shared" si="17"/>
        <v>0</v>
      </c>
      <c r="AR10" s="3">
        <f t="shared" si="18"/>
        <v>0</v>
      </c>
      <c r="AS10" s="3">
        <f t="shared" si="19"/>
        <v>0</v>
      </c>
      <c r="AT10" s="3">
        <f t="shared" si="20"/>
        <v>0</v>
      </c>
    </row>
    <row r="11" spans="2:46">
      <c r="R11" s="6">
        <v>4</v>
      </c>
      <c r="S11" s="3" t="str">
        <f t="array" ref="S11">INDEX($AD$8:$AD$13,MATCH(LARGE($AE$8:$AE$13-ROW($AE$8:$AE$13)/COUNT($AE$8:$AE$13),ROW(S11)-ROW(S$8)+1),$AE$8:$AE$13-ROW($AE$8:$AE$13)/COUNT($AE$8:$AE$13),0))</f>
        <v>Team D</v>
      </c>
      <c r="T11" s="6">
        <f t="shared" si="0"/>
        <v>0</v>
      </c>
      <c r="U11" s="6">
        <f t="shared" si="1"/>
        <v>0</v>
      </c>
      <c r="V11" s="6">
        <f t="shared" si="2"/>
        <v>0</v>
      </c>
      <c r="W11" s="6">
        <f t="shared" si="3"/>
        <v>0</v>
      </c>
      <c r="X11" s="18">
        <f t="shared" si="4"/>
        <v>0</v>
      </c>
      <c r="Y11" s="6">
        <f t="shared" si="5"/>
        <v>0</v>
      </c>
      <c r="Z11" s="6">
        <f t="shared" si="6"/>
        <v>0</v>
      </c>
      <c r="AA11" s="6">
        <f t="shared" si="7"/>
        <v>0</v>
      </c>
      <c r="AD11" s="3" t="str">
        <f t="shared" si="8"/>
        <v>Team D</v>
      </c>
      <c r="AE11" s="3">
        <f t="shared" si="21"/>
        <v>5000</v>
      </c>
      <c r="AF11" s="3">
        <f t="shared" si="9"/>
        <v>5</v>
      </c>
      <c r="AG11" s="3">
        <f t="shared" si="10"/>
        <v>0</v>
      </c>
      <c r="AH11" s="3">
        <f t="array" ref="AH11">SUM(($F$15:$F$29=AD11)*(ISNUMBER($I$15:$I$29)))</f>
        <v>0</v>
      </c>
      <c r="AI11" s="3">
        <f t="array" ref="AI11">SUM(($H$15:$H$29=AD11)*(ISNUMBER($K$15:$K$29)))</f>
        <v>0</v>
      </c>
      <c r="AJ11" s="3">
        <f t="shared" si="11"/>
        <v>0</v>
      </c>
      <c r="AK11" s="3">
        <f t="shared" si="12"/>
        <v>0</v>
      </c>
      <c r="AL11" s="3">
        <f t="shared" si="13"/>
        <v>0</v>
      </c>
      <c r="AM11" s="3">
        <f>AJ11*Intro!$G$4+AK11*Intro!$G$6+AL11*Intro!$G$5</f>
        <v>0</v>
      </c>
      <c r="AN11" s="3">
        <f t="shared" si="14"/>
        <v>0</v>
      </c>
      <c r="AO11" s="3">
        <f t="shared" si="15"/>
        <v>0</v>
      </c>
      <c r="AP11" s="3">
        <f t="shared" si="16"/>
        <v>0</v>
      </c>
      <c r="AQ11" s="3">
        <f t="shared" si="17"/>
        <v>0</v>
      </c>
      <c r="AR11" s="3">
        <f t="shared" si="18"/>
        <v>0</v>
      </c>
      <c r="AS11" s="3">
        <f t="shared" si="19"/>
        <v>0</v>
      </c>
      <c r="AT11" s="3">
        <f t="shared" si="20"/>
        <v>0</v>
      </c>
    </row>
    <row r="12" spans="2:46">
      <c r="R12" s="6">
        <v>5</v>
      </c>
      <c r="S12" s="3" t="str">
        <f t="array" ref="S12">INDEX($AD$8:$AD$13,MATCH(LARGE($AE$8:$AE$13-ROW($AE$8:$AE$13)/COUNT($AE$8:$AE$13),ROW(S12)-ROW(S$8)+1),$AE$8:$AE$13-ROW($AE$8:$AE$13)/COUNT($AE$8:$AE$13),0))</f>
        <v>Team E</v>
      </c>
      <c r="T12" s="6">
        <f t="shared" si="0"/>
        <v>0</v>
      </c>
      <c r="U12" s="6">
        <f t="shared" si="1"/>
        <v>0</v>
      </c>
      <c r="V12" s="6">
        <f t="shared" si="2"/>
        <v>0</v>
      </c>
      <c r="W12" s="6">
        <f t="shared" si="3"/>
        <v>0</v>
      </c>
      <c r="X12" s="18">
        <f t="shared" si="4"/>
        <v>0</v>
      </c>
      <c r="Y12" s="6">
        <f t="shared" si="5"/>
        <v>0</v>
      </c>
      <c r="Z12" s="6">
        <f t="shared" si="6"/>
        <v>0</v>
      </c>
      <c r="AA12" s="6">
        <f t="shared" si="7"/>
        <v>0</v>
      </c>
      <c r="AD12" s="3" t="str">
        <f t="shared" si="8"/>
        <v>Team E</v>
      </c>
      <c r="AE12" s="3">
        <f t="shared" si="21"/>
        <v>5000</v>
      </c>
      <c r="AF12" s="3">
        <f t="shared" si="9"/>
        <v>5</v>
      </c>
      <c r="AG12" s="3">
        <f t="shared" si="10"/>
        <v>0</v>
      </c>
      <c r="AH12" s="3">
        <f t="array" ref="AH12">SUM(($F$15:$F$29=AD12)*(ISNUMBER($I$15:$I$29)))</f>
        <v>0</v>
      </c>
      <c r="AI12" s="3">
        <f t="array" ref="AI12">SUM(($H$15:$H$29=AD12)*(ISNUMBER($K$15:$K$29)))</f>
        <v>0</v>
      </c>
      <c r="AJ12" s="3">
        <f t="shared" si="11"/>
        <v>0</v>
      </c>
      <c r="AK12" s="3">
        <f t="shared" si="12"/>
        <v>0</v>
      </c>
      <c r="AL12" s="3">
        <f t="shared" si="13"/>
        <v>0</v>
      </c>
      <c r="AM12" s="3">
        <f>AJ12*Intro!$G$4+AK12*Intro!$G$6+AL12*Intro!$G$5</f>
        <v>0</v>
      </c>
      <c r="AN12" s="3">
        <f t="shared" si="14"/>
        <v>0</v>
      </c>
      <c r="AO12" s="3">
        <f t="shared" si="15"/>
        <v>0</v>
      </c>
      <c r="AP12" s="3">
        <f t="shared" si="16"/>
        <v>0</v>
      </c>
      <c r="AQ12" s="3">
        <f t="shared" si="17"/>
        <v>0</v>
      </c>
      <c r="AR12" s="3">
        <f t="shared" si="18"/>
        <v>0</v>
      </c>
      <c r="AS12" s="3">
        <f t="shared" si="19"/>
        <v>0</v>
      </c>
      <c r="AT12" s="3">
        <f t="shared" si="20"/>
        <v>0</v>
      </c>
    </row>
    <row r="13" spans="2:46">
      <c r="R13" s="6">
        <v>6</v>
      </c>
      <c r="S13" s="3" t="str">
        <f t="array" ref="S13">INDEX($AD$8:$AD$13,MATCH(LARGE($AE$8:$AE$13-ROW($AE$8:$AE$13)/COUNT($AE$8:$AE$13),ROW(S13)-ROW(S$8)+1),$AE$8:$AE$13-ROW($AE$8:$AE$13)/COUNT($AE$8:$AE$13),0))</f>
        <v>Team F</v>
      </c>
      <c r="T13" s="6">
        <f t="shared" si="0"/>
        <v>0</v>
      </c>
      <c r="U13" s="6">
        <f t="shared" si="1"/>
        <v>0</v>
      </c>
      <c r="V13" s="6">
        <f t="shared" si="2"/>
        <v>0</v>
      </c>
      <c r="W13" s="6">
        <f t="shared" si="3"/>
        <v>0</v>
      </c>
      <c r="X13" s="18">
        <f t="shared" si="4"/>
        <v>0</v>
      </c>
      <c r="Y13" s="6">
        <f t="shared" si="5"/>
        <v>0</v>
      </c>
      <c r="Z13" s="6">
        <f t="shared" si="6"/>
        <v>0</v>
      </c>
      <c r="AA13" s="6">
        <f t="shared" si="7"/>
        <v>0</v>
      </c>
      <c r="AD13" s="3" t="str">
        <f t="shared" si="8"/>
        <v>Team F</v>
      </c>
      <c r="AE13" s="3">
        <f t="shared" si="21"/>
        <v>5000</v>
      </c>
      <c r="AF13" s="3">
        <f t="shared" si="9"/>
        <v>5</v>
      </c>
      <c r="AG13" s="3">
        <f t="shared" si="10"/>
        <v>0</v>
      </c>
      <c r="AH13" s="3">
        <f t="array" ref="AH13">SUM(($F$15:$F$29=AD13)*(ISNUMBER($I$15:$I$29)))</f>
        <v>0</v>
      </c>
      <c r="AI13" s="3">
        <f t="array" ref="AI13">SUM(($H$15:$H$29=AD13)*(ISNUMBER($K$15:$K$29)))</f>
        <v>0</v>
      </c>
      <c r="AJ13" s="3">
        <f t="shared" si="11"/>
        <v>0</v>
      </c>
      <c r="AK13" s="3">
        <f t="shared" si="12"/>
        <v>0</v>
      </c>
      <c r="AL13" s="3">
        <f t="shared" si="13"/>
        <v>0</v>
      </c>
      <c r="AM13" s="3">
        <f>AJ13*Intro!$G$4+AK13*Intro!$G$6+AL13*Intro!$G$5</f>
        <v>0</v>
      </c>
      <c r="AN13" s="3">
        <f t="shared" si="14"/>
        <v>0</v>
      </c>
      <c r="AO13" s="3">
        <f t="shared" si="15"/>
        <v>0</v>
      </c>
      <c r="AP13" s="3">
        <f t="shared" si="16"/>
        <v>0</v>
      </c>
      <c r="AQ13" s="3">
        <f t="shared" si="17"/>
        <v>0</v>
      </c>
      <c r="AR13" s="3">
        <f t="shared" si="18"/>
        <v>0</v>
      </c>
      <c r="AS13" s="3">
        <f t="shared" si="19"/>
        <v>0</v>
      </c>
      <c r="AT13" s="3">
        <f t="shared" si="20"/>
        <v>0</v>
      </c>
    </row>
    <row r="14" spans="2:46">
      <c r="B14" s="10" t="s">
        <v>13</v>
      </c>
      <c r="C14" s="10" t="s">
        <v>8</v>
      </c>
      <c r="D14" s="10" t="s">
        <v>37</v>
      </c>
      <c r="E14" s="10" t="s">
        <v>12</v>
      </c>
      <c r="F14" s="17" t="s">
        <v>9</v>
      </c>
      <c r="G14" s="12"/>
      <c r="H14" s="13" t="s">
        <v>10</v>
      </c>
      <c r="I14" s="106" t="s">
        <v>11</v>
      </c>
      <c r="J14" s="107"/>
      <c r="K14" s="108"/>
      <c r="L14" s="2" t="s">
        <v>2</v>
      </c>
      <c r="M14" s="2" t="s">
        <v>4</v>
      </c>
      <c r="N14" s="2" t="s">
        <v>3</v>
      </c>
      <c r="O14" s="2" t="s">
        <v>3</v>
      </c>
    </row>
    <row r="15" spans="2:46">
      <c r="B15" s="67"/>
      <c r="C15" s="67"/>
      <c r="D15" s="69"/>
      <c r="E15" s="67"/>
      <c r="F15" s="7" t="str">
        <f>IF(B9="","",B9)</f>
        <v>Team E</v>
      </c>
      <c r="G15" s="8" t="s">
        <v>0</v>
      </c>
      <c r="H15" s="9" t="str">
        <f>IF(B10="","",B10)</f>
        <v>Team F</v>
      </c>
      <c r="I15" s="70"/>
      <c r="J15" s="14" t="s">
        <v>0</v>
      </c>
      <c r="K15" s="71"/>
      <c r="L15" s="3" t="str">
        <f>IF(I15="","",IF(K15="","",IF(I15=K15,"-",IF(I15&gt;K15,F15,H15))))</f>
        <v/>
      </c>
      <c r="M15" s="3" t="str">
        <f>IF(I15="","",IF(K15="","",IF(I15=K15,"-",IF(I15&lt;K15,F15,H15))))</f>
        <v/>
      </c>
      <c r="N15" s="3" t="str">
        <f>IF(I15="","",IF(K15="","",IF(I15=K15,F15,"-")))</f>
        <v/>
      </c>
      <c r="O15" s="3" t="str">
        <f>IF(I15="","",IF(K15="","",IF(I15=K15,H15,"-")))</f>
        <v/>
      </c>
    </row>
    <row r="16" spans="2:46">
      <c r="B16" s="67"/>
      <c r="C16" s="67"/>
      <c r="D16" s="69"/>
      <c r="E16" s="67"/>
      <c r="F16" s="7" t="str">
        <f>IF(B7="","",B7)</f>
        <v>Team C</v>
      </c>
      <c r="G16" s="8" t="s">
        <v>0</v>
      </c>
      <c r="H16" s="9" t="str">
        <f>IF(B8="","",B8)</f>
        <v>Team D</v>
      </c>
      <c r="I16" s="70"/>
      <c r="J16" s="14" t="s">
        <v>0</v>
      </c>
      <c r="K16" s="71"/>
      <c r="L16" s="3" t="str">
        <f t="shared" ref="L16:L29" si="22">IF(I16="","",IF(K16="","",IF(I16=K16,"-",IF(I16&gt;K16,F16,H16))))</f>
        <v/>
      </c>
      <c r="M16" s="3" t="str">
        <f t="shared" ref="M16:M29" si="23">IF(I16="","",IF(K16="","",IF(I16=K16,"-",IF(I16&lt;K16,F16,H16))))</f>
        <v/>
      </c>
      <c r="N16" s="3" t="str">
        <f t="shared" ref="N16:N29" si="24">IF(I16="","",IF(K16="","",IF(I16=K16,F16,"-")))</f>
        <v/>
      </c>
      <c r="O16" s="3" t="str">
        <f t="shared" ref="O16:O29" si="25">IF(I16="","",IF(K16="","",IF(I16=K16,H16,"-")))</f>
        <v/>
      </c>
    </row>
    <row r="17" spans="2:15">
      <c r="B17" s="67"/>
      <c r="C17" s="67"/>
      <c r="D17" s="69"/>
      <c r="E17" s="67"/>
      <c r="F17" s="7" t="str">
        <f>IF(B6="","",B6)</f>
        <v>Team B</v>
      </c>
      <c r="G17" s="8" t="s">
        <v>0</v>
      </c>
      <c r="H17" s="9" t="str">
        <f>IF(B5="","",B5)</f>
        <v>Team A</v>
      </c>
      <c r="I17" s="70"/>
      <c r="J17" s="14" t="s">
        <v>0</v>
      </c>
      <c r="K17" s="71"/>
      <c r="L17" s="3" t="str">
        <f t="shared" si="22"/>
        <v/>
      </c>
      <c r="M17" s="3" t="str">
        <f t="shared" si="23"/>
        <v/>
      </c>
      <c r="N17" s="3" t="str">
        <f t="shared" si="24"/>
        <v/>
      </c>
      <c r="O17" s="3" t="str">
        <f t="shared" si="25"/>
        <v/>
      </c>
    </row>
    <row r="18" spans="2:15">
      <c r="B18" s="67"/>
      <c r="C18" s="67"/>
      <c r="D18" s="69"/>
      <c r="E18" s="67"/>
      <c r="F18" s="7" t="str">
        <f>IF(B10="","",B10)</f>
        <v>Team F</v>
      </c>
      <c r="G18" s="8" t="s">
        <v>0</v>
      </c>
      <c r="H18" s="9" t="str">
        <f>IF(B6="","",B6)</f>
        <v>Team B</v>
      </c>
      <c r="I18" s="70"/>
      <c r="J18" s="14" t="s">
        <v>0</v>
      </c>
      <c r="K18" s="71"/>
      <c r="L18" s="3" t="str">
        <f t="shared" si="22"/>
        <v/>
      </c>
      <c r="M18" s="3" t="str">
        <f t="shared" si="23"/>
        <v/>
      </c>
      <c r="N18" s="3" t="str">
        <f t="shared" si="24"/>
        <v/>
      </c>
      <c r="O18" s="3" t="str">
        <f t="shared" si="25"/>
        <v/>
      </c>
    </row>
    <row r="19" spans="2:15">
      <c r="B19" s="67"/>
      <c r="C19" s="67"/>
      <c r="D19" s="69"/>
      <c r="E19" s="67"/>
      <c r="F19" s="7" t="str">
        <f>IF(B5="","",B5)</f>
        <v>Team A</v>
      </c>
      <c r="G19" s="8" t="s">
        <v>0</v>
      </c>
      <c r="H19" s="9" t="str">
        <f>IF(B7="","",B7)</f>
        <v>Team C</v>
      </c>
      <c r="I19" s="70"/>
      <c r="J19" s="14" t="s">
        <v>0</v>
      </c>
      <c r="K19" s="71"/>
      <c r="L19" s="3" t="str">
        <f t="shared" si="22"/>
        <v/>
      </c>
      <c r="M19" s="3" t="str">
        <f t="shared" si="23"/>
        <v/>
      </c>
      <c r="N19" s="3" t="str">
        <f t="shared" si="24"/>
        <v/>
      </c>
      <c r="O19" s="3" t="str">
        <f t="shared" si="25"/>
        <v/>
      </c>
    </row>
    <row r="20" spans="2:15">
      <c r="B20" s="67"/>
      <c r="C20" s="67"/>
      <c r="D20" s="69"/>
      <c r="E20" s="67"/>
      <c r="F20" s="7" t="str">
        <f>IF(B6="","",B6)</f>
        <v>Team B</v>
      </c>
      <c r="G20" s="8" t="s">
        <v>0</v>
      </c>
      <c r="H20" s="9" t="str">
        <f>IF(B9="","",B9)</f>
        <v>Team E</v>
      </c>
      <c r="I20" s="70"/>
      <c r="J20" s="14" t="s">
        <v>0</v>
      </c>
      <c r="K20" s="71"/>
      <c r="L20" s="3" t="str">
        <f t="shared" si="22"/>
        <v/>
      </c>
      <c r="M20" s="3" t="str">
        <f t="shared" si="23"/>
        <v/>
      </c>
      <c r="N20" s="3" t="str">
        <f t="shared" si="24"/>
        <v/>
      </c>
      <c r="O20" s="3" t="str">
        <f t="shared" si="25"/>
        <v/>
      </c>
    </row>
    <row r="21" spans="2:15">
      <c r="B21" s="67"/>
      <c r="C21" s="67"/>
      <c r="D21" s="69"/>
      <c r="E21" s="67"/>
      <c r="F21" s="7" t="str">
        <f>IF(B7="","",B7)</f>
        <v>Team C</v>
      </c>
      <c r="G21" s="8" t="s">
        <v>0</v>
      </c>
      <c r="H21" s="9" t="str">
        <f>IF(B10="","",B10)</f>
        <v>Team F</v>
      </c>
      <c r="I21" s="70"/>
      <c r="J21" s="14" t="s">
        <v>0</v>
      </c>
      <c r="K21" s="71"/>
      <c r="L21" s="3" t="str">
        <f t="shared" si="22"/>
        <v/>
      </c>
      <c r="M21" s="3" t="str">
        <f t="shared" si="23"/>
        <v/>
      </c>
      <c r="N21" s="3" t="str">
        <f t="shared" si="24"/>
        <v/>
      </c>
      <c r="O21" s="3" t="str">
        <f t="shared" si="25"/>
        <v/>
      </c>
    </row>
    <row r="22" spans="2:15">
      <c r="B22" s="67"/>
      <c r="C22" s="67"/>
      <c r="D22" s="69"/>
      <c r="E22" s="67"/>
      <c r="F22" s="7" t="str">
        <f>IF(B5="","",B5)</f>
        <v>Team A</v>
      </c>
      <c r="G22" s="8" t="s">
        <v>0</v>
      </c>
      <c r="H22" s="9" t="str">
        <f>IF(B8="","",B8)</f>
        <v>Team D</v>
      </c>
      <c r="I22" s="70"/>
      <c r="J22" s="14" t="s">
        <v>0</v>
      </c>
      <c r="K22" s="71"/>
      <c r="L22" s="3" t="str">
        <f t="shared" si="22"/>
        <v/>
      </c>
      <c r="M22" s="3" t="str">
        <f t="shared" si="23"/>
        <v/>
      </c>
      <c r="N22" s="3" t="str">
        <f t="shared" si="24"/>
        <v/>
      </c>
      <c r="O22" s="3" t="str">
        <f t="shared" si="25"/>
        <v/>
      </c>
    </row>
    <row r="23" spans="2:15">
      <c r="B23" s="67"/>
      <c r="C23" s="67"/>
      <c r="D23" s="69"/>
      <c r="E23" s="67"/>
      <c r="F23" s="7" t="str">
        <f>IF(B9="","",B9)</f>
        <v>Team E</v>
      </c>
      <c r="G23" s="8" t="s">
        <v>0</v>
      </c>
      <c r="H23" s="9" t="str">
        <f>IF(B7="","",B7)</f>
        <v>Team C</v>
      </c>
      <c r="I23" s="70"/>
      <c r="J23" s="14" t="s">
        <v>0</v>
      </c>
      <c r="K23" s="71"/>
      <c r="L23" s="3" t="str">
        <f t="shared" si="22"/>
        <v/>
      </c>
      <c r="M23" s="3" t="str">
        <f t="shared" si="23"/>
        <v/>
      </c>
      <c r="N23" s="3" t="str">
        <f t="shared" si="24"/>
        <v/>
      </c>
      <c r="O23" s="3" t="str">
        <f t="shared" si="25"/>
        <v/>
      </c>
    </row>
    <row r="24" spans="2:15">
      <c r="B24" s="67"/>
      <c r="C24" s="67"/>
      <c r="D24" s="69"/>
      <c r="E24" s="67"/>
      <c r="F24" s="7" t="str">
        <f>IF(B7="","",B7)</f>
        <v>Team C</v>
      </c>
      <c r="G24" s="8" t="s">
        <v>0</v>
      </c>
      <c r="H24" s="9" t="str">
        <f>IF(B6="","",B6)</f>
        <v>Team B</v>
      </c>
      <c r="I24" s="70"/>
      <c r="J24" s="14" t="s">
        <v>0</v>
      </c>
      <c r="K24" s="71"/>
      <c r="L24" s="3" t="str">
        <f t="shared" si="22"/>
        <v/>
      </c>
      <c r="M24" s="3" t="str">
        <f t="shared" si="23"/>
        <v/>
      </c>
      <c r="N24" s="3" t="str">
        <f t="shared" si="24"/>
        <v/>
      </c>
      <c r="O24" s="3" t="str">
        <f t="shared" si="25"/>
        <v/>
      </c>
    </row>
    <row r="25" spans="2:15">
      <c r="B25" s="67"/>
      <c r="C25" s="67"/>
      <c r="D25" s="69"/>
      <c r="E25" s="67"/>
      <c r="F25" s="7" t="str">
        <f>IF(B8="","",B8)</f>
        <v>Team D</v>
      </c>
      <c r="G25" s="8" t="s">
        <v>0</v>
      </c>
      <c r="H25" s="9" t="str">
        <f>IF(B10="","",B10)</f>
        <v>Team F</v>
      </c>
      <c r="I25" s="70"/>
      <c r="J25" s="14" t="s">
        <v>0</v>
      </c>
      <c r="K25" s="71"/>
      <c r="L25" s="3" t="str">
        <f t="shared" si="22"/>
        <v/>
      </c>
      <c r="M25" s="3" t="str">
        <f t="shared" si="23"/>
        <v/>
      </c>
      <c r="N25" s="3" t="str">
        <f t="shared" si="24"/>
        <v/>
      </c>
      <c r="O25" s="3" t="str">
        <f t="shared" si="25"/>
        <v/>
      </c>
    </row>
    <row r="26" spans="2:15">
      <c r="B26" s="67"/>
      <c r="C26" s="67"/>
      <c r="D26" s="69"/>
      <c r="E26" s="67"/>
      <c r="F26" s="7" t="str">
        <f>IF(B10="","",B10)</f>
        <v>Team F</v>
      </c>
      <c r="G26" s="8" t="s">
        <v>0</v>
      </c>
      <c r="H26" s="9" t="str">
        <f>IF(B5="","",B5)</f>
        <v>Team A</v>
      </c>
      <c r="I26" s="70"/>
      <c r="J26" s="14" t="s">
        <v>0</v>
      </c>
      <c r="K26" s="71"/>
      <c r="L26" s="3" t="str">
        <f t="shared" si="22"/>
        <v/>
      </c>
      <c r="M26" s="3" t="str">
        <f t="shared" si="23"/>
        <v/>
      </c>
      <c r="N26" s="3" t="str">
        <f t="shared" si="24"/>
        <v/>
      </c>
      <c r="O26" s="3" t="str">
        <f t="shared" si="25"/>
        <v/>
      </c>
    </row>
    <row r="27" spans="2:15">
      <c r="B27" s="67"/>
      <c r="C27" s="67"/>
      <c r="D27" s="69"/>
      <c r="E27" s="67"/>
      <c r="F27" s="7" t="str">
        <f>IF(B9="","",B9)</f>
        <v>Team E</v>
      </c>
      <c r="G27" s="8" t="s">
        <v>0</v>
      </c>
      <c r="H27" s="9" t="str">
        <f>IF(B8="","",B8)</f>
        <v>Team D</v>
      </c>
      <c r="I27" s="70"/>
      <c r="J27" s="14" t="s">
        <v>0</v>
      </c>
      <c r="K27" s="71"/>
      <c r="L27" s="3" t="str">
        <f t="shared" si="22"/>
        <v/>
      </c>
      <c r="M27" s="3" t="str">
        <f t="shared" si="23"/>
        <v/>
      </c>
      <c r="N27" s="3" t="str">
        <f t="shared" si="24"/>
        <v/>
      </c>
      <c r="O27" s="3" t="str">
        <f t="shared" si="25"/>
        <v/>
      </c>
    </row>
    <row r="28" spans="2:15">
      <c r="B28" s="67"/>
      <c r="C28" s="67"/>
      <c r="D28" s="69"/>
      <c r="E28" s="67"/>
      <c r="F28" s="7" t="str">
        <f>IF(B5="","",B5)</f>
        <v>Team A</v>
      </c>
      <c r="G28" s="8" t="s">
        <v>0</v>
      </c>
      <c r="H28" s="9" t="str">
        <f>IF(B9="","",B9)</f>
        <v>Team E</v>
      </c>
      <c r="I28" s="70"/>
      <c r="J28" s="14" t="s">
        <v>0</v>
      </c>
      <c r="K28" s="71"/>
      <c r="L28" s="3" t="str">
        <f t="shared" si="22"/>
        <v/>
      </c>
      <c r="M28" s="3" t="str">
        <f t="shared" si="23"/>
        <v/>
      </c>
      <c r="N28" s="3" t="str">
        <f t="shared" si="24"/>
        <v/>
      </c>
      <c r="O28" s="3" t="str">
        <f t="shared" si="25"/>
        <v/>
      </c>
    </row>
    <row r="29" spans="2:15">
      <c r="B29" s="67"/>
      <c r="C29" s="67"/>
      <c r="D29" s="69"/>
      <c r="E29" s="67"/>
      <c r="F29" s="7" t="str">
        <f>IF(B8="","",B8)</f>
        <v>Team D</v>
      </c>
      <c r="G29" s="8" t="s">
        <v>0</v>
      </c>
      <c r="H29" s="9" t="str">
        <f>IF(B6="","",B6)</f>
        <v>Team B</v>
      </c>
      <c r="I29" s="70"/>
      <c r="J29" s="14" t="s">
        <v>0</v>
      </c>
      <c r="K29" s="71"/>
      <c r="L29" s="3" t="str">
        <f t="shared" si="22"/>
        <v/>
      </c>
      <c r="M29" s="3" t="str">
        <f t="shared" si="23"/>
        <v/>
      </c>
      <c r="N29" s="3" t="str">
        <f t="shared" si="24"/>
        <v/>
      </c>
      <c r="O29" s="3" t="str">
        <f t="shared" si="25"/>
        <v/>
      </c>
    </row>
  </sheetData>
  <mergeCells count="37">
    <mergeCell ref="B9:F9"/>
    <mergeCell ref="B10:F10"/>
    <mergeCell ref="I14:K14"/>
    <mergeCell ref="AS4:AS7"/>
    <mergeCell ref="AT4:AT7"/>
    <mergeCell ref="B5:F5"/>
    <mergeCell ref="B6:F6"/>
    <mergeCell ref="B7:F7"/>
    <mergeCell ref="B8:F8"/>
    <mergeCell ref="AM4:AM7"/>
    <mergeCell ref="AN4:AN7"/>
    <mergeCell ref="AO4:AO7"/>
    <mergeCell ref="AP4:AP7"/>
    <mergeCell ref="AQ4:AQ7"/>
    <mergeCell ref="AR4:AR7"/>
    <mergeCell ref="AG4:AG7"/>
    <mergeCell ref="AH4:AH7"/>
    <mergeCell ref="AI4:AI7"/>
    <mergeCell ref="AJ4:AJ7"/>
    <mergeCell ref="AK4:AK7"/>
    <mergeCell ref="AL4:AL7"/>
    <mergeCell ref="AF4:AF7"/>
    <mergeCell ref="B2:O2"/>
    <mergeCell ref="R2:AA2"/>
    <mergeCell ref="B4:F4"/>
    <mergeCell ref="R4:R7"/>
    <mergeCell ref="S4:S7"/>
    <mergeCell ref="T4:T7"/>
    <mergeCell ref="U4:U7"/>
    <mergeCell ref="V4:V7"/>
    <mergeCell ref="W4:W7"/>
    <mergeCell ref="X4:X7"/>
    <mergeCell ref="Y4:Y7"/>
    <mergeCell ref="Z4:Z7"/>
    <mergeCell ref="AA4:AA7"/>
    <mergeCell ref="AD4:AD7"/>
    <mergeCell ref="AE4:AE7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T23"/>
  <sheetViews>
    <sheetView workbookViewId="0"/>
  </sheetViews>
  <sheetFormatPr baseColWidth="10" defaultRowHeight="15" x14ac:dyDescent="0"/>
  <cols>
    <col min="1" max="1" width="3" style="1" customWidth="1"/>
    <col min="2" max="2" width="4" style="1" customWidth="1"/>
    <col min="3" max="3" width="5.83203125" style="1" bestFit="1" customWidth="1"/>
    <col min="4" max="4" width="6" style="1" bestFit="1" customWidth="1"/>
    <col min="5" max="5" width="6.33203125" style="1" bestFit="1" customWidth="1"/>
    <col min="6" max="6" width="17" style="1" customWidth="1"/>
    <col min="7" max="7" width="1.6640625" style="1" bestFit="1" customWidth="1"/>
    <col min="8" max="8" width="19.6640625" style="1" bestFit="1" customWidth="1"/>
    <col min="9" max="9" width="3.1640625" style="1" bestFit="1" customWidth="1"/>
    <col min="10" max="10" width="2.6640625" style="1" customWidth="1"/>
    <col min="11" max="11" width="3.1640625" style="1" bestFit="1" customWidth="1"/>
    <col min="12" max="12" width="3" style="1" hidden="1" customWidth="1"/>
    <col min="13" max="13" width="2.33203125" style="1" hidden="1" customWidth="1"/>
    <col min="14" max="15" width="2.5" style="1" hidden="1" customWidth="1"/>
    <col min="16" max="17" width="10.83203125" style="1"/>
    <col min="18" max="18" width="2.1640625" style="1" bestFit="1" customWidth="1"/>
    <col min="19" max="19" width="19.6640625" style="1" bestFit="1" customWidth="1"/>
    <col min="20" max="27" width="3.5" style="1" bestFit="1" customWidth="1"/>
    <col min="28" max="29" width="10.83203125" style="1"/>
    <col min="30" max="30" width="19.6640625" style="1" hidden="1" customWidth="1"/>
    <col min="31" max="31" width="8.1640625" style="1" hidden="1" customWidth="1"/>
    <col min="32" max="46" width="3.5" style="1" hidden="1" customWidth="1"/>
    <col min="47" max="16384" width="10.83203125" style="1"/>
  </cols>
  <sheetData>
    <row r="2" spans="2:46" ht="22">
      <c r="B2" s="97" t="s">
        <v>41</v>
      </c>
      <c r="C2" s="97"/>
      <c r="D2" s="97"/>
      <c r="E2" s="97"/>
      <c r="F2" s="97"/>
      <c r="G2" s="97"/>
      <c r="H2" s="97"/>
      <c r="I2" s="97"/>
      <c r="J2" s="97"/>
      <c r="K2" s="97"/>
      <c r="L2" s="97"/>
      <c r="M2" s="97"/>
      <c r="N2" s="97"/>
      <c r="O2" s="97"/>
      <c r="R2" s="109" t="str">
        <f>B2</f>
        <v>Poule - 5 teams</v>
      </c>
      <c r="S2" s="109"/>
      <c r="T2" s="109"/>
      <c r="U2" s="109"/>
      <c r="V2" s="109"/>
      <c r="W2" s="109"/>
      <c r="X2" s="109"/>
      <c r="Y2" s="109"/>
      <c r="Z2" s="109"/>
      <c r="AA2" s="109"/>
    </row>
    <row r="3" spans="2:46" ht="15" customHeight="1">
      <c r="B3" s="15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</row>
    <row r="4" spans="2:46" ht="15" customHeight="1">
      <c r="B4" s="106" t="s">
        <v>27</v>
      </c>
      <c r="C4" s="107"/>
      <c r="D4" s="107"/>
      <c r="E4" s="107"/>
      <c r="F4" s="108"/>
      <c r="G4" s="16"/>
      <c r="H4" s="16"/>
      <c r="I4" s="16"/>
      <c r="J4" s="16"/>
      <c r="K4" s="16"/>
      <c r="L4" s="16"/>
      <c r="M4" s="16"/>
      <c r="N4" s="16"/>
      <c r="O4" s="16"/>
      <c r="P4" s="16"/>
      <c r="R4" s="113" t="s">
        <v>13</v>
      </c>
      <c r="S4" s="113" t="s">
        <v>36</v>
      </c>
      <c r="T4" s="102" t="s">
        <v>18</v>
      </c>
      <c r="U4" s="102" t="s">
        <v>16</v>
      </c>
      <c r="V4" s="102" t="s">
        <v>15</v>
      </c>
      <c r="W4" s="102" t="s">
        <v>14</v>
      </c>
      <c r="X4" s="102" t="s">
        <v>17</v>
      </c>
      <c r="Y4" s="102" t="s">
        <v>5</v>
      </c>
      <c r="Z4" s="102" t="s">
        <v>6</v>
      </c>
      <c r="AA4" s="102" t="s">
        <v>7</v>
      </c>
      <c r="AD4" s="103" t="s">
        <v>1</v>
      </c>
      <c r="AE4" s="101" t="s">
        <v>26</v>
      </c>
      <c r="AF4" s="101" t="s">
        <v>25</v>
      </c>
      <c r="AG4" s="101" t="s">
        <v>18</v>
      </c>
      <c r="AH4" s="98" t="s">
        <v>19</v>
      </c>
      <c r="AI4" s="98" t="s">
        <v>20</v>
      </c>
      <c r="AJ4" s="101" t="s">
        <v>16</v>
      </c>
      <c r="AK4" s="101" t="s">
        <v>15</v>
      </c>
      <c r="AL4" s="101" t="s">
        <v>14</v>
      </c>
      <c r="AM4" s="101" t="s">
        <v>17</v>
      </c>
      <c r="AN4" s="101" t="s">
        <v>5</v>
      </c>
      <c r="AO4" s="98" t="s">
        <v>21</v>
      </c>
      <c r="AP4" s="98" t="s">
        <v>22</v>
      </c>
      <c r="AQ4" s="101" t="s">
        <v>6</v>
      </c>
      <c r="AR4" s="98" t="s">
        <v>23</v>
      </c>
      <c r="AS4" s="98" t="s">
        <v>24</v>
      </c>
      <c r="AT4" s="101" t="s">
        <v>7</v>
      </c>
    </row>
    <row r="5" spans="2:46" ht="15" customHeight="1">
      <c r="B5" s="110" t="s">
        <v>28</v>
      </c>
      <c r="C5" s="111"/>
      <c r="D5" s="111"/>
      <c r="E5" s="111"/>
      <c r="F5" s="112"/>
      <c r="J5" s="16"/>
      <c r="K5" s="16"/>
      <c r="L5" s="16"/>
      <c r="M5" s="16"/>
      <c r="N5" s="16"/>
      <c r="O5" s="16"/>
      <c r="P5" s="16"/>
      <c r="R5" s="99"/>
      <c r="S5" s="99"/>
      <c r="T5" s="99"/>
      <c r="U5" s="99"/>
      <c r="V5" s="99"/>
      <c r="W5" s="99"/>
      <c r="X5" s="99"/>
      <c r="Y5" s="99"/>
      <c r="Z5" s="99"/>
      <c r="AA5" s="99"/>
      <c r="AD5" s="104"/>
      <c r="AE5" s="99"/>
      <c r="AF5" s="99"/>
      <c r="AG5" s="99"/>
      <c r="AH5" s="99"/>
      <c r="AI5" s="99"/>
      <c r="AJ5" s="99"/>
      <c r="AK5" s="99"/>
      <c r="AL5" s="99"/>
      <c r="AM5" s="99"/>
      <c r="AN5" s="99"/>
      <c r="AO5" s="99"/>
      <c r="AP5" s="99"/>
      <c r="AQ5" s="99"/>
      <c r="AR5" s="99"/>
      <c r="AS5" s="99"/>
      <c r="AT5" s="99"/>
    </row>
    <row r="6" spans="2:46">
      <c r="B6" s="110" t="s">
        <v>29</v>
      </c>
      <c r="C6" s="111"/>
      <c r="D6" s="111"/>
      <c r="E6" s="111"/>
      <c r="F6" s="112"/>
      <c r="J6" s="16"/>
      <c r="K6" s="16"/>
      <c r="L6" s="16"/>
      <c r="M6" s="16"/>
      <c r="N6" s="16"/>
      <c r="O6" s="16"/>
      <c r="P6" s="16"/>
      <c r="R6" s="99"/>
      <c r="S6" s="99"/>
      <c r="T6" s="99"/>
      <c r="U6" s="99"/>
      <c r="V6" s="99"/>
      <c r="W6" s="99"/>
      <c r="X6" s="99"/>
      <c r="Y6" s="99"/>
      <c r="Z6" s="99"/>
      <c r="AA6" s="99"/>
      <c r="AD6" s="104"/>
      <c r="AE6" s="99"/>
      <c r="AF6" s="99"/>
      <c r="AG6" s="99"/>
      <c r="AH6" s="99"/>
      <c r="AI6" s="99"/>
      <c r="AJ6" s="99"/>
      <c r="AK6" s="99"/>
      <c r="AL6" s="99"/>
      <c r="AM6" s="99"/>
      <c r="AN6" s="99"/>
      <c r="AO6" s="99"/>
      <c r="AP6" s="99"/>
      <c r="AQ6" s="99"/>
      <c r="AR6" s="99"/>
      <c r="AS6" s="99"/>
      <c r="AT6" s="99"/>
    </row>
    <row r="7" spans="2:46">
      <c r="B7" s="110" t="s">
        <v>30</v>
      </c>
      <c r="C7" s="111"/>
      <c r="D7" s="111"/>
      <c r="E7" s="111"/>
      <c r="F7" s="112"/>
      <c r="J7" s="16"/>
      <c r="K7" s="16"/>
      <c r="L7" s="16"/>
      <c r="M7" s="16"/>
      <c r="N7" s="16"/>
      <c r="O7" s="16"/>
      <c r="P7" s="16"/>
      <c r="R7" s="100"/>
      <c r="S7" s="100"/>
      <c r="T7" s="100"/>
      <c r="U7" s="100"/>
      <c r="V7" s="100"/>
      <c r="W7" s="100"/>
      <c r="X7" s="100"/>
      <c r="Y7" s="100"/>
      <c r="Z7" s="100"/>
      <c r="AA7" s="100"/>
      <c r="AD7" s="105"/>
      <c r="AE7" s="100"/>
      <c r="AF7" s="100"/>
      <c r="AG7" s="100"/>
      <c r="AH7" s="100"/>
      <c r="AI7" s="100"/>
      <c r="AJ7" s="100"/>
      <c r="AK7" s="100"/>
      <c r="AL7" s="100"/>
      <c r="AM7" s="100"/>
      <c r="AN7" s="100"/>
      <c r="AO7" s="100"/>
      <c r="AP7" s="100"/>
      <c r="AQ7" s="100"/>
      <c r="AR7" s="100"/>
      <c r="AS7" s="100"/>
      <c r="AT7" s="100"/>
    </row>
    <row r="8" spans="2:46">
      <c r="B8" s="110" t="s">
        <v>31</v>
      </c>
      <c r="C8" s="111"/>
      <c r="D8" s="111"/>
      <c r="E8" s="111"/>
      <c r="F8" s="112"/>
      <c r="J8" s="16"/>
      <c r="K8" s="16"/>
      <c r="L8" s="16"/>
      <c r="M8" s="16"/>
      <c r="N8" s="16"/>
      <c r="O8" s="16"/>
      <c r="P8" s="16"/>
      <c r="R8" s="6">
        <v>1</v>
      </c>
      <c r="S8" s="3" t="str">
        <f t="array" ref="S8">INDEX($AD$8:$AD$12,MATCH(LARGE($AE$8:$AE$12-ROW($AE$8:$AE$12)/COUNT($AE$8:$AE$12),ROW(S8)-ROW(S$8)+1),$AE$8:$AE$12-ROW($AE$8:$AE$12)/COUNT($AE$8:$AE$12),0))</f>
        <v>Team A</v>
      </c>
      <c r="T8" s="6">
        <f>VLOOKUP($S8,$AD$8:$AT$12,4,0)</f>
        <v>0</v>
      </c>
      <c r="U8" s="6">
        <f>VLOOKUP($S8,$AD$8:$AT$12,7,0)</f>
        <v>0</v>
      </c>
      <c r="V8" s="6">
        <f>VLOOKUP($S8,$AD$8:$AT$12,8,0)</f>
        <v>0</v>
      </c>
      <c r="W8" s="6">
        <f>VLOOKUP($S8,$AD$8:$AT$12,9,0)</f>
        <v>0</v>
      </c>
      <c r="X8" s="18">
        <f>VLOOKUP($S8,$AD$8:$AT$12,10,0)</f>
        <v>0</v>
      </c>
      <c r="Y8" s="6">
        <f>VLOOKUP($S8,$AD$8:$AT$12,11,0)</f>
        <v>0</v>
      </c>
      <c r="Z8" s="6">
        <f>VLOOKUP($S8,$AD$8:$AT$12,14,0)</f>
        <v>0</v>
      </c>
      <c r="AA8" s="6">
        <f>VLOOKUP($S8,$AD$8:$AT$12,17,0)</f>
        <v>0</v>
      </c>
      <c r="AD8" s="3" t="str">
        <f t="shared" ref="AD8:AD12" si="0">B5</f>
        <v>Team A</v>
      </c>
      <c r="AE8" s="3">
        <f>AT8+AM8*1000000+AF8*1000</f>
        <v>4000</v>
      </c>
      <c r="AF8" s="3">
        <f>COUNTIF($F$14:$H$23,AD8)</f>
        <v>4</v>
      </c>
      <c r="AG8" s="3">
        <f t="shared" ref="AG8:AG12" si="1">IF(OR(AH8="",AI8=""),AH8+AI8,AH8+AI8)</f>
        <v>0</v>
      </c>
      <c r="AH8" s="3">
        <f t="array" ref="AH8">SUM(($F$14:$F$23=AD8)*(ISNUMBER($I$14:$I$23)))</f>
        <v>0</v>
      </c>
      <c r="AI8" s="3">
        <f t="array" ref="AI8">SUM(($H$14:$H$23=AD8)*(ISNUMBER($K$14:$K$23)))</f>
        <v>0</v>
      </c>
      <c r="AJ8" s="3">
        <f>COUNTIF($L$5:$L$19,AD8)</f>
        <v>0</v>
      </c>
      <c r="AK8" s="3">
        <f>COUNTIF($M$5:$M$19,AD8)</f>
        <v>0</v>
      </c>
      <c r="AL8" s="3">
        <f>COUNTIF($N$5:$O$19,AD8)</f>
        <v>0</v>
      </c>
      <c r="AM8" s="3">
        <f>AJ8*Intro!$G$4+AK8*Intro!$G$6+AL8*Intro!$G$5</f>
        <v>0</v>
      </c>
      <c r="AN8" s="3">
        <f t="shared" ref="AN8:AN12" si="2">IF(OR(AO8="",AP8=""),AO8+AP8,AO8+AP8)</f>
        <v>0</v>
      </c>
      <c r="AO8" s="3">
        <f>SUMIF($F$14:$F$23,AD8,$I$14:$I$23)</f>
        <v>0</v>
      </c>
      <c r="AP8" s="3">
        <f>SUMIF($H$14:$H$23,AD8,$K$14:$K$23)</f>
        <v>0</v>
      </c>
      <c r="AQ8" s="3">
        <f t="shared" ref="AQ8:AQ12" si="3">IF(OR(AR8="",AS8=""),AR8+AS8,AR8+AS8)</f>
        <v>0</v>
      </c>
      <c r="AR8" s="3">
        <f>SUMIF($F$14:$F$23,AD8,$K$14:$K$23)</f>
        <v>0</v>
      </c>
      <c r="AS8" s="3">
        <f>SUMIF($H$14:$H$23,AD8,$I$14:$I$23)</f>
        <v>0</v>
      </c>
      <c r="AT8" s="3">
        <f t="shared" ref="AT8:AT12" si="4">IF(OR(AN8="",AQ8=""),AN8-AQ8,AN8-AQ8)</f>
        <v>0</v>
      </c>
    </row>
    <row r="9" spans="2:46">
      <c r="B9" s="110" t="s">
        <v>32</v>
      </c>
      <c r="C9" s="111"/>
      <c r="D9" s="111"/>
      <c r="E9" s="111"/>
      <c r="F9" s="112"/>
      <c r="J9" s="16"/>
      <c r="K9" s="16"/>
      <c r="L9" s="16"/>
      <c r="M9" s="16"/>
      <c r="N9" s="16"/>
      <c r="O9" s="16"/>
      <c r="P9" s="16"/>
      <c r="R9" s="6">
        <v>2</v>
      </c>
      <c r="S9" s="3" t="str">
        <f t="array" ref="S9">INDEX($AD$8:$AD$12,MATCH(LARGE($AE$8:$AE$12-ROW($AE$8:$AE$12)/COUNT($AE$8:$AE$12),ROW(S9)-ROW(S$8)+1),$AE$8:$AE$12-ROW($AE$8:$AE$12)/COUNT($AE$8:$AE$12),0))</f>
        <v>Team B</v>
      </c>
      <c r="T9" s="6">
        <f>VLOOKUP($S9,$AD$8:$AT$12,4,0)</f>
        <v>0</v>
      </c>
      <c r="U9" s="6">
        <f>VLOOKUP($S9,$AD$8:$AT$12,7,0)</f>
        <v>0</v>
      </c>
      <c r="V9" s="6">
        <f>VLOOKUP($S9,$AD$8:$AT$12,8,0)</f>
        <v>0</v>
      </c>
      <c r="W9" s="6">
        <f>VLOOKUP($S9,$AD$8:$AT$12,9,0)</f>
        <v>0</v>
      </c>
      <c r="X9" s="18">
        <f>VLOOKUP($S9,$AD$8:$AT$12,10,0)</f>
        <v>0</v>
      </c>
      <c r="Y9" s="6">
        <f>VLOOKUP($S9,$AD$8:$AT$12,11,0)</f>
        <v>0</v>
      </c>
      <c r="Z9" s="6">
        <f>VLOOKUP($S9,$AD$8:$AT$12,14,0)</f>
        <v>0</v>
      </c>
      <c r="AA9" s="6">
        <f>VLOOKUP($S9,$AD$8:$AT$12,17,0)</f>
        <v>0</v>
      </c>
      <c r="AD9" s="3" t="str">
        <f t="shared" si="0"/>
        <v>Team B</v>
      </c>
      <c r="AE9" s="3">
        <f t="shared" ref="AE9:AE12" si="5">AT9+AM9*1000000+AF9*1000</f>
        <v>4000</v>
      </c>
      <c r="AF9" s="3">
        <f>COUNTIF($F$14:$H$23,AD9)</f>
        <v>4</v>
      </c>
      <c r="AG9" s="3">
        <f t="shared" si="1"/>
        <v>0</v>
      </c>
      <c r="AH9" s="3">
        <f t="array" ref="AH9">SUM(($F$14:$F$23=AD9)*(ISNUMBER($I$14:$I$23)))</f>
        <v>0</v>
      </c>
      <c r="AI9" s="3">
        <f t="array" ref="AI9">SUM(($H$14:$H$23=AD9)*(ISNUMBER($K$14:$K$23)))</f>
        <v>0</v>
      </c>
      <c r="AJ9" s="3">
        <f>COUNTIF($L$5:$L$19,AD9)</f>
        <v>0</v>
      </c>
      <c r="AK9" s="3">
        <f>COUNTIF($M$5:$M$19,AD9)</f>
        <v>0</v>
      </c>
      <c r="AL9" s="3">
        <f>COUNTIF($N$5:$O$19,AD9)</f>
        <v>0</v>
      </c>
      <c r="AM9" s="3">
        <f>AJ9*Intro!$G$4+AK9*Intro!$G$6+AL9*Intro!$G$5</f>
        <v>0</v>
      </c>
      <c r="AN9" s="3">
        <f t="shared" si="2"/>
        <v>0</v>
      </c>
      <c r="AO9" s="3">
        <f>SUMIF($F$14:$F$23,AD9,$I$14:$I$23)</f>
        <v>0</v>
      </c>
      <c r="AP9" s="3">
        <f>SUMIF($H$14:$H$23,AD9,$K$14:$K$23)</f>
        <v>0</v>
      </c>
      <c r="AQ9" s="3">
        <f t="shared" si="3"/>
        <v>0</v>
      </c>
      <c r="AR9" s="3">
        <f>SUMIF($F$14:$F$23,AD9,$K$14:$K$23)</f>
        <v>0</v>
      </c>
      <c r="AS9" s="3">
        <f>SUMIF($H$14:$H$23,AD9,$I$14:$I$23)</f>
        <v>0</v>
      </c>
      <c r="AT9" s="3">
        <f t="shared" si="4"/>
        <v>0</v>
      </c>
    </row>
    <row r="10" spans="2:46">
      <c r="J10" s="16"/>
      <c r="K10" s="16"/>
      <c r="L10" s="16"/>
      <c r="M10" s="16"/>
      <c r="N10" s="16"/>
      <c r="O10" s="16"/>
      <c r="P10" s="16"/>
      <c r="R10" s="6">
        <v>3</v>
      </c>
      <c r="S10" s="3" t="str">
        <f t="array" ref="S10">INDEX($AD$8:$AD$12,MATCH(LARGE($AE$8:$AE$12-ROW($AE$8:$AE$12)/COUNT($AE$8:$AE$12),ROW(S10)-ROW(S$8)+1),$AE$8:$AE$12-ROW($AE$8:$AE$12)/COUNT($AE$8:$AE$12),0))</f>
        <v>Team C</v>
      </c>
      <c r="T10" s="6">
        <f>VLOOKUP($S10,$AD$8:$AT$12,4,0)</f>
        <v>0</v>
      </c>
      <c r="U10" s="6">
        <f>VLOOKUP($S10,$AD$8:$AT$12,7,0)</f>
        <v>0</v>
      </c>
      <c r="V10" s="6">
        <f>VLOOKUP($S10,$AD$8:$AT$12,8,0)</f>
        <v>0</v>
      </c>
      <c r="W10" s="6">
        <f>VLOOKUP($S10,$AD$8:$AT$12,9,0)</f>
        <v>0</v>
      </c>
      <c r="X10" s="18">
        <f>VLOOKUP($S10,$AD$8:$AT$12,10,0)</f>
        <v>0</v>
      </c>
      <c r="Y10" s="6">
        <f>VLOOKUP($S10,$AD$8:$AT$12,11,0)</f>
        <v>0</v>
      </c>
      <c r="Z10" s="6">
        <f>VLOOKUP($S10,$AD$8:$AT$12,14,0)</f>
        <v>0</v>
      </c>
      <c r="AA10" s="6">
        <f>VLOOKUP($S10,$AD$8:$AT$12,17,0)</f>
        <v>0</v>
      </c>
      <c r="AD10" s="3" t="str">
        <f t="shared" si="0"/>
        <v>Team C</v>
      </c>
      <c r="AE10" s="3">
        <f t="shared" si="5"/>
        <v>4000</v>
      </c>
      <c r="AF10" s="3">
        <f>COUNTIF($F$14:$H$23,AD10)</f>
        <v>4</v>
      </c>
      <c r="AG10" s="3">
        <f t="shared" si="1"/>
        <v>0</v>
      </c>
      <c r="AH10" s="3">
        <f t="array" ref="AH10">SUM(($F$14:$F$23=AD10)*(ISNUMBER($I$14:$I$23)))</f>
        <v>0</v>
      </c>
      <c r="AI10" s="3">
        <f t="array" ref="AI10">SUM(($H$14:$H$23=AD10)*(ISNUMBER($K$14:$K$23)))</f>
        <v>0</v>
      </c>
      <c r="AJ10" s="3">
        <f>COUNTIF($L$5:$L$19,AD10)</f>
        <v>0</v>
      </c>
      <c r="AK10" s="3">
        <f>COUNTIF($M$5:$M$19,AD10)</f>
        <v>0</v>
      </c>
      <c r="AL10" s="3">
        <f>COUNTIF($N$5:$O$19,AD10)</f>
        <v>0</v>
      </c>
      <c r="AM10" s="3">
        <f>AJ10*Intro!$G$4+AK10*Intro!$G$6+AL10*Intro!$G$5</f>
        <v>0</v>
      </c>
      <c r="AN10" s="3">
        <f t="shared" si="2"/>
        <v>0</v>
      </c>
      <c r="AO10" s="3">
        <f>SUMIF($F$14:$F$23,AD10,$I$14:$I$23)</f>
        <v>0</v>
      </c>
      <c r="AP10" s="3">
        <f>SUMIF($H$14:$H$23,AD10,$K$14:$K$23)</f>
        <v>0</v>
      </c>
      <c r="AQ10" s="3">
        <f t="shared" si="3"/>
        <v>0</v>
      </c>
      <c r="AR10" s="3">
        <f>SUMIF($F$14:$F$23,AD10,$K$14:$K$23)</f>
        <v>0</v>
      </c>
      <c r="AS10" s="3">
        <f>SUMIF($H$14:$H$23,AD10,$I$14:$I$23)</f>
        <v>0</v>
      </c>
      <c r="AT10" s="3">
        <f t="shared" si="4"/>
        <v>0</v>
      </c>
    </row>
    <row r="11" spans="2:46">
      <c r="J11" s="16"/>
      <c r="K11" s="16"/>
      <c r="L11" s="16"/>
      <c r="M11" s="16"/>
      <c r="N11" s="16"/>
      <c r="O11" s="16"/>
      <c r="P11" s="16"/>
      <c r="R11" s="6">
        <v>4</v>
      </c>
      <c r="S11" s="3" t="str">
        <f t="array" ref="S11">INDEX($AD$8:$AD$12,MATCH(LARGE($AE$8:$AE$12-ROW($AE$8:$AE$12)/COUNT($AE$8:$AE$12),ROW(S11)-ROW(S$8)+1),$AE$8:$AE$12-ROW($AE$8:$AE$12)/COUNT($AE$8:$AE$12),0))</f>
        <v>Team D</v>
      </c>
      <c r="T11" s="6">
        <f>VLOOKUP($S11,$AD$8:$AT$12,4,0)</f>
        <v>0</v>
      </c>
      <c r="U11" s="6">
        <f>VLOOKUP($S11,$AD$8:$AT$12,7,0)</f>
        <v>0</v>
      </c>
      <c r="V11" s="6">
        <f>VLOOKUP($S11,$AD$8:$AT$12,8,0)</f>
        <v>0</v>
      </c>
      <c r="W11" s="6">
        <f>VLOOKUP($S11,$AD$8:$AT$12,9,0)</f>
        <v>0</v>
      </c>
      <c r="X11" s="18">
        <f>VLOOKUP($S11,$AD$8:$AT$12,10,0)</f>
        <v>0</v>
      </c>
      <c r="Y11" s="6">
        <f>VLOOKUP($S11,$AD$8:$AT$12,11,0)</f>
        <v>0</v>
      </c>
      <c r="Z11" s="6">
        <f>VLOOKUP($S11,$AD$8:$AT$12,14,0)</f>
        <v>0</v>
      </c>
      <c r="AA11" s="6">
        <f>VLOOKUP($S11,$AD$8:$AT$12,17,0)</f>
        <v>0</v>
      </c>
      <c r="AD11" s="3" t="str">
        <f t="shared" si="0"/>
        <v>Team D</v>
      </c>
      <c r="AE11" s="3">
        <f t="shared" si="5"/>
        <v>4000</v>
      </c>
      <c r="AF11" s="3">
        <f>COUNTIF($F$14:$H$23,AD11)</f>
        <v>4</v>
      </c>
      <c r="AG11" s="3">
        <f t="shared" si="1"/>
        <v>0</v>
      </c>
      <c r="AH11" s="3">
        <f t="array" ref="AH11">SUM(($F$14:$F$23=AD11)*(ISNUMBER($I$14:$I$23)))</f>
        <v>0</v>
      </c>
      <c r="AI11" s="3">
        <f t="array" ref="AI11">SUM(($H$14:$H$23=AD11)*(ISNUMBER($K$14:$K$23)))</f>
        <v>0</v>
      </c>
      <c r="AJ11" s="3">
        <f>COUNTIF($L$5:$L$19,AD11)</f>
        <v>0</v>
      </c>
      <c r="AK11" s="3">
        <f>COUNTIF($M$5:$M$19,AD11)</f>
        <v>0</v>
      </c>
      <c r="AL11" s="3">
        <f>COUNTIF($N$5:$O$19,AD11)</f>
        <v>0</v>
      </c>
      <c r="AM11" s="3">
        <f>AJ11*Intro!$G$4+AK11*Intro!$G$6+AL11*Intro!$G$5</f>
        <v>0</v>
      </c>
      <c r="AN11" s="3">
        <f t="shared" si="2"/>
        <v>0</v>
      </c>
      <c r="AO11" s="3">
        <f>SUMIF($F$14:$F$23,AD11,$I$14:$I$23)</f>
        <v>0</v>
      </c>
      <c r="AP11" s="3">
        <f>SUMIF($H$14:$H$23,AD11,$K$14:$K$23)</f>
        <v>0</v>
      </c>
      <c r="AQ11" s="3">
        <f t="shared" si="3"/>
        <v>0</v>
      </c>
      <c r="AR11" s="3">
        <f>SUMIF($F$14:$F$23,AD11,$K$14:$K$23)</f>
        <v>0</v>
      </c>
      <c r="AS11" s="3">
        <f>SUMIF($H$14:$H$23,AD11,$I$14:$I$23)</f>
        <v>0</v>
      </c>
      <c r="AT11" s="3">
        <f t="shared" si="4"/>
        <v>0</v>
      </c>
    </row>
    <row r="12" spans="2:46">
      <c r="J12" s="16"/>
      <c r="K12" s="16"/>
      <c r="L12" s="16"/>
      <c r="M12" s="16"/>
      <c r="N12" s="16"/>
      <c r="O12" s="16"/>
      <c r="P12" s="16"/>
      <c r="R12" s="6">
        <v>5</v>
      </c>
      <c r="S12" s="3" t="str">
        <f t="array" ref="S12">INDEX($AD$8:$AD$12,MATCH(LARGE($AE$8:$AE$12-ROW($AE$8:$AE$12)/COUNT($AE$8:$AE$12),ROW(S12)-ROW(S$8)+1),$AE$8:$AE$12-ROW($AE$8:$AE$12)/COUNT($AE$8:$AE$12),0))</f>
        <v>Team E</v>
      </c>
      <c r="T12" s="6">
        <f>VLOOKUP($S12,$AD$8:$AT$12,4,0)</f>
        <v>0</v>
      </c>
      <c r="U12" s="6">
        <f>VLOOKUP($S12,$AD$8:$AT$12,7,0)</f>
        <v>0</v>
      </c>
      <c r="V12" s="6">
        <f>VLOOKUP($S12,$AD$8:$AT$12,8,0)</f>
        <v>0</v>
      </c>
      <c r="W12" s="6">
        <f>VLOOKUP($S12,$AD$8:$AT$12,9,0)</f>
        <v>0</v>
      </c>
      <c r="X12" s="18">
        <f>VLOOKUP($S12,$AD$8:$AT$12,10,0)</f>
        <v>0</v>
      </c>
      <c r="Y12" s="6">
        <f>VLOOKUP($S12,$AD$8:$AT$12,11,0)</f>
        <v>0</v>
      </c>
      <c r="Z12" s="6">
        <f>VLOOKUP($S12,$AD$8:$AT$12,14,0)</f>
        <v>0</v>
      </c>
      <c r="AA12" s="6">
        <f>VLOOKUP($S12,$AD$8:$AT$12,17,0)</f>
        <v>0</v>
      </c>
      <c r="AD12" s="3" t="str">
        <f t="shared" si="0"/>
        <v>Team E</v>
      </c>
      <c r="AE12" s="3">
        <f t="shared" si="5"/>
        <v>4000</v>
      </c>
      <c r="AF12" s="3">
        <f>COUNTIF($F$14:$H$23,AD12)</f>
        <v>4</v>
      </c>
      <c r="AG12" s="3">
        <f t="shared" si="1"/>
        <v>0</v>
      </c>
      <c r="AH12" s="3">
        <f t="array" ref="AH12">SUM(($F$14:$F$23=AD12)*(ISNUMBER($I$14:$I$23)))</f>
        <v>0</v>
      </c>
      <c r="AI12" s="3">
        <f t="array" ref="AI12">SUM(($H$14:$H$23=AD12)*(ISNUMBER($K$14:$K$23)))</f>
        <v>0</v>
      </c>
      <c r="AJ12" s="3">
        <f>COUNTIF($L$5:$L$19,AD12)</f>
        <v>0</v>
      </c>
      <c r="AK12" s="3">
        <f>COUNTIF($M$5:$M$19,AD12)</f>
        <v>0</v>
      </c>
      <c r="AL12" s="3">
        <f>COUNTIF($N$5:$O$19,AD12)</f>
        <v>0</v>
      </c>
      <c r="AM12" s="3">
        <f>AJ12*Intro!$G$4+AK12*Intro!$G$6+AL12*Intro!$G$5</f>
        <v>0</v>
      </c>
      <c r="AN12" s="3">
        <f t="shared" si="2"/>
        <v>0</v>
      </c>
      <c r="AO12" s="3">
        <f>SUMIF($F$14:$F$23,AD12,$I$14:$I$23)</f>
        <v>0</v>
      </c>
      <c r="AP12" s="3">
        <f>SUMIF($H$14:$H$23,AD12,$K$14:$K$23)</f>
        <v>0</v>
      </c>
      <c r="AQ12" s="3">
        <f t="shared" si="3"/>
        <v>0</v>
      </c>
      <c r="AR12" s="3">
        <f>SUMIF($F$14:$F$23,AD12,$K$14:$K$23)</f>
        <v>0</v>
      </c>
      <c r="AS12" s="3">
        <f>SUMIF($H$14:$H$23,AD12,$I$14:$I$23)</f>
        <v>0</v>
      </c>
      <c r="AT12" s="3">
        <f t="shared" si="4"/>
        <v>0</v>
      </c>
    </row>
    <row r="13" spans="2:46">
      <c r="B13" s="10" t="s">
        <v>13</v>
      </c>
      <c r="C13" s="10" t="s">
        <v>8</v>
      </c>
      <c r="D13" s="10" t="s">
        <v>37</v>
      </c>
      <c r="E13" s="10" t="s">
        <v>12</v>
      </c>
      <c r="F13" s="17" t="s">
        <v>9</v>
      </c>
      <c r="G13" s="12"/>
      <c r="H13" s="13" t="s">
        <v>10</v>
      </c>
      <c r="I13" s="106" t="s">
        <v>11</v>
      </c>
      <c r="J13" s="114"/>
      <c r="K13" s="115"/>
      <c r="L13" s="2" t="s">
        <v>2</v>
      </c>
      <c r="M13" s="2" t="s">
        <v>4</v>
      </c>
      <c r="N13" s="2" t="s">
        <v>3</v>
      </c>
      <c r="O13" s="2" t="s">
        <v>3</v>
      </c>
    </row>
    <row r="14" spans="2:46">
      <c r="B14" s="67"/>
      <c r="C14" s="67"/>
      <c r="D14" s="69"/>
      <c r="E14" s="67"/>
      <c r="F14" s="7" t="str">
        <f>IF(B7="","",B7)</f>
        <v>Team C</v>
      </c>
      <c r="G14" s="8" t="s">
        <v>0</v>
      </c>
      <c r="H14" s="9" t="str">
        <f>IF(B8="","",B8)</f>
        <v>Team D</v>
      </c>
      <c r="I14" s="70"/>
      <c r="J14" s="14" t="s">
        <v>0</v>
      </c>
      <c r="K14" s="71"/>
      <c r="L14" s="3" t="str">
        <f>IF(I21="","",IF(K21="","",IF(I21=K21,"-",IF(I21&gt;K21,F21,H21))))</f>
        <v/>
      </c>
      <c r="M14" s="3" t="str">
        <f>IF(I21="","",IF(K21="","",IF(I21=K21,"-",IF(I21&lt;K21,F21,H21))))</f>
        <v/>
      </c>
      <c r="N14" s="3" t="str">
        <f>IF(I21="","",IF(K21="","",IF(I21=K21,F21,"-")))</f>
        <v/>
      </c>
      <c r="O14" s="3" t="str">
        <f>IF(I21="","",IF(K21="","",IF(I21=K21,H21,"-")))</f>
        <v/>
      </c>
    </row>
    <row r="15" spans="2:46">
      <c r="B15" s="67"/>
      <c r="C15" s="67"/>
      <c r="D15" s="69"/>
      <c r="E15" s="67"/>
      <c r="F15" s="7" t="str">
        <f>IF(B6="","",B6)</f>
        <v>Team B</v>
      </c>
      <c r="G15" s="8" t="s">
        <v>0</v>
      </c>
      <c r="H15" s="9" t="str">
        <f>IF(B5="","",B5)</f>
        <v>Team A</v>
      </c>
      <c r="I15" s="70"/>
      <c r="J15" s="14" t="s">
        <v>0</v>
      </c>
      <c r="K15" s="71"/>
      <c r="L15" s="3" t="str">
        <f t="shared" ref="L15:L23" si="6">IF(I22="","",IF(K22="","",IF(I22=K22,"-",IF(I22&gt;K22,F22,H22))))</f>
        <v/>
      </c>
      <c r="M15" s="3" t="str">
        <f t="shared" ref="M15:M23" si="7">IF(I22="","",IF(K22="","",IF(I22=K22,"-",IF(I22&lt;K22,F22,H22))))</f>
        <v/>
      </c>
      <c r="N15" s="3" t="str">
        <f t="shared" ref="N15:N23" si="8">IF(I22="","",IF(K22="","",IF(I22=K22,F22,"-")))</f>
        <v/>
      </c>
      <c r="O15" s="3" t="str">
        <f t="shared" ref="O15:O23" si="9">IF(I22="","",IF(K22="","",IF(I22=K22,H22,"-")))</f>
        <v/>
      </c>
    </row>
    <row r="16" spans="2:46">
      <c r="B16" s="67"/>
      <c r="C16" s="67"/>
      <c r="D16" s="69"/>
      <c r="E16" s="67"/>
      <c r="F16" s="7" t="str">
        <f>IF(B5="","",B5)</f>
        <v>Team A</v>
      </c>
      <c r="G16" s="8" t="s">
        <v>0</v>
      </c>
      <c r="H16" s="9" t="str">
        <f>IF(B7="","",B7)</f>
        <v>Team C</v>
      </c>
      <c r="I16" s="70"/>
      <c r="J16" s="14" t="s">
        <v>0</v>
      </c>
      <c r="K16" s="71"/>
      <c r="L16" s="3" t="str">
        <f t="shared" si="6"/>
        <v/>
      </c>
      <c r="M16" s="3" t="str">
        <f t="shared" si="7"/>
        <v/>
      </c>
      <c r="N16" s="3" t="str">
        <f t="shared" si="8"/>
        <v/>
      </c>
      <c r="O16" s="3" t="str">
        <f t="shared" si="9"/>
        <v/>
      </c>
    </row>
    <row r="17" spans="2:15">
      <c r="B17" s="67"/>
      <c r="C17" s="67"/>
      <c r="D17" s="69"/>
      <c r="E17" s="67"/>
      <c r="F17" s="7" t="str">
        <f>IF(B6="","",B6)</f>
        <v>Team B</v>
      </c>
      <c r="G17" s="8" t="s">
        <v>0</v>
      </c>
      <c r="H17" s="9" t="str">
        <f>IF(B9="","",B9)</f>
        <v>Team E</v>
      </c>
      <c r="I17" s="70"/>
      <c r="J17" s="14" t="s">
        <v>0</v>
      </c>
      <c r="K17" s="71"/>
      <c r="L17" s="3" t="str">
        <f t="shared" si="6"/>
        <v/>
      </c>
      <c r="M17" s="3" t="str">
        <f t="shared" si="7"/>
        <v/>
      </c>
      <c r="N17" s="3" t="str">
        <f t="shared" si="8"/>
        <v/>
      </c>
      <c r="O17" s="3" t="str">
        <f t="shared" si="9"/>
        <v/>
      </c>
    </row>
    <row r="18" spans="2:15">
      <c r="B18" s="67"/>
      <c r="C18" s="67"/>
      <c r="D18" s="69"/>
      <c r="E18" s="67"/>
      <c r="F18" s="7" t="str">
        <f>IF(B5="","",B5)</f>
        <v>Team A</v>
      </c>
      <c r="G18" s="8" t="s">
        <v>0</v>
      </c>
      <c r="H18" s="9" t="str">
        <f>IF(B8="","",B8)</f>
        <v>Team D</v>
      </c>
      <c r="I18" s="70"/>
      <c r="J18" s="14" t="s">
        <v>0</v>
      </c>
      <c r="K18" s="71"/>
      <c r="L18" s="3" t="str">
        <f t="shared" si="6"/>
        <v/>
      </c>
      <c r="M18" s="3" t="str">
        <f t="shared" si="7"/>
        <v/>
      </c>
      <c r="N18" s="3" t="str">
        <f t="shared" si="8"/>
        <v/>
      </c>
      <c r="O18" s="3" t="str">
        <f t="shared" si="9"/>
        <v/>
      </c>
    </row>
    <row r="19" spans="2:15">
      <c r="B19" s="67"/>
      <c r="C19" s="67"/>
      <c r="D19" s="69"/>
      <c r="E19" s="67"/>
      <c r="F19" s="7" t="str">
        <f>IF(B9="","",B9)</f>
        <v>Team E</v>
      </c>
      <c r="G19" s="8" t="s">
        <v>0</v>
      </c>
      <c r="H19" s="9" t="str">
        <f>IF(B7="","",B7)</f>
        <v>Team C</v>
      </c>
      <c r="I19" s="70"/>
      <c r="J19" s="14" t="s">
        <v>0</v>
      </c>
      <c r="K19" s="71"/>
      <c r="L19" s="3" t="str">
        <f t="shared" si="6"/>
        <v/>
      </c>
      <c r="M19" s="3" t="str">
        <f t="shared" si="7"/>
        <v/>
      </c>
      <c r="N19" s="3" t="str">
        <f t="shared" si="8"/>
        <v/>
      </c>
      <c r="O19" s="3" t="str">
        <f t="shared" si="9"/>
        <v/>
      </c>
    </row>
    <row r="20" spans="2:15">
      <c r="B20" s="67"/>
      <c r="C20" s="67"/>
      <c r="D20" s="69"/>
      <c r="E20" s="67"/>
      <c r="F20" s="7" t="str">
        <f>IF(B7="","",B7)</f>
        <v>Team C</v>
      </c>
      <c r="G20" s="8" t="s">
        <v>0</v>
      </c>
      <c r="H20" s="9" t="str">
        <f>IF(B6="","",B6)</f>
        <v>Team B</v>
      </c>
      <c r="I20" s="70"/>
      <c r="J20" s="14" t="s">
        <v>0</v>
      </c>
      <c r="K20" s="71"/>
      <c r="L20" s="3" t="str">
        <f t="shared" si="6"/>
        <v/>
      </c>
      <c r="M20" s="3" t="str">
        <f t="shared" si="7"/>
        <v/>
      </c>
      <c r="N20" s="3" t="str">
        <f t="shared" si="8"/>
        <v/>
      </c>
      <c r="O20" s="3" t="str">
        <f t="shared" si="9"/>
        <v/>
      </c>
    </row>
    <row r="21" spans="2:15">
      <c r="B21" s="67"/>
      <c r="C21" s="67"/>
      <c r="D21" s="69"/>
      <c r="E21" s="67"/>
      <c r="F21" s="7" t="str">
        <f>IF(B9="","",B9)</f>
        <v>Team E</v>
      </c>
      <c r="G21" s="8" t="s">
        <v>0</v>
      </c>
      <c r="H21" s="9" t="str">
        <f>IF(B8="","",B8)</f>
        <v>Team D</v>
      </c>
      <c r="I21" s="70"/>
      <c r="J21" s="14" t="s">
        <v>0</v>
      </c>
      <c r="K21" s="71"/>
      <c r="L21" s="3" t="str">
        <f t="shared" si="6"/>
        <v/>
      </c>
      <c r="M21" s="3" t="str">
        <f t="shared" si="7"/>
        <v/>
      </c>
      <c r="N21" s="3" t="str">
        <f t="shared" si="8"/>
        <v/>
      </c>
      <c r="O21" s="3" t="str">
        <f t="shared" si="9"/>
        <v/>
      </c>
    </row>
    <row r="22" spans="2:15">
      <c r="B22" s="67"/>
      <c r="C22" s="67"/>
      <c r="D22" s="69"/>
      <c r="E22" s="67"/>
      <c r="F22" s="7" t="str">
        <f>IF(B5="","",B5)</f>
        <v>Team A</v>
      </c>
      <c r="G22" s="8" t="s">
        <v>0</v>
      </c>
      <c r="H22" s="9" t="str">
        <f>IF(B9="","",B9)</f>
        <v>Team E</v>
      </c>
      <c r="I22" s="70"/>
      <c r="J22" s="14" t="s">
        <v>0</v>
      </c>
      <c r="K22" s="71"/>
      <c r="L22" s="3" t="str">
        <f t="shared" si="6"/>
        <v/>
      </c>
      <c r="M22" s="3" t="str">
        <f t="shared" si="7"/>
        <v/>
      </c>
      <c r="N22" s="3" t="str">
        <f t="shared" si="8"/>
        <v/>
      </c>
      <c r="O22" s="3" t="str">
        <f t="shared" si="9"/>
        <v/>
      </c>
    </row>
    <row r="23" spans="2:15">
      <c r="B23" s="67"/>
      <c r="C23" s="67"/>
      <c r="D23" s="69"/>
      <c r="E23" s="67"/>
      <c r="F23" s="7" t="str">
        <f>IF(B8="","",B8)</f>
        <v>Team D</v>
      </c>
      <c r="G23" s="8" t="s">
        <v>0</v>
      </c>
      <c r="H23" s="9" t="str">
        <f>IF(B6="","",B6)</f>
        <v>Team B</v>
      </c>
      <c r="I23" s="70"/>
      <c r="J23" s="14" t="s">
        <v>0</v>
      </c>
      <c r="K23" s="71"/>
      <c r="L23" s="3" t="str">
        <f t="shared" si="6"/>
        <v/>
      </c>
      <c r="M23" s="3" t="str">
        <f t="shared" si="7"/>
        <v/>
      </c>
      <c r="N23" s="3" t="str">
        <f t="shared" si="8"/>
        <v/>
      </c>
      <c r="O23" s="3" t="str">
        <f t="shared" si="9"/>
        <v/>
      </c>
    </row>
  </sheetData>
  <mergeCells count="36">
    <mergeCell ref="B9:F9"/>
    <mergeCell ref="I13:K13"/>
    <mergeCell ref="AS4:AS7"/>
    <mergeCell ref="AT4:AT7"/>
    <mergeCell ref="B5:F5"/>
    <mergeCell ref="B6:F6"/>
    <mergeCell ref="B7:F7"/>
    <mergeCell ref="B8:F8"/>
    <mergeCell ref="AM4:AM7"/>
    <mergeCell ref="AN4:AN7"/>
    <mergeCell ref="AO4:AO7"/>
    <mergeCell ref="AP4:AP7"/>
    <mergeCell ref="AQ4:AQ7"/>
    <mergeCell ref="AR4:AR7"/>
    <mergeCell ref="AG4:AG7"/>
    <mergeCell ref="AH4:AH7"/>
    <mergeCell ref="AI4:AI7"/>
    <mergeCell ref="AJ4:AJ7"/>
    <mergeCell ref="AK4:AK7"/>
    <mergeCell ref="AL4:AL7"/>
    <mergeCell ref="Y4:Y7"/>
    <mergeCell ref="Z4:Z7"/>
    <mergeCell ref="AA4:AA7"/>
    <mergeCell ref="AD4:AD7"/>
    <mergeCell ref="AE4:AE7"/>
    <mergeCell ref="AF4:AF7"/>
    <mergeCell ref="B2:O2"/>
    <mergeCell ref="R2:AA2"/>
    <mergeCell ref="B4:F4"/>
    <mergeCell ref="R4:R7"/>
    <mergeCell ref="S4:S7"/>
    <mergeCell ref="T4:T7"/>
    <mergeCell ref="U4:U7"/>
    <mergeCell ref="V4:V7"/>
    <mergeCell ref="W4:W7"/>
    <mergeCell ref="X4:X7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T27"/>
  <sheetViews>
    <sheetView workbookViewId="0"/>
  </sheetViews>
  <sheetFormatPr baseColWidth="10" defaultRowHeight="15" x14ac:dyDescent="0"/>
  <cols>
    <col min="1" max="1" width="3" style="1" customWidth="1"/>
    <col min="2" max="2" width="4" style="1" customWidth="1"/>
    <col min="3" max="3" width="5.83203125" style="1" bestFit="1" customWidth="1"/>
    <col min="4" max="4" width="6" style="1" bestFit="1" customWidth="1"/>
    <col min="5" max="5" width="6.33203125" style="1" bestFit="1" customWidth="1"/>
    <col min="6" max="6" width="17" style="1" customWidth="1"/>
    <col min="7" max="7" width="1.6640625" style="1" bestFit="1" customWidth="1"/>
    <col min="8" max="8" width="19.6640625" style="1" bestFit="1" customWidth="1"/>
    <col min="9" max="9" width="3.1640625" style="1" bestFit="1" customWidth="1"/>
    <col min="10" max="10" width="2.6640625" style="1" customWidth="1"/>
    <col min="11" max="11" width="3.1640625" style="1" bestFit="1" customWidth="1"/>
    <col min="12" max="12" width="3" style="1" hidden="1" customWidth="1"/>
    <col min="13" max="13" width="2.33203125" style="1" hidden="1" customWidth="1"/>
    <col min="14" max="15" width="2.5" style="1" hidden="1" customWidth="1"/>
    <col min="16" max="17" width="10.83203125" style="1"/>
    <col min="18" max="18" width="2.1640625" style="1" bestFit="1" customWidth="1"/>
    <col min="19" max="19" width="19.6640625" style="1" bestFit="1" customWidth="1"/>
    <col min="20" max="27" width="3.5" style="1" bestFit="1" customWidth="1"/>
    <col min="28" max="29" width="10.83203125" style="1"/>
    <col min="30" max="30" width="19.6640625" style="1" hidden="1" customWidth="1"/>
    <col min="31" max="31" width="8.1640625" style="1" hidden="1" customWidth="1"/>
    <col min="32" max="46" width="3.5" style="1" hidden="1" customWidth="1"/>
    <col min="47" max="16384" width="10.83203125" style="1"/>
  </cols>
  <sheetData>
    <row r="2" spans="2:46" ht="22">
      <c r="B2" s="97" t="s">
        <v>42</v>
      </c>
      <c r="C2" s="97"/>
      <c r="D2" s="97"/>
      <c r="E2" s="97"/>
      <c r="F2" s="97"/>
      <c r="G2" s="97"/>
      <c r="H2" s="97"/>
      <c r="I2" s="97"/>
      <c r="J2" s="97"/>
      <c r="K2" s="97"/>
      <c r="L2" s="97"/>
      <c r="M2" s="97"/>
      <c r="N2" s="97"/>
      <c r="O2" s="97"/>
      <c r="R2" s="109" t="str">
        <f>B2</f>
        <v>Poule - 4 teams</v>
      </c>
      <c r="S2" s="109"/>
      <c r="T2" s="109"/>
      <c r="U2" s="109"/>
      <c r="V2" s="109"/>
      <c r="W2" s="109"/>
      <c r="X2" s="109"/>
      <c r="Y2" s="109"/>
      <c r="Z2" s="109"/>
      <c r="AA2" s="109"/>
    </row>
    <row r="3" spans="2:46" ht="15" customHeight="1">
      <c r="B3" s="15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</row>
    <row r="4" spans="2:46" ht="15" customHeight="1">
      <c r="B4" s="106" t="s">
        <v>27</v>
      </c>
      <c r="C4" s="107"/>
      <c r="D4" s="107"/>
      <c r="E4" s="107"/>
      <c r="F4" s="108"/>
      <c r="G4" s="16"/>
      <c r="H4" s="16"/>
      <c r="I4" s="16"/>
      <c r="J4" s="16"/>
      <c r="K4" s="16"/>
      <c r="L4" s="16"/>
      <c r="M4" s="16"/>
      <c r="N4" s="16"/>
      <c r="O4" s="16"/>
      <c r="P4" s="16"/>
      <c r="R4" s="113" t="s">
        <v>13</v>
      </c>
      <c r="S4" s="113" t="s">
        <v>36</v>
      </c>
      <c r="T4" s="102" t="s">
        <v>18</v>
      </c>
      <c r="U4" s="102" t="s">
        <v>16</v>
      </c>
      <c r="V4" s="102" t="s">
        <v>15</v>
      </c>
      <c r="W4" s="102" t="s">
        <v>14</v>
      </c>
      <c r="X4" s="102" t="s">
        <v>17</v>
      </c>
      <c r="Y4" s="102" t="s">
        <v>5</v>
      </c>
      <c r="Z4" s="102" t="s">
        <v>6</v>
      </c>
      <c r="AA4" s="102" t="s">
        <v>7</v>
      </c>
      <c r="AD4" s="103" t="s">
        <v>1</v>
      </c>
      <c r="AE4" s="101" t="s">
        <v>26</v>
      </c>
      <c r="AF4" s="101" t="s">
        <v>25</v>
      </c>
      <c r="AG4" s="101" t="s">
        <v>18</v>
      </c>
      <c r="AH4" s="98" t="s">
        <v>19</v>
      </c>
      <c r="AI4" s="98" t="s">
        <v>20</v>
      </c>
      <c r="AJ4" s="101" t="s">
        <v>16</v>
      </c>
      <c r="AK4" s="101" t="s">
        <v>15</v>
      </c>
      <c r="AL4" s="101" t="s">
        <v>14</v>
      </c>
      <c r="AM4" s="101" t="s">
        <v>17</v>
      </c>
      <c r="AN4" s="101" t="s">
        <v>5</v>
      </c>
      <c r="AO4" s="98" t="s">
        <v>21</v>
      </c>
      <c r="AP4" s="98" t="s">
        <v>22</v>
      </c>
      <c r="AQ4" s="101" t="s">
        <v>6</v>
      </c>
      <c r="AR4" s="98" t="s">
        <v>23</v>
      </c>
      <c r="AS4" s="98" t="s">
        <v>24</v>
      </c>
      <c r="AT4" s="101" t="s">
        <v>7</v>
      </c>
    </row>
    <row r="5" spans="2:46" ht="15" customHeight="1">
      <c r="B5" s="110" t="s">
        <v>28</v>
      </c>
      <c r="C5" s="111"/>
      <c r="D5" s="111"/>
      <c r="E5" s="111"/>
      <c r="F5" s="112"/>
      <c r="K5" s="16"/>
      <c r="L5" s="16"/>
      <c r="M5" s="16"/>
      <c r="N5" s="16"/>
      <c r="O5" s="16"/>
      <c r="P5" s="16"/>
      <c r="R5" s="99"/>
      <c r="S5" s="99"/>
      <c r="T5" s="99"/>
      <c r="U5" s="99"/>
      <c r="V5" s="99"/>
      <c r="W5" s="99"/>
      <c r="X5" s="99"/>
      <c r="Y5" s="99"/>
      <c r="Z5" s="99"/>
      <c r="AA5" s="99"/>
      <c r="AD5" s="104"/>
      <c r="AE5" s="99"/>
      <c r="AF5" s="99"/>
      <c r="AG5" s="99"/>
      <c r="AH5" s="99"/>
      <c r="AI5" s="99"/>
      <c r="AJ5" s="99"/>
      <c r="AK5" s="99"/>
      <c r="AL5" s="99"/>
      <c r="AM5" s="99"/>
      <c r="AN5" s="99"/>
      <c r="AO5" s="99"/>
      <c r="AP5" s="99"/>
      <c r="AQ5" s="99"/>
      <c r="AR5" s="99"/>
      <c r="AS5" s="99"/>
      <c r="AT5" s="99"/>
    </row>
    <row r="6" spans="2:46">
      <c r="B6" s="110" t="s">
        <v>29</v>
      </c>
      <c r="C6" s="111"/>
      <c r="D6" s="111"/>
      <c r="E6" s="111"/>
      <c r="F6" s="112"/>
      <c r="R6" s="99"/>
      <c r="S6" s="99"/>
      <c r="T6" s="99"/>
      <c r="U6" s="99"/>
      <c r="V6" s="99"/>
      <c r="W6" s="99"/>
      <c r="X6" s="99"/>
      <c r="Y6" s="99"/>
      <c r="Z6" s="99"/>
      <c r="AA6" s="99"/>
      <c r="AD6" s="104"/>
      <c r="AE6" s="99"/>
      <c r="AF6" s="99"/>
      <c r="AG6" s="99"/>
      <c r="AH6" s="99"/>
      <c r="AI6" s="99"/>
      <c r="AJ6" s="99"/>
      <c r="AK6" s="99"/>
      <c r="AL6" s="99"/>
      <c r="AM6" s="99"/>
      <c r="AN6" s="99"/>
      <c r="AO6" s="99"/>
      <c r="AP6" s="99"/>
      <c r="AQ6" s="99"/>
      <c r="AR6" s="99"/>
      <c r="AS6" s="99"/>
      <c r="AT6" s="99"/>
    </row>
    <row r="7" spans="2:46">
      <c r="B7" s="110" t="s">
        <v>30</v>
      </c>
      <c r="C7" s="111"/>
      <c r="D7" s="111"/>
      <c r="E7" s="111"/>
      <c r="F7" s="112"/>
      <c r="R7" s="100"/>
      <c r="S7" s="100"/>
      <c r="T7" s="100"/>
      <c r="U7" s="100"/>
      <c r="V7" s="100"/>
      <c r="W7" s="100"/>
      <c r="X7" s="100"/>
      <c r="Y7" s="100"/>
      <c r="Z7" s="100"/>
      <c r="AA7" s="100"/>
      <c r="AD7" s="105"/>
      <c r="AE7" s="100"/>
      <c r="AF7" s="100"/>
      <c r="AG7" s="100"/>
      <c r="AH7" s="100"/>
      <c r="AI7" s="100"/>
      <c r="AJ7" s="100"/>
      <c r="AK7" s="100"/>
      <c r="AL7" s="100"/>
      <c r="AM7" s="100"/>
      <c r="AN7" s="100"/>
      <c r="AO7" s="100"/>
      <c r="AP7" s="100"/>
      <c r="AQ7" s="100"/>
      <c r="AR7" s="100"/>
      <c r="AS7" s="100"/>
      <c r="AT7" s="100"/>
    </row>
    <row r="8" spans="2:46">
      <c r="B8" s="110" t="s">
        <v>31</v>
      </c>
      <c r="C8" s="116"/>
      <c r="D8" s="116"/>
      <c r="E8" s="116"/>
      <c r="F8" s="117"/>
      <c r="R8" s="6">
        <v>1</v>
      </c>
      <c r="S8" s="3" t="str">
        <f t="array" ref="S8">INDEX($AD$8:$AD$11,MATCH(LARGE($AE$8:$AE$11-ROW($AE$8:$AE$11)/COUNT($AE$8:$AE$11),ROW(S8)-ROW(S$8)+1),$AE$8:$AE$11-ROW($AE$8:$AE$11)/COUNT($AE$8:$AE$11),0))</f>
        <v>Team A</v>
      </c>
      <c r="T8" s="6">
        <f>VLOOKUP($S8,$AD$8:$AT$11,4,0)</f>
        <v>0</v>
      </c>
      <c r="U8" s="6">
        <f>VLOOKUP($S8,$AD$8:$AT$11,7,0)</f>
        <v>0</v>
      </c>
      <c r="V8" s="6">
        <f>VLOOKUP($S8,$AD$8:$AT$11,8,0)</f>
        <v>0</v>
      </c>
      <c r="W8" s="6">
        <f>VLOOKUP($S8,$AD$8:$AT$11,9,0)</f>
        <v>0</v>
      </c>
      <c r="X8" s="18">
        <f>VLOOKUP($S8,$AD$8:$AT$11,10,0)</f>
        <v>0</v>
      </c>
      <c r="Y8" s="6">
        <f>VLOOKUP($S8,$AD$8:$AT$11,11,0)</f>
        <v>0</v>
      </c>
      <c r="Z8" s="6">
        <f>VLOOKUP($S8,$AD$8:$AT$11,14,0)</f>
        <v>0</v>
      </c>
      <c r="AA8" s="6">
        <f>VLOOKUP($S8,$AD$8:$AT$11,17,0)</f>
        <v>0</v>
      </c>
      <c r="AD8" s="3" t="str">
        <f t="shared" ref="AD8:AD11" si="0">B5</f>
        <v>Team A</v>
      </c>
      <c r="AE8" s="3">
        <f>AT8+AM8*1000000+AF8*1000</f>
        <v>3000</v>
      </c>
      <c r="AF8" s="3">
        <f>COUNTIF($F$13:$H$18,AD8)</f>
        <v>3</v>
      </c>
      <c r="AG8" s="3">
        <f t="shared" ref="AG8:AG11" si="1">IF(OR(AH8="",AI8=""),AH8+AI8,AH8+AI8)</f>
        <v>0</v>
      </c>
      <c r="AH8" s="3">
        <f t="array" ref="AH8">SUM(($F$13:$F$18=AD8)*(ISNUMBER($I$13:$I$18)))</f>
        <v>0</v>
      </c>
      <c r="AI8" s="3">
        <f t="array" ref="AI8">SUM(($H$13:$H$18=AD8)*(ISNUMBER($K$13:$K$18)))</f>
        <v>0</v>
      </c>
      <c r="AJ8" s="3">
        <f>COUNTIF($L$13:$L$24,AD8)</f>
        <v>0</v>
      </c>
      <c r="AK8" s="3">
        <f>COUNTIF($M$13:$M$24,AD8)</f>
        <v>0</v>
      </c>
      <c r="AL8" s="3">
        <f>COUNTIF($N$13:$O$24,AD8)</f>
        <v>0</v>
      </c>
      <c r="AM8" s="3">
        <f>AJ8*Intro!$G$4+AK8*Intro!$G$6+AL8*Intro!$G$5</f>
        <v>0</v>
      </c>
      <c r="AN8" s="3">
        <f t="shared" ref="AN8:AN11" si="2">IF(OR(AO8="",AP8=""),AO8+AP8,AO8+AP8)</f>
        <v>0</v>
      </c>
      <c r="AO8" s="3">
        <f>SUMIF($F$13:$F$18,AD8,$I$13:$I$18)</f>
        <v>0</v>
      </c>
      <c r="AP8" s="3">
        <f>SUMIF($H$13:$H$18,AD8,$K$13:$K$18)</f>
        <v>0</v>
      </c>
      <c r="AQ8" s="3">
        <f t="shared" ref="AQ8:AQ11" si="3">IF(OR(AR8="",AS8=""),AR8+AS8,AR8+AS8)</f>
        <v>0</v>
      </c>
      <c r="AR8" s="3">
        <f>SUMIF($F$13:$F$18,AD8,$K$13:$K$18)</f>
        <v>0</v>
      </c>
      <c r="AS8" s="3">
        <f>SUMIF($H$13:$H$18,AD8,$I$13:$I$18)</f>
        <v>0</v>
      </c>
      <c r="AT8" s="3">
        <f t="shared" ref="AT8:AT11" si="4">IF(OR(AN8="",AQ8=""),AN8-AQ8,AN8-AQ8)</f>
        <v>0</v>
      </c>
    </row>
    <row r="9" spans="2:46">
      <c r="B9" s="20"/>
      <c r="C9" s="20"/>
      <c r="D9" s="20"/>
      <c r="E9" s="20"/>
      <c r="F9" s="20"/>
      <c r="R9" s="6">
        <v>2</v>
      </c>
      <c r="S9" s="3" t="str">
        <f t="array" ref="S9">INDEX($AD$8:$AD$11,MATCH(LARGE($AE$8:$AE$11-ROW($AE$8:$AE$11)/COUNT($AE$8:$AE$11),ROW(S9)-ROW(S$8)+1),$AE$8:$AE$11-ROW($AE$8:$AE$11)/COUNT($AE$8:$AE$11),0))</f>
        <v>Team B</v>
      </c>
      <c r="T9" s="6">
        <f>VLOOKUP($S9,$AD$8:$AT$11,4,0)</f>
        <v>0</v>
      </c>
      <c r="U9" s="6">
        <f>VLOOKUP($S9,$AD$8:$AT$11,7,0)</f>
        <v>0</v>
      </c>
      <c r="V9" s="6">
        <f>VLOOKUP($S9,$AD$8:$AT$11,8,0)</f>
        <v>0</v>
      </c>
      <c r="W9" s="6">
        <f>VLOOKUP($S9,$AD$8:$AT$11,9,0)</f>
        <v>0</v>
      </c>
      <c r="X9" s="18">
        <f>VLOOKUP($S9,$AD$8:$AT$11,10,0)</f>
        <v>0</v>
      </c>
      <c r="Y9" s="6">
        <f>VLOOKUP($S9,$AD$8:$AT$11,11,0)</f>
        <v>0</v>
      </c>
      <c r="Z9" s="6">
        <f>VLOOKUP($S9,$AD$8:$AT$11,14,0)</f>
        <v>0</v>
      </c>
      <c r="AA9" s="6">
        <f>VLOOKUP($S9,$AD$8:$AT$11,17,0)</f>
        <v>0</v>
      </c>
      <c r="AD9" s="3" t="str">
        <f t="shared" si="0"/>
        <v>Team B</v>
      </c>
      <c r="AE9" s="3">
        <f t="shared" ref="AE9:AE11" si="5">AT9+AM9*1000000+AF9*1000</f>
        <v>3000</v>
      </c>
      <c r="AF9" s="3">
        <f>COUNTIF($F$13:$H$18,AD9)</f>
        <v>3</v>
      </c>
      <c r="AG9" s="3">
        <f t="shared" si="1"/>
        <v>0</v>
      </c>
      <c r="AH9" s="3">
        <f t="array" ref="AH9">SUM(($F$13:$F$18=AD9)*(ISNUMBER($I$13:$I$18)))</f>
        <v>0</v>
      </c>
      <c r="AI9" s="3">
        <f t="array" ref="AI9">SUM(($H$13:$H$18=AD9)*(ISNUMBER($K$13:$K$18)))</f>
        <v>0</v>
      </c>
      <c r="AJ9" s="3">
        <f>COUNTIF($L$13:$L$24,AD9)</f>
        <v>0</v>
      </c>
      <c r="AK9" s="3">
        <f>COUNTIF($M$13:$M$24,AD9)</f>
        <v>0</v>
      </c>
      <c r="AL9" s="3">
        <f>COUNTIF($N$13:$O$24,AD9)</f>
        <v>0</v>
      </c>
      <c r="AM9" s="3">
        <f>AJ9*Intro!$G$4+AK9*Intro!$G$6+AL9*Intro!$G$5</f>
        <v>0</v>
      </c>
      <c r="AN9" s="3">
        <f t="shared" si="2"/>
        <v>0</v>
      </c>
      <c r="AO9" s="3">
        <f>SUMIF($F$13:$F$18,AD9,$I$13:$I$18)</f>
        <v>0</v>
      </c>
      <c r="AP9" s="3">
        <f>SUMIF($H$13:$H$18,AD9,$K$13:$K$18)</f>
        <v>0</v>
      </c>
      <c r="AQ9" s="3">
        <f t="shared" si="3"/>
        <v>0</v>
      </c>
      <c r="AR9" s="3">
        <f>SUMIF($F$13:$F$18,AD9,$K$13:$K$18)</f>
        <v>0</v>
      </c>
      <c r="AS9" s="3">
        <f>SUMIF($H$13:$H$18,AD9,$I$13:$I$18)</f>
        <v>0</v>
      </c>
      <c r="AT9" s="3">
        <f t="shared" si="4"/>
        <v>0</v>
      </c>
    </row>
    <row r="10" spans="2:46">
      <c r="B10" s="20"/>
      <c r="C10" s="20"/>
      <c r="D10" s="20"/>
      <c r="E10" s="20"/>
      <c r="F10" s="20"/>
      <c r="R10" s="6">
        <v>3</v>
      </c>
      <c r="S10" s="3" t="str">
        <f t="array" ref="S10">INDEX($AD$8:$AD$11,MATCH(LARGE($AE$8:$AE$11-ROW($AE$8:$AE$11)/COUNT($AE$8:$AE$11),ROW(S10)-ROW(S$8)+1),$AE$8:$AE$11-ROW($AE$8:$AE$11)/COUNT($AE$8:$AE$11),0))</f>
        <v>Team C</v>
      </c>
      <c r="T10" s="6">
        <f>VLOOKUP($S10,$AD$8:$AT$11,4,0)</f>
        <v>0</v>
      </c>
      <c r="U10" s="6">
        <f>VLOOKUP($S10,$AD$8:$AT$11,7,0)</f>
        <v>0</v>
      </c>
      <c r="V10" s="6">
        <f>VLOOKUP($S10,$AD$8:$AT$11,8,0)</f>
        <v>0</v>
      </c>
      <c r="W10" s="6">
        <f>VLOOKUP($S10,$AD$8:$AT$11,9,0)</f>
        <v>0</v>
      </c>
      <c r="X10" s="18">
        <f>VLOOKUP($S10,$AD$8:$AT$11,10,0)</f>
        <v>0</v>
      </c>
      <c r="Y10" s="6">
        <f>VLOOKUP($S10,$AD$8:$AT$11,11,0)</f>
        <v>0</v>
      </c>
      <c r="Z10" s="6">
        <f>VLOOKUP($S10,$AD$8:$AT$11,14,0)</f>
        <v>0</v>
      </c>
      <c r="AA10" s="6">
        <f>VLOOKUP($S10,$AD$8:$AT$11,17,0)</f>
        <v>0</v>
      </c>
      <c r="AD10" s="3" t="str">
        <f t="shared" si="0"/>
        <v>Team C</v>
      </c>
      <c r="AE10" s="3">
        <f t="shared" si="5"/>
        <v>3000</v>
      </c>
      <c r="AF10" s="3">
        <f>COUNTIF($F$13:$H$18,AD10)</f>
        <v>3</v>
      </c>
      <c r="AG10" s="3">
        <f t="shared" si="1"/>
        <v>0</v>
      </c>
      <c r="AH10" s="3">
        <f t="array" ref="AH10">SUM(($F$13:$F$18=AD10)*(ISNUMBER($I$13:$I$18)))</f>
        <v>0</v>
      </c>
      <c r="AI10" s="3">
        <f t="array" ref="AI10">SUM(($H$13:$H$18=AD10)*(ISNUMBER($K$13:$K$18)))</f>
        <v>0</v>
      </c>
      <c r="AJ10" s="3">
        <f>COUNTIF($L$13:$L$24,AD10)</f>
        <v>0</v>
      </c>
      <c r="AK10" s="3">
        <f>COUNTIF($M$13:$M$24,AD10)</f>
        <v>0</v>
      </c>
      <c r="AL10" s="3">
        <f>COUNTIF($N$13:$O$24,AD10)</f>
        <v>0</v>
      </c>
      <c r="AM10" s="3">
        <f>AJ10*Intro!$G$4+AK10*Intro!$G$6+AL10*Intro!$G$5</f>
        <v>0</v>
      </c>
      <c r="AN10" s="3">
        <f t="shared" si="2"/>
        <v>0</v>
      </c>
      <c r="AO10" s="3">
        <f>SUMIF($F$13:$F$18,AD10,$I$13:$I$18)</f>
        <v>0</v>
      </c>
      <c r="AP10" s="3">
        <f>SUMIF($H$13:$H$18,AD10,$K$13:$K$18)</f>
        <v>0</v>
      </c>
      <c r="AQ10" s="3">
        <f t="shared" si="3"/>
        <v>0</v>
      </c>
      <c r="AR10" s="3">
        <f>SUMIF($F$13:$F$18,AD10,$K$13:$K$18)</f>
        <v>0</v>
      </c>
      <c r="AS10" s="3">
        <f>SUMIF($H$13:$H$18,AD10,$I$13:$I$18)</f>
        <v>0</v>
      </c>
      <c r="AT10" s="3">
        <f t="shared" si="4"/>
        <v>0</v>
      </c>
    </row>
    <row r="11" spans="2:46">
      <c r="B11" s="20"/>
      <c r="C11" s="20"/>
      <c r="D11" s="20"/>
      <c r="E11" s="20"/>
      <c r="F11" s="20"/>
      <c r="R11" s="6">
        <v>4</v>
      </c>
      <c r="S11" s="3" t="str">
        <f t="array" ref="S11">INDEX($AD$8:$AD$11,MATCH(LARGE($AE$8:$AE$11-ROW($AE$8:$AE$11)/COUNT($AE$8:$AE$11),ROW(S11)-ROW(S$8)+1),$AE$8:$AE$11-ROW($AE$8:$AE$11)/COUNT($AE$8:$AE$11),0))</f>
        <v>Team D</v>
      </c>
      <c r="T11" s="6">
        <f>VLOOKUP($S11,$AD$8:$AT$11,4,0)</f>
        <v>0</v>
      </c>
      <c r="U11" s="6">
        <f>VLOOKUP($S11,$AD$8:$AT$11,7,0)</f>
        <v>0</v>
      </c>
      <c r="V11" s="6">
        <f>VLOOKUP($S11,$AD$8:$AT$11,8,0)</f>
        <v>0</v>
      </c>
      <c r="W11" s="6">
        <f>VLOOKUP($S11,$AD$8:$AT$11,9,0)</f>
        <v>0</v>
      </c>
      <c r="X11" s="18">
        <f>VLOOKUP($S11,$AD$8:$AT$11,10,0)</f>
        <v>0</v>
      </c>
      <c r="Y11" s="6">
        <f>VLOOKUP($S11,$AD$8:$AT$11,11,0)</f>
        <v>0</v>
      </c>
      <c r="Z11" s="6">
        <f>VLOOKUP($S11,$AD$8:$AT$11,14,0)</f>
        <v>0</v>
      </c>
      <c r="AA11" s="6">
        <f>VLOOKUP($S11,$AD$8:$AT$11,17,0)</f>
        <v>0</v>
      </c>
      <c r="AD11" s="3" t="str">
        <f t="shared" si="0"/>
        <v>Team D</v>
      </c>
      <c r="AE11" s="3">
        <f t="shared" si="5"/>
        <v>3000</v>
      </c>
      <c r="AF11" s="3">
        <f>COUNTIF($F$13:$H$18,AD11)</f>
        <v>3</v>
      </c>
      <c r="AG11" s="3">
        <f t="shared" si="1"/>
        <v>0</v>
      </c>
      <c r="AH11" s="3">
        <f t="array" ref="AH11">SUM(($F$13:$F$18=AD11)*(ISNUMBER($I$13:$I$18)))</f>
        <v>0</v>
      </c>
      <c r="AI11" s="3">
        <f t="array" ref="AI11">SUM(($H$13:$H$18=AD11)*(ISNUMBER($K$13:$K$18)))</f>
        <v>0</v>
      </c>
      <c r="AJ11" s="3">
        <f>COUNTIF($L$13:$L$24,AD11)</f>
        <v>0</v>
      </c>
      <c r="AK11" s="3">
        <f>COUNTIF($M$13:$M$24,AD11)</f>
        <v>0</v>
      </c>
      <c r="AL11" s="3">
        <f>COUNTIF($N$13:$O$24,AD11)</f>
        <v>0</v>
      </c>
      <c r="AM11" s="3">
        <f>AJ11*Intro!$G$4+AK11*Intro!$G$6+AL11*Intro!$G$5</f>
        <v>0</v>
      </c>
      <c r="AN11" s="3">
        <f t="shared" si="2"/>
        <v>0</v>
      </c>
      <c r="AO11" s="3">
        <f>SUMIF($F$13:$F$18,AD11,$I$13:$I$18)</f>
        <v>0</v>
      </c>
      <c r="AP11" s="3">
        <f>SUMIF($H$13:$H$18,AD11,$K$13:$K$18)</f>
        <v>0</v>
      </c>
      <c r="AQ11" s="3">
        <f t="shared" si="3"/>
        <v>0</v>
      </c>
      <c r="AR11" s="3">
        <f>SUMIF($F$13:$F$18,AD11,$K$13:$K$18)</f>
        <v>0</v>
      </c>
      <c r="AS11" s="3">
        <f>SUMIF($H$13:$H$18,AD11,$I$13:$I$18)</f>
        <v>0</v>
      </c>
      <c r="AT11" s="3">
        <f t="shared" si="4"/>
        <v>0</v>
      </c>
    </row>
    <row r="12" spans="2:46">
      <c r="B12" s="10" t="s">
        <v>13</v>
      </c>
      <c r="C12" s="10" t="s">
        <v>8</v>
      </c>
      <c r="D12" s="10" t="s">
        <v>37</v>
      </c>
      <c r="E12" s="10" t="s">
        <v>12</v>
      </c>
      <c r="F12" s="17" t="s">
        <v>9</v>
      </c>
      <c r="G12" s="12"/>
      <c r="H12" s="13" t="s">
        <v>10</v>
      </c>
      <c r="I12" s="106" t="s">
        <v>11</v>
      </c>
      <c r="J12" s="107"/>
      <c r="K12" s="108"/>
      <c r="L12" s="2" t="s">
        <v>2</v>
      </c>
      <c r="M12" s="2" t="s">
        <v>4</v>
      </c>
      <c r="N12" s="2" t="s">
        <v>3</v>
      </c>
      <c r="O12" s="2" t="s">
        <v>3</v>
      </c>
    </row>
    <row r="13" spans="2:46">
      <c r="B13" s="67"/>
      <c r="C13" s="67"/>
      <c r="D13" s="69"/>
      <c r="E13" s="67"/>
      <c r="F13" s="7" t="str">
        <f>IF(B7="","",B7)</f>
        <v>Team C</v>
      </c>
      <c r="G13" s="8" t="s">
        <v>0</v>
      </c>
      <c r="H13" s="9" t="str">
        <f>IF(B8="","",B8)</f>
        <v>Team D</v>
      </c>
      <c r="I13" s="70"/>
      <c r="J13" s="14" t="s">
        <v>0</v>
      </c>
      <c r="K13" s="71"/>
      <c r="L13" s="3" t="str">
        <f>IF(I13="","",IF(K13="","",IF(I13=K13,"-",IF(I13&gt;K13,F13,H13))))</f>
        <v/>
      </c>
      <c r="M13" s="3" t="str">
        <f>IF(I13="","",IF(K13="","",IF(I13=K13,"-",IF(I13&lt;K13,F13,H13))))</f>
        <v/>
      </c>
      <c r="N13" s="3" t="str">
        <f>IF(I13="","",IF(K13="","",IF(I13=K13,F13,"-")))</f>
        <v/>
      </c>
      <c r="O13" s="3" t="str">
        <f>IF(I13="","",IF(K13="","",IF(I13=K13,H13,"-")))</f>
        <v/>
      </c>
    </row>
    <row r="14" spans="2:46">
      <c r="B14" s="67"/>
      <c r="C14" s="67"/>
      <c r="D14" s="69"/>
      <c r="E14" s="67"/>
      <c r="F14" s="7" t="str">
        <f>IF(B6="","",B6)</f>
        <v>Team B</v>
      </c>
      <c r="G14" s="8" t="s">
        <v>0</v>
      </c>
      <c r="H14" s="9" t="str">
        <f>IF(B5="","",B5)</f>
        <v>Team A</v>
      </c>
      <c r="I14" s="70"/>
      <c r="J14" s="14" t="s">
        <v>0</v>
      </c>
      <c r="K14" s="71"/>
      <c r="L14" s="3" t="str">
        <f t="shared" ref="L14:L18" si="6">IF(I14="","",IF(K14="","",IF(I14=K14,"-",IF(I14&gt;K14,F14,H14))))</f>
        <v/>
      </c>
      <c r="M14" s="3" t="str">
        <f t="shared" ref="M14:M18" si="7">IF(I14="","",IF(K14="","",IF(I14=K14,"-",IF(I14&lt;K14,F14,H14))))</f>
        <v/>
      </c>
      <c r="N14" s="3" t="str">
        <f t="shared" ref="N14:N18" si="8">IF(I14="","",IF(K14="","",IF(I14=K14,F14,"-")))</f>
        <v/>
      </c>
      <c r="O14" s="3" t="str">
        <f t="shared" ref="O14:O18" si="9">IF(I14="","",IF(K14="","",IF(I14=K14,H14,"-")))</f>
        <v/>
      </c>
    </row>
    <row r="15" spans="2:46">
      <c r="B15" s="67"/>
      <c r="C15" s="67"/>
      <c r="D15" s="69"/>
      <c r="E15" s="67"/>
      <c r="F15" s="7" t="str">
        <f>IF(B5="","",B5)</f>
        <v>Team A</v>
      </c>
      <c r="G15" s="8" t="s">
        <v>0</v>
      </c>
      <c r="H15" s="9" t="str">
        <f>IF(B7="","",B7)</f>
        <v>Team C</v>
      </c>
      <c r="I15" s="70"/>
      <c r="J15" s="14" t="s">
        <v>0</v>
      </c>
      <c r="K15" s="71"/>
      <c r="L15" s="3" t="str">
        <f t="shared" si="6"/>
        <v/>
      </c>
      <c r="M15" s="3" t="str">
        <f t="shared" si="7"/>
        <v/>
      </c>
      <c r="N15" s="3" t="str">
        <f t="shared" si="8"/>
        <v/>
      </c>
      <c r="O15" s="3" t="str">
        <f t="shared" si="9"/>
        <v/>
      </c>
    </row>
    <row r="16" spans="2:46">
      <c r="B16" s="67"/>
      <c r="C16" s="67"/>
      <c r="D16" s="69"/>
      <c r="E16" s="67"/>
      <c r="F16" s="7" t="str">
        <f>IF(B5="","",B5)</f>
        <v>Team A</v>
      </c>
      <c r="G16" s="8" t="s">
        <v>0</v>
      </c>
      <c r="H16" s="9" t="str">
        <f>IF(B8="","",B8)</f>
        <v>Team D</v>
      </c>
      <c r="I16" s="70"/>
      <c r="J16" s="14" t="s">
        <v>0</v>
      </c>
      <c r="K16" s="71"/>
      <c r="L16" s="3" t="str">
        <f t="shared" si="6"/>
        <v/>
      </c>
      <c r="M16" s="3" t="str">
        <f t="shared" si="7"/>
        <v/>
      </c>
      <c r="N16" s="3" t="str">
        <f t="shared" si="8"/>
        <v/>
      </c>
      <c r="O16" s="3" t="str">
        <f t="shared" si="9"/>
        <v/>
      </c>
    </row>
    <row r="17" spans="2:16">
      <c r="B17" s="67"/>
      <c r="C17" s="67"/>
      <c r="D17" s="69"/>
      <c r="E17" s="67"/>
      <c r="F17" s="7" t="str">
        <f>IF(B7="","",B7)</f>
        <v>Team C</v>
      </c>
      <c r="G17" s="8" t="s">
        <v>0</v>
      </c>
      <c r="H17" s="9" t="str">
        <f>IF(B6="","",B6)</f>
        <v>Team B</v>
      </c>
      <c r="I17" s="70"/>
      <c r="J17" s="14" t="s">
        <v>0</v>
      </c>
      <c r="K17" s="71"/>
      <c r="L17" s="3" t="str">
        <f t="shared" si="6"/>
        <v/>
      </c>
      <c r="M17" s="3" t="str">
        <f t="shared" si="7"/>
        <v/>
      </c>
      <c r="N17" s="3" t="str">
        <f t="shared" si="8"/>
        <v/>
      </c>
      <c r="O17" s="3" t="str">
        <f t="shared" si="9"/>
        <v/>
      </c>
    </row>
    <row r="18" spans="2:16">
      <c r="B18" s="67"/>
      <c r="C18" s="67"/>
      <c r="D18" s="69"/>
      <c r="E18" s="67"/>
      <c r="F18" s="7" t="str">
        <f>IF(B8="","",B8)</f>
        <v>Team D</v>
      </c>
      <c r="G18" s="8" t="s">
        <v>0</v>
      </c>
      <c r="H18" s="9" t="str">
        <f>IF(B6="","",B6)</f>
        <v>Team B</v>
      </c>
      <c r="I18" s="70"/>
      <c r="J18" s="14" t="s">
        <v>0</v>
      </c>
      <c r="K18" s="71"/>
      <c r="L18" s="3" t="str">
        <f t="shared" si="6"/>
        <v/>
      </c>
      <c r="M18" s="3" t="str">
        <f t="shared" si="7"/>
        <v/>
      </c>
      <c r="N18" s="3" t="str">
        <f t="shared" si="8"/>
        <v/>
      </c>
      <c r="O18" s="3" t="str">
        <f t="shared" si="9"/>
        <v/>
      </c>
    </row>
    <row r="19" spans="2:16">
      <c r="L19" s="21"/>
      <c r="M19" s="21"/>
      <c r="N19" s="21"/>
      <c r="O19" s="21"/>
      <c r="P19" s="16"/>
    </row>
    <row r="20" spans="2:16">
      <c r="L20" s="16"/>
      <c r="M20" s="16"/>
      <c r="N20" s="16"/>
      <c r="O20" s="16"/>
      <c r="P20" s="16"/>
    </row>
    <row r="21" spans="2:16">
      <c r="L21" s="16"/>
      <c r="M21" s="16"/>
      <c r="N21" s="16"/>
      <c r="O21" s="16"/>
      <c r="P21" s="16"/>
    </row>
    <row r="22" spans="2:16">
      <c r="L22" s="16"/>
      <c r="M22" s="16"/>
      <c r="N22" s="16"/>
      <c r="O22" s="16"/>
      <c r="P22" s="16"/>
    </row>
    <row r="23" spans="2:16">
      <c r="L23" s="16"/>
      <c r="M23" s="16"/>
      <c r="N23" s="16"/>
      <c r="O23" s="16"/>
      <c r="P23" s="16"/>
    </row>
    <row r="24" spans="2:16">
      <c r="L24" s="16"/>
      <c r="M24" s="16"/>
      <c r="N24" s="16"/>
      <c r="O24" s="16"/>
      <c r="P24" s="16"/>
    </row>
    <row r="25" spans="2:16">
      <c r="L25" s="16"/>
      <c r="M25" s="16"/>
      <c r="N25" s="16"/>
      <c r="O25" s="16"/>
      <c r="P25" s="16"/>
    </row>
    <row r="26" spans="2:16">
      <c r="L26" s="16"/>
      <c r="M26" s="16"/>
      <c r="N26" s="16"/>
      <c r="O26" s="16"/>
      <c r="P26" s="16"/>
    </row>
    <row r="27" spans="2:16">
      <c r="L27" s="16"/>
      <c r="M27" s="16"/>
      <c r="N27" s="16"/>
      <c r="O27" s="16"/>
      <c r="P27" s="16"/>
    </row>
  </sheetData>
  <mergeCells count="35">
    <mergeCell ref="I12:K12"/>
    <mergeCell ref="AS4:AS7"/>
    <mergeCell ref="AT4:AT7"/>
    <mergeCell ref="B5:F5"/>
    <mergeCell ref="B6:F6"/>
    <mergeCell ref="B7:F7"/>
    <mergeCell ref="B8:F8"/>
    <mergeCell ref="AM4:AM7"/>
    <mergeCell ref="AN4:AN7"/>
    <mergeCell ref="AO4:AO7"/>
    <mergeCell ref="AP4:AP7"/>
    <mergeCell ref="AQ4:AQ7"/>
    <mergeCell ref="AR4:AR7"/>
    <mergeCell ref="AG4:AG7"/>
    <mergeCell ref="AH4:AH7"/>
    <mergeCell ref="AI4:AI7"/>
    <mergeCell ref="AJ4:AJ7"/>
    <mergeCell ref="AK4:AK7"/>
    <mergeCell ref="AL4:AL7"/>
    <mergeCell ref="Y4:Y7"/>
    <mergeCell ref="Z4:Z7"/>
    <mergeCell ref="AA4:AA7"/>
    <mergeCell ref="AD4:AD7"/>
    <mergeCell ref="AE4:AE7"/>
    <mergeCell ref="AF4:AF7"/>
    <mergeCell ref="B2:O2"/>
    <mergeCell ref="R2:AA2"/>
    <mergeCell ref="B4:F4"/>
    <mergeCell ref="R4:R7"/>
    <mergeCell ref="S4:S7"/>
    <mergeCell ref="T4:T7"/>
    <mergeCell ref="U4:U7"/>
    <mergeCell ref="V4:V7"/>
    <mergeCell ref="W4:W7"/>
    <mergeCell ref="X4:X7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T20"/>
  <sheetViews>
    <sheetView workbookViewId="0"/>
  </sheetViews>
  <sheetFormatPr baseColWidth="10" defaultRowHeight="15" x14ac:dyDescent="0"/>
  <cols>
    <col min="1" max="1" width="3" style="1" customWidth="1"/>
    <col min="2" max="2" width="4" style="1" customWidth="1"/>
    <col min="3" max="3" width="5.83203125" style="1" bestFit="1" customWidth="1"/>
    <col min="4" max="4" width="6" style="1" bestFit="1" customWidth="1"/>
    <col min="5" max="5" width="6.33203125" style="1" bestFit="1" customWidth="1"/>
    <col min="6" max="6" width="17" style="1" customWidth="1"/>
    <col min="7" max="7" width="1.6640625" style="1" bestFit="1" customWidth="1"/>
    <col min="8" max="8" width="19.6640625" style="1" bestFit="1" customWidth="1"/>
    <col min="9" max="9" width="3.1640625" style="1" customWidth="1"/>
    <col min="10" max="10" width="2.6640625" style="1" customWidth="1"/>
    <col min="11" max="11" width="3.1640625" style="1" customWidth="1"/>
    <col min="12" max="12" width="3" style="1" hidden="1" customWidth="1"/>
    <col min="13" max="13" width="2.33203125" style="1" hidden="1" customWidth="1"/>
    <col min="14" max="15" width="2.5" style="1" hidden="1" customWidth="1"/>
    <col min="16" max="17" width="10.83203125" style="1"/>
    <col min="18" max="18" width="2.1640625" style="1" bestFit="1" customWidth="1"/>
    <col min="19" max="19" width="19.6640625" style="1" bestFit="1" customWidth="1"/>
    <col min="20" max="27" width="3.5" style="1" bestFit="1" customWidth="1"/>
    <col min="28" max="28" width="10.83203125" style="1" customWidth="1"/>
    <col min="29" max="29" width="10.83203125" style="1"/>
    <col min="30" max="30" width="19.6640625" style="1" hidden="1" customWidth="1"/>
    <col min="31" max="31" width="8.1640625" style="1" hidden="1" customWidth="1"/>
    <col min="32" max="46" width="3.5" style="1" hidden="1" customWidth="1"/>
    <col min="47" max="16384" width="10.83203125" style="1"/>
  </cols>
  <sheetData>
    <row r="2" spans="2:46" ht="22">
      <c r="B2" s="97" t="s">
        <v>47</v>
      </c>
      <c r="C2" s="97"/>
      <c r="D2" s="97"/>
      <c r="E2" s="97"/>
      <c r="F2" s="97"/>
      <c r="G2" s="97"/>
      <c r="H2" s="97"/>
      <c r="I2" s="97"/>
      <c r="J2" s="97"/>
      <c r="K2" s="97"/>
      <c r="L2" s="97"/>
      <c r="M2" s="97"/>
      <c r="N2" s="97"/>
      <c r="O2" s="97"/>
      <c r="R2" s="109" t="str">
        <f>B2</f>
        <v>Poule  - 3 teams (dubbele competitie)</v>
      </c>
      <c r="S2" s="109"/>
      <c r="T2" s="109"/>
      <c r="U2" s="109"/>
      <c r="V2" s="109"/>
      <c r="W2" s="109"/>
      <c r="X2" s="109"/>
      <c r="Y2" s="109"/>
      <c r="Z2" s="109"/>
      <c r="AA2" s="109"/>
    </row>
    <row r="3" spans="2:46" ht="15" customHeight="1">
      <c r="B3" s="15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</row>
    <row r="4" spans="2:46" ht="15" customHeight="1">
      <c r="B4" s="106" t="s">
        <v>27</v>
      </c>
      <c r="C4" s="107"/>
      <c r="D4" s="107"/>
      <c r="E4" s="107"/>
      <c r="F4" s="108"/>
      <c r="G4" s="16"/>
      <c r="H4" s="16"/>
      <c r="I4" s="16"/>
      <c r="J4" s="16"/>
      <c r="K4" s="16"/>
      <c r="L4" s="16"/>
      <c r="M4" s="16"/>
      <c r="N4" s="16"/>
      <c r="O4" s="16"/>
      <c r="R4" s="113" t="s">
        <v>13</v>
      </c>
      <c r="S4" s="113" t="s">
        <v>36</v>
      </c>
      <c r="T4" s="102" t="s">
        <v>18</v>
      </c>
      <c r="U4" s="102" t="s">
        <v>16</v>
      </c>
      <c r="V4" s="102" t="s">
        <v>15</v>
      </c>
      <c r="W4" s="102" t="s">
        <v>14</v>
      </c>
      <c r="X4" s="102" t="s">
        <v>17</v>
      </c>
      <c r="Y4" s="102" t="s">
        <v>5</v>
      </c>
      <c r="Z4" s="102" t="s">
        <v>6</v>
      </c>
      <c r="AA4" s="102" t="s">
        <v>7</v>
      </c>
      <c r="AD4" s="103" t="s">
        <v>1</v>
      </c>
      <c r="AE4" s="101" t="s">
        <v>26</v>
      </c>
      <c r="AF4" s="101" t="s">
        <v>25</v>
      </c>
      <c r="AG4" s="101" t="s">
        <v>18</v>
      </c>
      <c r="AH4" s="98" t="s">
        <v>19</v>
      </c>
      <c r="AI4" s="98" t="s">
        <v>20</v>
      </c>
      <c r="AJ4" s="101" t="s">
        <v>16</v>
      </c>
      <c r="AK4" s="101" t="s">
        <v>15</v>
      </c>
      <c r="AL4" s="101" t="s">
        <v>14</v>
      </c>
      <c r="AM4" s="101" t="s">
        <v>17</v>
      </c>
      <c r="AN4" s="101" t="s">
        <v>5</v>
      </c>
      <c r="AO4" s="98" t="s">
        <v>21</v>
      </c>
      <c r="AP4" s="98" t="s">
        <v>22</v>
      </c>
      <c r="AQ4" s="101" t="s">
        <v>6</v>
      </c>
      <c r="AR4" s="98" t="s">
        <v>23</v>
      </c>
      <c r="AS4" s="98" t="s">
        <v>24</v>
      </c>
      <c r="AT4" s="101" t="s">
        <v>7</v>
      </c>
    </row>
    <row r="5" spans="2:46" ht="15" customHeight="1">
      <c r="B5" s="110" t="s">
        <v>28</v>
      </c>
      <c r="C5" s="111"/>
      <c r="D5" s="111"/>
      <c r="E5" s="111"/>
      <c r="F5" s="112"/>
      <c r="R5" s="99"/>
      <c r="S5" s="99"/>
      <c r="T5" s="99"/>
      <c r="U5" s="99"/>
      <c r="V5" s="99"/>
      <c r="W5" s="99"/>
      <c r="X5" s="99"/>
      <c r="Y5" s="99"/>
      <c r="Z5" s="99"/>
      <c r="AA5" s="99"/>
      <c r="AD5" s="104"/>
      <c r="AE5" s="99"/>
      <c r="AF5" s="99"/>
      <c r="AG5" s="99"/>
      <c r="AH5" s="99"/>
      <c r="AI5" s="99"/>
      <c r="AJ5" s="99"/>
      <c r="AK5" s="99"/>
      <c r="AL5" s="99"/>
      <c r="AM5" s="99"/>
      <c r="AN5" s="99"/>
      <c r="AO5" s="99"/>
      <c r="AP5" s="99"/>
      <c r="AQ5" s="99"/>
      <c r="AR5" s="99"/>
      <c r="AS5" s="99"/>
      <c r="AT5" s="99"/>
    </row>
    <row r="6" spans="2:46">
      <c r="B6" s="110" t="s">
        <v>29</v>
      </c>
      <c r="C6" s="111"/>
      <c r="D6" s="111"/>
      <c r="E6" s="111"/>
      <c r="F6" s="112"/>
      <c r="R6" s="99"/>
      <c r="S6" s="99"/>
      <c r="T6" s="99"/>
      <c r="U6" s="99"/>
      <c r="V6" s="99"/>
      <c r="W6" s="99"/>
      <c r="X6" s="99"/>
      <c r="Y6" s="99"/>
      <c r="Z6" s="99"/>
      <c r="AA6" s="99"/>
      <c r="AD6" s="104"/>
      <c r="AE6" s="99"/>
      <c r="AF6" s="99"/>
      <c r="AG6" s="99"/>
      <c r="AH6" s="99"/>
      <c r="AI6" s="99"/>
      <c r="AJ6" s="99"/>
      <c r="AK6" s="99"/>
      <c r="AL6" s="99"/>
      <c r="AM6" s="99"/>
      <c r="AN6" s="99"/>
      <c r="AO6" s="99"/>
      <c r="AP6" s="99"/>
      <c r="AQ6" s="99"/>
      <c r="AR6" s="99"/>
      <c r="AS6" s="99"/>
      <c r="AT6" s="99"/>
    </row>
    <row r="7" spans="2:46">
      <c r="B7" s="110" t="s">
        <v>30</v>
      </c>
      <c r="C7" s="111"/>
      <c r="D7" s="111"/>
      <c r="E7" s="111"/>
      <c r="F7" s="112"/>
      <c r="R7" s="100"/>
      <c r="S7" s="100"/>
      <c r="T7" s="100"/>
      <c r="U7" s="100"/>
      <c r="V7" s="100"/>
      <c r="W7" s="100"/>
      <c r="X7" s="100"/>
      <c r="Y7" s="100"/>
      <c r="Z7" s="100"/>
      <c r="AA7" s="100"/>
      <c r="AD7" s="105"/>
      <c r="AE7" s="100"/>
      <c r="AF7" s="100"/>
      <c r="AG7" s="100"/>
      <c r="AH7" s="100"/>
      <c r="AI7" s="100"/>
      <c r="AJ7" s="100"/>
      <c r="AK7" s="100"/>
      <c r="AL7" s="100"/>
      <c r="AM7" s="100"/>
      <c r="AN7" s="100"/>
      <c r="AO7" s="100"/>
      <c r="AP7" s="100"/>
      <c r="AQ7" s="100"/>
      <c r="AR7" s="100"/>
      <c r="AS7" s="100"/>
      <c r="AT7" s="100"/>
    </row>
    <row r="8" spans="2:46">
      <c r="R8" s="6">
        <v>1</v>
      </c>
      <c r="S8" s="3" t="str">
        <f t="array" ref="S8">INDEX($AD$8:$AD$13,MATCH(LARGE($AE$8:$AE$13-ROW($AE$8:$AE$13)/COUNT($AE$8:$AE$13),ROW(S8)-ROW(S$8)+1),$AE$8:$AE$13-ROW($AE$8:$AE$13)/COUNT($AE$8:$AE$13),0))</f>
        <v>Team A</v>
      </c>
      <c r="T8" s="6">
        <f t="shared" ref="T8:T10" si="0">VLOOKUP($S8,$AD$8:$AT$13,4,0)</f>
        <v>0</v>
      </c>
      <c r="U8" s="6">
        <f t="shared" ref="U8:U10" si="1">VLOOKUP($S8,$AD$8:$AT$13,7,0)</f>
        <v>0</v>
      </c>
      <c r="V8" s="6">
        <f t="shared" ref="V8:V10" si="2">VLOOKUP($S8,$AD$8:$AT$13,8,0)</f>
        <v>0</v>
      </c>
      <c r="W8" s="6">
        <f t="shared" ref="W8:W10" si="3">VLOOKUP($S8,$AD$8:$AT$13,9,0)</f>
        <v>0</v>
      </c>
      <c r="X8" s="18">
        <f t="shared" ref="X8:X10" si="4">VLOOKUP($S8,$AD$8:$AT$13,10,0)</f>
        <v>0</v>
      </c>
      <c r="Y8" s="6">
        <f t="shared" ref="Y8:Y10" si="5">VLOOKUP($S8,$AD$8:$AT$13,11,0)</f>
        <v>0</v>
      </c>
      <c r="Z8" s="6">
        <f t="shared" ref="Z8:Z10" si="6">VLOOKUP($S8,$AD$8:$AT$13,14,0)</f>
        <v>0</v>
      </c>
      <c r="AA8" s="6">
        <f t="shared" ref="AA8:AA10" si="7">VLOOKUP($S8,$AD$8:$AT$13,17,0)</f>
        <v>0</v>
      </c>
      <c r="AD8" s="3" t="str">
        <f t="shared" ref="AD8:AD10" si="8">B5</f>
        <v>Team A</v>
      </c>
      <c r="AE8" s="3">
        <f>AT8+AM8*1000000+AF8*1000</f>
        <v>4000</v>
      </c>
      <c r="AF8" s="3">
        <f>COUNTIF($F$15:$H$29,AD8)</f>
        <v>4</v>
      </c>
      <c r="AG8" s="3">
        <f t="shared" ref="AG8:AG10" si="9">IF(OR(AH8="",AI8=""),AH8+AI8,AH8+AI8)</f>
        <v>0</v>
      </c>
      <c r="AH8" s="3">
        <f t="array" ref="AH8">SUM(($F$15:$F$29=AD8)*(ISNUMBER($I$15:$I$29)))</f>
        <v>0</v>
      </c>
      <c r="AI8" s="3">
        <f t="array" ref="AI8">SUM(($H$15:$H$29=AD8)*(ISNUMBER($K$15:$K$29)))</f>
        <v>0</v>
      </c>
      <c r="AJ8" s="3">
        <f>COUNTIF($L$15:$L$26,AD8)</f>
        <v>0</v>
      </c>
      <c r="AK8" s="3">
        <f>COUNTIF($M$15:$M$26,AD8)</f>
        <v>0</v>
      </c>
      <c r="AL8" s="3">
        <f>COUNTIF($N$15:$O$26,AD8)</f>
        <v>0</v>
      </c>
      <c r="AM8" s="3">
        <f>AJ8*Intro!$G$4+AK8*Intro!$G$6+AL8*Intro!$G$5</f>
        <v>0</v>
      </c>
      <c r="AN8" s="3">
        <f t="shared" ref="AN8:AN10" si="10">IF(OR(AO8="",AP8=""),AO8+AP8,AO8+AP8)</f>
        <v>0</v>
      </c>
      <c r="AO8" s="3">
        <f>SUMIF($F$15:$F$29,AD8,$I$15:$I$29)</f>
        <v>0</v>
      </c>
      <c r="AP8" s="3">
        <f>SUMIF($H$15:$H$29,AD8,$K$15:$K$29)</f>
        <v>0</v>
      </c>
      <c r="AQ8" s="3">
        <f t="shared" ref="AQ8:AQ10" si="11">IF(OR(AR8="",AS8=""),AR8+AS8,AR8+AS8)</f>
        <v>0</v>
      </c>
      <c r="AR8" s="3">
        <f>SUMIF($F$15:$F$29,AD8,$K$15:$K$29)</f>
        <v>0</v>
      </c>
      <c r="AS8" s="3">
        <f>SUMIF($H$15:$H$29,AD8,$I$15:$I$29)</f>
        <v>0</v>
      </c>
      <c r="AT8" s="3">
        <f t="shared" ref="AT8:AT10" si="12">IF(OR(AN8="",AQ8=""),AN8-AQ8,AN8-AQ8)</f>
        <v>0</v>
      </c>
    </row>
    <row r="9" spans="2:46">
      <c r="R9" s="6">
        <v>2</v>
      </c>
      <c r="S9" s="3" t="str">
        <f t="array" ref="S9">INDEX($AD$8:$AD$13,MATCH(LARGE($AE$8:$AE$13-ROW($AE$8:$AE$13)/COUNT($AE$8:$AE$13),ROW(S9)-ROW(S$8)+1),$AE$8:$AE$13-ROW($AE$8:$AE$13)/COUNT($AE$8:$AE$13),0))</f>
        <v>Team B</v>
      </c>
      <c r="T9" s="6">
        <f t="shared" si="0"/>
        <v>0</v>
      </c>
      <c r="U9" s="6">
        <f t="shared" si="1"/>
        <v>0</v>
      </c>
      <c r="V9" s="6">
        <f t="shared" si="2"/>
        <v>0</v>
      </c>
      <c r="W9" s="6">
        <f t="shared" si="3"/>
        <v>0</v>
      </c>
      <c r="X9" s="18">
        <f t="shared" si="4"/>
        <v>0</v>
      </c>
      <c r="Y9" s="6">
        <f t="shared" si="5"/>
        <v>0</v>
      </c>
      <c r="Z9" s="6">
        <f t="shared" si="6"/>
        <v>0</v>
      </c>
      <c r="AA9" s="6">
        <f t="shared" si="7"/>
        <v>0</v>
      </c>
      <c r="AD9" s="3" t="str">
        <f t="shared" si="8"/>
        <v>Team B</v>
      </c>
      <c r="AE9" s="3">
        <f t="shared" ref="AE9:AE10" si="13">AT9+AM9*1000000+AF9*1000</f>
        <v>4000</v>
      </c>
      <c r="AF9" s="3">
        <f>COUNTIF($F$15:$H$29,AD9)</f>
        <v>4</v>
      </c>
      <c r="AG9" s="3">
        <f t="shared" si="9"/>
        <v>0</v>
      </c>
      <c r="AH9" s="3">
        <f t="array" ref="AH9">SUM(($F$15:$F$29=AD9)*(ISNUMBER($I$15:$I$29)))</f>
        <v>0</v>
      </c>
      <c r="AI9" s="3">
        <f t="array" ref="AI9">SUM(($H$15:$H$29=AD9)*(ISNUMBER($K$15:$K$29)))</f>
        <v>0</v>
      </c>
      <c r="AJ9" s="3">
        <f>COUNTIF($L$15:$L$26,AD9)</f>
        <v>0</v>
      </c>
      <c r="AK9" s="3">
        <f>COUNTIF($M$15:$M$26,AD9)</f>
        <v>0</v>
      </c>
      <c r="AL9" s="3">
        <f>COUNTIF($N$15:$O$26,AD9)</f>
        <v>0</v>
      </c>
      <c r="AM9" s="3">
        <f>AJ9*Intro!$G$4+AK9*Intro!$G$6+AL9*Intro!$G$5</f>
        <v>0</v>
      </c>
      <c r="AN9" s="3">
        <f t="shared" si="10"/>
        <v>0</v>
      </c>
      <c r="AO9" s="3">
        <f>SUMIF($F$15:$F$29,AD9,$I$15:$I$29)</f>
        <v>0</v>
      </c>
      <c r="AP9" s="3">
        <f>SUMIF($H$15:$H$29,AD9,$K$15:$K$29)</f>
        <v>0</v>
      </c>
      <c r="AQ9" s="3">
        <f t="shared" si="11"/>
        <v>0</v>
      </c>
      <c r="AR9" s="3">
        <f>SUMIF($F$15:$F$29,AD9,$K$15:$K$29)</f>
        <v>0</v>
      </c>
      <c r="AS9" s="3">
        <f>SUMIF($H$15:$H$29,AD9,$I$15:$I$29)</f>
        <v>0</v>
      </c>
      <c r="AT9" s="3">
        <f t="shared" si="12"/>
        <v>0</v>
      </c>
    </row>
    <row r="10" spans="2:46">
      <c r="R10" s="6">
        <v>3</v>
      </c>
      <c r="S10" s="3" t="str">
        <f t="array" ref="S10">INDEX($AD$8:$AD$13,MATCH(LARGE($AE$8:$AE$13-ROW($AE$8:$AE$13)/COUNT($AE$8:$AE$13),ROW(S10)-ROW(S$8)+1),$AE$8:$AE$13-ROW($AE$8:$AE$13)/COUNT($AE$8:$AE$13),0))</f>
        <v>Team C</v>
      </c>
      <c r="T10" s="6">
        <f t="shared" si="0"/>
        <v>0</v>
      </c>
      <c r="U10" s="6">
        <f t="shared" si="1"/>
        <v>0</v>
      </c>
      <c r="V10" s="6">
        <f t="shared" si="2"/>
        <v>0</v>
      </c>
      <c r="W10" s="6">
        <f t="shared" si="3"/>
        <v>0</v>
      </c>
      <c r="X10" s="18">
        <f t="shared" si="4"/>
        <v>0</v>
      </c>
      <c r="Y10" s="6">
        <f t="shared" si="5"/>
        <v>0</v>
      </c>
      <c r="Z10" s="6">
        <f t="shared" si="6"/>
        <v>0</v>
      </c>
      <c r="AA10" s="6">
        <f t="shared" si="7"/>
        <v>0</v>
      </c>
      <c r="AD10" s="3" t="str">
        <f t="shared" si="8"/>
        <v>Team C</v>
      </c>
      <c r="AE10" s="3">
        <f t="shared" si="13"/>
        <v>4000</v>
      </c>
      <c r="AF10" s="3">
        <f>COUNTIF($F$15:$H$29,AD10)</f>
        <v>4</v>
      </c>
      <c r="AG10" s="3">
        <f t="shared" si="9"/>
        <v>0</v>
      </c>
      <c r="AH10" s="3">
        <f t="array" ref="AH10">SUM(($F$15:$F$29=AD10)*(ISNUMBER($I$15:$I$29)))</f>
        <v>0</v>
      </c>
      <c r="AI10" s="3">
        <f t="array" ref="AI10">SUM(($H$15:$H$29=AD10)*(ISNUMBER($K$15:$K$29)))</f>
        <v>0</v>
      </c>
      <c r="AJ10" s="3">
        <f>COUNTIF($L$15:$L$26,AD10)</f>
        <v>0</v>
      </c>
      <c r="AK10" s="3">
        <f>COUNTIF($M$15:$M$26,AD10)</f>
        <v>0</v>
      </c>
      <c r="AL10" s="3">
        <f>COUNTIF($N$15:$O$26,AD10)</f>
        <v>0</v>
      </c>
      <c r="AM10" s="3">
        <f>AJ10*Intro!$G$4+AK10*Intro!$G$6+AL10*Intro!$G$5</f>
        <v>0</v>
      </c>
      <c r="AN10" s="3">
        <f t="shared" si="10"/>
        <v>0</v>
      </c>
      <c r="AO10" s="3">
        <f>SUMIF($F$15:$F$29,AD10,$I$15:$I$29)</f>
        <v>0</v>
      </c>
      <c r="AP10" s="3">
        <f>SUMIF($H$15:$H$29,AD10,$K$15:$K$29)</f>
        <v>0</v>
      </c>
      <c r="AQ10" s="3">
        <f t="shared" si="11"/>
        <v>0</v>
      </c>
      <c r="AR10" s="3">
        <f>SUMIF($F$15:$F$29,AD10,$K$15:$K$29)</f>
        <v>0</v>
      </c>
      <c r="AS10" s="3">
        <f>SUMIF($H$15:$H$29,AD10,$I$15:$I$29)</f>
        <v>0</v>
      </c>
      <c r="AT10" s="3">
        <f t="shared" si="12"/>
        <v>0</v>
      </c>
    </row>
    <row r="14" spans="2:46">
      <c r="B14" s="10" t="s">
        <v>13</v>
      </c>
      <c r="C14" s="10" t="s">
        <v>8</v>
      </c>
      <c r="D14" s="10" t="s">
        <v>37</v>
      </c>
      <c r="E14" s="10" t="s">
        <v>12</v>
      </c>
      <c r="F14" s="22" t="s">
        <v>9</v>
      </c>
      <c r="G14" s="12"/>
      <c r="H14" s="13" t="s">
        <v>10</v>
      </c>
      <c r="I14" s="106" t="s">
        <v>11</v>
      </c>
      <c r="J14" s="118"/>
      <c r="K14" s="119"/>
      <c r="L14" s="2" t="s">
        <v>2</v>
      </c>
      <c r="M14" s="2" t="s">
        <v>4</v>
      </c>
      <c r="N14" s="2" t="s">
        <v>3</v>
      </c>
      <c r="O14" s="2" t="s">
        <v>3</v>
      </c>
    </row>
    <row r="15" spans="2:46">
      <c r="B15" s="67"/>
      <c r="C15" s="67"/>
      <c r="D15" s="69"/>
      <c r="E15" s="67"/>
      <c r="F15" s="7" t="str">
        <f>IF(B6="","",B6)</f>
        <v>Team B</v>
      </c>
      <c r="G15" s="8" t="s">
        <v>0</v>
      </c>
      <c r="H15" s="23" t="str">
        <f>IF(B5="","",B5)</f>
        <v>Team A</v>
      </c>
      <c r="I15" s="70"/>
      <c r="J15" s="14" t="s">
        <v>0</v>
      </c>
      <c r="K15" s="71"/>
      <c r="L15" s="3" t="str">
        <f>IF(I15="","",IF(K15="","",IF(I15=K15,"-",IF(I15&gt;K15,F15,H15))))</f>
        <v/>
      </c>
      <c r="M15" s="3" t="str">
        <f>IF(I15="","",IF(K15="","",IF(I15=K15,"-",IF(I15&lt;K15,F15,H15))))</f>
        <v/>
      </c>
      <c r="N15" s="3" t="str">
        <f>IF(I15="","",IF(K15="","",IF(I15=K15,F15,"-")))</f>
        <v/>
      </c>
      <c r="O15" s="3" t="str">
        <f>IF(I15="","",IF(K15="","",IF(I15=K15,H15,"-")))</f>
        <v/>
      </c>
    </row>
    <row r="16" spans="2:46">
      <c r="B16" s="67"/>
      <c r="C16" s="67"/>
      <c r="D16" s="69"/>
      <c r="E16" s="67"/>
      <c r="F16" s="7" t="str">
        <f>IF(B5="","",B5)</f>
        <v>Team A</v>
      </c>
      <c r="G16" s="8" t="s">
        <v>0</v>
      </c>
      <c r="H16" s="23" t="str">
        <f>IF(B7="","",B7)</f>
        <v>Team C</v>
      </c>
      <c r="I16" s="70"/>
      <c r="J16" s="14" t="s">
        <v>0</v>
      </c>
      <c r="K16" s="71"/>
      <c r="L16" s="3" t="str">
        <f t="shared" ref="L16:L20" si="14">IF(I16="","",IF(K16="","",IF(I16=K16,"-",IF(I16&gt;K16,F16,H16))))</f>
        <v/>
      </c>
      <c r="M16" s="3" t="str">
        <f t="shared" ref="M16:M20" si="15">IF(I16="","",IF(K16="","",IF(I16=K16,"-",IF(I16&lt;K16,F16,H16))))</f>
        <v/>
      </c>
      <c r="N16" s="3" t="str">
        <f t="shared" ref="N16:N20" si="16">IF(I16="","",IF(K16="","",IF(I16=K16,F16,"-")))</f>
        <v/>
      </c>
      <c r="O16" s="3" t="str">
        <f t="shared" ref="O16:O20" si="17">IF(I16="","",IF(K16="","",IF(I16=K16,H16,"-")))</f>
        <v/>
      </c>
    </row>
    <row r="17" spans="2:15">
      <c r="B17" s="67"/>
      <c r="C17" s="67"/>
      <c r="D17" s="69"/>
      <c r="E17" s="67"/>
      <c r="F17" s="7" t="str">
        <f>IF(B7="","",B7)</f>
        <v>Team C</v>
      </c>
      <c r="G17" s="8" t="s">
        <v>0</v>
      </c>
      <c r="H17" s="23" t="str">
        <f>IF(B6="","",B6)</f>
        <v>Team B</v>
      </c>
      <c r="I17" s="70"/>
      <c r="J17" s="14" t="s">
        <v>0</v>
      </c>
      <c r="K17" s="71"/>
      <c r="L17" s="3" t="str">
        <f t="shared" si="14"/>
        <v/>
      </c>
      <c r="M17" s="3" t="str">
        <f t="shared" si="15"/>
        <v/>
      </c>
      <c r="N17" s="3" t="str">
        <f t="shared" si="16"/>
        <v/>
      </c>
      <c r="O17" s="3" t="str">
        <f t="shared" si="17"/>
        <v/>
      </c>
    </row>
    <row r="18" spans="2:15">
      <c r="B18" s="67"/>
      <c r="C18" s="67"/>
      <c r="D18" s="69"/>
      <c r="E18" s="67"/>
      <c r="F18" s="7" t="str">
        <f>IF(B5="","",B5)</f>
        <v>Team A</v>
      </c>
      <c r="G18" s="8" t="s">
        <v>0</v>
      </c>
      <c r="H18" s="23" t="str">
        <f>IF(B6="","",B6)</f>
        <v>Team B</v>
      </c>
      <c r="I18" s="70"/>
      <c r="J18" s="14" t="s">
        <v>0</v>
      </c>
      <c r="K18" s="71"/>
      <c r="L18" s="3" t="str">
        <f t="shared" si="14"/>
        <v/>
      </c>
      <c r="M18" s="3" t="str">
        <f t="shared" si="15"/>
        <v/>
      </c>
      <c r="N18" s="3" t="str">
        <f t="shared" si="16"/>
        <v/>
      </c>
      <c r="O18" s="3" t="str">
        <f t="shared" si="17"/>
        <v/>
      </c>
    </row>
    <row r="19" spans="2:15">
      <c r="B19" s="67"/>
      <c r="C19" s="67"/>
      <c r="D19" s="69"/>
      <c r="E19" s="67"/>
      <c r="F19" s="1" t="str">
        <f>IF(B7="","",B7)</f>
        <v>Team C</v>
      </c>
      <c r="G19" s="8" t="s">
        <v>0</v>
      </c>
      <c r="H19" s="1" t="str">
        <f>IF(B5="","",B5)</f>
        <v>Team A</v>
      </c>
      <c r="I19" s="70"/>
      <c r="J19" s="14" t="s">
        <v>0</v>
      </c>
      <c r="K19" s="71"/>
      <c r="L19" s="3" t="str">
        <f t="shared" si="14"/>
        <v/>
      </c>
      <c r="M19" s="3" t="str">
        <f t="shared" si="15"/>
        <v/>
      </c>
      <c r="N19" s="3" t="str">
        <f t="shared" si="16"/>
        <v/>
      </c>
      <c r="O19" s="3" t="str">
        <f t="shared" si="17"/>
        <v/>
      </c>
    </row>
    <row r="20" spans="2:15">
      <c r="B20" s="67"/>
      <c r="C20" s="67"/>
      <c r="D20" s="69"/>
      <c r="E20" s="67"/>
      <c r="F20" s="7" t="str">
        <f>IF(B6="","",B6)</f>
        <v>Team B</v>
      </c>
      <c r="G20" s="8" t="s">
        <v>0</v>
      </c>
      <c r="H20" s="19" t="str">
        <f>IF(B7="","",B7)</f>
        <v>Team C</v>
      </c>
      <c r="I20" s="70"/>
      <c r="J20" s="14" t="s">
        <v>0</v>
      </c>
      <c r="K20" s="71"/>
      <c r="L20" s="3" t="str">
        <f t="shared" si="14"/>
        <v/>
      </c>
      <c r="M20" s="3" t="str">
        <f t="shared" si="15"/>
        <v/>
      </c>
      <c r="N20" s="3" t="str">
        <f t="shared" si="16"/>
        <v/>
      </c>
      <c r="O20" s="3" t="str">
        <f t="shared" si="17"/>
        <v/>
      </c>
    </row>
  </sheetData>
  <mergeCells count="34">
    <mergeCell ref="B2:O2"/>
    <mergeCell ref="R2:AA2"/>
    <mergeCell ref="B4:F4"/>
    <mergeCell ref="R4:R7"/>
    <mergeCell ref="S4:S7"/>
    <mergeCell ref="T4:T7"/>
    <mergeCell ref="U4:U7"/>
    <mergeCell ref="V4:V7"/>
    <mergeCell ref="W4:W7"/>
    <mergeCell ref="X4:X7"/>
    <mergeCell ref="AK4:AK7"/>
    <mergeCell ref="AL4:AL7"/>
    <mergeCell ref="Y4:Y7"/>
    <mergeCell ref="Z4:Z7"/>
    <mergeCell ref="AA4:AA7"/>
    <mergeCell ref="AD4:AD7"/>
    <mergeCell ref="AE4:AE7"/>
    <mergeCell ref="AF4:AF7"/>
    <mergeCell ref="I14:K14"/>
    <mergeCell ref="AS4:AS7"/>
    <mergeCell ref="AT4:AT7"/>
    <mergeCell ref="B5:F5"/>
    <mergeCell ref="B6:F6"/>
    <mergeCell ref="B7:F7"/>
    <mergeCell ref="AM4:AM7"/>
    <mergeCell ref="AN4:AN7"/>
    <mergeCell ref="AO4:AO7"/>
    <mergeCell ref="AP4:AP7"/>
    <mergeCell ref="AQ4:AQ7"/>
    <mergeCell ref="AR4:AR7"/>
    <mergeCell ref="AG4:AG7"/>
    <mergeCell ref="AH4:AH7"/>
    <mergeCell ref="AI4:AI7"/>
    <mergeCell ref="AJ4:AJ7"/>
  </mergeCells>
  <phoneticPr fontId="5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8</vt:i4>
      </vt:variant>
    </vt:vector>
  </HeadingPairs>
  <TitlesOfParts>
    <vt:vector size="8" baseType="lpstr">
      <vt:lpstr>Intro</vt:lpstr>
      <vt:lpstr>Wedstrijden</vt:lpstr>
      <vt:lpstr>8 teams</vt:lpstr>
      <vt:lpstr>7 teams</vt:lpstr>
      <vt:lpstr>6 teams</vt:lpstr>
      <vt:lpstr>5 teams</vt:lpstr>
      <vt:lpstr>4 teams</vt:lpstr>
      <vt:lpstr>3 teams x2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 Gols</dc:creator>
  <cp:lastModifiedBy>golles</cp:lastModifiedBy>
  <cp:lastPrinted>2015-01-07T14:08:23Z</cp:lastPrinted>
  <dcterms:created xsi:type="dcterms:W3CDTF">2014-01-17T13:10:01Z</dcterms:created>
  <dcterms:modified xsi:type="dcterms:W3CDTF">2015-03-01T14:38:29Z</dcterms:modified>
</cp:coreProperties>
</file>