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2\"/>
    </mc:Choice>
  </mc:AlternateContent>
  <bookViews>
    <workbookView xWindow="2688" yWindow="2688" windowWidth="17136" windowHeight="7152" firstSheet="5" activeTab="8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54" i="12" l="1"/>
  <c r="AG50" i="12"/>
  <c r="AG46" i="12"/>
  <c r="AG54" i="11"/>
  <c r="AG50" i="11"/>
  <c r="AG46" i="11"/>
  <c r="AG54" i="10"/>
  <c r="AG50" i="10"/>
  <c r="AG46" i="10"/>
  <c r="AG54" i="8"/>
  <c r="AG50" i="8"/>
  <c r="AG46" i="8"/>
  <c r="AG54" i="7"/>
  <c r="AG50" i="7"/>
  <c r="AG46" i="7"/>
  <c r="AG54" i="6"/>
  <c r="AG50" i="6"/>
  <c r="AG46" i="6"/>
  <c r="AG54" i="5"/>
  <c r="AG50" i="5"/>
  <c r="AG46" i="5"/>
  <c r="AG54" i="4"/>
  <c r="AG50" i="4"/>
  <c r="AG46" i="4"/>
  <c r="AG54" i="2"/>
  <c r="AG50" i="2"/>
  <c r="AG46" i="2"/>
  <c r="C16" i="2" l="1"/>
  <c r="I16" i="2"/>
  <c r="B16" i="2"/>
  <c r="O16" i="2"/>
  <c r="R16" i="2" s="1"/>
  <c r="C17" i="2"/>
  <c r="I17" i="2"/>
  <c r="B17" i="2"/>
  <c r="O17" i="2" s="1"/>
  <c r="R17" i="2" s="1"/>
  <c r="C18" i="2"/>
  <c r="I18" i="2"/>
  <c r="B18" i="2"/>
  <c r="O18" i="2" s="1"/>
  <c r="R18" i="2" s="1"/>
  <c r="C19" i="2"/>
  <c r="I19" i="2"/>
  <c r="B19" i="2"/>
  <c r="O19" i="2" s="1"/>
  <c r="R19" i="2" s="1"/>
  <c r="C20" i="2"/>
  <c r="I20" i="2"/>
  <c r="B20" i="2"/>
  <c r="O20" i="2" s="1"/>
  <c r="R20" i="2" s="1"/>
  <c r="C21" i="2"/>
  <c r="I21" i="2"/>
  <c r="B21" i="2"/>
  <c r="O21" i="2" s="1"/>
  <c r="R21" i="2" s="1"/>
  <c r="C22" i="2"/>
  <c r="I22" i="2"/>
  <c r="B22" i="2"/>
  <c r="O22" i="2" s="1"/>
  <c r="R22" i="2" s="1"/>
  <c r="C23" i="2"/>
  <c r="I23" i="2"/>
  <c r="B23" i="2"/>
  <c r="O23" i="2" s="1"/>
  <c r="R23" i="2" s="1"/>
  <c r="C24" i="2"/>
  <c r="I24" i="2"/>
  <c r="B24" i="2"/>
  <c r="O24" i="2" s="1"/>
  <c r="R24" i="2" s="1"/>
  <c r="C25" i="2"/>
  <c r="I25" i="2"/>
  <c r="B25" i="2"/>
  <c r="O25" i="2" s="1"/>
  <c r="R25" i="2" s="1"/>
  <c r="C26" i="2"/>
  <c r="I26" i="2"/>
  <c r="B26" i="2"/>
  <c r="O26" i="2" s="1"/>
  <c r="R26" i="2" s="1"/>
  <c r="C27" i="2"/>
  <c r="I27" i="2"/>
  <c r="B27" i="2"/>
  <c r="O27" i="2" s="1"/>
  <c r="R27" i="2" s="1"/>
  <c r="C28" i="2"/>
  <c r="I28" i="2"/>
  <c r="B28" i="2"/>
  <c r="O28" i="2" s="1"/>
  <c r="R28" i="2" s="1"/>
  <c r="C29" i="2"/>
  <c r="I29" i="2"/>
  <c r="B29" i="2"/>
  <c r="O29" i="2" s="1"/>
  <c r="R29" i="2" s="1"/>
  <c r="C30" i="2"/>
  <c r="I30" i="2"/>
  <c r="B30" i="2"/>
  <c r="O30" i="2" s="1"/>
  <c r="R30" i="2" s="1"/>
  <c r="C31" i="2"/>
  <c r="I31" i="2"/>
  <c r="B31" i="2"/>
  <c r="O31" i="2" s="1"/>
  <c r="R31" i="2" s="1"/>
  <c r="C32" i="2"/>
  <c r="I32" i="2"/>
  <c r="B32" i="2"/>
  <c r="O32" i="2" s="1"/>
  <c r="R32" i="2" s="1"/>
  <c r="C33" i="2"/>
  <c r="I33" i="2"/>
  <c r="B33" i="2"/>
  <c r="O33" i="2" s="1"/>
  <c r="R33" i="2" s="1"/>
  <c r="C34" i="2"/>
  <c r="I34" i="2"/>
  <c r="B34" i="2"/>
  <c r="O34" i="2" s="1"/>
  <c r="R34" i="2" s="1"/>
  <c r="C35" i="2"/>
  <c r="I35" i="2"/>
  <c r="B35" i="2"/>
  <c r="O35" i="2" s="1"/>
  <c r="R35" i="2" s="1"/>
  <c r="C36" i="2"/>
  <c r="I36" i="2"/>
  <c r="B36" i="2"/>
  <c r="O36" i="2" s="1"/>
  <c r="R36" i="2" s="1"/>
  <c r="C37" i="2"/>
  <c r="I37" i="2"/>
  <c r="B37" i="2"/>
  <c r="O37" i="2" s="1"/>
  <c r="R37" i="2" s="1"/>
  <c r="C38" i="2"/>
  <c r="I38" i="2"/>
  <c r="B38" i="2"/>
  <c r="O38" i="2" s="1"/>
  <c r="R38" i="2" s="1"/>
  <c r="C39" i="2"/>
  <c r="I39" i="2"/>
  <c r="B39" i="2"/>
  <c r="O39" i="2" s="1"/>
  <c r="R39" i="2" s="1"/>
  <c r="C40" i="2"/>
  <c r="I40" i="2"/>
  <c r="B40" i="2"/>
  <c r="O40" i="2" s="1"/>
  <c r="R40" i="2" s="1"/>
  <c r="C41" i="2"/>
  <c r="I41" i="2"/>
  <c r="B41" i="2"/>
  <c r="O41" i="2" s="1"/>
  <c r="R41" i="2" s="1"/>
  <c r="C42" i="2"/>
  <c r="I42" i="2"/>
  <c r="B42" i="2"/>
  <c r="O42" i="2" s="1"/>
  <c r="R42" i="2" s="1"/>
  <c r="C43" i="2"/>
  <c r="I43" i="2"/>
  <c r="B43" i="2"/>
  <c r="O43" i="2" s="1"/>
  <c r="R43" i="2" s="1"/>
  <c r="C44" i="2"/>
  <c r="I44" i="2"/>
  <c r="B44" i="2"/>
  <c r="O44" i="2" s="1"/>
  <c r="R44" i="2" s="1"/>
  <c r="C45" i="2"/>
  <c r="I45" i="2"/>
  <c r="B45" i="2"/>
  <c r="O45" i="2" s="1"/>
  <c r="R45" i="2" s="1"/>
  <c r="C46" i="2"/>
  <c r="I46" i="2"/>
  <c r="B46" i="2"/>
  <c r="O46" i="2" s="1"/>
  <c r="R46" i="2" s="1"/>
  <c r="C47" i="2"/>
  <c r="I47" i="2"/>
  <c r="B47" i="2"/>
  <c r="O47" i="2" s="1"/>
  <c r="R47" i="2" s="1"/>
  <c r="C48" i="2"/>
  <c r="I48" i="2"/>
  <c r="B48" i="2"/>
  <c r="O48" i="2" s="1"/>
  <c r="R48" i="2" s="1"/>
  <c r="C49" i="2"/>
  <c r="I49" i="2"/>
  <c r="B49" i="2"/>
  <c r="O49" i="2"/>
  <c r="R49" i="2" s="1"/>
  <c r="C50" i="2"/>
  <c r="I50" i="2"/>
  <c r="B50" i="2"/>
  <c r="O50" i="2" s="1"/>
  <c r="R50" i="2" s="1"/>
  <c r="C51" i="2"/>
  <c r="I51" i="2"/>
  <c r="B51" i="2"/>
  <c r="O51" i="2" s="1"/>
  <c r="R51" i="2" s="1"/>
  <c r="C52" i="2"/>
  <c r="I52" i="2"/>
  <c r="B52" i="2"/>
  <c r="O52" i="2" s="1"/>
  <c r="R52" i="2" s="1"/>
  <c r="C53" i="2"/>
  <c r="I53" i="2"/>
  <c r="B53" i="2"/>
  <c r="O53" i="2" s="1"/>
  <c r="R53" i="2" s="1"/>
  <c r="C54" i="2"/>
  <c r="I54" i="2"/>
  <c r="B54" i="2"/>
  <c r="O54" i="2" s="1"/>
  <c r="R54" i="2" s="1"/>
  <c r="C15" i="2"/>
  <c r="I15" i="2"/>
  <c r="B15" i="2"/>
  <c r="O15" i="2" s="1"/>
  <c r="R15" i="2" s="1"/>
  <c r="C14" i="2"/>
  <c r="I14" i="2"/>
  <c r="B14" i="2"/>
  <c r="O14" i="2" s="1"/>
  <c r="R14" i="2" s="1"/>
  <c r="C10" i="2"/>
  <c r="I10" i="2"/>
  <c r="B10" i="2"/>
  <c r="O10" i="2" s="1"/>
  <c r="R10" i="2" s="1"/>
  <c r="C16" i="4"/>
  <c r="J16" i="4"/>
  <c r="B16" i="4"/>
  <c r="O16" i="4" s="1"/>
  <c r="R16" i="4" s="1"/>
  <c r="C17" i="4"/>
  <c r="J17" i="4"/>
  <c r="B17" i="4"/>
  <c r="O17" i="4" s="1"/>
  <c r="R17" i="4" s="1"/>
  <c r="C18" i="4"/>
  <c r="J18" i="4"/>
  <c r="B18" i="4"/>
  <c r="O18" i="4" s="1"/>
  <c r="R18" i="4" s="1"/>
  <c r="C19" i="4"/>
  <c r="J19" i="4"/>
  <c r="B19" i="4"/>
  <c r="O19" i="4" s="1"/>
  <c r="R19" i="4" s="1"/>
  <c r="C20" i="4"/>
  <c r="J20" i="4"/>
  <c r="B20" i="4"/>
  <c r="O20" i="4" s="1"/>
  <c r="R20" i="4" s="1"/>
  <c r="C21" i="4"/>
  <c r="J21" i="4"/>
  <c r="B21" i="4"/>
  <c r="O21" i="4" s="1"/>
  <c r="R21" i="4" s="1"/>
  <c r="C22" i="4"/>
  <c r="J22" i="4"/>
  <c r="B22" i="4"/>
  <c r="O22" i="4" s="1"/>
  <c r="R22" i="4" s="1"/>
  <c r="C23" i="4"/>
  <c r="J23" i="4"/>
  <c r="B23" i="4"/>
  <c r="O23" i="4" s="1"/>
  <c r="R23" i="4" s="1"/>
  <c r="C24" i="4"/>
  <c r="J24" i="4"/>
  <c r="B24" i="4"/>
  <c r="O24" i="4" s="1"/>
  <c r="R24" i="4" s="1"/>
  <c r="C25" i="4"/>
  <c r="J25" i="4"/>
  <c r="B25" i="4"/>
  <c r="O25" i="4" s="1"/>
  <c r="R25" i="4" s="1"/>
  <c r="C26" i="4"/>
  <c r="J26" i="4"/>
  <c r="B26" i="4"/>
  <c r="O26" i="4" s="1"/>
  <c r="R26" i="4" s="1"/>
  <c r="C27" i="4"/>
  <c r="J27" i="4"/>
  <c r="B27" i="4"/>
  <c r="O27" i="4" s="1"/>
  <c r="C28" i="4"/>
  <c r="J28" i="4"/>
  <c r="B28" i="4"/>
  <c r="O28" i="4" s="1"/>
  <c r="C29" i="4"/>
  <c r="J29" i="4"/>
  <c r="B29" i="4"/>
  <c r="O29" i="4" s="1"/>
  <c r="C30" i="4"/>
  <c r="J30" i="4"/>
  <c r="P30" i="4" s="1"/>
  <c r="S30" i="4" s="1"/>
  <c r="B30" i="4"/>
  <c r="O30" i="4" s="1"/>
  <c r="C31" i="4"/>
  <c r="J31" i="4"/>
  <c r="B31" i="4"/>
  <c r="O31" i="4" s="1"/>
  <c r="C32" i="4"/>
  <c r="J32" i="4"/>
  <c r="B32" i="4"/>
  <c r="O32" i="4" s="1"/>
  <c r="C33" i="4"/>
  <c r="J33" i="4"/>
  <c r="B33" i="4"/>
  <c r="O33" i="4" s="1"/>
  <c r="C34" i="4"/>
  <c r="J34" i="4"/>
  <c r="P34" i="4" s="1"/>
  <c r="S34" i="4" s="1"/>
  <c r="B34" i="4"/>
  <c r="O34" i="4" s="1"/>
  <c r="C35" i="4"/>
  <c r="J35" i="4"/>
  <c r="B35" i="4"/>
  <c r="O35" i="4" s="1"/>
  <c r="C36" i="4"/>
  <c r="J36" i="4"/>
  <c r="B36" i="4"/>
  <c r="O36" i="4" s="1"/>
  <c r="R36" i="4" s="1"/>
  <c r="C37" i="4"/>
  <c r="P37" i="4" s="1"/>
  <c r="S37" i="4" s="1"/>
  <c r="J37" i="4"/>
  <c r="B37" i="4"/>
  <c r="O37" i="4" s="1"/>
  <c r="R37" i="4" s="1"/>
  <c r="C38" i="4"/>
  <c r="J38" i="4"/>
  <c r="B38" i="4"/>
  <c r="O38" i="4" s="1"/>
  <c r="R38" i="4" s="1"/>
  <c r="C39" i="4"/>
  <c r="J39" i="4"/>
  <c r="B39" i="4"/>
  <c r="O39" i="4" s="1"/>
  <c r="R39" i="4" s="1"/>
  <c r="C40" i="4"/>
  <c r="J40" i="4"/>
  <c r="B40" i="4"/>
  <c r="O40" i="4" s="1"/>
  <c r="R40" i="4" s="1"/>
  <c r="C41" i="4"/>
  <c r="J41" i="4"/>
  <c r="B41" i="4"/>
  <c r="O41" i="4" s="1"/>
  <c r="R41" i="4" s="1"/>
  <c r="C42" i="4"/>
  <c r="J42" i="4"/>
  <c r="B42" i="4"/>
  <c r="O42" i="4" s="1"/>
  <c r="R42" i="4" s="1"/>
  <c r="C43" i="4"/>
  <c r="J43" i="4"/>
  <c r="B43" i="4"/>
  <c r="O43" i="4" s="1"/>
  <c r="C44" i="4"/>
  <c r="J44" i="4"/>
  <c r="B44" i="4"/>
  <c r="O44" i="4" s="1"/>
  <c r="R44" i="4" s="1"/>
  <c r="C45" i="4"/>
  <c r="J45" i="4"/>
  <c r="B45" i="4"/>
  <c r="O45" i="4" s="1"/>
  <c r="R45" i="4" s="1"/>
  <c r="C46" i="4"/>
  <c r="J46" i="4"/>
  <c r="B46" i="4"/>
  <c r="O46" i="4" s="1"/>
  <c r="R46" i="4" s="1"/>
  <c r="C47" i="4"/>
  <c r="J47" i="4"/>
  <c r="B47" i="4"/>
  <c r="O47" i="4" s="1"/>
  <c r="R47" i="4" s="1"/>
  <c r="C48" i="4"/>
  <c r="J48" i="4"/>
  <c r="B48" i="4"/>
  <c r="O48" i="4" s="1"/>
  <c r="R48" i="4" s="1"/>
  <c r="C49" i="4"/>
  <c r="P49" i="4" s="1"/>
  <c r="S49" i="4" s="1"/>
  <c r="J49" i="4"/>
  <c r="B49" i="4"/>
  <c r="O49" i="4" s="1"/>
  <c r="R49" i="4" s="1"/>
  <c r="C50" i="4"/>
  <c r="J50" i="4"/>
  <c r="B50" i="4"/>
  <c r="O50" i="4" s="1"/>
  <c r="R50" i="4" s="1"/>
  <c r="C51" i="4"/>
  <c r="J51" i="4"/>
  <c r="B51" i="4"/>
  <c r="O51" i="4" s="1"/>
  <c r="C52" i="4"/>
  <c r="J52" i="4"/>
  <c r="B52" i="4"/>
  <c r="O52" i="4" s="1"/>
  <c r="R52" i="4" s="1"/>
  <c r="C53" i="4"/>
  <c r="J53" i="4"/>
  <c r="B53" i="4"/>
  <c r="O53" i="4" s="1"/>
  <c r="R53" i="4" s="1"/>
  <c r="C54" i="4"/>
  <c r="J54" i="4"/>
  <c r="B54" i="4"/>
  <c r="O54" i="4" s="1"/>
  <c r="R54" i="4" s="1"/>
  <c r="C15" i="4"/>
  <c r="J15" i="4"/>
  <c r="B15" i="4"/>
  <c r="O15" i="4" s="1"/>
  <c r="R15" i="4" s="1"/>
  <c r="C14" i="4"/>
  <c r="J14" i="4"/>
  <c r="B14" i="4"/>
  <c r="O14" i="4" s="1"/>
  <c r="R14" i="4" s="1"/>
  <c r="C14" i="5"/>
  <c r="P14" i="5" s="1"/>
  <c r="S14" i="5" s="1"/>
  <c r="K14" i="5"/>
  <c r="B14" i="5"/>
  <c r="O14" i="5" s="1"/>
  <c r="C16" i="5"/>
  <c r="K16" i="5"/>
  <c r="B16" i="5"/>
  <c r="O16" i="5" s="1"/>
  <c r="U16" i="5" s="1"/>
  <c r="C17" i="5"/>
  <c r="K17" i="5"/>
  <c r="B17" i="5"/>
  <c r="O17" i="5" s="1"/>
  <c r="C18" i="5"/>
  <c r="K18" i="5"/>
  <c r="B18" i="5"/>
  <c r="O18" i="5" s="1"/>
  <c r="C19" i="5"/>
  <c r="K19" i="5"/>
  <c r="B19" i="5"/>
  <c r="O19" i="5" s="1"/>
  <c r="C20" i="5"/>
  <c r="K20" i="5"/>
  <c r="B20" i="5"/>
  <c r="O20" i="5" s="1"/>
  <c r="C21" i="5"/>
  <c r="K21" i="5"/>
  <c r="B21" i="5"/>
  <c r="O21" i="5" s="1"/>
  <c r="C22" i="5"/>
  <c r="K22" i="5"/>
  <c r="B22" i="5"/>
  <c r="O22" i="5" s="1"/>
  <c r="R22" i="5" s="1"/>
  <c r="C23" i="5"/>
  <c r="K23" i="5"/>
  <c r="B23" i="5"/>
  <c r="O23" i="5" s="1"/>
  <c r="R23" i="5" s="1"/>
  <c r="C24" i="5"/>
  <c r="K24" i="5"/>
  <c r="B24" i="5"/>
  <c r="O24" i="5" s="1"/>
  <c r="U24" i="5" s="1"/>
  <c r="C25" i="5"/>
  <c r="K25" i="5"/>
  <c r="B25" i="5"/>
  <c r="O25" i="5" s="1"/>
  <c r="R25" i="5" s="1"/>
  <c r="C26" i="5"/>
  <c r="K26" i="5"/>
  <c r="B26" i="5"/>
  <c r="O26" i="5" s="1"/>
  <c r="R26" i="5" s="1"/>
  <c r="C27" i="5"/>
  <c r="K27" i="5"/>
  <c r="B27" i="5"/>
  <c r="O27" i="5" s="1"/>
  <c r="R27" i="5" s="1"/>
  <c r="C28" i="5"/>
  <c r="K28" i="5"/>
  <c r="B28" i="5"/>
  <c r="O28" i="5" s="1"/>
  <c r="R28" i="5" s="1"/>
  <c r="C29" i="5"/>
  <c r="K29" i="5"/>
  <c r="B29" i="5"/>
  <c r="O29" i="5" s="1"/>
  <c r="R29" i="5" s="1"/>
  <c r="C30" i="5"/>
  <c r="K30" i="5"/>
  <c r="B30" i="5"/>
  <c r="O30" i="5" s="1"/>
  <c r="R30" i="5" s="1"/>
  <c r="C31" i="5"/>
  <c r="K31" i="5"/>
  <c r="B31" i="5"/>
  <c r="O31" i="5" s="1"/>
  <c r="R31" i="5" s="1"/>
  <c r="C32" i="5"/>
  <c r="K32" i="5"/>
  <c r="B32" i="5"/>
  <c r="O32" i="5" s="1"/>
  <c r="C33" i="5"/>
  <c r="K33" i="5"/>
  <c r="B33" i="5"/>
  <c r="O33" i="5" s="1"/>
  <c r="R33" i="5" s="1"/>
  <c r="C34" i="5"/>
  <c r="K34" i="5"/>
  <c r="B34" i="5"/>
  <c r="O34" i="5" s="1"/>
  <c r="R34" i="5" s="1"/>
  <c r="C35" i="5"/>
  <c r="K35" i="5"/>
  <c r="B35" i="5"/>
  <c r="O35" i="5" s="1"/>
  <c r="R35" i="5" s="1"/>
  <c r="C36" i="5"/>
  <c r="K36" i="5"/>
  <c r="B36" i="5"/>
  <c r="O36" i="5" s="1"/>
  <c r="C37" i="5"/>
  <c r="K37" i="5"/>
  <c r="B37" i="5"/>
  <c r="O37" i="5" s="1"/>
  <c r="U37" i="5" s="1"/>
  <c r="C38" i="5"/>
  <c r="K38" i="5"/>
  <c r="B38" i="5"/>
  <c r="O38" i="5" s="1"/>
  <c r="R38" i="5" s="1"/>
  <c r="C39" i="5"/>
  <c r="K39" i="5"/>
  <c r="B39" i="5"/>
  <c r="O39" i="5" s="1"/>
  <c r="R39" i="5" s="1"/>
  <c r="C40" i="5"/>
  <c r="K40" i="5"/>
  <c r="B40" i="5"/>
  <c r="O40" i="5" s="1"/>
  <c r="C41" i="5"/>
  <c r="K41" i="5"/>
  <c r="B41" i="5"/>
  <c r="O41" i="5" s="1"/>
  <c r="C42" i="5"/>
  <c r="K42" i="5"/>
  <c r="B42" i="5"/>
  <c r="O42" i="5" s="1"/>
  <c r="C43" i="5"/>
  <c r="K43" i="5"/>
  <c r="B43" i="5"/>
  <c r="O43" i="5" s="1"/>
  <c r="C44" i="5"/>
  <c r="K44" i="5"/>
  <c r="B44" i="5"/>
  <c r="O44" i="5" s="1"/>
  <c r="R44" i="5" s="1"/>
  <c r="C45" i="5"/>
  <c r="K45" i="5"/>
  <c r="B45" i="5"/>
  <c r="O45" i="5" s="1"/>
  <c r="R45" i="5" s="1"/>
  <c r="C46" i="5"/>
  <c r="K46" i="5"/>
  <c r="B46" i="5"/>
  <c r="O46" i="5" s="1"/>
  <c r="R46" i="5" s="1"/>
  <c r="C47" i="5"/>
  <c r="K47" i="5"/>
  <c r="B47" i="5"/>
  <c r="O47" i="5" s="1"/>
  <c r="R47" i="5" s="1"/>
  <c r="C48" i="5"/>
  <c r="K48" i="5"/>
  <c r="B48" i="5"/>
  <c r="O48" i="5" s="1"/>
  <c r="R48" i="5" s="1"/>
  <c r="C49" i="5"/>
  <c r="K49" i="5"/>
  <c r="B49" i="5"/>
  <c r="O49" i="5" s="1"/>
  <c r="R49" i="5" s="1"/>
  <c r="C50" i="5"/>
  <c r="K50" i="5"/>
  <c r="B50" i="5"/>
  <c r="O50" i="5" s="1"/>
  <c r="C51" i="5"/>
  <c r="K51" i="5"/>
  <c r="B51" i="5"/>
  <c r="O51" i="5" s="1"/>
  <c r="C52" i="5"/>
  <c r="K52" i="5"/>
  <c r="B52" i="5"/>
  <c r="O52" i="5" s="1"/>
  <c r="R52" i="5" s="1"/>
  <c r="C53" i="5"/>
  <c r="K53" i="5"/>
  <c r="B53" i="5"/>
  <c r="O53" i="5" s="1"/>
  <c r="R53" i="5" s="1"/>
  <c r="C54" i="5"/>
  <c r="K54" i="5"/>
  <c r="B54" i="5"/>
  <c r="O54" i="5" s="1"/>
  <c r="R54" i="5" s="1"/>
  <c r="C15" i="5"/>
  <c r="K15" i="5"/>
  <c r="B15" i="5"/>
  <c r="O15" i="5" s="1"/>
  <c r="R15" i="5" s="1"/>
  <c r="E14" i="6"/>
  <c r="I14" i="6"/>
  <c r="D14" i="6"/>
  <c r="O14" i="6" s="1"/>
  <c r="R14" i="6" s="1"/>
  <c r="E16" i="6"/>
  <c r="I16" i="6"/>
  <c r="D16" i="6"/>
  <c r="O16" i="6" s="1"/>
  <c r="E17" i="6"/>
  <c r="I17" i="6"/>
  <c r="D17" i="6"/>
  <c r="O17" i="6" s="1"/>
  <c r="R17" i="6" s="1"/>
  <c r="E18" i="6"/>
  <c r="I18" i="6"/>
  <c r="D18" i="6"/>
  <c r="O18" i="6" s="1"/>
  <c r="R18" i="6" s="1"/>
  <c r="E19" i="6"/>
  <c r="I19" i="6"/>
  <c r="D19" i="6"/>
  <c r="O19" i="6" s="1"/>
  <c r="E20" i="6"/>
  <c r="I20" i="6"/>
  <c r="D20" i="6"/>
  <c r="O20" i="6" s="1"/>
  <c r="R20" i="6" s="1"/>
  <c r="E21" i="6"/>
  <c r="I21" i="6"/>
  <c r="D21" i="6"/>
  <c r="O21" i="6" s="1"/>
  <c r="E22" i="6"/>
  <c r="I22" i="6"/>
  <c r="D22" i="6"/>
  <c r="O22" i="6" s="1"/>
  <c r="R22" i="6" s="1"/>
  <c r="E23" i="6"/>
  <c r="I23" i="6"/>
  <c r="D23" i="6"/>
  <c r="O23" i="6" s="1"/>
  <c r="R23" i="6" s="1"/>
  <c r="E24" i="6"/>
  <c r="I24" i="6"/>
  <c r="D24" i="6"/>
  <c r="O24" i="6" s="1"/>
  <c r="R24" i="6" s="1"/>
  <c r="E25" i="6"/>
  <c r="I25" i="6"/>
  <c r="D25" i="6"/>
  <c r="O25" i="6" s="1"/>
  <c r="R25" i="6" s="1"/>
  <c r="E26" i="6"/>
  <c r="I26" i="6"/>
  <c r="D26" i="6"/>
  <c r="O26" i="6" s="1"/>
  <c r="R26" i="6" s="1"/>
  <c r="E27" i="6"/>
  <c r="I27" i="6"/>
  <c r="D27" i="6"/>
  <c r="O27" i="6" s="1"/>
  <c r="R27" i="6" s="1"/>
  <c r="E28" i="6"/>
  <c r="I28" i="6"/>
  <c r="D28" i="6"/>
  <c r="O28" i="6" s="1"/>
  <c r="R28" i="6" s="1"/>
  <c r="E29" i="6"/>
  <c r="I29" i="6"/>
  <c r="D29" i="6"/>
  <c r="O29" i="6" s="1"/>
  <c r="R29" i="6" s="1"/>
  <c r="E30" i="6"/>
  <c r="I30" i="6"/>
  <c r="D30" i="6"/>
  <c r="O30" i="6" s="1"/>
  <c r="E31" i="6"/>
  <c r="I31" i="6"/>
  <c r="D31" i="6"/>
  <c r="O31" i="6" s="1"/>
  <c r="R31" i="6" s="1"/>
  <c r="E32" i="6"/>
  <c r="I32" i="6"/>
  <c r="D32" i="6"/>
  <c r="O32" i="6" s="1"/>
  <c r="R32" i="6" s="1"/>
  <c r="E33" i="6"/>
  <c r="I33" i="6"/>
  <c r="D33" i="6"/>
  <c r="O33" i="6" s="1"/>
  <c r="R33" i="6" s="1"/>
  <c r="E34" i="6"/>
  <c r="I34" i="6"/>
  <c r="D34" i="6"/>
  <c r="O34" i="6" s="1"/>
  <c r="E35" i="6"/>
  <c r="I35" i="6"/>
  <c r="D35" i="6"/>
  <c r="O35" i="6" s="1"/>
  <c r="R35" i="6" s="1"/>
  <c r="E36" i="6"/>
  <c r="I36" i="6"/>
  <c r="D36" i="6"/>
  <c r="O36" i="6" s="1"/>
  <c r="R36" i="6" s="1"/>
  <c r="E37" i="6"/>
  <c r="I37" i="6"/>
  <c r="D37" i="6"/>
  <c r="O37" i="6" s="1"/>
  <c r="U37" i="6" s="1"/>
  <c r="E38" i="6"/>
  <c r="I38" i="6"/>
  <c r="D38" i="6"/>
  <c r="O38" i="6" s="1"/>
  <c r="E39" i="6"/>
  <c r="I39" i="6"/>
  <c r="D39" i="6"/>
  <c r="O39" i="6" s="1"/>
  <c r="R39" i="6" s="1"/>
  <c r="E40" i="6"/>
  <c r="I40" i="6"/>
  <c r="D40" i="6"/>
  <c r="O40" i="6" s="1"/>
  <c r="E41" i="6"/>
  <c r="I41" i="6"/>
  <c r="D41" i="6"/>
  <c r="O41" i="6" s="1"/>
  <c r="R41" i="6" s="1"/>
  <c r="E42" i="6"/>
  <c r="I42" i="6"/>
  <c r="D42" i="6"/>
  <c r="O42" i="6" s="1"/>
  <c r="E43" i="6"/>
  <c r="I43" i="6"/>
  <c r="D43" i="6"/>
  <c r="O43" i="6" s="1"/>
  <c r="R43" i="6" s="1"/>
  <c r="E44" i="6"/>
  <c r="I44" i="6"/>
  <c r="D44" i="6"/>
  <c r="O44" i="6" s="1"/>
  <c r="R44" i="6" s="1"/>
  <c r="E45" i="6"/>
  <c r="I45" i="6"/>
  <c r="D45" i="6"/>
  <c r="O45" i="6" s="1"/>
  <c r="R45" i="6" s="1"/>
  <c r="E46" i="6"/>
  <c r="I46" i="6"/>
  <c r="D46" i="6"/>
  <c r="O46" i="6" s="1"/>
  <c r="E47" i="6"/>
  <c r="I47" i="6"/>
  <c r="D47" i="6"/>
  <c r="O47" i="6" s="1"/>
  <c r="R47" i="6" s="1"/>
  <c r="E48" i="6"/>
  <c r="I48" i="6"/>
  <c r="D48" i="6"/>
  <c r="O48" i="6" s="1"/>
  <c r="R48" i="6" s="1"/>
  <c r="E49" i="6"/>
  <c r="I49" i="6"/>
  <c r="D49" i="6"/>
  <c r="O49" i="6" s="1"/>
  <c r="R49" i="6" s="1"/>
  <c r="E50" i="6"/>
  <c r="I50" i="6"/>
  <c r="D50" i="6"/>
  <c r="O50" i="6" s="1"/>
  <c r="E51" i="6"/>
  <c r="I51" i="6"/>
  <c r="D51" i="6"/>
  <c r="O51" i="6" s="1"/>
  <c r="R51" i="6" s="1"/>
  <c r="E52" i="6"/>
  <c r="I52" i="6"/>
  <c r="D52" i="6"/>
  <c r="O52" i="6" s="1"/>
  <c r="R52" i="6" s="1"/>
  <c r="E53" i="6"/>
  <c r="I53" i="6"/>
  <c r="D53" i="6"/>
  <c r="O53" i="6" s="1"/>
  <c r="R53" i="6" s="1"/>
  <c r="E54" i="6"/>
  <c r="I54" i="6"/>
  <c r="D54" i="6"/>
  <c r="O54" i="6" s="1"/>
  <c r="E15" i="6"/>
  <c r="I15" i="6"/>
  <c r="D15" i="6"/>
  <c r="O15" i="6" s="1"/>
  <c r="R15" i="6" s="1"/>
  <c r="E14" i="7"/>
  <c r="J14" i="7"/>
  <c r="D14" i="7"/>
  <c r="O14" i="7" s="1"/>
  <c r="E15" i="7"/>
  <c r="J15" i="7"/>
  <c r="D15" i="7"/>
  <c r="O15" i="7" s="1"/>
  <c r="R15" i="7" s="1"/>
  <c r="E16" i="7"/>
  <c r="J16" i="7"/>
  <c r="D16" i="7"/>
  <c r="O16" i="7" s="1"/>
  <c r="E17" i="7"/>
  <c r="J17" i="7"/>
  <c r="D17" i="7"/>
  <c r="O17" i="7" s="1"/>
  <c r="R17" i="7" s="1"/>
  <c r="E18" i="7"/>
  <c r="J18" i="7"/>
  <c r="D18" i="7"/>
  <c r="O18" i="7" s="1"/>
  <c r="U18" i="7" s="1"/>
  <c r="E19" i="7"/>
  <c r="J19" i="7"/>
  <c r="D19" i="7"/>
  <c r="O19" i="7" s="1"/>
  <c r="R19" i="7" s="1"/>
  <c r="E20" i="7"/>
  <c r="J20" i="7"/>
  <c r="D20" i="7"/>
  <c r="O20" i="7" s="1"/>
  <c r="U20" i="7" s="1"/>
  <c r="E21" i="7"/>
  <c r="J21" i="7"/>
  <c r="D21" i="7"/>
  <c r="O21" i="7" s="1"/>
  <c r="R21" i="7" s="1"/>
  <c r="E22" i="7"/>
  <c r="J22" i="7"/>
  <c r="D22" i="7"/>
  <c r="O22" i="7" s="1"/>
  <c r="R22" i="7" s="1"/>
  <c r="E23" i="7"/>
  <c r="J23" i="7"/>
  <c r="D23" i="7"/>
  <c r="O23" i="7" s="1"/>
  <c r="R23" i="7" s="1"/>
  <c r="E24" i="7"/>
  <c r="J24" i="7"/>
  <c r="D24" i="7"/>
  <c r="O24" i="7" s="1"/>
  <c r="R24" i="7" s="1"/>
  <c r="E25" i="7"/>
  <c r="J25" i="7"/>
  <c r="D25" i="7"/>
  <c r="O25" i="7" s="1"/>
  <c r="R25" i="7" s="1"/>
  <c r="E26" i="7"/>
  <c r="J26" i="7"/>
  <c r="D26" i="7"/>
  <c r="O26" i="7" s="1"/>
  <c r="R26" i="7" s="1"/>
  <c r="E27" i="7"/>
  <c r="J27" i="7"/>
  <c r="D27" i="7"/>
  <c r="O27" i="7" s="1"/>
  <c r="R27" i="7" s="1"/>
  <c r="E28" i="7"/>
  <c r="J28" i="7"/>
  <c r="D28" i="7"/>
  <c r="O28" i="7" s="1"/>
  <c r="R28" i="7" s="1"/>
  <c r="E29" i="7"/>
  <c r="J29" i="7"/>
  <c r="D29" i="7"/>
  <c r="O29" i="7" s="1"/>
  <c r="E30" i="7"/>
  <c r="J30" i="7"/>
  <c r="D30" i="7"/>
  <c r="O30" i="7" s="1"/>
  <c r="R30" i="7" s="1"/>
  <c r="E31" i="7"/>
  <c r="J31" i="7"/>
  <c r="D31" i="7"/>
  <c r="O31" i="7" s="1"/>
  <c r="E32" i="7"/>
  <c r="J32" i="7"/>
  <c r="D32" i="7"/>
  <c r="O32" i="7" s="1"/>
  <c r="R32" i="7" s="1"/>
  <c r="E33" i="7"/>
  <c r="J33" i="7"/>
  <c r="D33" i="7"/>
  <c r="O33" i="7" s="1"/>
  <c r="E34" i="7"/>
  <c r="J34" i="7"/>
  <c r="D34" i="7"/>
  <c r="O34" i="7" s="1"/>
  <c r="R34" i="7" s="1"/>
  <c r="E35" i="7"/>
  <c r="J35" i="7"/>
  <c r="D35" i="7"/>
  <c r="O35" i="7" s="1"/>
  <c r="U35" i="7" s="1"/>
  <c r="E36" i="7"/>
  <c r="J36" i="7"/>
  <c r="D36" i="7"/>
  <c r="O36" i="7" s="1"/>
  <c r="R36" i="7" s="1"/>
  <c r="E37" i="7"/>
  <c r="J37" i="7"/>
  <c r="D37" i="7"/>
  <c r="O37" i="7" s="1"/>
  <c r="E38" i="7"/>
  <c r="J38" i="7"/>
  <c r="D38" i="7"/>
  <c r="O38" i="7" s="1"/>
  <c r="R38" i="7" s="1"/>
  <c r="E39" i="7"/>
  <c r="J39" i="7"/>
  <c r="D39" i="7"/>
  <c r="O39" i="7" s="1"/>
  <c r="R39" i="7" s="1"/>
  <c r="E40" i="7"/>
  <c r="J40" i="7"/>
  <c r="D40" i="7"/>
  <c r="O40" i="7" s="1"/>
  <c r="R40" i="7" s="1"/>
  <c r="E41" i="7"/>
  <c r="J41" i="7"/>
  <c r="D41" i="7"/>
  <c r="O41" i="7" s="1"/>
  <c r="E42" i="7"/>
  <c r="J42" i="7"/>
  <c r="D42" i="7"/>
  <c r="O42" i="7" s="1"/>
  <c r="R42" i="7" s="1"/>
  <c r="E43" i="7"/>
  <c r="J43" i="7"/>
  <c r="D43" i="7"/>
  <c r="O43" i="7" s="1"/>
  <c r="R43" i="7" s="1"/>
  <c r="E44" i="7"/>
  <c r="J44" i="7"/>
  <c r="D44" i="7"/>
  <c r="O44" i="7" s="1"/>
  <c r="R44" i="7" s="1"/>
  <c r="E45" i="7"/>
  <c r="J45" i="7"/>
  <c r="D45" i="7"/>
  <c r="O45" i="7" s="1"/>
  <c r="E46" i="7"/>
  <c r="J46" i="7"/>
  <c r="D46" i="7"/>
  <c r="O46" i="7" s="1"/>
  <c r="E47" i="7"/>
  <c r="J47" i="7"/>
  <c r="D47" i="7"/>
  <c r="O47" i="7" s="1"/>
  <c r="U47" i="7" s="1"/>
  <c r="E48" i="7"/>
  <c r="J48" i="7"/>
  <c r="D48" i="7"/>
  <c r="O48" i="7" s="1"/>
  <c r="R48" i="7" s="1"/>
  <c r="E49" i="7"/>
  <c r="J49" i="7"/>
  <c r="D49" i="7"/>
  <c r="O49" i="7" s="1"/>
  <c r="R49" i="7" s="1"/>
  <c r="E50" i="7"/>
  <c r="J50" i="7"/>
  <c r="D50" i="7"/>
  <c r="O50" i="7" s="1"/>
  <c r="E51" i="7"/>
  <c r="J51" i="7"/>
  <c r="D51" i="7"/>
  <c r="O51" i="7" s="1"/>
  <c r="E52" i="7"/>
  <c r="J52" i="7"/>
  <c r="D52" i="7"/>
  <c r="O52" i="7" s="1"/>
  <c r="R52" i="7" s="1"/>
  <c r="E53" i="7"/>
  <c r="J53" i="7"/>
  <c r="D53" i="7"/>
  <c r="O53" i="7" s="1"/>
  <c r="E54" i="7"/>
  <c r="J54" i="7"/>
  <c r="D54" i="7"/>
  <c r="O54" i="7" s="1"/>
  <c r="R54" i="7" s="1"/>
  <c r="E16" i="8"/>
  <c r="K16" i="8"/>
  <c r="D16" i="8"/>
  <c r="O16" i="8" s="1"/>
  <c r="E17" i="8"/>
  <c r="K17" i="8"/>
  <c r="D17" i="8"/>
  <c r="O17" i="8" s="1"/>
  <c r="R17" i="8" s="1"/>
  <c r="E18" i="8"/>
  <c r="K18" i="8"/>
  <c r="D18" i="8"/>
  <c r="O18" i="8" s="1"/>
  <c r="E19" i="8"/>
  <c r="K19" i="8"/>
  <c r="D19" i="8"/>
  <c r="O19" i="8" s="1"/>
  <c r="U19" i="8" s="1"/>
  <c r="E20" i="8"/>
  <c r="K20" i="8"/>
  <c r="D20" i="8"/>
  <c r="O20" i="8" s="1"/>
  <c r="U20" i="8" s="1"/>
  <c r="E21" i="8"/>
  <c r="K21" i="8"/>
  <c r="D21" i="8"/>
  <c r="O21" i="8" s="1"/>
  <c r="R21" i="8" s="1"/>
  <c r="E22" i="8"/>
  <c r="K22" i="8"/>
  <c r="D22" i="8"/>
  <c r="O22" i="8" s="1"/>
  <c r="E23" i="8"/>
  <c r="K23" i="8"/>
  <c r="D23" i="8"/>
  <c r="O23" i="8" s="1"/>
  <c r="R23" i="8" s="1"/>
  <c r="E24" i="8"/>
  <c r="K24" i="8"/>
  <c r="D24" i="8"/>
  <c r="O24" i="8" s="1"/>
  <c r="E25" i="8"/>
  <c r="K25" i="8"/>
  <c r="D25" i="8"/>
  <c r="O25" i="8" s="1"/>
  <c r="R25" i="8" s="1"/>
  <c r="E26" i="8"/>
  <c r="K26" i="8"/>
  <c r="D26" i="8"/>
  <c r="O26" i="8" s="1"/>
  <c r="R26" i="8" s="1"/>
  <c r="E27" i="8"/>
  <c r="K27" i="8"/>
  <c r="D27" i="8"/>
  <c r="O27" i="8" s="1"/>
  <c r="R27" i="8" s="1"/>
  <c r="E28" i="8"/>
  <c r="K28" i="8"/>
  <c r="D28" i="8"/>
  <c r="O28" i="8" s="1"/>
  <c r="U28" i="8" s="1"/>
  <c r="E29" i="8"/>
  <c r="K29" i="8"/>
  <c r="D29" i="8"/>
  <c r="O29" i="8" s="1"/>
  <c r="R29" i="8" s="1"/>
  <c r="E30" i="8"/>
  <c r="K30" i="8"/>
  <c r="D30" i="8"/>
  <c r="O30" i="8" s="1"/>
  <c r="R30" i="8" s="1"/>
  <c r="E31" i="8"/>
  <c r="K31" i="8"/>
  <c r="D31" i="8"/>
  <c r="O31" i="8" s="1"/>
  <c r="R31" i="8" s="1"/>
  <c r="E32" i="8"/>
  <c r="K32" i="8"/>
  <c r="D32" i="8"/>
  <c r="O32" i="8" s="1"/>
  <c r="E33" i="8"/>
  <c r="K33" i="8"/>
  <c r="D33" i="8"/>
  <c r="O33" i="8" s="1"/>
  <c r="E34" i="8"/>
  <c r="K34" i="8"/>
  <c r="D34" i="8"/>
  <c r="O34" i="8" s="1"/>
  <c r="R34" i="8" s="1"/>
  <c r="E35" i="8"/>
  <c r="K35" i="8"/>
  <c r="D35" i="8"/>
  <c r="O35" i="8" s="1"/>
  <c r="E36" i="8"/>
  <c r="K36" i="8"/>
  <c r="D36" i="8"/>
  <c r="O36" i="8" s="1"/>
  <c r="U36" i="8" s="1"/>
  <c r="E37" i="8"/>
  <c r="K37" i="8"/>
  <c r="D37" i="8"/>
  <c r="O37" i="8" s="1"/>
  <c r="E38" i="8"/>
  <c r="K38" i="8"/>
  <c r="D38" i="8"/>
  <c r="O38" i="8" s="1"/>
  <c r="R38" i="8" s="1"/>
  <c r="E39" i="8"/>
  <c r="K39" i="8"/>
  <c r="D39" i="8"/>
  <c r="O39" i="8" s="1"/>
  <c r="R39" i="8" s="1"/>
  <c r="E40" i="8"/>
  <c r="K40" i="8"/>
  <c r="D40" i="8"/>
  <c r="O40" i="8" s="1"/>
  <c r="E41" i="8"/>
  <c r="K41" i="8"/>
  <c r="D41" i="8"/>
  <c r="O41" i="8" s="1"/>
  <c r="R41" i="8" s="1"/>
  <c r="E42" i="8"/>
  <c r="K42" i="8"/>
  <c r="D42" i="8"/>
  <c r="O42" i="8" s="1"/>
  <c r="R42" i="8" s="1"/>
  <c r="E43" i="8"/>
  <c r="K43" i="8"/>
  <c r="D43" i="8"/>
  <c r="O43" i="8" s="1"/>
  <c r="E44" i="8"/>
  <c r="K44" i="8"/>
  <c r="D44" i="8"/>
  <c r="O44" i="8" s="1"/>
  <c r="U44" i="8" s="1"/>
  <c r="E45" i="8"/>
  <c r="K45" i="8"/>
  <c r="D45" i="8"/>
  <c r="O45" i="8" s="1"/>
  <c r="E46" i="8"/>
  <c r="K46" i="8"/>
  <c r="D46" i="8"/>
  <c r="O46" i="8" s="1"/>
  <c r="R46" i="8" s="1"/>
  <c r="E47" i="8"/>
  <c r="K47" i="8"/>
  <c r="D47" i="8"/>
  <c r="O47" i="8" s="1"/>
  <c r="R47" i="8" s="1"/>
  <c r="E48" i="8"/>
  <c r="K48" i="8"/>
  <c r="D48" i="8"/>
  <c r="O48" i="8" s="1"/>
  <c r="E49" i="8"/>
  <c r="K49" i="8"/>
  <c r="D49" i="8"/>
  <c r="O49" i="8" s="1"/>
  <c r="E50" i="8"/>
  <c r="K50" i="8"/>
  <c r="D50" i="8"/>
  <c r="O50" i="8" s="1"/>
  <c r="R50" i="8" s="1"/>
  <c r="E51" i="8"/>
  <c r="K51" i="8"/>
  <c r="D51" i="8"/>
  <c r="O51" i="8" s="1"/>
  <c r="E52" i="8"/>
  <c r="K52" i="8"/>
  <c r="D52" i="8"/>
  <c r="O52" i="8" s="1"/>
  <c r="E53" i="8"/>
  <c r="K53" i="8"/>
  <c r="D53" i="8"/>
  <c r="O53" i="8" s="1"/>
  <c r="E54" i="8"/>
  <c r="K54" i="8"/>
  <c r="D54" i="8"/>
  <c r="O54" i="8" s="1"/>
  <c r="E15" i="8"/>
  <c r="K15" i="8"/>
  <c r="D15" i="8"/>
  <c r="O15" i="8" s="1"/>
  <c r="E14" i="8"/>
  <c r="K14" i="8"/>
  <c r="D14" i="8"/>
  <c r="O14" i="8" s="1"/>
  <c r="E9" i="8"/>
  <c r="K9" i="8"/>
  <c r="D9" i="8"/>
  <c r="O9" i="8" s="1"/>
  <c r="G14" i="10"/>
  <c r="I14" i="10"/>
  <c r="F14" i="10"/>
  <c r="O14" i="10" s="1"/>
  <c r="G16" i="10"/>
  <c r="I16" i="10"/>
  <c r="F16" i="10"/>
  <c r="O16" i="10" s="1"/>
  <c r="R16" i="10" s="1"/>
  <c r="G17" i="10"/>
  <c r="I17" i="10"/>
  <c r="F17" i="10"/>
  <c r="O17" i="10" s="1"/>
  <c r="R17" i="10" s="1"/>
  <c r="G18" i="10"/>
  <c r="I18" i="10"/>
  <c r="F18" i="10"/>
  <c r="O18" i="10" s="1"/>
  <c r="G19" i="10"/>
  <c r="I19" i="10"/>
  <c r="F19" i="10"/>
  <c r="O19" i="10" s="1"/>
  <c r="G20" i="10"/>
  <c r="I20" i="10"/>
  <c r="F20" i="10"/>
  <c r="O20" i="10" s="1"/>
  <c r="R20" i="10" s="1"/>
  <c r="G21" i="10"/>
  <c r="I21" i="10"/>
  <c r="F21" i="10"/>
  <c r="O21" i="10" s="1"/>
  <c r="G22" i="10"/>
  <c r="I22" i="10"/>
  <c r="F22" i="10"/>
  <c r="O22" i="10" s="1"/>
  <c r="G23" i="10"/>
  <c r="I23" i="10"/>
  <c r="F23" i="10"/>
  <c r="O23" i="10" s="1"/>
  <c r="G24" i="10"/>
  <c r="I24" i="10"/>
  <c r="F24" i="10"/>
  <c r="O24" i="10" s="1"/>
  <c r="G25" i="10"/>
  <c r="I25" i="10"/>
  <c r="F25" i="10"/>
  <c r="O25" i="10" s="1"/>
  <c r="R25" i="10" s="1"/>
  <c r="G26" i="10"/>
  <c r="I26" i="10"/>
  <c r="F26" i="10"/>
  <c r="O26" i="10" s="1"/>
  <c r="G27" i="10"/>
  <c r="I27" i="10"/>
  <c r="F27" i="10"/>
  <c r="O27" i="10" s="1"/>
  <c r="G28" i="10"/>
  <c r="I28" i="10"/>
  <c r="F28" i="10"/>
  <c r="O28" i="10" s="1"/>
  <c r="G29" i="10"/>
  <c r="I29" i="10"/>
  <c r="F29" i="10"/>
  <c r="O29" i="10" s="1"/>
  <c r="U29" i="10" s="1"/>
  <c r="G30" i="10"/>
  <c r="I30" i="10"/>
  <c r="F30" i="10"/>
  <c r="O30" i="10" s="1"/>
  <c r="U30" i="10" s="1"/>
  <c r="G31" i="10"/>
  <c r="I31" i="10"/>
  <c r="F31" i="10"/>
  <c r="O31" i="10" s="1"/>
  <c r="R31" i="10" s="1"/>
  <c r="G32" i="10"/>
  <c r="I32" i="10"/>
  <c r="F32" i="10"/>
  <c r="O32" i="10" s="1"/>
  <c r="G33" i="10"/>
  <c r="I33" i="10"/>
  <c r="F33" i="10"/>
  <c r="O33" i="10" s="1"/>
  <c r="G34" i="10"/>
  <c r="I34" i="10"/>
  <c r="F34" i="10"/>
  <c r="O34" i="10" s="1"/>
  <c r="G35" i="10"/>
  <c r="I35" i="10"/>
  <c r="F35" i="10"/>
  <c r="O35" i="10" s="1"/>
  <c r="R35" i="10" s="1"/>
  <c r="G36" i="10"/>
  <c r="I36" i="10"/>
  <c r="F36" i="10"/>
  <c r="O36" i="10" s="1"/>
  <c r="G37" i="10"/>
  <c r="I37" i="10"/>
  <c r="F37" i="10"/>
  <c r="O37" i="10" s="1"/>
  <c r="G38" i="10"/>
  <c r="I38" i="10"/>
  <c r="F38" i="10"/>
  <c r="O38" i="10" s="1"/>
  <c r="G39" i="10"/>
  <c r="I39" i="10"/>
  <c r="F39" i="10"/>
  <c r="O39" i="10" s="1"/>
  <c r="R39" i="10" s="1"/>
  <c r="G40" i="10"/>
  <c r="I40" i="10"/>
  <c r="F40" i="10"/>
  <c r="O40" i="10" s="1"/>
  <c r="R40" i="10" s="1"/>
  <c r="G41" i="10"/>
  <c r="I41" i="10"/>
  <c r="F41" i="10"/>
  <c r="O41" i="10" s="1"/>
  <c r="R41" i="10" s="1"/>
  <c r="G42" i="10"/>
  <c r="I42" i="10"/>
  <c r="F42" i="10"/>
  <c r="O42" i="10" s="1"/>
  <c r="U42" i="10" s="1"/>
  <c r="G43" i="10"/>
  <c r="I43" i="10"/>
  <c r="F43" i="10"/>
  <c r="O43" i="10" s="1"/>
  <c r="R43" i="10" s="1"/>
  <c r="G44" i="10"/>
  <c r="I44" i="10"/>
  <c r="F44" i="10"/>
  <c r="O44" i="10" s="1"/>
  <c r="R44" i="10" s="1"/>
  <c r="G45" i="10"/>
  <c r="I45" i="10"/>
  <c r="F45" i="10"/>
  <c r="O45" i="10" s="1"/>
  <c r="R45" i="10" s="1"/>
  <c r="G46" i="10"/>
  <c r="I46" i="10"/>
  <c r="F46" i="10"/>
  <c r="O46" i="10" s="1"/>
  <c r="G47" i="10"/>
  <c r="I47" i="10"/>
  <c r="F47" i="10"/>
  <c r="O47" i="10" s="1"/>
  <c r="R47" i="10" s="1"/>
  <c r="G48" i="10"/>
  <c r="I48" i="10"/>
  <c r="F48" i="10"/>
  <c r="O48" i="10" s="1"/>
  <c r="R48" i="10" s="1"/>
  <c r="G49" i="10"/>
  <c r="I49" i="10"/>
  <c r="F49" i="10"/>
  <c r="O49" i="10" s="1"/>
  <c r="R49" i="10" s="1"/>
  <c r="G50" i="10"/>
  <c r="I50" i="10"/>
  <c r="F50" i="10"/>
  <c r="O50" i="10" s="1"/>
  <c r="U50" i="10" s="1"/>
  <c r="G51" i="10"/>
  <c r="I51" i="10"/>
  <c r="F51" i="10"/>
  <c r="O51" i="10" s="1"/>
  <c r="G52" i="10"/>
  <c r="I52" i="10"/>
  <c r="F52" i="10"/>
  <c r="O52" i="10" s="1"/>
  <c r="R52" i="10" s="1"/>
  <c r="G53" i="10"/>
  <c r="I53" i="10"/>
  <c r="F53" i="10"/>
  <c r="O53" i="10" s="1"/>
  <c r="R53" i="10" s="1"/>
  <c r="G54" i="10"/>
  <c r="I54" i="10"/>
  <c r="F54" i="10"/>
  <c r="O54" i="10" s="1"/>
  <c r="G15" i="10"/>
  <c r="I15" i="10"/>
  <c r="F15" i="10"/>
  <c r="O15" i="10" s="1"/>
  <c r="U15" i="10" s="1"/>
  <c r="G14" i="12"/>
  <c r="K14" i="12"/>
  <c r="F14" i="12"/>
  <c r="O14" i="12" s="1"/>
  <c r="U14" i="12" s="1"/>
  <c r="G16" i="11"/>
  <c r="J16" i="11"/>
  <c r="F16" i="11"/>
  <c r="O16" i="11" s="1"/>
  <c r="G17" i="11"/>
  <c r="J17" i="11"/>
  <c r="F17" i="11"/>
  <c r="O17" i="11" s="1"/>
  <c r="U17" i="11" s="1"/>
  <c r="G18" i="11"/>
  <c r="J18" i="11"/>
  <c r="F18" i="11"/>
  <c r="O18" i="11" s="1"/>
  <c r="G19" i="11"/>
  <c r="J19" i="11"/>
  <c r="F19" i="11"/>
  <c r="O19" i="11" s="1"/>
  <c r="G20" i="11"/>
  <c r="J20" i="11"/>
  <c r="F20" i="11"/>
  <c r="O20" i="11" s="1"/>
  <c r="G21" i="11"/>
  <c r="J21" i="11"/>
  <c r="F21" i="11"/>
  <c r="O21" i="11" s="1"/>
  <c r="U21" i="11" s="1"/>
  <c r="G22" i="11"/>
  <c r="J22" i="11"/>
  <c r="F22" i="11"/>
  <c r="O22" i="11" s="1"/>
  <c r="G23" i="11"/>
  <c r="J23" i="11"/>
  <c r="F23" i="11"/>
  <c r="O23" i="11" s="1"/>
  <c r="R23" i="11" s="1"/>
  <c r="G24" i="11"/>
  <c r="J24" i="11"/>
  <c r="F24" i="11"/>
  <c r="O24" i="11" s="1"/>
  <c r="R24" i="11" s="1"/>
  <c r="G25" i="11"/>
  <c r="J25" i="11"/>
  <c r="F25" i="11"/>
  <c r="O25" i="11" s="1"/>
  <c r="G26" i="11"/>
  <c r="J26" i="11"/>
  <c r="F26" i="11"/>
  <c r="O26" i="11" s="1"/>
  <c r="G27" i="11"/>
  <c r="J27" i="11"/>
  <c r="F27" i="11"/>
  <c r="O27" i="11" s="1"/>
  <c r="G28" i="11"/>
  <c r="J28" i="11"/>
  <c r="F28" i="11"/>
  <c r="O28" i="11" s="1"/>
  <c r="U28" i="11" s="1"/>
  <c r="G29" i="11"/>
  <c r="J29" i="11"/>
  <c r="F29" i="11"/>
  <c r="O29" i="11" s="1"/>
  <c r="R29" i="11" s="1"/>
  <c r="G30" i="11"/>
  <c r="J30" i="11"/>
  <c r="F30" i="11"/>
  <c r="O30" i="11" s="1"/>
  <c r="G31" i="11"/>
  <c r="J31" i="11"/>
  <c r="F31" i="11"/>
  <c r="O31" i="11" s="1"/>
  <c r="G32" i="11"/>
  <c r="J32" i="11"/>
  <c r="F32" i="11"/>
  <c r="O32" i="11" s="1"/>
  <c r="U32" i="11" s="1"/>
  <c r="G33" i="11"/>
  <c r="J33" i="11"/>
  <c r="F33" i="11"/>
  <c r="O33" i="11" s="1"/>
  <c r="G34" i="11"/>
  <c r="J34" i="11"/>
  <c r="F34" i="11"/>
  <c r="O34" i="11" s="1"/>
  <c r="G35" i="11"/>
  <c r="J35" i="11"/>
  <c r="F35" i="11"/>
  <c r="O35" i="11" s="1"/>
  <c r="G36" i="11"/>
  <c r="J36" i="11"/>
  <c r="F36" i="11"/>
  <c r="O36" i="11" s="1"/>
  <c r="G37" i="11"/>
  <c r="J37" i="11"/>
  <c r="F37" i="11"/>
  <c r="O37" i="11" s="1"/>
  <c r="G38" i="11"/>
  <c r="J38" i="11"/>
  <c r="F38" i="11"/>
  <c r="O38" i="11" s="1"/>
  <c r="R38" i="11" s="1"/>
  <c r="G39" i="11"/>
  <c r="J39" i="11"/>
  <c r="F39" i="11"/>
  <c r="O39" i="11" s="1"/>
  <c r="U39" i="11" s="1"/>
  <c r="G40" i="11"/>
  <c r="J40" i="11"/>
  <c r="F40" i="11"/>
  <c r="O40" i="11" s="1"/>
  <c r="R40" i="11" s="1"/>
  <c r="G41" i="11"/>
  <c r="J41" i="11"/>
  <c r="F41" i="11"/>
  <c r="O41" i="11" s="1"/>
  <c r="R41" i="11" s="1"/>
  <c r="G42" i="11"/>
  <c r="J42" i="11"/>
  <c r="P42" i="11" s="1"/>
  <c r="V42" i="11" s="1"/>
  <c r="F42" i="11"/>
  <c r="O42" i="11" s="1"/>
  <c r="G43" i="11"/>
  <c r="J43" i="11"/>
  <c r="F43" i="11"/>
  <c r="O43" i="11" s="1"/>
  <c r="G44" i="11"/>
  <c r="J44" i="11"/>
  <c r="F44" i="11"/>
  <c r="O44" i="11" s="1"/>
  <c r="R44" i="11" s="1"/>
  <c r="G45" i="11"/>
  <c r="J45" i="11"/>
  <c r="F45" i="11"/>
  <c r="O45" i="11" s="1"/>
  <c r="R45" i="11" s="1"/>
  <c r="G46" i="11"/>
  <c r="J46" i="11"/>
  <c r="F46" i="11"/>
  <c r="O46" i="11" s="1"/>
  <c r="R46" i="11" s="1"/>
  <c r="G47" i="11"/>
  <c r="J47" i="11"/>
  <c r="F47" i="11"/>
  <c r="O47" i="11" s="1"/>
  <c r="G48" i="11"/>
  <c r="J48" i="11"/>
  <c r="F48" i="11"/>
  <c r="O48" i="11" s="1"/>
  <c r="R48" i="11" s="1"/>
  <c r="G49" i="11"/>
  <c r="J49" i="11"/>
  <c r="F49" i="11"/>
  <c r="O49" i="11" s="1"/>
  <c r="R49" i="11" s="1"/>
  <c r="G50" i="11"/>
  <c r="J50" i="11"/>
  <c r="F50" i="11"/>
  <c r="O50" i="11" s="1"/>
  <c r="G51" i="11"/>
  <c r="J51" i="11"/>
  <c r="F51" i="11"/>
  <c r="O51" i="11" s="1"/>
  <c r="R51" i="11" s="1"/>
  <c r="G52" i="11"/>
  <c r="J52" i="11"/>
  <c r="F52" i="11"/>
  <c r="O52" i="11" s="1"/>
  <c r="G53" i="11"/>
  <c r="J53" i="11"/>
  <c r="F53" i="11"/>
  <c r="O53" i="11" s="1"/>
  <c r="U53" i="11" s="1"/>
  <c r="G54" i="11"/>
  <c r="J54" i="11"/>
  <c r="F54" i="11"/>
  <c r="O54" i="11" s="1"/>
  <c r="G15" i="11"/>
  <c r="J15" i="11"/>
  <c r="F15" i="11"/>
  <c r="O15" i="11" s="1"/>
  <c r="U15" i="11" s="1"/>
  <c r="G14" i="11"/>
  <c r="J14" i="11"/>
  <c r="F14" i="11"/>
  <c r="O14" i="11" s="1"/>
  <c r="G15" i="12"/>
  <c r="K15" i="12"/>
  <c r="F15" i="12"/>
  <c r="O15" i="12" s="1"/>
  <c r="R15" i="12" s="1"/>
  <c r="G13" i="12"/>
  <c r="K13" i="12"/>
  <c r="F13" i="12"/>
  <c r="O13" i="12" s="1"/>
  <c r="R13" i="12" s="1"/>
  <c r="G16" i="12"/>
  <c r="K16" i="12"/>
  <c r="F16" i="12"/>
  <c r="O16" i="12" s="1"/>
  <c r="U16" i="12" s="1"/>
  <c r="G17" i="12"/>
  <c r="K17" i="12"/>
  <c r="F17" i="12"/>
  <c r="O17" i="12" s="1"/>
  <c r="U17" i="12" s="1"/>
  <c r="G18" i="12"/>
  <c r="K18" i="12"/>
  <c r="F18" i="12"/>
  <c r="O18" i="12" s="1"/>
  <c r="G19" i="12"/>
  <c r="K19" i="12"/>
  <c r="F19" i="12"/>
  <c r="O19" i="12" s="1"/>
  <c r="R19" i="12" s="1"/>
  <c r="G20" i="12"/>
  <c r="K20" i="12"/>
  <c r="F20" i="12"/>
  <c r="O20" i="12" s="1"/>
  <c r="G21" i="12"/>
  <c r="K21" i="12"/>
  <c r="F21" i="12"/>
  <c r="O21" i="12" s="1"/>
  <c r="R21" i="12" s="1"/>
  <c r="G22" i="12"/>
  <c r="K22" i="12"/>
  <c r="F22" i="12"/>
  <c r="O22" i="12" s="1"/>
  <c r="G23" i="12"/>
  <c r="K23" i="12"/>
  <c r="F23" i="12"/>
  <c r="O23" i="12" s="1"/>
  <c r="G24" i="12"/>
  <c r="K24" i="12"/>
  <c r="F24" i="12"/>
  <c r="O24" i="12" s="1"/>
  <c r="R24" i="12" s="1"/>
  <c r="G25" i="12"/>
  <c r="K25" i="12"/>
  <c r="F25" i="12"/>
  <c r="O25" i="12" s="1"/>
  <c r="G26" i="12"/>
  <c r="K26" i="12"/>
  <c r="F26" i="12"/>
  <c r="O26" i="12" s="1"/>
  <c r="G27" i="12"/>
  <c r="K27" i="12"/>
  <c r="F27" i="12"/>
  <c r="O27" i="12" s="1"/>
  <c r="G28" i="12"/>
  <c r="K28" i="12"/>
  <c r="F28" i="12"/>
  <c r="O28" i="12" s="1"/>
  <c r="U28" i="12" s="1"/>
  <c r="G29" i="12"/>
  <c r="K29" i="12"/>
  <c r="F29" i="12"/>
  <c r="O29" i="12" s="1"/>
  <c r="R29" i="12" s="1"/>
  <c r="G30" i="12"/>
  <c r="K30" i="12"/>
  <c r="F30" i="12"/>
  <c r="O30" i="12" s="1"/>
  <c r="G31" i="12"/>
  <c r="K31" i="12"/>
  <c r="F31" i="12"/>
  <c r="O31" i="12" s="1"/>
  <c r="G32" i="12"/>
  <c r="K32" i="12"/>
  <c r="F32" i="12"/>
  <c r="O32" i="12" s="1"/>
  <c r="R32" i="12" s="1"/>
  <c r="G33" i="12"/>
  <c r="K33" i="12"/>
  <c r="F33" i="12"/>
  <c r="O33" i="12" s="1"/>
  <c r="R33" i="12" s="1"/>
  <c r="G34" i="12"/>
  <c r="K34" i="12"/>
  <c r="F34" i="12"/>
  <c r="O34" i="12"/>
  <c r="G35" i="12"/>
  <c r="K35" i="12"/>
  <c r="F35" i="12"/>
  <c r="O35" i="12"/>
  <c r="G36" i="12"/>
  <c r="P36" i="12" s="1"/>
  <c r="K36" i="12"/>
  <c r="F36" i="12"/>
  <c r="O36" i="12" s="1"/>
  <c r="G37" i="12"/>
  <c r="K37" i="12"/>
  <c r="F37" i="12"/>
  <c r="O37" i="12" s="1"/>
  <c r="R37" i="12" s="1"/>
  <c r="G38" i="12"/>
  <c r="K38" i="12"/>
  <c r="F38" i="12"/>
  <c r="O38" i="12" s="1"/>
  <c r="G39" i="12"/>
  <c r="K39" i="12"/>
  <c r="F39" i="12"/>
  <c r="O39" i="12" s="1"/>
  <c r="R39" i="12" s="1"/>
  <c r="G40" i="12"/>
  <c r="K40" i="12"/>
  <c r="F40" i="12"/>
  <c r="O40" i="12" s="1"/>
  <c r="G41" i="12"/>
  <c r="K41" i="12"/>
  <c r="F41" i="12"/>
  <c r="O41" i="12" s="1"/>
  <c r="G42" i="12"/>
  <c r="K42" i="12"/>
  <c r="F42" i="12"/>
  <c r="O42" i="12" s="1"/>
  <c r="G43" i="12"/>
  <c r="K43" i="12"/>
  <c r="F43" i="12"/>
  <c r="O43" i="12" s="1"/>
  <c r="U43" i="12" s="1"/>
  <c r="G44" i="12"/>
  <c r="K44" i="12"/>
  <c r="F44" i="12"/>
  <c r="O44" i="12" s="1"/>
  <c r="G45" i="12"/>
  <c r="K45" i="12"/>
  <c r="F45" i="12"/>
  <c r="O45" i="12" s="1"/>
  <c r="G46" i="12"/>
  <c r="K46" i="12"/>
  <c r="F46" i="12"/>
  <c r="O46" i="12" s="1"/>
  <c r="G47" i="12"/>
  <c r="K47" i="12"/>
  <c r="F47" i="12"/>
  <c r="O47" i="12" s="1"/>
  <c r="G48" i="12"/>
  <c r="K48" i="12"/>
  <c r="F48" i="12"/>
  <c r="O48" i="12" s="1"/>
  <c r="G49" i="12"/>
  <c r="K49" i="12"/>
  <c r="F49" i="12"/>
  <c r="O49" i="12" s="1"/>
  <c r="R49" i="12" s="1"/>
  <c r="G50" i="12"/>
  <c r="K50" i="12"/>
  <c r="F50" i="12"/>
  <c r="O50" i="12" s="1"/>
  <c r="G51" i="12"/>
  <c r="K51" i="12"/>
  <c r="F51" i="12"/>
  <c r="O51" i="12" s="1"/>
  <c r="R51" i="12" s="1"/>
  <c r="G52" i="12"/>
  <c r="K52" i="12"/>
  <c r="F52" i="12"/>
  <c r="O52" i="12" s="1"/>
  <c r="R52" i="12" s="1"/>
  <c r="G53" i="12"/>
  <c r="K53" i="12"/>
  <c r="F53" i="12"/>
  <c r="O53" i="12" s="1"/>
  <c r="U53" i="12" s="1"/>
  <c r="G54" i="12"/>
  <c r="K54" i="12"/>
  <c r="F54" i="12"/>
  <c r="O54" i="12" s="1"/>
  <c r="U54" i="12" s="1"/>
  <c r="G9" i="12"/>
  <c r="K9" i="12"/>
  <c r="F9" i="12"/>
  <c r="O9" i="12" s="1"/>
  <c r="G10" i="12"/>
  <c r="K10" i="12"/>
  <c r="G11" i="12"/>
  <c r="K11" i="12"/>
  <c r="G12" i="12"/>
  <c r="K12" i="12"/>
  <c r="J9" i="12"/>
  <c r="J10" i="12"/>
  <c r="F10" i="12"/>
  <c r="O10" i="12" s="1"/>
  <c r="J11" i="12"/>
  <c r="F11" i="12"/>
  <c r="O11" i="12" s="1"/>
  <c r="U11" i="12" s="1"/>
  <c r="J12" i="12"/>
  <c r="F12" i="12"/>
  <c r="O12" i="12" s="1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AH33" i="12"/>
  <c r="M9" i="12"/>
  <c r="M10" i="12"/>
  <c r="M11" i="12"/>
  <c r="M12" i="12"/>
  <c r="M13" i="12"/>
  <c r="M14" i="12"/>
  <c r="M15" i="12"/>
  <c r="AA15" i="12" s="1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AA37" i="12" s="1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AG55" i="12"/>
  <c r="AG51" i="12"/>
  <c r="AG47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G10" i="11"/>
  <c r="J10" i="11"/>
  <c r="G11" i="11"/>
  <c r="J11" i="11"/>
  <c r="G12" i="11"/>
  <c r="J12" i="11"/>
  <c r="G13" i="11"/>
  <c r="J13" i="11"/>
  <c r="G9" i="11"/>
  <c r="J9" i="11"/>
  <c r="I9" i="11"/>
  <c r="F9" i="11"/>
  <c r="O9" i="11" s="1"/>
  <c r="I10" i="11"/>
  <c r="F10" i="11"/>
  <c r="O10" i="11" s="1"/>
  <c r="R10" i="11" s="1"/>
  <c r="I11" i="11"/>
  <c r="F11" i="11"/>
  <c r="O11" i="11" s="1"/>
  <c r="I12" i="11"/>
  <c r="F12" i="11"/>
  <c r="O12" i="11" s="1"/>
  <c r="R12" i="11" s="1"/>
  <c r="I13" i="11"/>
  <c r="F13" i="11"/>
  <c r="O13" i="11" s="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AH33" i="11"/>
  <c r="U13" i="11"/>
  <c r="U29" i="11"/>
  <c r="U45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AA25" i="11" s="1"/>
  <c r="M26" i="11"/>
  <c r="M27" i="11"/>
  <c r="M28" i="11"/>
  <c r="M29" i="11"/>
  <c r="AA29" i="11" s="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AG55" i="11"/>
  <c r="AG51" i="11"/>
  <c r="AG47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G10" i="10"/>
  <c r="I10" i="10"/>
  <c r="G11" i="10"/>
  <c r="I11" i="10"/>
  <c r="G12" i="10"/>
  <c r="I12" i="10"/>
  <c r="G13" i="10"/>
  <c r="I13" i="10"/>
  <c r="F9" i="10"/>
  <c r="O9" i="10" s="1"/>
  <c r="U9" i="10" s="1"/>
  <c r="G9" i="10"/>
  <c r="I9" i="10"/>
  <c r="F10" i="10"/>
  <c r="O10" i="10" s="1"/>
  <c r="R10" i="10" s="1"/>
  <c r="F11" i="10"/>
  <c r="O11" i="10" s="1"/>
  <c r="U11" i="10" s="1"/>
  <c r="F12" i="10"/>
  <c r="O12" i="10" s="1"/>
  <c r="R12" i="10" s="1"/>
  <c r="F13" i="10"/>
  <c r="O13" i="10" s="1"/>
  <c r="E9" i="10"/>
  <c r="K9" i="10"/>
  <c r="D9" i="10"/>
  <c r="E10" i="10"/>
  <c r="K10" i="10"/>
  <c r="D10" i="10"/>
  <c r="E11" i="10"/>
  <c r="K11" i="10"/>
  <c r="D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AH33" i="10"/>
  <c r="U27" i="10"/>
  <c r="U31" i="10"/>
  <c r="U39" i="10"/>
  <c r="U43" i="10"/>
  <c r="M9" i="10"/>
  <c r="M10" i="10"/>
  <c r="M11" i="10"/>
  <c r="M12" i="10"/>
  <c r="M13" i="10"/>
  <c r="M14" i="10"/>
  <c r="M15" i="10"/>
  <c r="M16" i="10"/>
  <c r="M17" i="10"/>
  <c r="M18" i="10"/>
  <c r="M19" i="10"/>
  <c r="AA19" i="10" s="1"/>
  <c r="M20" i="10"/>
  <c r="M21" i="10"/>
  <c r="M22" i="10"/>
  <c r="M23" i="10"/>
  <c r="M24" i="10"/>
  <c r="M25" i="10"/>
  <c r="M26" i="10"/>
  <c r="M27" i="10"/>
  <c r="AA27" i="10" s="1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AA43" i="10" s="1"/>
  <c r="M44" i="10"/>
  <c r="M45" i="10"/>
  <c r="M46" i="10"/>
  <c r="M47" i="10"/>
  <c r="M48" i="10"/>
  <c r="M49" i="10"/>
  <c r="M50" i="10"/>
  <c r="M51" i="10"/>
  <c r="M52" i="10"/>
  <c r="M53" i="10"/>
  <c r="M54" i="10"/>
  <c r="AG55" i="10"/>
  <c r="AG51" i="10"/>
  <c r="AG47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E10" i="8"/>
  <c r="K10" i="8"/>
  <c r="E11" i="8"/>
  <c r="K11" i="8"/>
  <c r="E12" i="8"/>
  <c r="K12" i="8"/>
  <c r="E13" i="8"/>
  <c r="K13" i="8"/>
  <c r="J9" i="8"/>
  <c r="J10" i="8"/>
  <c r="D10" i="8"/>
  <c r="O10" i="8" s="1"/>
  <c r="J11" i="8"/>
  <c r="D11" i="8"/>
  <c r="O11" i="8" s="1"/>
  <c r="J12" i="8"/>
  <c r="D12" i="8"/>
  <c r="O12" i="8" s="1"/>
  <c r="U12" i="8" s="1"/>
  <c r="J13" i="8"/>
  <c r="D13" i="8"/>
  <c r="O13" i="8" s="1"/>
  <c r="U13" i="8" s="1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AH33" i="8"/>
  <c r="U26" i="8"/>
  <c r="U29" i="8"/>
  <c r="U30" i="8"/>
  <c r="U34" i="8"/>
  <c r="U38" i="8"/>
  <c r="U42" i="8"/>
  <c r="U46" i="8"/>
  <c r="U50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AA30" i="8" s="1"/>
  <c r="M31" i="8"/>
  <c r="M32" i="8"/>
  <c r="M33" i="8"/>
  <c r="M34" i="8"/>
  <c r="M35" i="8"/>
  <c r="M36" i="8"/>
  <c r="M37" i="8"/>
  <c r="M38" i="8"/>
  <c r="AA38" i="8" s="1"/>
  <c r="M39" i="8"/>
  <c r="M40" i="8"/>
  <c r="M41" i="8"/>
  <c r="M42" i="8"/>
  <c r="M43" i="8"/>
  <c r="M44" i="8"/>
  <c r="M45" i="8"/>
  <c r="M46" i="8"/>
  <c r="AA46" i="8" s="1"/>
  <c r="M47" i="8"/>
  <c r="M48" i="8"/>
  <c r="M49" i="8"/>
  <c r="M50" i="8"/>
  <c r="M51" i="8"/>
  <c r="M52" i="8"/>
  <c r="M53" i="8"/>
  <c r="M54" i="8"/>
  <c r="AG55" i="8"/>
  <c r="AG51" i="8"/>
  <c r="AG47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E10" i="7"/>
  <c r="J10" i="7"/>
  <c r="E11" i="7"/>
  <c r="J11" i="7"/>
  <c r="E12" i="7"/>
  <c r="J12" i="7"/>
  <c r="E13" i="7"/>
  <c r="J13" i="7"/>
  <c r="E9" i="7"/>
  <c r="J9" i="7"/>
  <c r="D9" i="7"/>
  <c r="O9" i="7" s="1"/>
  <c r="I9" i="7"/>
  <c r="I10" i="7"/>
  <c r="D10" i="7"/>
  <c r="O10" i="7" s="1"/>
  <c r="I11" i="7"/>
  <c r="D11" i="7"/>
  <c r="O11" i="7" s="1"/>
  <c r="I12" i="7"/>
  <c r="D12" i="7"/>
  <c r="O12" i="7" s="1"/>
  <c r="I13" i="7"/>
  <c r="D13" i="7"/>
  <c r="O13" i="7" s="1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AH33" i="7"/>
  <c r="U17" i="7"/>
  <c r="U21" i="7"/>
  <c r="U25" i="7"/>
  <c r="U48" i="7"/>
  <c r="U49" i="7"/>
  <c r="M9" i="7"/>
  <c r="M10" i="7"/>
  <c r="M11" i="7"/>
  <c r="M12" i="7"/>
  <c r="M13" i="7"/>
  <c r="M14" i="7"/>
  <c r="M15" i="7"/>
  <c r="M16" i="7"/>
  <c r="M17" i="7"/>
  <c r="AA17" i="7" s="1"/>
  <c r="M18" i="7"/>
  <c r="M19" i="7"/>
  <c r="M20" i="7"/>
  <c r="M21" i="7"/>
  <c r="AA21" i="7" s="1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AG55" i="7"/>
  <c r="AG51" i="7"/>
  <c r="AG47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E10" i="6"/>
  <c r="I10" i="6"/>
  <c r="E11" i="6"/>
  <c r="I11" i="6"/>
  <c r="E12" i="6"/>
  <c r="I12" i="6"/>
  <c r="E13" i="6"/>
  <c r="I13" i="6"/>
  <c r="E9" i="6"/>
  <c r="I9" i="6"/>
  <c r="D11" i="6"/>
  <c r="O11" i="6" s="1"/>
  <c r="D10" i="6"/>
  <c r="O10" i="6" s="1"/>
  <c r="D12" i="6"/>
  <c r="O12" i="6" s="1"/>
  <c r="R12" i="6" s="1"/>
  <c r="D13" i="6"/>
  <c r="O13" i="6" s="1"/>
  <c r="D9" i="6"/>
  <c r="O9" i="6" s="1"/>
  <c r="C9" i="6"/>
  <c r="K9" i="6"/>
  <c r="B9" i="6"/>
  <c r="C10" i="6"/>
  <c r="K10" i="6"/>
  <c r="B10" i="6"/>
  <c r="C11" i="6"/>
  <c r="K11" i="6"/>
  <c r="B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AH33" i="6"/>
  <c r="U14" i="6"/>
  <c r="U15" i="6"/>
  <c r="U18" i="6"/>
  <c r="U22" i="6"/>
  <c r="U23" i="6"/>
  <c r="U26" i="6"/>
  <c r="U27" i="6"/>
  <c r="U31" i="6"/>
  <c r="U35" i="6"/>
  <c r="U39" i="6"/>
  <c r="U43" i="6"/>
  <c r="U47" i="6"/>
  <c r="U51" i="6"/>
  <c r="M9" i="6"/>
  <c r="M10" i="6"/>
  <c r="M11" i="6"/>
  <c r="M12" i="6"/>
  <c r="M13" i="6"/>
  <c r="M14" i="6"/>
  <c r="AA14" i="6" s="1"/>
  <c r="M15" i="6"/>
  <c r="AA15" i="6" s="1"/>
  <c r="M16" i="6"/>
  <c r="M17" i="6"/>
  <c r="M18" i="6"/>
  <c r="AA18" i="6" s="1"/>
  <c r="M19" i="6"/>
  <c r="M20" i="6"/>
  <c r="M21" i="6"/>
  <c r="M22" i="6"/>
  <c r="AA22" i="6" s="1"/>
  <c r="M23" i="6"/>
  <c r="AA23" i="6" s="1"/>
  <c r="M24" i="6"/>
  <c r="M25" i="6"/>
  <c r="M26" i="6"/>
  <c r="AA26" i="6" s="1"/>
  <c r="M27" i="6"/>
  <c r="AA27" i="6" s="1"/>
  <c r="M28" i="6"/>
  <c r="M29" i="6"/>
  <c r="M30" i="6"/>
  <c r="AA30" i="6" s="1"/>
  <c r="M31" i="6"/>
  <c r="AA31" i="6" s="1"/>
  <c r="M32" i="6"/>
  <c r="M33" i="6"/>
  <c r="M34" i="6"/>
  <c r="AA34" i="6" s="1"/>
  <c r="M35" i="6"/>
  <c r="AA35" i="6" s="1"/>
  <c r="M36" i="6"/>
  <c r="M37" i="6"/>
  <c r="M38" i="6"/>
  <c r="AA38" i="6" s="1"/>
  <c r="M39" i="6"/>
  <c r="AA39" i="6" s="1"/>
  <c r="M40" i="6"/>
  <c r="M41" i="6"/>
  <c r="M42" i="6"/>
  <c r="AA42" i="6" s="1"/>
  <c r="M43" i="6"/>
  <c r="AA43" i="6" s="1"/>
  <c r="M44" i="6"/>
  <c r="M45" i="6"/>
  <c r="M46" i="6"/>
  <c r="AA46" i="6" s="1"/>
  <c r="M47" i="6"/>
  <c r="AA47" i="6" s="1"/>
  <c r="M48" i="6"/>
  <c r="M49" i="6"/>
  <c r="M50" i="6"/>
  <c r="AA50" i="6" s="1"/>
  <c r="M51" i="6"/>
  <c r="AA51" i="6" s="1"/>
  <c r="M52" i="6"/>
  <c r="M53" i="6"/>
  <c r="M54" i="6"/>
  <c r="AA54" i="6" s="1"/>
  <c r="AG55" i="6"/>
  <c r="AG51" i="6"/>
  <c r="AG47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C12" i="5"/>
  <c r="K12" i="5"/>
  <c r="C9" i="5"/>
  <c r="K9" i="5"/>
  <c r="C10" i="5"/>
  <c r="K10" i="5"/>
  <c r="C11" i="5"/>
  <c r="K11" i="5"/>
  <c r="C13" i="5"/>
  <c r="K13" i="5"/>
  <c r="J9" i="5"/>
  <c r="B9" i="5"/>
  <c r="O9" i="5" s="1"/>
  <c r="J10" i="5"/>
  <c r="B10" i="5"/>
  <c r="O10" i="5" s="1"/>
  <c r="J11" i="5"/>
  <c r="B11" i="5"/>
  <c r="O11" i="5" s="1"/>
  <c r="J12" i="5"/>
  <c r="B12" i="5"/>
  <c r="O12" i="5" s="1"/>
  <c r="J13" i="5"/>
  <c r="B13" i="5"/>
  <c r="O13" i="5" s="1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AH33" i="5"/>
  <c r="U15" i="5"/>
  <c r="U23" i="5"/>
  <c r="U30" i="5"/>
  <c r="U39" i="5"/>
  <c r="U52" i="5"/>
  <c r="M9" i="5"/>
  <c r="M10" i="5"/>
  <c r="M11" i="5"/>
  <c r="M12" i="5"/>
  <c r="M13" i="5"/>
  <c r="M14" i="5"/>
  <c r="M15" i="5"/>
  <c r="AA15" i="5" s="1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AA52" i="5" s="1"/>
  <c r="M53" i="5"/>
  <c r="M54" i="5"/>
  <c r="AG55" i="5"/>
  <c r="AG51" i="5"/>
  <c r="AG47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C10" i="4"/>
  <c r="J10" i="4"/>
  <c r="C11" i="4"/>
  <c r="J11" i="4"/>
  <c r="C12" i="4"/>
  <c r="J12" i="4"/>
  <c r="C13" i="4"/>
  <c r="J13" i="4"/>
  <c r="C9" i="4"/>
  <c r="J9" i="4"/>
  <c r="B9" i="4"/>
  <c r="O9" i="4" s="1"/>
  <c r="B9" i="2"/>
  <c r="O9" i="2" s="1"/>
  <c r="U9" i="2" s="1"/>
  <c r="I9" i="4"/>
  <c r="B10" i="4"/>
  <c r="O10" i="4" s="1"/>
  <c r="R10" i="4" s="1"/>
  <c r="B11" i="4"/>
  <c r="O11" i="4" s="1"/>
  <c r="B12" i="4"/>
  <c r="O12" i="4" s="1"/>
  <c r="R12" i="4" s="1"/>
  <c r="B13" i="4"/>
  <c r="O13" i="4" s="1"/>
  <c r="AH33" i="4"/>
  <c r="U17" i="4"/>
  <c r="U18" i="4"/>
  <c r="U21" i="4"/>
  <c r="U22" i="4"/>
  <c r="U25" i="4"/>
  <c r="U26" i="4"/>
  <c r="U37" i="4"/>
  <c r="U38" i="4"/>
  <c r="U41" i="4"/>
  <c r="U42" i="4"/>
  <c r="U45" i="4"/>
  <c r="U46" i="4"/>
  <c r="U49" i="4"/>
  <c r="U50" i="4"/>
  <c r="U53" i="4"/>
  <c r="U54" i="4"/>
  <c r="M9" i="4"/>
  <c r="M10" i="4"/>
  <c r="M11" i="4"/>
  <c r="M12" i="4"/>
  <c r="M13" i="4"/>
  <c r="M14" i="4"/>
  <c r="M15" i="4"/>
  <c r="M16" i="4"/>
  <c r="M17" i="4"/>
  <c r="AA17" i="4" s="1"/>
  <c r="M18" i="4"/>
  <c r="AA18" i="4" s="1"/>
  <c r="M19" i="4"/>
  <c r="M20" i="4"/>
  <c r="M21" i="4"/>
  <c r="AA21" i="4" s="1"/>
  <c r="M22" i="4"/>
  <c r="AA22" i="4" s="1"/>
  <c r="M23" i="4"/>
  <c r="M24" i="4"/>
  <c r="M25" i="4"/>
  <c r="AA25" i="4" s="1"/>
  <c r="M26" i="4"/>
  <c r="AA26" i="4" s="1"/>
  <c r="M27" i="4"/>
  <c r="M28" i="4"/>
  <c r="M29" i="4"/>
  <c r="M30" i="4"/>
  <c r="M31" i="4"/>
  <c r="M32" i="4"/>
  <c r="M33" i="4"/>
  <c r="M34" i="4"/>
  <c r="M35" i="4"/>
  <c r="M36" i="4"/>
  <c r="M37" i="4"/>
  <c r="AA37" i="4" s="1"/>
  <c r="M38" i="4"/>
  <c r="AA38" i="4" s="1"/>
  <c r="M39" i="4"/>
  <c r="M40" i="4"/>
  <c r="M41" i="4"/>
  <c r="AA41" i="4" s="1"/>
  <c r="M42" i="4"/>
  <c r="AA42" i="4" s="1"/>
  <c r="M43" i="4"/>
  <c r="M44" i="4"/>
  <c r="M45" i="4"/>
  <c r="AA45" i="4" s="1"/>
  <c r="M46" i="4"/>
  <c r="AA46" i="4" s="1"/>
  <c r="M47" i="4"/>
  <c r="M48" i="4"/>
  <c r="M49" i="4"/>
  <c r="AA49" i="4" s="1"/>
  <c r="M50" i="4"/>
  <c r="AA50" i="4" s="1"/>
  <c r="M51" i="4"/>
  <c r="M52" i="4"/>
  <c r="M53" i="4"/>
  <c r="AA53" i="4" s="1"/>
  <c r="M54" i="4"/>
  <c r="AA54" i="4" s="1"/>
  <c r="AG55" i="4"/>
  <c r="AG51" i="4"/>
  <c r="AG47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AG26" i="2"/>
  <c r="C9" i="2"/>
  <c r="I9" i="2"/>
  <c r="C11" i="2"/>
  <c r="I11" i="2"/>
  <c r="B11" i="2"/>
  <c r="O11" i="2" s="1"/>
  <c r="C12" i="2"/>
  <c r="I12" i="2"/>
  <c r="B12" i="2"/>
  <c r="O12" i="2" s="1"/>
  <c r="C13" i="2"/>
  <c r="I13" i="2"/>
  <c r="B13" i="2"/>
  <c r="O13" i="2" s="1"/>
  <c r="AG55" i="2"/>
  <c r="M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AG51" i="2"/>
  <c r="AG47" i="2"/>
  <c r="M52" i="2"/>
  <c r="AA52" i="2" s="1"/>
  <c r="K52" i="2"/>
  <c r="J52" i="2"/>
  <c r="G52" i="2"/>
  <c r="F52" i="2"/>
  <c r="E52" i="2"/>
  <c r="D52" i="2"/>
  <c r="M51" i="2"/>
  <c r="AA51" i="2" s="1"/>
  <c r="K51" i="2"/>
  <c r="J51" i="2"/>
  <c r="G51" i="2"/>
  <c r="F51" i="2"/>
  <c r="E51" i="2"/>
  <c r="D51" i="2"/>
  <c r="M50" i="2"/>
  <c r="K50" i="2"/>
  <c r="J50" i="2"/>
  <c r="G50" i="2"/>
  <c r="F50" i="2"/>
  <c r="E50" i="2"/>
  <c r="D50" i="2"/>
  <c r="M49" i="2"/>
  <c r="K49" i="2"/>
  <c r="J49" i="2"/>
  <c r="G49" i="2"/>
  <c r="F49" i="2"/>
  <c r="E49" i="2"/>
  <c r="D49" i="2"/>
  <c r="M48" i="2"/>
  <c r="K48" i="2"/>
  <c r="J48" i="2"/>
  <c r="G48" i="2"/>
  <c r="F48" i="2"/>
  <c r="E48" i="2"/>
  <c r="D48" i="2"/>
  <c r="M47" i="2"/>
  <c r="K47" i="2"/>
  <c r="J47" i="2"/>
  <c r="G47" i="2"/>
  <c r="F47" i="2"/>
  <c r="E47" i="2"/>
  <c r="D47" i="2"/>
  <c r="M46" i="2"/>
  <c r="AA46" i="2" s="1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M44" i="2"/>
  <c r="K44" i="2"/>
  <c r="J44" i="2"/>
  <c r="G44" i="2"/>
  <c r="F44" i="2"/>
  <c r="E44" i="2"/>
  <c r="D44" i="2"/>
  <c r="M43" i="2"/>
  <c r="AA43" i="2" s="1"/>
  <c r="K43" i="2"/>
  <c r="J43" i="2"/>
  <c r="G43" i="2"/>
  <c r="F43" i="2"/>
  <c r="E43" i="2"/>
  <c r="D43" i="2"/>
  <c r="U43" i="2"/>
  <c r="U42" i="2"/>
  <c r="M42" i="2"/>
  <c r="AA42" i="2" s="1"/>
  <c r="K42" i="2"/>
  <c r="J42" i="2"/>
  <c r="G42" i="2"/>
  <c r="F42" i="2"/>
  <c r="E42" i="2"/>
  <c r="D42" i="2"/>
  <c r="M41" i="2"/>
  <c r="K41" i="2"/>
  <c r="J41" i="2"/>
  <c r="G41" i="2"/>
  <c r="F41" i="2"/>
  <c r="E41" i="2"/>
  <c r="D41" i="2"/>
  <c r="M40" i="2"/>
  <c r="K40" i="2"/>
  <c r="J40" i="2"/>
  <c r="G40" i="2"/>
  <c r="F40" i="2"/>
  <c r="E40" i="2"/>
  <c r="D40" i="2"/>
  <c r="M39" i="2"/>
  <c r="K39" i="2"/>
  <c r="J39" i="2"/>
  <c r="G39" i="2"/>
  <c r="F39" i="2"/>
  <c r="E39" i="2"/>
  <c r="D39" i="2"/>
  <c r="U38" i="2"/>
  <c r="M38" i="2"/>
  <c r="AA38" i="2" s="1"/>
  <c r="K38" i="2"/>
  <c r="J38" i="2"/>
  <c r="G38" i="2"/>
  <c r="F38" i="2"/>
  <c r="E38" i="2"/>
  <c r="D38" i="2"/>
  <c r="M37" i="2"/>
  <c r="K37" i="2"/>
  <c r="J37" i="2"/>
  <c r="G37" i="2"/>
  <c r="F37" i="2"/>
  <c r="E37" i="2"/>
  <c r="D37" i="2"/>
  <c r="M36" i="2"/>
  <c r="K36" i="2"/>
  <c r="J36" i="2"/>
  <c r="G36" i="2"/>
  <c r="F36" i="2"/>
  <c r="E36" i="2"/>
  <c r="D36" i="2"/>
  <c r="U35" i="2"/>
  <c r="M35" i="2"/>
  <c r="AA35" i="2" s="1"/>
  <c r="K35" i="2"/>
  <c r="J35" i="2"/>
  <c r="G35" i="2"/>
  <c r="F35" i="2"/>
  <c r="E35" i="2"/>
  <c r="D35" i="2"/>
  <c r="U34" i="2"/>
  <c r="M34" i="2"/>
  <c r="AA34" i="2" s="1"/>
  <c r="K34" i="2"/>
  <c r="J34" i="2"/>
  <c r="G34" i="2"/>
  <c r="F34" i="2"/>
  <c r="E34" i="2"/>
  <c r="D34" i="2"/>
  <c r="AH33" i="2"/>
  <c r="M33" i="2"/>
  <c r="K33" i="2"/>
  <c r="J33" i="2"/>
  <c r="G33" i="2"/>
  <c r="F33" i="2"/>
  <c r="E33" i="2"/>
  <c r="D33" i="2"/>
  <c r="M32" i="2"/>
  <c r="K32" i="2"/>
  <c r="J32" i="2"/>
  <c r="G32" i="2"/>
  <c r="F32" i="2"/>
  <c r="E32" i="2"/>
  <c r="D32" i="2"/>
  <c r="M31" i="2"/>
  <c r="AA31" i="2" s="1"/>
  <c r="K31" i="2"/>
  <c r="J31" i="2"/>
  <c r="G31" i="2"/>
  <c r="F31" i="2"/>
  <c r="E31" i="2"/>
  <c r="D31" i="2"/>
  <c r="M30" i="2"/>
  <c r="AA30" i="2" s="1"/>
  <c r="K30" i="2"/>
  <c r="J30" i="2"/>
  <c r="G30" i="2"/>
  <c r="F30" i="2"/>
  <c r="E30" i="2"/>
  <c r="D30" i="2"/>
  <c r="M29" i="2"/>
  <c r="K29" i="2"/>
  <c r="J29" i="2"/>
  <c r="G29" i="2"/>
  <c r="F29" i="2"/>
  <c r="E29" i="2"/>
  <c r="D29" i="2"/>
  <c r="M28" i="2"/>
  <c r="K28" i="2"/>
  <c r="J28" i="2"/>
  <c r="G28" i="2"/>
  <c r="F28" i="2"/>
  <c r="E28" i="2"/>
  <c r="D28" i="2"/>
  <c r="M27" i="2"/>
  <c r="AA27" i="2" s="1"/>
  <c r="K27" i="2"/>
  <c r="J27" i="2"/>
  <c r="G27" i="2"/>
  <c r="F27" i="2"/>
  <c r="E27" i="2"/>
  <c r="D27" i="2"/>
  <c r="U26" i="2"/>
  <c r="M26" i="2"/>
  <c r="AA26" i="2" s="1"/>
  <c r="K26" i="2"/>
  <c r="J26" i="2"/>
  <c r="G26" i="2"/>
  <c r="F26" i="2"/>
  <c r="E26" i="2"/>
  <c r="D26" i="2"/>
  <c r="M25" i="2"/>
  <c r="K25" i="2"/>
  <c r="J25" i="2"/>
  <c r="G25" i="2"/>
  <c r="F25" i="2"/>
  <c r="E25" i="2"/>
  <c r="D25" i="2"/>
  <c r="M24" i="2"/>
  <c r="K24" i="2"/>
  <c r="J24" i="2"/>
  <c r="G24" i="2"/>
  <c r="F24" i="2"/>
  <c r="E24" i="2"/>
  <c r="D24" i="2"/>
  <c r="M23" i="2"/>
  <c r="AA23" i="2" s="1"/>
  <c r="K23" i="2"/>
  <c r="J23" i="2"/>
  <c r="G23" i="2"/>
  <c r="F23" i="2"/>
  <c r="E23" i="2"/>
  <c r="D23" i="2"/>
  <c r="M22" i="2"/>
  <c r="AA22" i="2" s="1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M20" i="2"/>
  <c r="K20" i="2"/>
  <c r="J20" i="2"/>
  <c r="G20" i="2"/>
  <c r="F20" i="2"/>
  <c r="E20" i="2"/>
  <c r="D20" i="2"/>
  <c r="M19" i="2"/>
  <c r="AA19" i="2" s="1"/>
  <c r="K19" i="2"/>
  <c r="J19" i="2"/>
  <c r="G19" i="2"/>
  <c r="F19" i="2"/>
  <c r="E19" i="2"/>
  <c r="D19" i="2"/>
  <c r="U18" i="2"/>
  <c r="M18" i="2"/>
  <c r="AA18" i="2" s="1"/>
  <c r="K18" i="2"/>
  <c r="J18" i="2"/>
  <c r="G18" i="2"/>
  <c r="F18" i="2"/>
  <c r="E18" i="2"/>
  <c r="D18" i="2"/>
  <c r="M17" i="2"/>
  <c r="K17" i="2"/>
  <c r="J17" i="2"/>
  <c r="G17" i="2"/>
  <c r="F17" i="2"/>
  <c r="E17" i="2"/>
  <c r="D17" i="2"/>
  <c r="M16" i="2"/>
  <c r="K16" i="2"/>
  <c r="J16" i="2"/>
  <c r="G16" i="2"/>
  <c r="F16" i="2"/>
  <c r="E16" i="2"/>
  <c r="D16" i="2"/>
  <c r="U15" i="2"/>
  <c r="M15" i="2"/>
  <c r="AA15" i="2" s="1"/>
  <c r="K15" i="2"/>
  <c r="J15" i="2"/>
  <c r="G15" i="2"/>
  <c r="F15" i="2"/>
  <c r="E15" i="2"/>
  <c r="D15" i="2"/>
  <c r="M14" i="2"/>
  <c r="AA14" i="2" s="1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M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19" i="2"/>
  <c r="U27" i="2"/>
  <c r="U22" i="2"/>
  <c r="U51" i="2"/>
  <c r="U23" i="2"/>
  <c r="U14" i="2"/>
  <c r="U39" i="2"/>
  <c r="U30" i="2"/>
  <c r="U31" i="2"/>
  <c r="U52" i="2"/>
  <c r="U46" i="2"/>
  <c r="P25" i="10" l="1"/>
  <c r="P21" i="10"/>
  <c r="AA17" i="2"/>
  <c r="AA51" i="7"/>
  <c r="AA47" i="7"/>
  <c r="AA43" i="7"/>
  <c r="AA39" i="7"/>
  <c r="AA35" i="7"/>
  <c r="AA31" i="7"/>
  <c r="AA27" i="7"/>
  <c r="AA23" i="7"/>
  <c r="P20" i="6"/>
  <c r="Z20" i="6" s="1"/>
  <c r="V30" i="4"/>
  <c r="U45" i="2"/>
  <c r="U22" i="5"/>
  <c r="U40" i="11"/>
  <c r="U28" i="6"/>
  <c r="U33" i="2"/>
  <c r="AA41" i="2"/>
  <c r="U38" i="5"/>
  <c r="U25" i="2"/>
  <c r="AA45" i="2"/>
  <c r="U52" i="4"/>
  <c r="U20" i="4"/>
  <c r="AA46" i="5"/>
  <c r="AA38" i="5"/>
  <c r="AA34" i="5"/>
  <c r="AA30" i="5"/>
  <c r="AA22" i="5"/>
  <c r="U46" i="5"/>
  <c r="U34" i="5"/>
  <c r="U26" i="5"/>
  <c r="U45" i="6"/>
  <c r="U42" i="7"/>
  <c r="AA40" i="11"/>
  <c r="U15" i="4"/>
  <c r="U49" i="5"/>
  <c r="U29" i="5"/>
  <c r="U36" i="6"/>
  <c r="U50" i="2"/>
  <c r="AA25" i="2"/>
  <c r="AA50" i="2"/>
  <c r="U37" i="2"/>
  <c r="AA29" i="2"/>
  <c r="AA33" i="2"/>
  <c r="AA37" i="2"/>
  <c r="AA54" i="2"/>
  <c r="AA24" i="4"/>
  <c r="AA20" i="4"/>
  <c r="AA16" i="4"/>
  <c r="Z49" i="4"/>
  <c r="V34" i="4"/>
  <c r="U24" i="4"/>
  <c r="AA49" i="5"/>
  <c r="AA45" i="5"/>
  <c r="AA33" i="5"/>
  <c r="AA29" i="5"/>
  <c r="AA25" i="5"/>
  <c r="U33" i="5"/>
  <c r="U25" i="5"/>
  <c r="V14" i="5"/>
  <c r="AA52" i="6"/>
  <c r="AA48" i="6"/>
  <c r="AA40" i="6"/>
  <c r="AA36" i="6"/>
  <c r="AA32" i="6"/>
  <c r="AA28" i="6"/>
  <c r="AA24" i="6"/>
  <c r="AA20" i="6"/>
  <c r="U52" i="6"/>
  <c r="U24" i="6"/>
  <c r="U26" i="7"/>
  <c r="U27" i="8"/>
  <c r="U44" i="11"/>
  <c r="U24" i="11"/>
  <c r="R50" i="5"/>
  <c r="U50" i="5"/>
  <c r="R51" i="5"/>
  <c r="U51" i="5"/>
  <c r="U12" i="6"/>
  <c r="U54" i="7"/>
  <c r="U38" i="7"/>
  <c r="AA43" i="8"/>
  <c r="AA35" i="8"/>
  <c r="AA27" i="8"/>
  <c r="AA19" i="8"/>
  <c r="U47" i="8"/>
  <c r="U39" i="8"/>
  <c r="U31" i="8"/>
  <c r="AA52" i="10"/>
  <c r="AA48" i="10"/>
  <c r="AA44" i="10"/>
  <c r="AA40" i="10"/>
  <c r="AA24" i="10"/>
  <c r="AA20" i="10"/>
  <c r="AA16" i="10"/>
  <c r="U52" i="10"/>
  <c r="U40" i="10"/>
  <c r="U20" i="10"/>
  <c r="AA13" i="11"/>
  <c r="P34" i="8"/>
  <c r="V34" i="8" s="1"/>
  <c r="Y34" i="8" s="1"/>
  <c r="P23" i="5"/>
  <c r="V23" i="5" s="1"/>
  <c r="Y23" i="5" s="1"/>
  <c r="P35" i="4"/>
  <c r="S35" i="4" s="1"/>
  <c r="P31" i="4"/>
  <c r="S31" i="4" s="1"/>
  <c r="AA51" i="5"/>
  <c r="U34" i="7"/>
  <c r="U22" i="7"/>
  <c r="U23" i="8"/>
  <c r="U48" i="10"/>
  <c r="U16" i="10"/>
  <c r="P17" i="10"/>
  <c r="Z17" i="10" s="1"/>
  <c r="P14" i="4"/>
  <c r="AB14" i="4" s="1"/>
  <c r="P48" i="4"/>
  <c r="Z48" i="4" s="1"/>
  <c r="P36" i="4"/>
  <c r="AB36" i="4" s="1"/>
  <c r="P32" i="4"/>
  <c r="Z32" i="4" s="1"/>
  <c r="P28" i="4"/>
  <c r="AB28" i="4" s="1"/>
  <c r="AA50" i="5"/>
  <c r="AA12" i="6"/>
  <c r="AA38" i="7"/>
  <c r="AA30" i="7"/>
  <c r="AA26" i="7"/>
  <c r="U30" i="7"/>
  <c r="U44" i="10"/>
  <c r="R9" i="2"/>
  <c r="AA39" i="4"/>
  <c r="AA15" i="4"/>
  <c r="U47" i="4"/>
  <c r="V37" i="4"/>
  <c r="Y37" i="4" s="1"/>
  <c r="AA35" i="5"/>
  <c r="U27" i="5"/>
  <c r="P24" i="12"/>
  <c r="S24" i="12" s="1"/>
  <c r="X24" i="12" s="1"/>
  <c r="P14" i="12"/>
  <c r="S14" i="12" s="1"/>
  <c r="P34" i="5"/>
  <c r="Z34" i="5" s="1"/>
  <c r="U29" i="2"/>
  <c r="U21" i="2"/>
  <c r="U17" i="2"/>
  <c r="AA21" i="2"/>
  <c r="U41" i="2"/>
  <c r="U54" i="2"/>
  <c r="AA14" i="4"/>
  <c r="U39" i="4"/>
  <c r="AA31" i="5"/>
  <c r="AA27" i="5"/>
  <c r="AA23" i="5"/>
  <c r="U47" i="5"/>
  <c r="U31" i="5"/>
  <c r="U48" i="6"/>
  <c r="U32" i="6"/>
  <c r="U28" i="7"/>
  <c r="U24" i="7"/>
  <c r="P12" i="7"/>
  <c r="V12" i="7" s="1"/>
  <c r="U17" i="8"/>
  <c r="AA53" i="10"/>
  <c r="AA49" i="10"/>
  <c r="AA41" i="10"/>
  <c r="AA29" i="10"/>
  <c r="AA25" i="10"/>
  <c r="AA21" i="10"/>
  <c r="AA17" i="10"/>
  <c r="AA9" i="10"/>
  <c r="AA38" i="11"/>
  <c r="AA30" i="11"/>
  <c r="AA26" i="11"/>
  <c r="AA17" i="12"/>
  <c r="P44" i="7"/>
  <c r="V44" i="7" s="1"/>
  <c r="U49" i="2"/>
  <c r="AA47" i="4"/>
  <c r="Z37" i="4"/>
  <c r="AA47" i="5"/>
  <c r="AA39" i="5"/>
  <c r="U53" i="5"/>
  <c r="P9" i="5"/>
  <c r="S9" i="5" s="1"/>
  <c r="AA22" i="7"/>
  <c r="U39" i="7"/>
  <c r="U49" i="10"/>
  <c r="U41" i="10"/>
  <c r="V49" i="4"/>
  <c r="Y49" i="4" s="1"/>
  <c r="V35" i="4"/>
  <c r="U16" i="4"/>
  <c r="AA53" i="5"/>
  <c r="U35" i="5"/>
  <c r="U25" i="6"/>
  <c r="U20" i="6"/>
  <c r="AA48" i="7"/>
  <c r="AA44" i="7"/>
  <c r="AA40" i="7"/>
  <c r="AA36" i="7"/>
  <c r="AA32" i="7"/>
  <c r="U43" i="7"/>
  <c r="U27" i="7"/>
  <c r="U23" i="7"/>
  <c r="AA48" i="8"/>
  <c r="AA44" i="8"/>
  <c r="AA36" i="8"/>
  <c r="AA32" i="8"/>
  <c r="AA28" i="8"/>
  <c r="AA24" i="8"/>
  <c r="AA20" i="8"/>
  <c r="AA16" i="8"/>
  <c r="U53" i="10"/>
  <c r="U25" i="10"/>
  <c r="U17" i="10"/>
  <c r="U38" i="11"/>
  <c r="P27" i="10"/>
  <c r="Z27" i="10" s="1"/>
  <c r="P23" i="10"/>
  <c r="AB23" i="10" s="1"/>
  <c r="P19" i="10"/>
  <c r="V19" i="10" s="1"/>
  <c r="P50" i="8"/>
  <c r="P33" i="4"/>
  <c r="Z33" i="4" s="1"/>
  <c r="P29" i="4"/>
  <c r="Z29" i="4" s="1"/>
  <c r="R35" i="4"/>
  <c r="U35" i="4"/>
  <c r="R31" i="4"/>
  <c r="U31" i="4"/>
  <c r="R32" i="4"/>
  <c r="U32" i="4"/>
  <c r="R28" i="4"/>
  <c r="U28" i="4"/>
  <c r="R27" i="4"/>
  <c r="U27" i="4"/>
  <c r="R27" i="12"/>
  <c r="U27" i="12"/>
  <c r="R33" i="4"/>
  <c r="U33" i="4"/>
  <c r="R29" i="4"/>
  <c r="U29" i="4"/>
  <c r="R34" i="4"/>
  <c r="X34" i="4" s="1"/>
  <c r="Z34" i="4"/>
  <c r="U34" i="4"/>
  <c r="R30" i="4"/>
  <c r="X30" i="4" s="1"/>
  <c r="Z30" i="4"/>
  <c r="U30" i="4"/>
  <c r="U10" i="2"/>
  <c r="AA20" i="2"/>
  <c r="U48" i="2"/>
  <c r="AA36" i="2"/>
  <c r="AA52" i="4"/>
  <c r="AA33" i="4"/>
  <c r="AA29" i="4"/>
  <c r="U48" i="4"/>
  <c r="U49" i="6"/>
  <c r="AA28" i="7"/>
  <c r="AA24" i="7"/>
  <c r="U21" i="8"/>
  <c r="AA13" i="12"/>
  <c r="U19" i="12"/>
  <c r="P24" i="8"/>
  <c r="S24" i="8" s="1"/>
  <c r="P20" i="8"/>
  <c r="AB20" i="8" s="1"/>
  <c r="P47" i="7"/>
  <c r="V47" i="7" s="1"/>
  <c r="Y47" i="7" s="1"/>
  <c r="P23" i="7"/>
  <c r="AB23" i="7" s="1"/>
  <c r="P18" i="7"/>
  <c r="V18" i="7" s="1"/>
  <c r="Y18" i="7" s="1"/>
  <c r="P14" i="7"/>
  <c r="AB14" i="7" s="1"/>
  <c r="P48" i="6"/>
  <c r="S48" i="6" s="1"/>
  <c r="X48" i="6" s="1"/>
  <c r="P40" i="6"/>
  <c r="Z40" i="6" s="1"/>
  <c r="P36" i="6"/>
  <c r="V36" i="6" s="1"/>
  <c r="P32" i="6"/>
  <c r="V32" i="6" s="1"/>
  <c r="P19" i="5"/>
  <c r="V19" i="5" s="1"/>
  <c r="P15" i="4"/>
  <c r="S15" i="4" s="1"/>
  <c r="X15" i="4" s="1"/>
  <c r="P51" i="4"/>
  <c r="Z51" i="4" s="1"/>
  <c r="P47" i="4"/>
  <c r="Z47" i="4" s="1"/>
  <c r="P39" i="2"/>
  <c r="U53" i="2"/>
  <c r="AA44" i="2"/>
  <c r="AA49" i="2"/>
  <c r="AA48" i="4"/>
  <c r="AA44" i="4"/>
  <c r="AA36" i="4"/>
  <c r="AA32" i="4"/>
  <c r="AA28" i="4"/>
  <c r="U44" i="4"/>
  <c r="U23" i="4"/>
  <c r="U19" i="4"/>
  <c r="AA53" i="6"/>
  <c r="AA49" i="6"/>
  <c r="AA45" i="6"/>
  <c r="AA41" i="6"/>
  <c r="AA33" i="6"/>
  <c r="AA29" i="6"/>
  <c r="AA25" i="6"/>
  <c r="U53" i="6"/>
  <c r="U41" i="6"/>
  <c r="AA19" i="7"/>
  <c r="AA15" i="7"/>
  <c r="U44" i="7"/>
  <c r="U32" i="7"/>
  <c r="U15" i="7"/>
  <c r="AA29" i="8"/>
  <c r="AA25" i="8"/>
  <c r="AA21" i="8"/>
  <c r="AA17" i="8"/>
  <c r="AA48" i="12"/>
  <c r="U52" i="12"/>
  <c r="U13" i="12"/>
  <c r="P47" i="12"/>
  <c r="S47" i="12" s="1"/>
  <c r="P44" i="11"/>
  <c r="V44" i="11" s="1"/>
  <c r="P39" i="11"/>
  <c r="V39" i="11" s="1"/>
  <c r="Y39" i="11" s="1"/>
  <c r="P25" i="8"/>
  <c r="Z25" i="8" s="1"/>
  <c r="P32" i="5"/>
  <c r="Z32" i="5" s="1"/>
  <c r="P29" i="5"/>
  <c r="AB29" i="5" s="1"/>
  <c r="P48" i="2"/>
  <c r="AB48" i="2" s="1"/>
  <c r="AA34" i="4"/>
  <c r="AA30" i="4"/>
  <c r="AA10" i="2"/>
  <c r="U36" i="2"/>
  <c r="AA53" i="2"/>
  <c r="U28" i="2"/>
  <c r="U44" i="2"/>
  <c r="AA48" i="2"/>
  <c r="AA35" i="4"/>
  <c r="AA31" i="4"/>
  <c r="AA27" i="4"/>
  <c r="AA23" i="4"/>
  <c r="AA19" i="4"/>
  <c r="U14" i="4"/>
  <c r="P11" i="4"/>
  <c r="Z11" i="4" s="1"/>
  <c r="U44" i="5"/>
  <c r="U28" i="5"/>
  <c r="U33" i="6"/>
  <c r="U29" i="6"/>
  <c r="U36" i="7"/>
  <c r="U25" i="8"/>
  <c r="P13" i="10"/>
  <c r="V13" i="10" s="1"/>
  <c r="P49" i="12"/>
  <c r="S49" i="12" s="1"/>
  <c r="X49" i="12" s="1"/>
  <c r="AA22" i="12"/>
  <c r="P17" i="12"/>
  <c r="Z17" i="12" s="1"/>
  <c r="P45" i="11"/>
  <c r="S45" i="11" s="1"/>
  <c r="X45" i="11" s="1"/>
  <c r="P27" i="6"/>
  <c r="AB27" i="6" s="1"/>
  <c r="S21" i="10"/>
  <c r="V21" i="10"/>
  <c r="R18" i="10"/>
  <c r="U18" i="10"/>
  <c r="R49" i="8"/>
  <c r="U49" i="8"/>
  <c r="R45" i="8"/>
  <c r="U45" i="8"/>
  <c r="R21" i="6"/>
  <c r="U21" i="6"/>
  <c r="V34" i="5"/>
  <c r="R20" i="5"/>
  <c r="U40" i="2"/>
  <c r="U20" i="2"/>
  <c r="U40" i="4"/>
  <c r="AA54" i="5"/>
  <c r="U48" i="5"/>
  <c r="P28" i="12"/>
  <c r="AB28" i="12" s="1"/>
  <c r="R22" i="8"/>
  <c r="U22" i="8"/>
  <c r="R18" i="8"/>
  <c r="U18" i="8"/>
  <c r="R53" i="7"/>
  <c r="U53" i="7"/>
  <c r="R45" i="7"/>
  <c r="U45" i="7"/>
  <c r="R37" i="7"/>
  <c r="U37" i="7"/>
  <c r="R33" i="7"/>
  <c r="U33" i="7"/>
  <c r="R16" i="7"/>
  <c r="U16" i="7"/>
  <c r="R54" i="6"/>
  <c r="U54" i="6"/>
  <c r="R50" i="6"/>
  <c r="U50" i="6"/>
  <c r="V48" i="6"/>
  <c r="Z48" i="6"/>
  <c r="R46" i="6"/>
  <c r="U46" i="6"/>
  <c r="R42" i="6"/>
  <c r="U42" i="6"/>
  <c r="R38" i="6"/>
  <c r="U38" i="6"/>
  <c r="R34" i="6"/>
  <c r="U34" i="6"/>
  <c r="R30" i="6"/>
  <c r="U30" i="6"/>
  <c r="R21" i="5"/>
  <c r="U21" i="5"/>
  <c r="R17" i="5"/>
  <c r="U17" i="5"/>
  <c r="R16" i="5"/>
  <c r="AA16" i="2"/>
  <c r="AA24" i="2"/>
  <c r="AA28" i="2"/>
  <c r="U16" i="2"/>
  <c r="U24" i="2"/>
  <c r="U32" i="2"/>
  <c r="P11" i="2"/>
  <c r="V11" i="2" s="1"/>
  <c r="AA40" i="4"/>
  <c r="P9" i="4"/>
  <c r="S9" i="4" s="1"/>
  <c r="P12" i="4"/>
  <c r="S12" i="4" s="1"/>
  <c r="X12" i="4" s="1"/>
  <c r="U20" i="5"/>
  <c r="V25" i="8"/>
  <c r="Y25" i="8" s="1"/>
  <c r="R22" i="10"/>
  <c r="U22" i="10"/>
  <c r="R37" i="8"/>
  <c r="U37" i="8"/>
  <c r="R40" i="5"/>
  <c r="U40" i="5"/>
  <c r="R36" i="5"/>
  <c r="U36" i="5"/>
  <c r="R32" i="5"/>
  <c r="U32" i="5"/>
  <c r="AA32" i="2"/>
  <c r="U54" i="5"/>
  <c r="U41" i="8"/>
  <c r="Z21" i="10"/>
  <c r="S34" i="8"/>
  <c r="X34" i="8" s="1"/>
  <c r="AA54" i="10"/>
  <c r="AA50" i="10"/>
  <c r="AA42" i="10"/>
  <c r="AA38" i="10"/>
  <c r="AA34" i="10"/>
  <c r="AA26" i="10"/>
  <c r="AA22" i="10"/>
  <c r="AA18" i="10"/>
  <c r="AA37" i="11"/>
  <c r="AA21" i="11"/>
  <c r="AA18" i="12"/>
  <c r="P14" i="11"/>
  <c r="V14" i="11" s="1"/>
  <c r="P50" i="11"/>
  <c r="S50" i="11" s="1"/>
  <c r="P46" i="11"/>
  <c r="S46" i="11" s="1"/>
  <c r="X46" i="11" s="1"/>
  <c r="P40" i="11"/>
  <c r="V40" i="11" s="1"/>
  <c r="P30" i="11"/>
  <c r="V30" i="11" s="1"/>
  <c r="P37" i="10"/>
  <c r="Z37" i="10" s="1"/>
  <c r="P40" i="8"/>
  <c r="V40" i="8" s="1"/>
  <c r="P36" i="8"/>
  <c r="Z36" i="8" s="1"/>
  <c r="P21" i="8"/>
  <c r="V21" i="8" s="1"/>
  <c r="P52" i="7"/>
  <c r="AB52" i="7" s="1"/>
  <c r="P48" i="7"/>
  <c r="Z48" i="7" s="1"/>
  <c r="P32" i="7"/>
  <c r="AB32" i="7" s="1"/>
  <c r="P53" i="5"/>
  <c r="AB53" i="5" s="1"/>
  <c r="P48" i="5"/>
  <c r="AB48" i="5" s="1"/>
  <c r="P47" i="5"/>
  <c r="AB47" i="5" s="1"/>
  <c r="P27" i="5"/>
  <c r="Z27" i="5" s="1"/>
  <c r="P20" i="5"/>
  <c r="Z20" i="5" s="1"/>
  <c r="P53" i="4"/>
  <c r="AB53" i="4" s="1"/>
  <c r="P45" i="4"/>
  <c r="P44" i="4"/>
  <c r="AB44" i="4" s="1"/>
  <c r="P40" i="4"/>
  <c r="AB40" i="4" s="1"/>
  <c r="P39" i="4"/>
  <c r="AB39" i="4" s="1"/>
  <c r="P38" i="4"/>
  <c r="S38" i="4" s="1"/>
  <c r="X38" i="4" s="1"/>
  <c r="P47" i="2"/>
  <c r="AB47" i="2" s="1"/>
  <c r="P46" i="2"/>
  <c r="S46" i="2" s="1"/>
  <c r="X46" i="2" s="1"/>
  <c r="AA48" i="5"/>
  <c r="AA40" i="5"/>
  <c r="AA36" i="5"/>
  <c r="AA21" i="5"/>
  <c r="AA17" i="5"/>
  <c r="AA21" i="6"/>
  <c r="AA17" i="6"/>
  <c r="AA53" i="7"/>
  <c r="AA49" i="7"/>
  <c r="AA45" i="7"/>
  <c r="AA41" i="7"/>
  <c r="AA37" i="7"/>
  <c r="AA33" i="7"/>
  <c r="AA22" i="8"/>
  <c r="P42" i="12"/>
  <c r="V42" i="12" s="1"/>
  <c r="P32" i="12"/>
  <c r="V32" i="12" s="1"/>
  <c r="P45" i="8"/>
  <c r="AB45" i="8" s="1"/>
  <c r="P41" i="8"/>
  <c r="Z41" i="8" s="1"/>
  <c r="P37" i="8"/>
  <c r="Z37" i="8" s="1"/>
  <c r="P18" i="8"/>
  <c r="Z18" i="8" s="1"/>
  <c r="P41" i="7"/>
  <c r="S41" i="7" s="1"/>
  <c r="P37" i="7"/>
  <c r="Z37" i="7" s="1"/>
  <c r="P29" i="7"/>
  <c r="Z29" i="7" s="1"/>
  <c r="P26" i="6"/>
  <c r="Z26" i="6" s="1"/>
  <c r="P28" i="5"/>
  <c r="S28" i="5" s="1"/>
  <c r="X28" i="5" s="1"/>
  <c r="X49" i="4"/>
  <c r="P27" i="4"/>
  <c r="AA32" i="5"/>
  <c r="AA28" i="5"/>
  <c r="AA20" i="5"/>
  <c r="AA16" i="5"/>
  <c r="AA29" i="7"/>
  <c r="AA25" i="7"/>
  <c r="AA49" i="8"/>
  <c r="AA45" i="8"/>
  <c r="AA41" i="8"/>
  <c r="AA37" i="8"/>
  <c r="P11" i="8"/>
  <c r="Z11" i="8" s="1"/>
  <c r="R9" i="10"/>
  <c r="AA12" i="12"/>
  <c r="P33" i="11"/>
  <c r="S33" i="11" s="1"/>
  <c r="P40" i="10"/>
  <c r="Z40" i="10" s="1"/>
  <c r="P43" i="7"/>
  <c r="P14" i="6"/>
  <c r="AB14" i="6" s="1"/>
  <c r="P26" i="5"/>
  <c r="AB26" i="5" s="1"/>
  <c r="P25" i="5"/>
  <c r="AB25" i="5" s="1"/>
  <c r="P16" i="5"/>
  <c r="P54" i="4"/>
  <c r="P50" i="4"/>
  <c r="S50" i="4" s="1"/>
  <c r="X50" i="4" s="1"/>
  <c r="P46" i="4"/>
  <c r="AB46" i="4" s="1"/>
  <c r="P42" i="4"/>
  <c r="S42" i="4" s="1"/>
  <c r="X42" i="4" s="1"/>
  <c r="P50" i="2"/>
  <c r="AB50" i="2" s="1"/>
  <c r="P49" i="2"/>
  <c r="AB49" i="2" s="1"/>
  <c r="P17" i="2"/>
  <c r="S17" i="2" s="1"/>
  <c r="X17" i="2" s="1"/>
  <c r="P16" i="2"/>
  <c r="R9" i="8"/>
  <c r="U9" i="8"/>
  <c r="R53" i="8"/>
  <c r="U53" i="8"/>
  <c r="S47" i="7"/>
  <c r="Z47" i="7"/>
  <c r="R14" i="5"/>
  <c r="X14" i="5" s="1"/>
  <c r="U14" i="5"/>
  <c r="R14" i="10"/>
  <c r="U14" i="10"/>
  <c r="R54" i="8"/>
  <c r="U54" i="8"/>
  <c r="V36" i="8"/>
  <c r="R18" i="5"/>
  <c r="U18" i="5"/>
  <c r="R15" i="8"/>
  <c r="U15" i="8"/>
  <c r="R51" i="8"/>
  <c r="U51" i="8"/>
  <c r="AA51" i="8"/>
  <c r="R42" i="5"/>
  <c r="U42" i="5"/>
  <c r="R19" i="5"/>
  <c r="U19" i="5"/>
  <c r="Z19" i="5"/>
  <c r="R33" i="10"/>
  <c r="U33" i="10"/>
  <c r="R14" i="8"/>
  <c r="U14" i="8"/>
  <c r="R52" i="8"/>
  <c r="U52" i="8"/>
  <c r="S43" i="7"/>
  <c r="X43" i="7" s="1"/>
  <c r="V43" i="7"/>
  <c r="Z43" i="7"/>
  <c r="R16" i="6"/>
  <c r="U16" i="6"/>
  <c r="R43" i="5"/>
  <c r="U43" i="5"/>
  <c r="AA18" i="5"/>
  <c r="AA12" i="5"/>
  <c r="AA53" i="8"/>
  <c r="AA15" i="8"/>
  <c r="AA33" i="10"/>
  <c r="AA12" i="4"/>
  <c r="AA14" i="5"/>
  <c r="P11" i="7"/>
  <c r="Z11" i="7" s="1"/>
  <c r="AA52" i="8"/>
  <c r="AA14" i="8"/>
  <c r="AA32" i="10"/>
  <c r="P11" i="11"/>
  <c r="V11" i="11" s="1"/>
  <c r="P51" i="11"/>
  <c r="S51" i="11" s="1"/>
  <c r="X51" i="11" s="1"/>
  <c r="P47" i="11"/>
  <c r="V47" i="11" s="1"/>
  <c r="P54" i="10"/>
  <c r="S54" i="10" s="1"/>
  <c r="P42" i="10"/>
  <c r="S42" i="10" s="1"/>
  <c r="P46" i="8"/>
  <c r="Z46" i="8" s="1"/>
  <c r="P29" i="8"/>
  <c r="AB29" i="8" s="1"/>
  <c r="P51" i="7"/>
  <c r="AB51" i="7" s="1"/>
  <c r="P25" i="7"/>
  <c r="V25" i="7" s="1"/>
  <c r="Y25" i="7" s="1"/>
  <c r="P24" i="7"/>
  <c r="AB24" i="7" s="1"/>
  <c r="P19" i="7"/>
  <c r="AB19" i="7" s="1"/>
  <c r="P53" i="6"/>
  <c r="AB53" i="6" s="1"/>
  <c r="P49" i="6"/>
  <c r="P45" i="6"/>
  <c r="Z45" i="6" s="1"/>
  <c r="P37" i="6"/>
  <c r="AB37" i="6" s="1"/>
  <c r="P33" i="6"/>
  <c r="AB33" i="6" s="1"/>
  <c r="P29" i="6"/>
  <c r="Z29" i="6" s="1"/>
  <c r="P37" i="5"/>
  <c r="AB37" i="5" s="1"/>
  <c r="P24" i="5"/>
  <c r="AB24" i="5" s="1"/>
  <c r="P22" i="5"/>
  <c r="P21" i="5"/>
  <c r="P52" i="4"/>
  <c r="AB52" i="4" s="1"/>
  <c r="P53" i="2"/>
  <c r="AB53" i="2" s="1"/>
  <c r="P43" i="2"/>
  <c r="AB43" i="2" s="1"/>
  <c r="AA43" i="5"/>
  <c r="AA9" i="8"/>
  <c r="P53" i="12"/>
  <c r="Z53" i="12" s="1"/>
  <c r="P13" i="12"/>
  <c r="S13" i="12" s="1"/>
  <c r="X13" i="12" s="1"/>
  <c r="P52" i="11"/>
  <c r="V52" i="11" s="1"/>
  <c r="P48" i="11"/>
  <c r="S48" i="11" s="1"/>
  <c r="X48" i="11" s="1"/>
  <c r="P30" i="8"/>
  <c r="Z30" i="8" s="1"/>
  <c r="P36" i="7"/>
  <c r="V36" i="7" s="1"/>
  <c r="AA42" i="5"/>
  <c r="AA19" i="5"/>
  <c r="AA16" i="6"/>
  <c r="AA12" i="7"/>
  <c r="AA54" i="8"/>
  <c r="AA14" i="10"/>
  <c r="P54" i="12"/>
  <c r="V54" i="12" s="1"/>
  <c r="P43" i="12"/>
  <c r="S43" i="12" s="1"/>
  <c r="R17" i="12"/>
  <c r="P49" i="11"/>
  <c r="S49" i="11" s="1"/>
  <c r="X49" i="11" s="1"/>
  <c r="P34" i="11"/>
  <c r="V34" i="11" s="1"/>
  <c r="P51" i="10"/>
  <c r="AB51" i="10" s="1"/>
  <c r="P45" i="10"/>
  <c r="Z45" i="10" s="1"/>
  <c r="P41" i="10"/>
  <c r="Z41" i="10" s="1"/>
  <c r="P22" i="10"/>
  <c r="Z22" i="10" s="1"/>
  <c r="P18" i="10"/>
  <c r="AB18" i="10" s="1"/>
  <c r="P49" i="8"/>
  <c r="Z49" i="8" s="1"/>
  <c r="P44" i="8"/>
  <c r="AB44" i="8" s="1"/>
  <c r="P53" i="7"/>
  <c r="AB53" i="7" s="1"/>
  <c r="P22" i="6"/>
  <c r="AB22" i="6" s="1"/>
  <c r="P45" i="5"/>
  <c r="AB45" i="5" s="1"/>
  <c r="P40" i="5"/>
  <c r="P39" i="5"/>
  <c r="S39" i="5" s="1"/>
  <c r="X39" i="5" s="1"/>
  <c r="P31" i="5"/>
  <c r="AB31" i="5" s="1"/>
  <c r="P18" i="5"/>
  <c r="Z18" i="5" s="1"/>
  <c r="P17" i="5"/>
  <c r="P43" i="4"/>
  <c r="AB43" i="4" s="1"/>
  <c r="P41" i="4"/>
  <c r="AB41" i="4" s="1"/>
  <c r="P40" i="2"/>
  <c r="Z40" i="2" s="1"/>
  <c r="R14" i="11"/>
  <c r="U14" i="11"/>
  <c r="R33" i="11"/>
  <c r="U33" i="11"/>
  <c r="AA39" i="2"/>
  <c r="Z14" i="5"/>
  <c r="P13" i="5"/>
  <c r="S13" i="5" s="1"/>
  <c r="P10" i="5"/>
  <c r="AB10" i="5" s="1"/>
  <c r="P12" i="5"/>
  <c r="V12" i="5" s="1"/>
  <c r="U23" i="12"/>
  <c r="R23" i="12"/>
  <c r="R47" i="11"/>
  <c r="U47" i="11"/>
  <c r="R16" i="11"/>
  <c r="U16" i="11"/>
  <c r="R37" i="10"/>
  <c r="U37" i="10"/>
  <c r="R50" i="7"/>
  <c r="U50" i="7"/>
  <c r="U40" i="7"/>
  <c r="U51" i="12"/>
  <c r="U43" i="11"/>
  <c r="R43" i="11"/>
  <c r="R42" i="11"/>
  <c r="U42" i="11"/>
  <c r="Y42" i="11" s="1"/>
  <c r="R33" i="8"/>
  <c r="U33" i="8"/>
  <c r="U35" i="12"/>
  <c r="R35" i="12"/>
  <c r="R34" i="12"/>
  <c r="AA34" i="12"/>
  <c r="AA40" i="2"/>
  <c r="AA46" i="10"/>
  <c r="AA35" i="10"/>
  <c r="U47" i="10"/>
  <c r="U35" i="10"/>
  <c r="U31" i="12"/>
  <c r="R31" i="12"/>
  <c r="V28" i="12"/>
  <c r="R22" i="11"/>
  <c r="U22" i="11"/>
  <c r="R28" i="10"/>
  <c r="U28" i="10"/>
  <c r="R24" i="10"/>
  <c r="U24" i="10"/>
  <c r="R43" i="8"/>
  <c r="U43" i="8"/>
  <c r="AA33" i="8"/>
  <c r="P12" i="8"/>
  <c r="S12" i="8" s="1"/>
  <c r="AA45" i="10"/>
  <c r="AA30" i="10"/>
  <c r="AA16" i="11"/>
  <c r="AA51" i="12"/>
  <c r="AA25" i="12"/>
  <c r="U49" i="12"/>
  <c r="P10" i="12"/>
  <c r="V10" i="12" s="1"/>
  <c r="R53" i="12"/>
  <c r="P37" i="12"/>
  <c r="Z37" i="12" s="1"/>
  <c r="P33" i="12"/>
  <c r="V33" i="12" s="1"/>
  <c r="P29" i="12"/>
  <c r="Z29" i="12" s="1"/>
  <c r="P25" i="12"/>
  <c r="V25" i="12" s="1"/>
  <c r="P21" i="12"/>
  <c r="S21" i="12" s="1"/>
  <c r="X21" i="12" s="1"/>
  <c r="P22" i="11"/>
  <c r="R14" i="12"/>
  <c r="P50" i="10"/>
  <c r="Z50" i="10" s="1"/>
  <c r="P44" i="10"/>
  <c r="Z44" i="10" s="1"/>
  <c r="P43" i="10"/>
  <c r="S43" i="10" s="1"/>
  <c r="X43" i="10" s="1"/>
  <c r="P33" i="10"/>
  <c r="Z33" i="10" s="1"/>
  <c r="P32" i="10"/>
  <c r="V32" i="10" s="1"/>
  <c r="P28" i="10"/>
  <c r="AB28" i="10" s="1"/>
  <c r="X37" i="4"/>
  <c r="AA37" i="10"/>
  <c r="AA50" i="11"/>
  <c r="AA46" i="11"/>
  <c r="AA42" i="11"/>
  <c r="AA34" i="11"/>
  <c r="AA22" i="11"/>
  <c r="AA19" i="11"/>
  <c r="U46" i="7"/>
  <c r="R46" i="7"/>
  <c r="P13" i="8"/>
  <c r="V13" i="8" s="1"/>
  <c r="Y13" i="8" s="1"/>
  <c r="AA51" i="10"/>
  <c r="AA28" i="10"/>
  <c r="P12" i="10"/>
  <c r="S12" i="10" s="1"/>
  <c r="X12" i="10" s="1"/>
  <c r="AA53" i="11"/>
  <c r="AA49" i="11"/>
  <c r="AA45" i="11"/>
  <c r="AA41" i="11"/>
  <c r="AA33" i="11"/>
  <c r="AA18" i="11"/>
  <c r="AA14" i="11"/>
  <c r="AA53" i="12"/>
  <c r="AA49" i="12"/>
  <c r="AA31" i="12"/>
  <c r="P41" i="12"/>
  <c r="Z41" i="12" s="1"/>
  <c r="P40" i="12"/>
  <c r="S40" i="12" s="1"/>
  <c r="P39" i="12"/>
  <c r="P38" i="11"/>
  <c r="AB38" i="11" s="1"/>
  <c r="P29" i="11"/>
  <c r="AB29" i="11" s="1"/>
  <c r="P25" i="11"/>
  <c r="V25" i="11" s="1"/>
  <c r="P24" i="11"/>
  <c r="AB24" i="11" s="1"/>
  <c r="P20" i="11"/>
  <c r="V20" i="11" s="1"/>
  <c r="P19" i="11"/>
  <c r="Z19" i="11" s="1"/>
  <c r="P18" i="11"/>
  <c r="Z18" i="11" s="1"/>
  <c r="P17" i="11"/>
  <c r="Z17" i="11" s="1"/>
  <c r="P16" i="11"/>
  <c r="Z16" i="11" s="1"/>
  <c r="P53" i="10"/>
  <c r="AB53" i="10" s="1"/>
  <c r="P52" i="10"/>
  <c r="Z52" i="10" s="1"/>
  <c r="P49" i="10"/>
  <c r="V49" i="10" s="1"/>
  <c r="P46" i="10"/>
  <c r="Z46" i="10" s="1"/>
  <c r="P36" i="10"/>
  <c r="V36" i="10" s="1"/>
  <c r="P26" i="10"/>
  <c r="AB26" i="10" s="1"/>
  <c r="P38" i="8"/>
  <c r="Z38" i="8" s="1"/>
  <c r="P26" i="8"/>
  <c r="P22" i="8"/>
  <c r="Z22" i="8" s="1"/>
  <c r="P16" i="8"/>
  <c r="AB16" i="8" s="1"/>
  <c r="P49" i="7"/>
  <c r="Z49" i="7" s="1"/>
  <c r="P45" i="7"/>
  <c r="P39" i="7"/>
  <c r="Z39" i="7" s="1"/>
  <c r="P27" i="7"/>
  <c r="Z27" i="7" s="1"/>
  <c r="P26" i="7"/>
  <c r="AB26" i="7" s="1"/>
  <c r="P50" i="6"/>
  <c r="P46" i="6"/>
  <c r="AB46" i="6" s="1"/>
  <c r="P38" i="6"/>
  <c r="AB38" i="6" s="1"/>
  <c r="P34" i="6"/>
  <c r="AB34" i="6" s="1"/>
  <c r="P30" i="6"/>
  <c r="P15" i="5"/>
  <c r="AB15" i="5" s="1"/>
  <c r="P36" i="5"/>
  <c r="AB36" i="5" s="1"/>
  <c r="P54" i="2"/>
  <c r="P35" i="2"/>
  <c r="AB35" i="2" s="1"/>
  <c r="P39" i="8"/>
  <c r="Z39" i="8" s="1"/>
  <c r="P35" i="8"/>
  <c r="Z35" i="8" s="1"/>
  <c r="P33" i="8"/>
  <c r="P28" i="8"/>
  <c r="AB28" i="8" s="1"/>
  <c r="P23" i="8"/>
  <c r="Z23" i="8" s="1"/>
  <c r="P19" i="8"/>
  <c r="Z19" i="8" s="1"/>
  <c r="P17" i="8"/>
  <c r="V17" i="8" s="1"/>
  <c r="P46" i="7"/>
  <c r="AB46" i="7" s="1"/>
  <c r="P42" i="7"/>
  <c r="AB42" i="7" s="1"/>
  <c r="P30" i="7"/>
  <c r="AB30" i="7" s="1"/>
  <c r="P47" i="6"/>
  <c r="AB47" i="6" s="1"/>
  <c r="P39" i="6"/>
  <c r="AB39" i="6" s="1"/>
  <c r="P35" i="6"/>
  <c r="AB35" i="6" s="1"/>
  <c r="P31" i="6"/>
  <c r="AB31" i="6" s="1"/>
  <c r="P25" i="6"/>
  <c r="P24" i="10"/>
  <c r="Z24" i="10" s="1"/>
  <c r="P20" i="10"/>
  <c r="V20" i="10" s="1"/>
  <c r="P16" i="10"/>
  <c r="AB16" i="10" s="1"/>
  <c r="P23" i="6"/>
  <c r="P38" i="5"/>
  <c r="AB38" i="5" s="1"/>
  <c r="P30" i="5"/>
  <c r="P52" i="2"/>
  <c r="P51" i="2"/>
  <c r="AB51" i="2" s="1"/>
  <c r="U9" i="11"/>
  <c r="AA9" i="11"/>
  <c r="R31" i="11"/>
  <c r="U31" i="11"/>
  <c r="V51" i="11"/>
  <c r="R51" i="4"/>
  <c r="AA51" i="4"/>
  <c r="P13" i="2"/>
  <c r="S13" i="2" s="1"/>
  <c r="AA37" i="5"/>
  <c r="U13" i="6"/>
  <c r="R13" i="6"/>
  <c r="Z51" i="11"/>
  <c r="R42" i="12"/>
  <c r="AA42" i="12"/>
  <c r="U42" i="12"/>
  <c r="R41" i="5"/>
  <c r="U41" i="5"/>
  <c r="AA41" i="5"/>
  <c r="R37" i="5"/>
  <c r="R24" i="5"/>
  <c r="R43" i="4"/>
  <c r="U43" i="4"/>
  <c r="AA43" i="4"/>
  <c r="AA24" i="5"/>
  <c r="P11" i="6"/>
  <c r="AB11" i="6" s="1"/>
  <c r="U51" i="4"/>
  <c r="V49" i="11"/>
  <c r="R39" i="11"/>
  <c r="R37" i="11"/>
  <c r="U37" i="11"/>
  <c r="P13" i="11"/>
  <c r="S13" i="11" s="1"/>
  <c r="U12" i="12"/>
  <c r="R12" i="12"/>
  <c r="P9" i="12"/>
  <c r="S9" i="12" s="1"/>
  <c r="P38" i="12"/>
  <c r="Z38" i="12" s="1"/>
  <c r="Z36" i="12"/>
  <c r="AA36" i="12"/>
  <c r="P34" i="12"/>
  <c r="V34" i="12" s="1"/>
  <c r="P30" i="12"/>
  <c r="Z30" i="12" s="1"/>
  <c r="P26" i="12"/>
  <c r="P22" i="12"/>
  <c r="Z22" i="12" s="1"/>
  <c r="P18" i="12"/>
  <c r="Z18" i="12" s="1"/>
  <c r="U52" i="11"/>
  <c r="R52" i="11"/>
  <c r="U50" i="11"/>
  <c r="R50" i="11"/>
  <c r="P43" i="11"/>
  <c r="AB43" i="11" s="1"/>
  <c r="R35" i="8"/>
  <c r="U47" i="2"/>
  <c r="AA9" i="2"/>
  <c r="AA47" i="2"/>
  <c r="P9" i="2"/>
  <c r="AB9" i="2" s="1"/>
  <c r="AA44" i="5"/>
  <c r="AA26" i="5"/>
  <c r="P12" i="6"/>
  <c r="AA52" i="7"/>
  <c r="AA34" i="7"/>
  <c r="AA40" i="8"/>
  <c r="U35" i="8"/>
  <c r="AA52" i="11"/>
  <c r="AA48" i="11"/>
  <c r="AA44" i="11"/>
  <c r="AA28" i="11"/>
  <c r="U49" i="11"/>
  <c r="U46" i="11"/>
  <c r="AA28" i="12"/>
  <c r="U36" i="12"/>
  <c r="P12" i="12"/>
  <c r="S12" i="12" s="1"/>
  <c r="P50" i="12"/>
  <c r="S50" i="12" s="1"/>
  <c r="R47" i="12"/>
  <c r="U47" i="12"/>
  <c r="P44" i="12"/>
  <c r="Z44" i="12" s="1"/>
  <c r="U38" i="12"/>
  <c r="S36" i="12"/>
  <c r="V36" i="12"/>
  <c r="U30" i="12"/>
  <c r="AA30" i="12"/>
  <c r="R26" i="12"/>
  <c r="U26" i="12"/>
  <c r="U25" i="12"/>
  <c r="R25" i="12"/>
  <c r="R22" i="12"/>
  <c r="U22" i="12"/>
  <c r="P19" i="12"/>
  <c r="Z19" i="12" s="1"/>
  <c r="P41" i="11"/>
  <c r="Z41" i="11" s="1"/>
  <c r="R19" i="11"/>
  <c r="U19" i="11"/>
  <c r="R19" i="8"/>
  <c r="P40" i="7"/>
  <c r="AB40" i="7" s="1"/>
  <c r="P28" i="7"/>
  <c r="AB28" i="7" s="1"/>
  <c r="U36" i="4"/>
  <c r="P10" i="4"/>
  <c r="AB10" i="4" s="1"/>
  <c r="U45" i="5"/>
  <c r="AA44" i="6"/>
  <c r="U44" i="6"/>
  <c r="U52" i="7"/>
  <c r="P10" i="7"/>
  <c r="Z34" i="8"/>
  <c r="U51" i="11"/>
  <c r="U48" i="11"/>
  <c r="U10" i="11"/>
  <c r="Z32" i="12"/>
  <c r="U33" i="12"/>
  <c r="U24" i="12"/>
  <c r="P52" i="12"/>
  <c r="V52" i="12" s="1"/>
  <c r="R48" i="12"/>
  <c r="U48" i="12"/>
  <c r="P45" i="12"/>
  <c r="S45" i="12" s="1"/>
  <c r="U39" i="12"/>
  <c r="R26" i="11"/>
  <c r="U26" i="11"/>
  <c r="P23" i="11"/>
  <c r="P48" i="8"/>
  <c r="AA21" i="12"/>
  <c r="P51" i="12"/>
  <c r="AB51" i="12" s="1"/>
  <c r="P48" i="12"/>
  <c r="AB48" i="12" s="1"/>
  <c r="P46" i="12"/>
  <c r="S46" i="12" s="1"/>
  <c r="P53" i="11"/>
  <c r="V53" i="11" s="1"/>
  <c r="P37" i="11"/>
  <c r="Z37" i="11" s="1"/>
  <c r="P35" i="11"/>
  <c r="P26" i="11"/>
  <c r="V26" i="11" s="1"/>
  <c r="U51" i="10"/>
  <c r="R51" i="10"/>
  <c r="P48" i="10"/>
  <c r="P42" i="8"/>
  <c r="AB42" i="8" s="1"/>
  <c r="P32" i="8"/>
  <c r="AA39" i="12"/>
  <c r="AA33" i="12"/>
  <c r="P35" i="12"/>
  <c r="AB35" i="12" s="1"/>
  <c r="P31" i="12"/>
  <c r="S31" i="12" s="1"/>
  <c r="P27" i="12"/>
  <c r="S27" i="12" s="1"/>
  <c r="P23" i="12"/>
  <c r="S23" i="12" s="1"/>
  <c r="P54" i="11"/>
  <c r="AB54" i="11" s="1"/>
  <c r="P31" i="11"/>
  <c r="V31" i="11" s="1"/>
  <c r="P21" i="11"/>
  <c r="AB21" i="11" s="1"/>
  <c r="P38" i="10"/>
  <c r="S38" i="10" s="1"/>
  <c r="P43" i="8"/>
  <c r="S43" i="8" s="1"/>
  <c r="P27" i="8"/>
  <c r="Z27" i="8" s="1"/>
  <c r="P50" i="7"/>
  <c r="AB50" i="7" s="1"/>
  <c r="P38" i="7"/>
  <c r="AB38" i="7" s="1"/>
  <c r="P33" i="7"/>
  <c r="S33" i="7" s="1"/>
  <c r="P22" i="7"/>
  <c r="AB22" i="7" s="1"/>
  <c r="P21" i="7"/>
  <c r="AB21" i="7" s="1"/>
  <c r="P20" i="7"/>
  <c r="P15" i="7"/>
  <c r="AB15" i="7" s="1"/>
  <c r="P51" i="6"/>
  <c r="AB51" i="6" s="1"/>
  <c r="P34" i="2"/>
  <c r="AB34" i="2" s="1"/>
  <c r="P28" i="11"/>
  <c r="AB28" i="11" s="1"/>
  <c r="P27" i="11"/>
  <c r="S27" i="11" s="1"/>
  <c r="P34" i="10"/>
  <c r="Z34" i="10" s="1"/>
  <c r="P14" i="10"/>
  <c r="AB14" i="10" s="1"/>
  <c r="P9" i="8"/>
  <c r="AB9" i="8" s="1"/>
  <c r="P14" i="8"/>
  <c r="Z14" i="8" s="1"/>
  <c r="P15" i="8"/>
  <c r="V15" i="8" s="1"/>
  <c r="P54" i="8"/>
  <c r="Z54" i="8" s="1"/>
  <c r="P53" i="8"/>
  <c r="AB53" i="8" s="1"/>
  <c r="P47" i="8"/>
  <c r="Z47" i="8" s="1"/>
  <c r="P31" i="8"/>
  <c r="Z31" i="8" s="1"/>
  <c r="P54" i="7"/>
  <c r="AB54" i="7" s="1"/>
  <c r="P35" i="7"/>
  <c r="AB35" i="7" s="1"/>
  <c r="P34" i="7"/>
  <c r="AB34" i="7" s="1"/>
  <c r="P31" i="7"/>
  <c r="AB31" i="7" s="1"/>
  <c r="P17" i="7"/>
  <c r="Z17" i="7" s="1"/>
  <c r="P16" i="7"/>
  <c r="AB16" i="7" s="1"/>
  <c r="P52" i="6"/>
  <c r="AB52" i="6" s="1"/>
  <c r="P52" i="8"/>
  <c r="AB52" i="8" s="1"/>
  <c r="P51" i="8"/>
  <c r="Z51" i="8" s="1"/>
  <c r="P15" i="6"/>
  <c r="AB15" i="6" s="1"/>
  <c r="P54" i="6"/>
  <c r="AB54" i="6" s="1"/>
  <c r="P43" i="6"/>
  <c r="AB43" i="6" s="1"/>
  <c r="P42" i="6"/>
  <c r="AB42" i="6" s="1"/>
  <c r="P41" i="6"/>
  <c r="P28" i="6"/>
  <c r="AB28" i="6" s="1"/>
  <c r="P19" i="6"/>
  <c r="Z19" i="6" s="1"/>
  <c r="P52" i="5"/>
  <c r="AB52" i="5" s="1"/>
  <c r="P44" i="5"/>
  <c r="Z44" i="5" s="1"/>
  <c r="P35" i="5"/>
  <c r="AB35" i="5" s="1"/>
  <c r="P33" i="5"/>
  <c r="AB33" i="5" s="1"/>
  <c r="P33" i="2"/>
  <c r="AB33" i="2" s="1"/>
  <c r="P32" i="2"/>
  <c r="P31" i="2"/>
  <c r="AB31" i="2" s="1"/>
  <c r="P30" i="2"/>
  <c r="P29" i="2"/>
  <c r="AB29" i="2" s="1"/>
  <c r="P28" i="2"/>
  <c r="P27" i="2"/>
  <c r="AB27" i="2" s="1"/>
  <c r="P26" i="2"/>
  <c r="AB26" i="2" s="1"/>
  <c r="P25" i="2"/>
  <c r="P24" i="2"/>
  <c r="P23" i="2"/>
  <c r="AB23" i="2" s="1"/>
  <c r="P22" i="2"/>
  <c r="P21" i="2"/>
  <c r="P20" i="2"/>
  <c r="P19" i="2"/>
  <c r="P18" i="2"/>
  <c r="AB18" i="2" s="1"/>
  <c r="P44" i="6"/>
  <c r="AB44" i="6" s="1"/>
  <c r="P18" i="6"/>
  <c r="AB18" i="6" s="1"/>
  <c r="P17" i="6"/>
  <c r="AB17" i="6" s="1"/>
  <c r="P51" i="5"/>
  <c r="AB51" i="5" s="1"/>
  <c r="P50" i="5"/>
  <c r="AB50" i="5" s="1"/>
  <c r="P43" i="5"/>
  <c r="P42" i="5"/>
  <c r="AB42" i="5" s="1"/>
  <c r="P36" i="2"/>
  <c r="P21" i="6"/>
  <c r="AB21" i="6" s="1"/>
  <c r="P16" i="6"/>
  <c r="AB16" i="6" s="1"/>
  <c r="P54" i="5"/>
  <c r="P49" i="5"/>
  <c r="P46" i="5"/>
  <c r="AB46" i="5" s="1"/>
  <c r="P41" i="5"/>
  <c r="Z41" i="5" s="1"/>
  <c r="P41" i="2"/>
  <c r="R13" i="4"/>
  <c r="U13" i="4"/>
  <c r="AA13" i="4"/>
  <c r="R9" i="4"/>
  <c r="U9" i="4"/>
  <c r="AA9" i="4"/>
  <c r="AA12" i="2"/>
  <c r="U12" i="2"/>
  <c r="R12" i="2"/>
  <c r="R11" i="4"/>
  <c r="U11" i="4"/>
  <c r="AA11" i="4"/>
  <c r="R10" i="5"/>
  <c r="AA10" i="5"/>
  <c r="U10" i="5"/>
  <c r="U9" i="6"/>
  <c r="R9" i="6"/>
  <c r="AA9" i="6"/>
  <c r="U12" i="5"/>
  <c r="U11" i="6"/>
  <c r="R12" i="7"/>
  <c r="U12" i="7"/>
  <c r="R9" i="7"/>
  <c r="U9" i="7"/>
  <c r="AA9" i="7"/>
  <c r="S17" i="12"/>
  <c r="S25" i="7"/>
  <c r="X25" i="7" s="1"/>
  <c r="P12" i="2"/>
  <c r="R10" i="7"/>
  <c r="AA10" i="7"/>
  <c r="R10" i="8"/>
  <c r="U10" i="8"/>
  <c r="R41" i="12"/>
  <c r="U41" i="12"/>
  <c r="AB27" i="4"/>
  <c r="AA11" i="6"/>
  <c r="U10" i="7"/>
  <c r="AB14" i="5"/>
  <c r="R12" i="5"/>
  <c r="R11" i="6"/>
  <c r="AA10" i="6"/>
  <c r="P10" i="6"/>
  <c r="Z10" i="6" s="1"/>
  <c r="AB43" i="7"/>
  <c r="U20" i="12"/>
  <c r="R20" i="12"/>
  <c r="AA20" i="12"/>
  <c r="R40" i="12"/>
  <c r="AA40" i="12"/>
  <c r="R15" i="11"/>
  <c r="R54" i="11"/>
  <c r="U54" i="11"/>
  <c r="U36" i="11"/>
  <c r="R36" i="11"/>
  <c r="R35" i="11"/>
  <c r="U35" i="11"/>
  <c r="R32" i="11"/>
  <c r="R15" i="10"/>
  <c r="R54" i="10"/>
  <c r="U54" i="10"/>
  <c r="R46" i="10"/>
  <c r="U46" i="10"/>
  <c r="R42" i="10"/>
  <c r="Z42" i="10"/>
  <c r="U36" i="10"/>
  <c r="AA36" i="10"/>
  <c r="R36" i="10"/>
  <c r="R30" i="10"/>
  <c r="R20" i="7"/>
  <c r="AA20" i="7"/>
  <c r="R37" i="6"/>
  <c r="AA37" i="6"/>
  <c r="S20" i="6"/>
  <c r="X20" i="6" s="1"/>
  <c r="P13" i="7"/>
  <c r="S13" i="7" s="1"/>
  <c r="AA52" i="12"/>
  <c r="U37" i="12"/>
  <c r="U29" i="12"/>
  <c r="U21" i="12"/>
  <c r="AA16" i="12"/>
  <c r="R16" i="12"/>
  <c r="R53" i="11"/>
  <c r="R30" i="11"/>
  <c r="U30" i="11"/>
  <c r="R50" i="10"/>
  <c r="R34" i="10"/>
  <c r="U34" i="10"/>
  <c r="S25" i="10"/>
  <c r="X25" i="10" s="1"/>
  <c r="V25" i="10"/>
  <c r="R35" i="7"/>
  <c r="R18" i="7"/>
  <c r="AA18" i="7"/>
  <c r="R40" i="6"/>
  <c r="U40" i="6"/>
  <c r="P9" i="6"/>
  <c r="Z9" i="6" s="1"/>
  <c r="AB50" i="8"/>
  <c r="AA54" i="11"/>
  <c r="AA15" i="11"/>
  <c r="AA11" i="11"/>
  <c r="AA38" i="12"/>
  <c r="Z28" i="12"/>
  <c r="U18" i="12"/>
  <c r="R38" i="12"/>
  <c r="R36" i="12"/>
  <c r="R30" i="12"/>
  <c r="R28" i="12"/>
  <c r="P15" i="12"/>
  <c r="AB15" i="12" s="1"/>
  <c r="R48" i="8"/>
  <c r="U48" i="8"/>
  <c r="R44" i="8"/>
  <c r="R40" i="8"/>
  <c r="U40" i="8"/>
  <c r="R36" i="8"/>
  <c r="R32" i="8"/>
  <c r="U32" i="8"/>
  <c r="R28" i="8"/>
  <c r="R24" i="8"/>
  <c r="U24" i="8"/>
  <c r="R20" i="8"/>
  <c r="R16" i="8"/>
  <c r="U16" i="8"/>
  <c r="R51" i="7"/>
  <c r="U51" i="7"/>
  <c r="R47" i="7"/>
  <c r="R14" i="7"/>
  <c r="U14" i="7"/>
  <c r="AA14" i="7"/>
  <c r="R12" i="8"/>
  <c r="U40" i="12"/>
  <c r="U50" i="12"/>
  <c r="R50" i="12"/>
  <c r="AA50" i="12"/>
  <c r="U34" i="12"/>
  <c r="AA32" i="12"/>
  <c r="U32" i="12"/>
  <c r="AA26" i="12"/>
  <c r="AA24" i="12"/>
  <c r="R18" i="12"/>
  <c r="V18" i="12"/>
  <c r="U15" i="12"/>
  <c r="AB42" i="11"/>
  <c r="Z42" i="11"/>
  <c r="S42" i="11"/>
  <c r="R25" i="11"/>
  <c r="U25" i="11"/>
  <c r="V41" i="10"/>
  <c r="Y41" i="10" s="1"/>
  <c r="U38" i="10"/>
  <c r="R38" i="10"/>
  <c r="R32" i="10"/>
  <c r="U32" i="10"/>
  <c r="V27" i="10"/>
  <c r="Y27" i="10" s="1"/>
  <c r="V54" i="8"/>
  <c r="AA54" i="7"/>
  <c r="AA50" i="7"/>
  <c r="R41" i="7"/>
  <c r="U41" i="7"/>
  <c r="R31" i="7"/>
  <c r="U31" i="7"/>
  <c r="R29" i="7"/>
  <c r="U29" i="7"/>
  <c r="R19" i="6"/>
  <c r="U19" i="6"/>
  <c r="AA19" i="6"/>
  <c r="P36" i="11"/>
  <c r="Z36" i="11" s="1"/>
  <c r="R27" i="11"/>
  <c r="U27" i="11"/>
  <c r="R21" i="11"/>
  <c r="R17" i="11"/>
  <c r="P15" i="10"/>
  <c r="AB15" i="10" s="1"/>
  <c r="P30" i="10"/>
  <c r="Z30" i="10" s="1"/>
  <c r="R27" i="10"/>
  <c r="R23" i="10"/>
  <c r="R21" i="10"/>
  <c r="U21" i="10"/>
  <c r="R19" i="10"/>
  <c r="U19" i="10"/>
  <c r="P11" i="5"/>
  <c r="S11" i="5" s="1"/>
  <c r="U17" i="6"/>
  <c r="P13" i="6"/>
  <c r="Z13" i="6" s="1"/>
  <c r="AA46" i="7"/>
  <c r="AA42" i="7"/>
  <c r="AA16" i="7"/>
  <c r="U19" i="7"/>
  <c r="P9" i="7"/>
  <c r="V9" i="7" s="1"/>
  <c r="AA50" i="8"/>
  <c r="AA47" i="8"/>
  <c r="AA42" i="8"/>
  <c r="AA39" i="8"/>
  <c r="AA34" i="8"/>
  <c r="AA31" i="8"/>
  <c r="AA26" i="8"/>
  <c r="AA23" i="8"/>
  <c r="AA18" i="8"/>
  <c r="AA47" i="10"/>
  <c r="AA39" i="10"/>
  <c r="AA31" i="10"/>
  <c r="AA23" i="10"/>
  <c r="AA15" i="10"/>
  <c r="Z25" i="10"/>
  <c r="U45" i="10"/>
  <c r="U23" i="10"/>
  <c r="P10" i="10"/>
  <c r="Z10" i="10" s="1"/>
  <c r="AA36" i="11"/>
  <c r="AA32" i="11"/>
  <c r="AA24" i="11"/>
  <c r="AA17" i="11"/>
  <c r="U23" i="11"/>
  <c r="P12" i="11"/>
  <c r="Z12" i="11" s="1"/>
  <c r="AA41" i="12"/>
  <c r="AA29" i="12"/>
  <c r="AA23" i="12"/>
  <c r="AA14" i="12"/>
  <c r="P20" i="12"/>
  <c r="Z20" i="12" s="1"/>
  <c r="P16" i="12"/>
  <c r="AB16" i="12" s="1"/>
  <c r="P15" i="11"/>
  <c r="AB15" i="11" s="1"/>
  <c r="U41" i="11"/>
  <c r="R34" i="11"/>
  <c r="U34" i="11"/>
  <c r="P32" i="11"/>
  <c r="AB32" i="11" s="1"/>
  <c r="R28" i="11"/>
  <c r="R20" i="11"/>
  <c r="U20" i="11"/>
  <c r="R18" i="11"/>
  <c r="U18" i="11"/>
  <c r="P47" i="10"/>
  <c r="AB47" i="10" s="1"/>
  <c r="R29" i="10"/>
  <c r="R26" i="10"/>
  <c r="U26" i="10"/>
  <c r="P11" i="10"/>
  <c r="Z11" i="10" s="1"/>
  <c r="AA51" i="11"/>
  <c r="AA47" i="11"/>
  <c r="AA43" i="11"/>
  <c r="AA39" i="11"/>
  <c r="AA35" i="11"/>
  <c r="AA31" i="11"/>
  <c r="AA27" i="11"/>
  <c r="AA23" i="11"/>
  <c r="AA20" i="11"/>
  <c r="AA47" i="12"/>
  <c r="AA35" i="12"/>
  <c r="AA27" i="12"/>
  <c r="AA19" i="12"/>
  <c r="P11" i="12"/>
  <c r="S11" i="12" s="1"/>
  <c r="P39" i="10"/>
  <c r="AB39" i="10" s="1"/>
  <c r="P35" i="10"/>
  <c r="AB35" i="10" s="1"/>
  <c r="P31" i="10"/>
  <c r="AB31" i="10" s="1"/>
  <c r="P29" i="10"/>
  <c r="AB29" i="10" s="1"/>
  <c r="P24" i="6"/>
  <c r="AB24" i="6" s="1"/>
  <c r="P26" i="4"/>
  <c r="AB26" i="4" s="1"/>
  <c r="P25" i="4"/>
  <c r="AB25" i="4" s="1"/>
  <c r="P24" i="4"/>
  <c r="AB24" i="4" s="1"/>
  <c r="P23" i="4"/>
  <c r="AB23" i="4" s="1"/>
  <c r="P22" i="4"/>
  <c r="AB22" i="4" s="1"/>
  <c r="P21" i="4"/>
  <c r="AB21" i="4" s="1"/>
  <c r="P20" i="4"/>
  <c r="AB20" i="4" s="1"/>
  <c r="P19" i="4"/>
  <c r="P18" i="4"/>
  <c r="AB18" i="4" s="1"/>
  <c r="P17" i="4"/>
  <c r="AB17" i="4" s="1"/>
  <c r="P16" i="4"/>
  <c r="AB16" i="4" s="1"/>
  <c r="P10" i="2"/>
  <c r="AB10" i="2" s="1"/>
  <c r="P14" i="2"/>
  <c r="AB14" i="2" s="1"/>
  <c r="P15" i="2"/>
  <c r="P45" i="2"/>
  <c r="P44" i="2"/>
  <c r="P42" i="2"/>
  <c r="AB42" i="2" s="1"/>
  <c r="P38" i="2"/>
  <c r="P37" i="2"/>
  <c r="U13" i="2"/>
  <c r="R13" i="2"/>
  <c r="AA13" i="2"/>
  <c r="U11" i="2"/>
  <c r="R11" i="2"/>
  <c r="AA11" i="2"/>
  <c r="R13" i="5"/>
  <c r="AA13" i="5"/>
  <c r="U13" i="5"/>
  <c r="R10" i="6"/>
  <c r="U10" i="6"/>
  <c r="AA10" i="4"/>
  <c r="P13" i="4"/>
  <c r="AB13" i="4" s="1"/>
  <c r="R9" i="5"/>
  <c r="Z9" i="5"/>
  <c r="AA9" i="5"/>
  <c r="AA13" i="6"/>
  <c r="R11" i="7"/>
  <c r="U11" i="7"/>
  <c r="AA11" i="7"/>
  <c r="AA13" i="10"/>
  <c r="R13" i="10"/>
  <c r="U13" i="10"/>
  <c r="R11" i="5"/>
  <c r="U11" i="5"/>
  <c r="AA11" i="5"/>
  <c r="U10" i="4"/>
  <c r="U12" i="4"/>
  <c r="U9" i="5"/>
  <c r="R13" i="7"/>
  <c r="R11" i="8"/>
  <c r="U11" i="8"/>
  <c r="AA11" i="8"/>
  <c r="P10" i="8"/>
  <c r="AB10" i="8" s="1"/>
  <c r="U12" i="10"/>
  <c r="AA12" i="10"/>
  <c r="P9" i="10"/>
  <c r="AA13" i="7"/>
  <c r="U13" i="7"/>
  <c r="AA11" i="10"/>
  <c r="R11" i="10"/>
  <c r="R13" i="8"/>
  <c r="AA13" i="8"/>
  <c r="U10" i="10"/>
  <c r="AA10" i="10"/>
  <c r="P10" i="11"/>
  <c r="R11" i="12"/>
  <c r="AA11" i="12"/>
  <c r="U10" i="12"/>
  <c r="R10" i="12"/>
  <c r="AA10" i="12"/>
  <c r="Z9" i="12"/>
  <c r="AA9" i="12"/>
  <c r="U9" i="12"/>
  <c r="R9" i="12"/>
  <c r="U46" i="12"/>
  <c r="R46" i="12"/>
  <c r="AA46" i="12"/>
  <c r="R44" i="12"/>
  <c r="U44" i="12"/>
  <c r="AA44" i="12"/>
  <c r="AA12" i="8"/>
  <c r="AA10" i="8"/>
  <c r="R13" i="11"/>
  <c r="U12" i="11"/>
  <c r="AA12" i="11"/>
  <c r="R11" i="11"/>
  <c r="U11" i="11"/>
  <c r="AA10" i="11"/>
  <c r="R9" i="11"/>
  <c r="P9" i="11"/>
  <c r="AB9" i="11" s="1"/>
  <c r="R54" i="12"/>
  <c r="AA54" i="12"/>
  <c r="AA45" i="12"/>
  <c r="U45" i="12"/>
  <c r="R45" i="12"/>
  <c r="AA43" i="12"/>
  <c r="R43" i="12"/>
  <c r="AB16" i="5"/>
  <c r="AB20" i="5"/>
  <c r="AB9" i="5"/>
  <c r="AB17" i="5"/>
  <c r="AB21" i="5"/>
  <c r="AB34" i="12"/>
  <c r="AB34" i="4"/>
  <c r="AB19" i="5"/>
  <c r="AB30" i="4"/>
  <c r="AB37" i="4"/>
  <c r="AB49" i="4"/>
  <c r="AB48" i="6"/>
  <c r="AB49" i="6"/>
  <c r="AB11" i="10"/>
  <c r="AB47" i="7"/>
  <c r="AB25" i="7"/>
  <c r="AB21" i="8"/>
  <c r="AB25" i="10"/>
  <c r="AB42" i="10"/>
  <c r="AB21" i="10"/>
  <c r="AB48" i="11"/>
  <c r="AB36" i="12"/>
  <c r="AB17" i="12"/>
  <c r="AB20" i="6" l="1"/>
  <c r="Z20" i="8"/>
  <c r="Y21" i="8"/>
  <c r="X21" i="10"/>
  <c r="Z34" i="12"/>
  <c r="Y49" i="10"/>
  <c r="V41" i="12"/>
  <c r="S34" i="12"/>
  <c r="X34" i="12" s="1"/>
  <c r="V20" i="6"/>
  <c r="S19" i="5"/>
  <c r="AB18" i="8"/>
  <c r="AB52" i="11"/>
  <c r="AB13" i="7"/>
  <c r="AB29" i="6"/>
  <c r="S29" i="6"/>
  <c r="X29" i="6" s="1"/>
  <c r="S52" i="11"/>
  <c r="X52" i="11" s="1"/>
  <c r="V29" i="6"/>
  <c r="Z25" i="7"/>
  <c r="Z45" i="5"/>
  <c r="AB19" i="11"/>
  <c r="AB40" i="2"/>
  <c r="AB44" i="5"/>
  <c r="S49" i="8"/>
  <c r="X49" i="8" s="1"/>
  <c r="AB29" i="4"/>
  <c r="V30" i="12"/>
  <c r="AB23" i="5"/>
  <c r="S13" i="8"/>
  <c r="X13" i="8" s="1"/>
  <c r="Z36" i="4"/>
  <c r="S23" i="5"/>
  <c r="X23" i="5" s="1"/>
  <c r="AB38" i="12"/>
  <c r="Y43" i="7"/>
  <c r="AD43" i="7" s="1"/>
  <c r="S44" i="7"/>
  <c r="X44" i="7" s="1"/>
  <c r="Y44" i="11"/>
  <c r="AB40" i="12"/>
  <c r="AB52" i="10"/>
  <c r="V13" i="7"/>
  <c r="Y13" i="7" s="1"/>
  <c r="S52" i="10"/>
  <c r="X52" i="10" s="1"/>
  <c r="V21" i="11"/>
  <c r="Y21" i="11" s="1"/>
  <c r="AB19" i="8"/>
  <c r="AB46" i="2"/>
  <c r="Z13" i="7"/>
  <c r="S13" i="10"/>
  <c r="S32" i="12"/>
  <c r="X32" i="12" s="1"/>
  <c r="S33" i="10"/>
  <c r="X33" i="10" s="1"/>
  <c r="S25" i="11"/>
  <c r="V46" i="2"/>
  <c r="Y46" i="2" s="1"/>
  <c r="AB33" i="12"/>
  <c r="AB32" i="12"/>
  <c r="AB44" i="7"/>
  <c r="AB26" i="6"/>
  <c r="AB40" i="6"/>
  <c r="AB48" i="4"/>
  <c r="AB42" i="4"/>
  <c r="AB32" i="5"/>
  <c r="S9" i="7"/>
  <c r="X9" i="7" s="1"/>
  <c r="S18" i="11"/>
  <c r="X18" i="11" s="1"/>
  <c r="V40" i="12"/>
  <c r="AB39" i="8"/>
  <c r="S46" i="8"/>
  <c r="X46" i="8" s="1"/>
  <c r="X40" i="12"/>
  <c r="V27" i="12"/>
  <c r="V17" i="12"/>
  <c r="Y17" i="12" s="1"/>
  <c r="Y17" i="8"/>
  <c r="V47" i="12"/>
  <c r="Y47" i="12" s="1"/>
  <c r="Z42" i="4"/>
  <c r="Y30" i="4"/>
  <c r="AB50" i="11"/>
  <c r="Z12" i="5"/>
  <c r="X35" i="4"/>
  <c r="AB19" i="6"/>
  <c r="AB27" i="8"/>
  <c r="Z52" i="7"/>
  <c r="Y34" i="5"/>
  <c r="AB45" i="11"/>
  <c r="AB54" i="12"/>
  <c r="AB11" i="2"/>
  <c r="AB19" i="10"/>
  <c r="Z27" i="12"/>
  <c r="S12" i="5"/>
  <c r="X12" i="5" s="1"/>
  <c r="X12" i="12"/>
  <c r="S53" i="10"/>
  <c r="X53" i="10" s="1"/>
  <c r="V43" i="12"/>
  <c r="Y43" i="12" s="1"/>
  <c r="V37" i="10"/>
  <c r="Y37" i="10" s="1"/>
  <c r="Z46" i="2"/>
  <c r="V42" i="10"/>
  <c r="Y42" i="10" s="1"/>
  <c r="S26" i="6"/>
  <c r="X26" i="6" s="1"/>
  <c r="S21" i="8"/>
  <c r="X21" i="8" s="1"/>
  <c r="Z23" i="5"/>
  <c r="S36" i="10"/>
  <c r="AB33" i="11"/>
  <c r="AB41" i="7"/>
  <c r="AB17" i="10"/>
  <c r="AB12" i="5"/>
  <c r="Z13" i="10"/>
  <c r="V11" i="6"/>
  <c r="Y11" i="6" s="1"/>
  <c r="Z11" i="2"/>
  <c r="Z45" i="11"/>
  <c r="Z19" i="10"/>
  <c r="S24" i="10"/>
  <c r="S20" i="11"/>
  <c r="S52" i="12"/>
  <c r="X52" i="12" s="1"/>
  <c r="S11" i="2"/>
  <c r="S37" i="10"/>
  <c r="X37" i="10" s="1"/>
  <c r="Z14" i="11"/>
  <c r="X14" i="12"/>
  <c r="AB25" i="12"/>
  <c r="AB12" i="4"/>
  <c r="AB50" i="12"/>
  <c r="AB13" i="8"/>
  <c r="S12" i="7"/>
  <c r="X12" i="7" s="1"/>
  <c r="Z52" i="12"/>
  <c r="Z24" i="8"/>
  <c r="AB37" i="10"/>
  <c r="AB30" i="12"/>
  <c r="Z13" i="8"/>
  <c r="Z12" i="7"/>
  <c r="AB12" i="7"/>
  <c r="Y19" i="10"/>
  <c r="Z14" i="12"/>
  <c r="S19" i="10"/>
  <c r="V18" i="11"/>
  <c r="Y18" i="11" s="1"/>
  <c r="Z40" i="12"/>
  <c r="X24" i="10"/>
  <c r="S17" i="10"/>
  <c r="X17" i="10" s="1"/>
  <c r="V52" i="10"/>
  <c r="Y52" i="10" s="1"/>
  <c r="V46" i="12"/>
  <c r="Y46" i="12" s="1"/>
  <c r="V29" i="12"/>
  <c r="Y29" i="12" s="1"/>
  <c r="V12" i="4"/>
  <c r="Y12" i="7"/>
  <c r="X50" i="11"/>
  <c r="Z50" i="11"/>
  <c r="AB35" i="4"/>
  <c r="AD35" i="4" s="1"/>
  <c r="V48" i="11"/>
  <c r="S47" i="11"/>
  <c r="X47" i="11" s="1"/>
  <c r="AB37" i="7"/>
  <c r="S11" i="4"/>
  <c r="X11" i="4" s="1"/>
  <c r="X47" i="7"/>
  <c r="AD47" i="7" s="1"/>
  <c r="V39" i="5"/>
  <c r="Y39" i="5" s="1"/>
  <c r="AB44" i="11"/>
  <c r="AB18" i="11"/>
  <c r="AB51" i="11"/>
  <c r="AB52" i="12"/>
  <c r="AB24" i="12"/>
  <c r="AB13" i="11"/>
  <c r="AB18" i="7"/>
  <c r="AB32" i="4"/>
  <c r="AB15" i="4"/>
  <c r="AB47" i="12"/>
  <c r="AB14" i="12"/>
  <c r="X13" i="11"/>
  <c r="Z12" i="4"/>
  <c r="Z25" i="11"/>
  <c r="AB23" i="8"/>
  <c r="V17" i="10"/>
  <c r="Y17" i="10" s="1"/>
  <c r="S30" i="12"/>
  <c r="X30" i="12" s="1"/>
  <c r="AB25" i="11"/>
  <c r="AD25" i="11" s="1"/>
  <c r="Y20" i="6"/>
  <c r="AD20" i="6" s="1"/>
  <c r="V49" i="12"/>
  <c r="Y49" i="12" s="1"/>
  <c r="V23" i="12"/>
  <c r="Y23" i="12" s="1"/>
  <c r="S29" i="12"/>
  <c r="X29" i="12" s="1"/>
  <c r="V50" i="12"/>
  <c r="Z53" i="10"/>
  <c r="Z37" i="5"/>
  <c r="V50" i="11"/>
  <c r="V42" i="4"/>
  <c r="Y42" i="4" s="1"/>
  <c r="Y40" i="11"/>
  <c r="V40" i="6"/>
  <c r="Y40" i="6" s="1"/>
  <c r="Z35" i="4"/>
  <c r="Y32" i="6"/>
  <c r="Y42" i="12"/>
  <c r="AB27" i="5"/>
  <c r="Y25" i="11"/>
  <c r="V38" i="8"/>
  <c r="Y38" i="8" s="1"/>
  <c r="Z29" i="5"/>
  <c r="Z44" i="11"/>
  <c r="Y14" i="5"/>
  <c r="AB31" i="8"/>
  <c r="AB36" i="7"/>
  <c r="AB42" i="12"/>
  <c r="AB41" i="5"/>
  <c r="Z11" i="5"/>
  <c r="X9" i="5"/>
  <c r="S44" i="11"/>
  <c r="X44" i="11" s="1"/>
  <c r="AD44" i="11" s="1"/>
  <c r="Z13" i="11"/>
  <c r="S38" i="12"/>
  <c r="X38" i="12" s="1"/>
  <c r="S26" i="11"/>
  <c r="X26" i="11" s="1"/>
  <c r="Z51" i="10"/>
  <c r="V9" i="5"/>
  <c r="AB13" i="10"/>
  <c r="V13" i="2"/>
  <c r="Y13" i="2" s="1"/>
  <c r="X23" i="12"/>
  <c r="AB34" i="8"/>
  <c r="AD34" i="8" s="1"/>
  <c r="Z34" i="11"/>
  <c r="Z43" i="4"/>
  <c r="S40" i="11"/>
  <c r="X40" i="11" s="1"/>
  <c r="V13" i="12"/>
  <c r="Z47" i="12"/>
  <c r="S18" i="8"/>
  <c r="X18" i="8" s="1"/>
  <c r="Y34" i="4"/>
  <c r="AD34" i="4" s="1"/>
  <c r="Y35" i="4"/>
  <c r="AB20" i="12"/>
  <c r="AB15" i="8"/>
  <c r="AB11" i="5"/>
  <c r="Z13" i="2"/>
  <c r="AB13" i="2"/>
  <c r="V13" i="11"/>
  <c r="Y13" i="11" s="1"/>
  <c r="X36" i="12"/>
  <c r="V38" i="12"/>
  <c r="Z12" i="8"/>
  <c r="V44" i="10"/>
  <c r="Y44" i="10" s="1"/>
  <c r="X54" i="10"/>
  <c r="Z21" i="12"/>
  <c r="V37" i="12"/>
  <c r="Y37" i="12" s="1"/>
  <c r="V46" i="11"/>
  <c r="Y46" i="11" s="1"/>
  <c r="V37" i="8"/>
  <c r="Y37" i="8" s="1"/>
  <c r="Y48" i="6"/>
  <c r="Z23" i="7"/>
  <c r="X31" i="4"/>
  <c r="S18" i="12"/>
  <c r="X18" i="12" s="1"/>
  <c r="S37" i="8"/>
  <c r="V20" i="8"/>
  <c r="Y20" i="8" s="1"/>
  <c r="Z14" i="4"/>
  <c r="Z28" i="4"/>
  <c r="X43" i="12"/>
  <c r="AB45" i="12"/>
  <c r="AB44" i="12"/>
  <c r="AB39" i="11"/>
  <c r="AB29" i="7"/>
  <c r="AB11" i="4"/>
  <c r="AB19" i="12"/>
  <c r="AB18" i="12"/>
  <c r="X25" i="11"/>
  <c r="Z42" i="12"/>
  <c r="Z13" i="12"/>
  <c r="AB38" i="8"/>
  <c r="S42" i="12"/>
  <c r="S51" i="10"/>
  <c r="X51" i="10" s="1"/>
  <c r="S36" i="7"/>
  <c r="X36" i="7" s="1"/>
  <c r="AB13" i="12"/>
  <c r="AB16" i="11"/>
  <c r="AB37" i="8"/>
  <c r="AB35" i="8"/>
  <c r="AB12" i="8"/>
  <c r="AB49" i="7"/>
  <c r="AB54" i="10"/>
  <c r="AB43" i="12"/>
  <c r="AB32" i="6"/>
  <c r="AB10" i="12"/>
  <c r="V12" i="8"/>
  <c r="Y12" i="8" s="1"/>
  <c r="AB11" i="8"/>
  <c r="V11" i="5"/>
  <c r="Y11" i="5" s="1"/>
  <c r="Z10" i="4"/>
  <c r="V10" i="4"/>
  <c r="S30" i="11"/>
  <c r="X30" i="11" s="1"/>
  <c r="Z16" i="7"/>
  <c r="V51" i="8"/>
  <c r="Z51" i="12"/>
  <c r="V14" i="12"/>
  <c r="Y14" i="12" s="1"/>
  <c r="S14" i="11"/>
  <c r="X14" i="11" s="1"/>
  <c r="Z25" i="12"/>
  <c r="V49" i="7"/>
  <c r="Y49" i="7" s="1"/>
  <c r="V33" i="10"/>
  <c r="Y33" i="10" s="1"/>
  <c r="S21" i="11"/>
  <c r="X21" i="11" s="1"/>
  <c r="AB27" i="12"/>
  <c r="V51" i="10"/>
  <c r="Y51" i="10" s="1"/>
  <c r="V48" i="12"/>
  <c r="Y48" i="12" s="1"/>
  <c r="S10" i="12"/>
  <c r="X10" i="12" s="1"/>
  <c r="X31" i="12"/>
  <c r="Z24" i="5"/>
  <c r="Y50" i="11"/>
  <c r="V45" i="11"/>
  <c r="Y45" i="11" s="1"/>
  <c r="AB14" i="11"/>
  <c r="Z36" i="7"/>
  <c r="V29" i="7"/>
  <c r="Y29" i="7" s="1"/>
  <c r="Z30" i="11"/>
  <c r="AB51" i="4"/>
  <c r="Z48" i="2"/>
  <c r="S41" i="8"/>
  <c r="X41" i="8" s="1"/>
  <c r="Z21" i="8"/>
  <c r="AD21" i="8" s="1"/>
  <c r="S47" i="4"/>
  <c r="X47" i="4" s="1"/>
  <c r="S20" i="8"/>
  <c r="X20" i="8" s="1"/>
  <c r="AD20" i="8" s="1"/>
  <c r="Z32" i="6"/>
  <c r="S36" i="6"/>
  <c r="X36" i="6" s="1"/>
  <c r="Z31" i="4"/>
  <c r="AB40" i="10"/>
  <c r="X9" i="12"/>
  <c r="V9" i="12"/>
  <c r="Y9" i="12" s="1"/>
  <c r="S38" i="8"/>
  <c r="X38" i="8" s="1"/>
  <c r="S32" i="10"/>
  <c r="X32" i="10" s="1"/>
  <c r="AB29" i="12"/>
  <c r="AB9" i="12"/>
  <c r="AB30" i="11"/>
  <c r="AB30" i="8"/>
  <c r="AB33" i="10"/>
  <c r="AB39" i="5"/>
  <c r="AB31" i="4"/>
  <c r="AB23" i="12"/>
  <c r="AB22" i="12"/>
  <c r="Z43" i="12"/>
  <c r="Z54" i="12"/>
  <c r="Z10" i="12"/>
  <c r="V9" i="2"/>
  <c r="Y9" i="2" s="1"/>
  <c r="Y20" i="11"/>
  <c r="Z23" i="10"/>
  <c r="Z21" i="11"/>
  <c r="X12" i="8"/>
  <c r="Y25" i="10"/>
  <c r="AD25" i="10" s="1"/>
  <c r="S37" i="11"/>
  <c r="S49" i="7"/>
  <c r="X49" i="7" s="1"/>
  <c r="Y52" i="12"/>
  <c r="S29" i="7"/>
  <c r="X29" i="7" s="1"/>
  <c r="V24" i="12"/>
  <c r="S32" i="6"/>
  <c r="X32" i="6" s="1"/>
  <c r="S18" i="7"/>
  <c r="X18" i="7" s="1"/>
  <c r="V31" i="4"/>
  <c r="Y31" i="4" s="1"/>
  <c r="Y9" i="5"/>
  <c r="Y21" i="10"/>
  <c r="Y34" i="11"/>
  <c r="Y51" i="11"/>
  <c r="Y10" i="12"/>
  <c r="S32" i="4"/>
  <c r="X32" i="4" s="1"/>
  <c r="V32" i="4"/>
  <c r="Y32" i="4" s="1"/>
  <c r="S36" i="4"/>
  <c r="X36" i="4" s="1"/>
  <c r="V36" i="4"/>
  <c r="Y36" i="4" s="1"/>
  <c r="X19" i="5"/>
  <c r="S48" i="4"/>
  <c r="X48" i="4" s="1"/>
  <c r="V48" i="4"/>
  <c r="Y48" i="4" s="1"/>
  <c r="S12" i="11"/>
  <c r="X12" i="11" s="1"/>
  <c r="V10" i="10"/>
  <c r="Y10" i="10" s="1"/>
  <c r="S28" i="4"/>
  <c r="X28" i="4" s="1"/>
  <c r="V28" i="4"/>
  <c r="Y28" i="4" s="1"/>
  <c r="S14" i="4"/>
  <c r="X14" i="4" s="1"/>
  <c r="V14" i="4"/>
  <c r="Y14" i="4" s="1"/>
  <c r="Y44" i="7"/>
  <c r="AD49" i="4"/>
  <c r="AB53" i="12"/>
  <c r="AB34" i="5"/>
  <c r="Y54" i="8"/>
  <c r="V11" i="4"/>
  <c r="Y11" i="4" s="1"/>
  <c r="Y49" i="11"/>
  <c r="Z14" i="10"/>
  <c r="S37" i="7"/>
  <c r="X37" i="7" s="1"/>
  <c r="S54" i="8"/>
  <c r="X54" i="8" s="1"/>
  <c r="S27" i="10"/>
  <c r="X27" i="10" s="1"/>
  <c r="Z20" i="11"/>
  <c r="V37" i="11"/>
  <c r="Y37" i="11" s="1"/>
  <c r="AB22" i="8"/>
  <c r="X42" i="10"/>
  <c r="X42" i="12"/>
  <c r="Z49" i="12"/>
  <c r="Y15" i="8"/>
  <c r="V54" i="10"/>
  <c r="Y28" i="12"/>
  <c r="V40" i="5"/>
  <c r="Y40" i="5" s="1"/>
  <c r="Z40" i="5"/>
  <c r="S28" i="12"/>
  <c r="X28" i="12" s="1"/>
  <c r="Z24" i="12"/>
  <c r="S36" i="8"/>
  <c r="X36" i="8" s="1"/>
  <c r="X33" i="11"/>
  <c r="S40" i="6"/>
  <c r="X40" i="6" s="1"/>
  <c r="V23" i="7"/>
  <c r="Y23" i="7" s="1"/>
  <c r="S34" i="5"/>
  <c r="X34" i="5" s="1"/>
  <c r="S50" i="8"/>
  <c r="X50" i="8" s="1"/>
  <c r="Z50" i="8"/>
  <c r="V50" i="8"/>
  <c r="Y50" i="8" s="1"/>
  <c r="S33" i="4"/>
  <c r="X33" i="4" s="1"/>
  <c r="V33" i="4"/>
  <c r="Y33" i="4" s="1"/>
  <c r="AB10" i="6"/>
  <c r="AB13" i="5"/>
  <c r="V11" i="7"/>
  <c r="Y11" i="7" s="1"/>
  <c r="AB11" i="7"/>
  <c r="AB49" i="12"/>
  <c r="AB37" i="11"/>
  <c r="AB46" i="10"/>
  <c r="AB11" i="11"/>
  <c r="AB41" i="11"/>
  <c r="AB41" i="8"/>
  <c r="AB27" i="10"/>
  <c r="AD37" i="4"/>
  <c r="Z11" i="11"/>
  <c r="S11" i="7"/>
  <c r="V11" i="8"/>
  <c r="Y11" i="8" s="1"/>
  <c r="X13" i="7"/>
  <c r="S9" i="6"/>
  <c r="X9" i="6" s="1"/>
  <c r="S13" i="6"/>
  <c r="X13" i="6" s="1"/>
  <c r="Z13" i="5"/>
  <c r="V37" i="7"/>
  <c r="Y37" i="7" s="1"/>
  <c r="AB41" i="10"/>
  <c r="S51" i="8"/>
  <c r="X51" i="8" s="1"/>
  <c r="S11" i="11"/>
  <c r="X11" i="11" s="1"/>
  <c r="S16" i="11"/>
  <c r="X16" i="11" s="1"/>
  <c r="S39" i="11"/>
  <c r="X39" i="11" s="1"/>
  <c r="Y38" i="12"/>
  <c r="V39" i="7"/>
  <c r="Y39" i="7" s="1"/>
  <c r="V30" i="8"/>
  <c r="Y30" i="8" s="1"/>
  <c r="V40" i="10"/>
  <c r="Y40" i="10" s="1"/>
  <c r="Z54" i="10"/>
  <c r="Z23" i="12"/>
  <c r="X33" i="7"/>
  <c r="Z39" i="11"/>
  <c r="Z40" i="11"/>
  <c r="V53" i="12"/>
  <c r="Y53" i="12" s="1"/>
  <c r="AB17" i="2"/>
  <c r="S40" i="5"/>
  <c r="X40" i="5" s="1"/>
  <c r="AB45" i="10"/>
  <c r="Z50" i="4"/>
  <c r="V41" i="8"/>
  <c r="Y41" i="8" s="1"/>
  <c r="V47" i="4"/>
  <c r="Y47" i="4" s="1"/>
  <c r="Z44" i="7"/>
  <c r="S23" i="7"/>
  <c r="X23" i="7" s="1"/>
  <c r="AB40" i="11"/>
  <c r="AB51" i="8"/>
  <c r="AB47" i="4"/>
  <c r="AB40" i="5"/>
  <c r="V13" i="5"/>
  <c r="Y13" i="5" s="1"/>
  <c r="AB20" i="11"/>
  <c r="AB49" i="11"/>
  <c r="AB36" i="8"/>
  <c r="AB9" i="6"/>
  <c r="AB33" i="4"/>
  <c r="S11" i="8"/>
  <c r="X11" i="8" s="1"/>
  <c r="X13" i="5"/>
  <c r="Z49" i="11"/>
  <c r="AB54" i="8"/>
  <c r="S41" i="10"/>
  <c r="X41" i="10" s="1"/>
  <c r="S53" i="12"/>
  <c r="X53" i="12" s="1"/>
  <c r="Y29" i="6"/>
  <c r="Y36" i="8"/>
  <c r="V16" i="11"/>
  <c r="Y16" i="11" s="1"/>
  <c r="S30" i="8"/>
  <c r="X30" i="8" s="1"/>
  <c r="S40" i="10"/>
  <c r="X40" i="10" s="1"/>
  <c r="X27" i="12"/>
  <c r="Y24" i="12"/>
  <c r="V46" i="6"/>
  <c r="Y46" i="6" s="1"/>
  <c r="X47" i="12"/>
  <c r="Y36" i="7"/>
  <c r="Y13" i="12"/>
  <c r="Y27" i="12"/>
  <c r="S29" i="4"/>
  <c r="X29" i="4" s="1"/>
  <c r="V29" i="4"/>
  <c r="Y29" i="4" s="1"/>
  <c r="S23" i="10"/>
  <c r="X23" i="10" s="1"/>
  <c r="V23" i="10"/>
  <c r="Y23" i="10" s="1"/>
  <c r="AB36" i="10"/>
  <c r="AB12" i="10"/>
  <c r="AB47" i="8"/>
  <c r="AB14" i="8"/>
  <c r="AB9" i="4"/>
  <c r="AD30" i="4"/>
  <c r="Z45" i="12"/>
  <c r="Y11" i="11"/>
  <c r="Y9" i="7"/>
  <c r="V12" i="12"/>
  <c r="Y12" i="12" s="1"/>
  <c r="V13" i="6"/>
  <c r="Y13" i="6" s="1"/>
  <c r="S11" i="6"/>
  <c r="X11" i="6" s="1"/>
  <c r="S9" i="2"/>
  <c r="X9" i="2" s="1"/>
  <c r="Z29" i="11"/>
  <c r="V45" i="12"/>
  <c r="Y45" i="12" s="1"/>
  <c r="V24" i="10"/>
  <c r="Y24" i="10" s="1"/>
  <c r="V27" i="11"/>
  <c r="Y27" i="11" s="1"/>
  <c r="Z31" i="11"/>
  <c r="S44" i="12"/>
  <c r="X44" i="12" s="1"/>
  <c r="S39" i="7"/>
  <c r="X39" i="7" s="1"/>
  <c r="V22" i="8"/>
  <c r="Y22" i="8" s="1"/>
  <c r="S41" i="12"/>
  <c r="X41" i="12" s="1"/>
  <c r="V21" i="12"/>
  <c r="Y21" i="12" s="1"/>
  <c r="S37" i="12"/>
  <c r="X37" i="12" s="1"/>
  <c r="V29" i="11"/>
  <c r="Y29" i="11" s="1"/>
  <c r="Z11" i="6"/>
  <c r="S34" i="11"/>
  <c r="X34" i="11" s="1"/>
  <c r="Z39" i="5"/>
  <c r="Z52" i="11"/>
  <c r="V53" i="10"/>
  <c r="Y53" i="10" s="1"/>
  <c r="Z47" i="11"/>
  <c r="Y47" i="11"/>
  <c r="V50" i="4"/>
  <c r="Y50" i="4" s="1"/>
  <c r="Y19" i="5"/>
  <c r="V41" i="7"/>
  <c r="Y41" i="7" s="1"/>
  <c r="S40" i="8"/>
  <c r="X40" i="8" s="1"/>
  <c r="Z15" i="4"/>
  <c r="S25" i="8"/>
  <c r="X25" i="8" s="1"/>
  <c r="V24" i="8"/>
  <c r="Y24" i="8" s="1"/>
  <c r="S27" i="6"/>
  <c r="X27" i="6" s="1"/>
  <c r="V27" i="6"/>
  <c r="Y27" i="6" s="1"/>
  <c r="Z27" i="6"/>
  <c r="S48" i="2"/>
  <c r="X48" i="2" s="1"/>
  <c r="V48" i="2"/>
  <c r="Y48" i="2" s="1"/>
  <c r="Y52" i="11"/>
  <c r="S39" i="2"/>
  <c r="X39" i="2" s="1"/>
  <c r="V39" i="2"/>
  <c r="Y39" i="2" s="1"/>
  <c r="AB41" i="12"/>
  <c r="AB27" i="11"/>
  <c r="AB37" i="12"/>
  <c r="AB21" i="12"/>
  <c r="AB34" i="11"/>
  <c r="AB24" i="8"/>
  <c r="AB9" i="7"/>
  <c r="AB39" i="7"/>
  <c r="AB45" i="6"/>
  <c r="AB13" i="6"/>
  <c r="AB36" i="6"/>
  <c r="AB50" i="4"/>
  <c r="X45" i="12"/>
  <c r="X13" i="10"/>
  <c r="V12" i="10"/>
  <c r="Z9" i="2"/>
  <c r="X27" i="11"/>
  <c r="Z38" i="10"/>
  <c r="V14" i="8"/>
  <c r="Y14" i="8" s="1"/>
  <c r="V44" i="12"/>
  <c r="Y44" i="12" s="1"/>
  <c r="S22" i="8"/>
  <c r="X22" i="8" s="1"/>
  <c r="S22" i="10"/>
  <c r="X22" i="10" s="1"/>
  <c r="Z36" i="10"/>
  <c r="S29" i="11"/>
  <c r="X29" i="11" s="1"/>
  <c r="S54" i="12"/>
  <c r="X54" i="12" s="1"/>
  <c r="S45" i="6"/>
  <c r="X45" i="6" s="1"/>
  <c r="V33" i="11"/>
  <c r="Y33" i="11" s="1"/>
  <c r="V26" i="6"/>
  <c r="Y26" i="6" s="1"/>
  <c r="V18" i="8"/>
  <c r="Y18" i="8" s="1"/>
  <c r="S48" i="7"/>
  <c r="X48" i="7" s="1"/>
  <c r="V15" i="4"/>
  <c r="Y15" i="4" s="1"/>
  <c r="Z36" i="6"/>
  <c r="Z18" i="7"/>
  <c r="S29" i="5"/>
  <c r="X29" i="5" s="1"/>
  <c r="V29" i="5"/>
  <c r="Y29" i="5" s="1"/>
  <c r="AB12" i="12"/>
  <c r="AB44" i="10"/>
  <c r="AB24" i="10"/>
  <c r="AB47" i="11"/>
  <c r="AB46" i="8"/>
  <c r="AB25" i="8"/>
  <c r="AB40" i="8"/>
  <c r="AB22" i="10"/>
  <c r="AB39" i="2"/>
  <c r="Z12" i="12"/>
  <c r="Z12" i="10"/>
  <c r="Z33" i="11"/>
  <c r="Y51" i="8"/>
  <c r="Y40" i="12"/>
  <c r="S14" i="8"/>
  <c r="X14" i="8" s="1"/>
  <c r="Y14" i="11"/>
  <c r="V46" i="8"/>
  <c r="Y46" i="8" s="1"/>
  <c r="V22" i="10"/>
  <c r="Y22" i="10" s="1"/>
  <c r="S44" i="10"/>
  <c r="X44" i="10" s="1"/>
  <c r="V31" i="12"/>
  <c r="Y31" i="12" s="1"/>
  <c r="V45" i="6"/>
  <c r="Y45" i="6" s="1"/>
  <c r="Y36" i="6"/>
  <c r="Z39" i="2"/>
  <c r="Z28" i="5"/>
  <c r="X37" i="8"/>
  <c r="S32" i="5"/>
  <c r="X32" i="5" s="1"/>
  <c r="V32" i="5"/>
  <c r="Y32" i="5" s="1"/>
  <c r="S51" i="4"/>
  <c r="X51" i="4" s="1"/>
  <c r="V51" i="4"/>
  <c r="Y51" i="4" s="1"/>
  <c r="S14" i="7"/>
  <c r="X14" i="7" s="1"/>
  <c r="V14" i="7"/>
  <c r="Y14" i="7" s="1"/>
  <c r="Z14" i="7"/>
  <c r="Y25" i="12"/>
  <c r="S54" i="4"/>
  <c r="X54" i="4" s="1"/>
  <c r="V54" i="4"/>
  <c r="Y54" i="4" s="1"/>
  <c r="Z54" i="4"/>
  <c r="S14" i="6"/>
  <c r="X14" i="6" s="1"/>
  <c r="V14" i="6"/>
  <c r="Y14" i="6" s="1"/>
  <c r="Z14" i="6"/>
  <c r="S45" i="8"/>
  <c r="X45" i="8" s="1"/>
  <c r="V45" i="8"/>
  <c r="Y45" i="8" s="1"/>
  <c r="S45" i="4"/>
  <c r="X45" i="4" s="1"/>
  <c r="Z45" i="4"/>
  <c r="V45" i="4"/>
  <c r="Y45" i="4" s="1"/>
  <c r="AB12" i="11"/>
  <c r="AB20" i="10"/>
  <c r="AB17" i="7"/>
  <c r="AB45" i="4"/>
  <c r="AB38" i="4"/>
  <c r="AB28" i="5"/>
  <c r="S10" i="10"/>
  <c r="X10" i="10" s="1"/>
  <c r="V9" i="6"/>
  <c r="Y9" i="6" s="1"/>
  <c r="S10" i="4"/>
  <c r="X10" i="4" s="1"/>
  <c r="X41" i="7"/>
  <c r="V17" i="7"/>
  <c r="Y17" i="7" s="1"/>
  <c r="X24" i="8"/>
  <c r="AB43" i="8"/>
  <c r="S20" i="10"/>
  <c r="X20" i="10" s="1"/>
  <c r="Y30" i="12"/>
  <c r="V27" i="7"/>
  <c r="Y27" i="7" s="1"/>
  <c r="V49" i="8"/>
  <c r="Y49" i="8" s="1"/>
  <c r="Y36" i="10"/>
  <c r="S25" i="12"/>
  <c r="X25" i="12" s="1"/>
  <c r="Z10" i="5"/>
  <c r="Z9" i="4"/>
  <c r="Z46" i="11"/>
  <c r="Z45" i="8"/>
  <c r="AB27" i="7"/>
  <c r="AB49" i="8"/>
  <c r="V9" i="4"/>
  <c r="Y9" i="4" s="1"/>
  <c r="V28" i="5"/>
  <c r="Y28" i="5" s="1"/>
  <c r="Z41" i="7"/>
  <c r="V38" i="4"/>
  <c r="Y38" i="4" s="1"/>
  <c r="S16" i="2"/>
  <c r="X16" i="2" s="1"/>
  <c r="V16" i="2"/>
  <c r="Y16" i="2" s="1"/>
  <c r="S16" i="5"/>
  <c r="X16" i="5" s="1"/>
  <c r="V16" i="5"/>
  <c r="Y16" i="5" s="1"/>
  <c r="S39" i="4"/>
  <c r="X39" i="4" s="1"/>
  <c r="V39" i="4"/>
  <c r="Y39" i="4" s="1"/>
  <c r="Z39" i="4"/>
  <c r="S53" i="4"/>
  <c r="X53" i="4" s="1"/>
  <c r="V53" i="4"/>
  <c r="Y53" i="4" s="1"/>
  <c r="Z53" i="4"/>
  <c r="S48" i="5"/>
  <c r="X48" i="5" s="1"/>
  <c r="V48" i="5"/>
  <c r="Y48" i="5" s="1"/>
  <c r="Z48" i="5"/>
  <c r="S52" i="7"/>
  <c r="X52" i="7" s="1"/>
  <c r="V52" i="7"/>
  <c r="Y52" i="7" s="1"/>
  <c r="AB16" i="2"/>
  <c r="AB10" i="10"/>
  <c r="AB32" i="10"/>
  <c r="AB50" i="10"/>
  <c r="AD48" i="6"/>
  <c r="AB18" i="5"/>
  <c r="S17" i="7"/>
  <c r="X17" i="7" s="1"/>
  <c r="V43" i="8"/>
  <c r="Y43" i="8" s="1"/>
  <c r="Z20" i="10"/>
  <c r="S53" i="11"/>
  <c r="X53" i="11" s="1"/>
  <c r="AB53" i="11"/>
  <c r="AB48" i="7"/>
  <c r="S27" i="7"/>
  <c r="X27" i="7" s="1"/>
  <c r="AD14" i="5"/>
  <c r="Z32" i="10"/>
  <c r="X17" i="12"/>
  <c r="AD17" i="12" s="1"/>
  <c r="Z43" i="8"/>
  <c r="AB46" i="11"/>
  <c r="Z40" i="8"/>
  <c r="Z38" i="4"/>
  <c r="V48" i="7"/>
  <c r="Y48" i="7" s="1"/>
  <c r="Z17" i="2"/>
  <c r="V17" i="2"/>
  <c r="Y17" i="2" s="1"/>
  <c r="S46" i="4"/>
  <c r="X46" i="4" s="1"/>
  <c r="V46" i="4"/>
  <c r="Y46" i="4" s="1"/>
  <c r="Z46" i="4"/>
  <c r="S25" i="5"/>
  <c r="X25" i="5" s="1"/>
  <c r="V25" i="5"/>
  <c r="Y25" i="5" s="1"/>
  <c r="Z25" i="5"/>
  <c r="S27" i="4"/>
  <c r="X27" i="4" s="1"/>
  <c r="Z27" i="4"/>
  <c r="V27" i="4"/>
  <c r="Y27" i="4" s="1"/>
  <c r="S40" i="4"/>
  <c r="X40" i="4" s="1"/>
  <c r="Z40" i="4"/>
  <c r="V40" i="4"/>
  <c r="Y40" i="4" s="1"/>
  <c r="S20" i="5"/>
  <c r="X20" i="5" s="1"/>
  <c r="V20" i="5"/>
  <c r="Y20" i="5" s="1"/>
  <c r="S53" i="5"/>
  <c r="X53" i="5" s="1"/>
  <c r="Z53" i="5"/>
  <c r="V53" i="5"/>
  <c r="Y53" i="5" s="1"/>
  <c r="Z16" i="5"/>
  <c r="S50" i="2"/>
  <c r="X50" i="2" s="1"/>
  <c r="Z50" i="2"/>
  <c r="V50" i="2"/>
  <c r="Y50" i="2" s="1"/>
  <c r="S47" i="5"/>
  <c r="X47" i="5" s="1"/>
  <c r="V47" i="5"/>
  <c r="Y47" i="5" s="1"/>
  <c r="Z47" i="5"/>
  <c r="AB36" i="11"/>
  <c r="AB54" i="4"/>
  <c r="V12" i="11"/>
  <c r="Y12" i="11" s="1"/>
  <c r="Y20" i="10"/>
  <c r="Y40" i="8"/>
  <c r="Z53" i="11"/>
  <c r="X9" i="4"/>
  <c r="Y31" i="11"/>
  <c r="Z48" i="11"/>
  <c r="S49" i="2"/>
  <c r="X49" i="2" s="1"/>
  <c r="V49" i="2"/>
  <c r="Y49" i="2" s="1"/>
  <c r="Z49" i="2"/>
  <c r="S26" i="5"/>
  <c r="X26" i="5" s="1"/>
  <c r="V26" i="5"/>
  <c r="Y26" i="5" s="1"/>
  <c r="Z26" i="5"/>
  <c r="S47" i="2"/>
  <c r="X47" i="2" s="1"/>
  <c r="Z47" i="2"/>
  <c r="V47" i="2"/>
  <c r="Y47" i="2" s="1"/>
  <c r="S44" i="4"/>
  <c r="X44" i="4" s="1"/>
  <c r="Z44" i="4"/>
  <c r="V44" i="4"/>
  <c r="Y44" i="4" s="1"/>
  <c r="S27" i="5"/>
  <c r="X27" i="5" s="1"/>
  <c r="V27" i="5"/>
  <c r="Y27" i="5" s="1"/>
  <c r="S32" i="7"/>
  <c r="X32" i="7" s="1"/>
  <c r="V32" i="7"/>
  <c r="Y32" i="7" s="1"/>
  <c r="Z32" i="7"/>
  <c r="Z16" i="2"/>
  <c r="AD23" i="5"/>
  <c r="S43" i="4"/>
  <c r="X43" i="4" s="1"/>
  <c r="V43" i="4"/>
  <c r="Y43" i="4" s="1"/>
  <c r="S53" i="7"/>
  <c r="X53" i="7" s="1"/>
  <c r="V53" i="7"/>
  <c r="Y53" i="7" s="1"/>
  <c r="Z53" i="7"/>
  <c r="S21" i="5"/>
  <c r="X21" i="5" s="1"/>
  <c r="Z21" i="5"/>
  <c r="V21" i="5"/>
  <c r="Y21" i="5" s="1"/>
  <c r="S49" i="6"/>
  <c r="X49" i="6" s="1"/>
  <c r="V49" i="6"/>
  <c r="Y49" i="6" s="1"/>
  <c r="Z49" i="6"/>
  <c r="Y32" i="12"/>
  <c r="Y30" i="11"/>
  <c r="S17" i="5"/>
  <c r="X17" i="5" s="1"/>
  <c r="Z17" i="5"/>
  <c r="V17" i="5"/>
  <c r="Y17" i="5" s="1"/>
  <c r="S44" i="8"/>
  <c r="X44" i="8" s="1"/>
  <c r="V44" i="8"/>
  <c r="Y44" i="8" s="1"/>
  <c r="Z44" i="8"/>
  <c r="S43" i="2"/>
  <c r="X43" i="2" s="1"/>
  <c r="V43" i="2"/>
  <c r="Y43" i="2" s="1"/>
  <c r="Z43" i="2"/>
  <c r="S22" i="5"/>
  <c r="X22" i="5" s="1"/>
  <c r="AB22" i="5"/>
  <c r="V22" i="5"/>
  <c r="Y22" i="5" s="1"/>
  <c r="Z22" i="5"/>
  <c r="S33" i="6"/>
  <c r="X33" i="6" s="1"/>
  <c r="V33" i="6"/>
  <c r="Y33" i="6" s="1"/>
  <c r="Z33" i="6"/>
  <c r="S53" i="6"/>
  <c r="X53" i="6" s="1"/>
  <c r="V53" i="6"/>
  <c r="Y53" i="6" s="1"/>
  <c r="Z53" i="6"/>
  <c r="S51" i="7"/>
  <c r="X51" i="7" s="1"/>
  <c r="V51" i="7"/>
  <c r="Y51" i="7" s="1"/>
  <c r="Z51" i="7"/>
  <c r="S40" i="2"/>
  <c r="X40" i="2" s="1"/>
  <c r="V40" i="2"/>
  <c r="Y40" i="2" s="1"/>
  <c r="V18" i="5"/>
  <c r="Y18" i="5" s="1"/>
  <c r="S18" i="5"/>
  <c r="X18" i="5" s="1"/>
  <c r="S45" i="5"/>
  <c r="X45" i="5" s="1"/>
  <c r="V45" i="5"/>
  <c r="Y45" i="5" s="1"/>
  <c r="S45" i="10"/>
  <c r="X45" i="10" s="1"/>
  <c r="V45" i="10"/>
  <c r="Y45" i="10" s="1"/>
  <c r="S53" i="2"/>
  <c r="X53" i="2" s="1"/>
  <c r="V53" i="2"/>
  <c r="Y53" i="2" s="1"/>
  <c r="Z53" i="2"/>
  <c r="S24" i="5"/>
  <c r="X24" i="5" s="1"/>
  <c r="V24" i="5"/>
  <c r="Y24" i="5" s="1"/>
  <c r="S37" i="6"/>
  <c r="X37" i="6" s="1"/>
  <c r="V37" i="6"/>
  <c r="Y37" i="6" s="1"/>
  <c r="Z37" i="6"/>
  <c r="S19" i="7"/>
  <c r="X19" i="7" s="1"/>
  <c r="V19" i="7"/>
  <c r="Y19" i="7" s="1"/>
  <c r="Z19" i="7"/>
  <c r="S29" i="8"/>
  <c r="X29" i="8" s="1"/>
  <c r="V29" i="8"/>
  <c r="Y29" i="8" s="1"/>
  <c r="Z29" i="8"/>
  <c r="Y53" i="11"/>
  <c r="S41" i="4"/>
  <c r="X41" i="4" s="1"/>
  <c r="V41" i="4"/>
  <c r="Y41" i="4" s="1"/>
  <c r="Z41" i="4"/>
  <c r="S31" i="5"/>
  <c r="X31" i="5" s="1"/>
  <c r="V31" i="5"/>
  <c r="Y31" i="5" s="1"/>
  <c r="Z31" i="5"/>
  <c r="S22" i="6"/>
  <c r="X22" i="6" s="1"/>
  <c r="Z22" i="6"/>
  <c r="V22" i="6"/>
  <c r="Y22" i="6" s="1"/>
  <c r="S18" i="10"/>
  <c r="X18" i="10" s="1"/>
  <c r="V18" i="10"/>
  <c r="Y18" i="10" s="1"/>
  <c r="Z18" i="10"/>
  <c r="S52" i="4"/>
  <c r="X52" i="4" s="1"/>
  <c r="Z52" i="4"/>
  <c r="V52" i="4"/>
  <c r="Y52" i="4" s="1"/>
  <c r="S37" i="5"/>
  <c r="X37" i="5" s="1"/>
  <c r="V37" i="5"/>
  <c r="Y37" i="5" s="1"/>
  <c r="S24" i="7"/>
  <c r="X24" i="7" s="1"/>
  <c r="Z24" i="7"/>
  <c r="V24" i="7"/>
  <c r="Y24" i="7" s="1"/>
  <c r="S12" i="2"/>
  <c r="X12" i="2" s="1"/>
  <c r="V12" i="2"/>
  <c r="Y12" i="2" s="1"/>
  <c r="AB12" i="2"/>
  <c r="Z12" i="2"/>
  <c r="AA56" i="6"/>
  <c r="S34" i="7"/>
  <c r="X34" i="7" s="1"/>
  <c r="Z34" i="7"/>
  <c r="V34" i="7"/>
  <c r="Y34" i="7" s="1"/>
  <c r="S54" i="11"/>
  <c r="X54" i="11" s="1"/>
  <c r="Z54" i="11"/>
  <c r="V54" i="11"/>
  <c r="Y54" i="11" s="1"/>
  <c r="V35" i="12"/>
  <c r="Y35" i="12" s="1"/>
  <c r="S35" i="12"/>
  <c r="X35" i="12" s="1"/>
  <c r="Z35" i="12"/>
  <c r="V26" i="12"/>
  <c r="Y26" i="12" s="1"/>
  <c r="AB26" i="12"/>
  <c r="S26" i="12"/>
  <c r="X26" i="12" s="1"/>
  <c r="Z26" i="12"/>
  <c r="V43" i="10"/>
  <c r="Y43" i="10" s="1"/>
  <c r="Z43" i="10"/>
  <c r="AB43" i="10"/>
  <c r="S22" i="11"/>
  <c r="X22" i="11" s="1"/>
  <c r="V22" i="11"/>
  <c r="Y22" i="11" s="1"/>
  <c r="Z22" i="11"/>
  <c r="AB22" i="11"/>
  <c r="S33" i="12"/>
  <c r="X33" i="12" s="1"/>
  <c r="Z33" i="12"/>
  <c r="Z11" i="12"/>
  <c r="AB11" i="12"/>
  <c r="V11" i="12"/>
  <c r="Y11" i="12" s="1"/>
  <c r="S48" i="12"/>
  <c r="X48" i="12" s="1"/>
  <c r="Z48" i="12"/>
  <c r="Z23" i="11"/>
  <c r="V23" i="11"/>
  <c r="Y23" i="11" s="1"/>
  <c r="AB23" i="11"/>
  <c r="S23" i="11"/>
  <c r="X23" i="11" s="1"/>
  <c r="S10" i="7"/>
  <c r="X10" i="7" s="1"/>
  <c r="AB10" i="7"/>
  <c r="V10" i="7"/>
  <c r="Y10" i="7" s="1"/>
  <c r="Z12" i="6"/>
  <c r="AB12" i="6"/>
  <c r="S52" i="2"/>
  <c r="X52" i="2" s="1"/>
  <c r="Z52" i="2"/>
  <c r="V52" i="2"/>
  <c r="Y52" i="2" s="1"/>
  <c r="AB52" i="2"/>
  <c r="V23" i="6"/>
  <c r="Y23" i="6" s="1"/>
  <c r="S23" i="6"/>
  <c r="X23" i="6" s="1"/>
  <c r="Z23" i="6"/>
  <c r="AB23" i="6"/>
  <c r="S25" i="6"/>
  <c r="X25" i="6" s="1"/>
  <c r="V25" i="6"/>
  <c r="Y25" i="6" s="1"/>
  <c r="Z25" i="6"/>
  <c r="AB25" i="6"/>
  <c r="S47" i="6"/>
  <c r="X47" i="6" s="1"/>
  <c r="V47" i="6"/>
  <c r="Y47" i="6" s="1"/>
  <c r="Z47" i="6"/>
  <c r="S17" i="8"/>
  <c r="X17" i="8" s="1"/>
  <c r="Z17" i="8"/>
  <c r="AB17" i="8"/>
  <c r="S33" i="8"/>
  <c r="X33" i="8" s="1"/>
  <c r="V33" i="8"/>
  <c r="Y33" i="8" s="1"/>
  <c r="Z33" i="8"/>
  <c r="AB33" i="8"/>
  <c r="S54" i="2"/>
  <c r="X54" i="2" s="1"/>
  <c r="Z54" i="2"/>
  <c r="V54" i="2"/>
  <c r="Y54" i="2" s="1"/>
  <c r="AB54" i="2"/>
  <c r="S30" i="6"/>
  <c r="X30" i="6" s="1"/>
  <c r="V30" i="6"/>
  <c r="Y30" i="6" s="1"/>
  <c r="Z30" i="6"/>
  <c r="AB30" i="6"/>
  <c r="S50" i="6"/>
  <c r="X50" i="6" s="1"/>
  <c r="Z50" i="6"/>
  <c r="V50" i="6"/>
  <c r="Y50" i="6" s="1"/>
  <c r="AB50" i="6"/>
  <c r="S45" i="7"/>
  <c r="X45" i="7" s="1"/>
  <c r="Z45" i="7"/>
  <c r="V45" i="7"/>
  <c r="Y45" i="7" s="1"/>
  <c r="AB45" i="7"/>
  <c r="S26" i="8"/>
  <c r="X26" i="8" s="1"/>
  <c r="V26" i="8"/>
  <c r="Y26" i="8" s="1"/>
  <c r="Z26" i="8"/>
  <c r="AB26" i="8"/>
  <c r="S49" i="10"/>
  <c r="X49" i="10" s="1"/>
  <c r="Z49" i="10"/>
  <c r="AB49" i="10"/>
  <c r="S17" i="11"/>
  <c r="X17" i="11" s="1"/>
  <c r="V17" i="11"/>
  <c r="Y17" i="11" s="1"/>
  <c r="AB17" i="11"/>
  <c r="S24" i="11"/>
  <c r="X24" i="11" s="1"/>
  <c r="V24" i="11"/>
  <c r="Y24" i="11" s="1"/>
  <c r="Z24" i="11"/>
  <c r="V39" i="12"/>
  <c r="Y39" i="12" s="1"/>
  <c r="Z39" i="12"/>
  <c r="AB39" i="12"/>
  <c r="S39" i="12"/>
  <c r="X39" i="12" s="1"/>
  <c r="Y12" i="4"/>
  <c r="Y11" i="2"/>
  <c r="Y32" i="10"/>
  <c r="X42" i="11"/>
  <c r="AD42" i="11" s="1"/>
  <c r="AA56" i="4"/>
  <c r="S30" i="5"/>
  <c r="X30" i="5" s="1"/>
  <c r="AB30" i="5"/>
  <c r="V30" i="5"/>
  <c r="Y30" i="5" s="1"/>
  <c r="Z30" i="5"/>
  <c r="S16" i="10"/>
  <c r="X16" i="10" s="1"/>
  <c r="V16" i="10"/>
  <c r="Y16" i="10" s="1"/>
  <c r="Z16" i="10"/>
  <c r="S31" i="6"/>
  <c r="X31" i="6" s="1"/>
  <c r="Z31" i="6"/>
  <c r="V31" i="6"/>
  <c r="Y31" i="6" s="1"/>
  <c r="V30" i="7"/>
  <c r="Y30" i="7" s="1"/>
  <c r="Z30" i="7"/>
  <c r="S30" i="7"/>
  <c r="X30" i="7" s="1"/>
  <c r="V19" i="8"/>
  <c r="Y19" i="8" s="1"/>
  <c r="S19" i="8"/>
  <c r="X19" i="8" s="1"/>
  <c r="V35" i="8"/>
  <c r="Y35" i="8" s="1"/>
  <c r="S35" i="8"/>
  <c r="X35" i="8" s="1"/>
  <c r="S36" i="5"/>
  <c r="X36" i="5" s="1"/>
  <c r="Z36" i="5"/>
  <c r="V36" i="5"/>
  <c r="Y36" i="5" s="1"/>
  <c r="S34" i="6"/>
  <c r="X34" i="6" s="1"/>
  <c r="V34" i="6"/>
  <c r="Y34" i="6" s="1"/>
  <c r="Z34" i="6"/>
  <c r="S26" i="7"/>
  <c r="X26" i="7" s="1"/>
  <c r="V26" i="7"/>
  <c r="Y26" i="7" s="1"/>
  <c r="Z26" i="7"/>
  <c r="S26" i="10"/>
  <c r="X26" i="10" s="1"/>
  <c r="Z26" i="10"/>
  <c r="V26" i="10"/>
  <c r="Y26" i="10" s="1"/>
  <c r="S28" i="10"/>
  <c r="X28" i="10" s="1"/>
  <c r="V28" i="10"/>
  <c r="Y28" i="10" s="1"/>
  <c r="AA56" i="2"/>
  <c r="X43" i="8"/>
  <c r="S38" i="5"/>
  <c r="X38" i="5" s="1"/>
  <c r="V38" i="5"/>
  <c r="Y38" i="5" s="1"/>
  <c r="Z38" i="5"/>
  <c r="S35" i="6"/>
  <c r="X35" i="6" s="1"/>
  <c r="V35" i="6"/>
  <c r="Y35" i="6" s="1"/>
  <c r="Z35" i="6"/>
  <c r="S42" i="7"/>
  <c r="X42" i="7" s="1"/>
  <c r="V42" i="7"/>
  <c r="Y42" i="7" s="1"/>
  <c r="Z42" i="7"/>
  <c r="S23" i="8"/>
  <c r="X23" i="8" s="1"/>
  <c r="V23" i="8"/>
  <c r="Y23" i="8" s="1"/>
  <c r="S39" i="8"/>
  <c r="X39" i="8" s="1"/>
  <c r="V39" i="8"/>
  <c r="Y39" i="8" s="1"/>
  <c r="S15" i="5"/>
  <c r="X15" i="5" s="1"/>
  <c r="Z15" i="5"/>
  <c r="V15" i="5"/>
  <c r="Y15" i="5" s="1"/>
  <c r="S38" i="6"/>
  <c r="X38" i="6" s="1"/>
  <c r="V38" i="6"/>
  <c r="Y38" i="6" s="1"/>
  <c r="Z38" i="6"/>
  <c r="S16" i="8"/>
  <c r="X16" i="8" s="1"/>
  <c r="V16" i="8"/>
  <c r="Y16" i="8" s="1"/>
  <c r="Z16" i="8"/>
  <c r="S19" i="11"/>
  <c r="X19" i="11" s="1"/>
  <c r="V19" i="11"/>
  <c r="Y19" i="11" s="1"/>
  <c r="S50" i="10"/>
  <c r="X50" i="10" s="1"/>
  <c r="V50" i="10"/>
  <c r="Y50" i="10" s="1"/>
  <c r="S10" i="5"/>
  <c r="X10" i="5" s="1"/>
  <c r="V10" i="5"/>
  <c r="Y10" i="5" s="1"/>
  <c r="Y48" i="11"/>
  <c r="S51" i="2"/>
  <c r="X51" i="2" s="1"/>
  <c r="V51" i="2"/>
  <c r="Y51" i="2" s="1"/>
  <c r="Z51" i="2"/>
  <c r="S39" i="6"/>
  <c r="X39" i="6" s="1"/>
  <c r="V39" i="6"/>
  <c r="Y39" i="6" s="1"/>
  <c r="Z39" i="6"/>
  <c r="S46" i="7"/>
  <c r="X46" i="7" s="1"/>
  <c r="V46" i="7"/>
  <c r="Y46" i="7" s="1"/>
  <c r="Z46" i="7"/>
  <c r="S28" i="8"/>
  <c r="X28" i="8" s="1"/>
  <c r="V28" i="8"/>
  <c r="Y28" i="8" s="1"/>
  <c r="Z28" i="8"/>
  <c r="S35" i="2"/>
  <c r="X35" i="2" s="1"/>
  <c r="Z35" i="2"/>
  <c r="V35" i="2"/>
  <c r="Y35" i="2" s="1"/>
  <c r="S46" i="6"/>
  <c r="X46" i="6" s="1"/>
  <c r="Z46" i="6"/>
  <c r="S46" i="10"/>
  <c r="X46" i="10" s="1"/>
  <c r="V46" i="10"/>
  <c r="Y46" i="10" s="1"/>
  <c r="S38" i="11"/>
  <c r="X38" i="11" s="1"/>
  <c r="V38" i="11"/>
  <c r="Y38" i="11" s="1"/>
  <c r="Z38" i="11"/>
  <c r="Z28" i="10"/>
  <c r="S18" i="6"/>
  <c r="X18" i="6" s="1"/>
  <c r="V18" i="6"/>
  <c r="Y18" i="6" s="1"/>
  <c r="Z18" i="6"/>
  <c r="S28" i="2"/>
  <c r="X28" i="2" s="1"/>
  <c r="Z28" i="2"/>
  <c r="V28" i="2"/>
  <c r="Y28" i="2" s="1"/>
  <c r="AB28" i="2"/>
  <c r="S20" i="7"/>
  <c r="X20" i="7" s="1"/>
  <c r="V20" i="7"/>
  <c r="Y20" i="7" s="1"/>
  <c r="S32" i="8"/>
  <c r="X32" i="8" s="1"/>
  <c r="V32" i="8"/>
  <c r="Y32" i="8" s="1"/>
  <c r="Z32" i="8"/>
  <c r="S48" i="10"/>
  <c r="X48" i="10" s="1"/>
  <c r="V48" i="10"/>
  <c r="Y48" i="10" s="1"/>
  <c r="Z48" i="10"/>
  <c r="S48" i="8"/>
  <c r="X48" i="8" s="1"/>
  <c r="V48" i="8"/>
  <c r="Y48" i="8" s="1"/>
  <c r="Z48" i="8"/>
  <c r="AB48" i="10"/>
  <c r="AB38" i="10"/>
  <c r="AB41" i="6"/>
  <c r="AB32" i="2"/>
  <c r="AB31" i="12"/>
  <c r="AB46" i="12"/>
  <c r="Z50" i="12"/>
  <c r="Y54" i="12"/>
  <c r="Y13" i="10"/>
  <c r="X13" i="2"/>
  <c r="S15" i="8"/>
  <c r="X15" i="8" s="1"/>
  <c r="Y54" i="10"/>
  <c r="Z33" i="7"/>
  <c r="Y41" i="12"/>
  <c r="X36" i="10"/>
  <c r="S41" i="2"/>
  <c r="X41" i="2" s="1"/>
  <c r="Z41" i="2"/>
  <c r="AB41" i="2"/>
  <c r="V41" i="2"/>
  <c r="Y41" i="2" s="1"/>
  <c r="S54" i="5"/>
  <c r="X54" i="5" s="1"/>
  <c r="V54" i="5"/>
  <c r="Y54" i="5" s="1"/>
  <c r="Z54" i="5"/>
  <c r="S50" i="5"/>
  <c r="X50" i="5" s="1"/>
  <c r="V50" i="5"/>
  <c r="Y50" i="5" s="1"/>
  <c r="Z50" i="5"/>
  <c r="S44" i="6"/>
  <c r="X44" i="6" s="1"/>
  <c r="V44" i="6"/>
  <c r="Y44" i="6" s="1"/>
  <c r="S21" i="2"/>
  <c r="X21" i="2" s="1"/>
  <c r="V21" i="2"/>
  <c r="Y21" i="2" s="1"/>
  <c r="Z21" i="2"/>
  <c r="AB21" i="2"/>
  <c r="S25" i="2"/>
  <c r="X25" i="2" s="1"/>
  <c r="V25" i="2"/>
  <c r="Y25" i="2" s="1"/>
  <c r="Z25" i="2"/>
  <c r="AB25" i="2"/>
  <c r="S29" i="2"/>
  <c r="X29" i="2" s="1"/>
  <c r="Z29" i="2"/>
  <c r="V29" i="2"/>
  <c r="Y29" i="2" s="1"/>
  <c r="S33" i="2"/>
  <c r="X33" i="2" s="1"/>
  <c r="V33" i="2"/>
  <c r="Y33" i="2" s="1"/>
  <c r="Z33" i="2"/>
  <c r="S52" i="5"/>
  <c r="X52" i="5" s="1"/>
  <c r="Z52" i="5"/>
  <c r="V52" i="5"/>
  <c r="Y52" i="5" s="1"/>
  <c r="S42" i="6"/>
  <c r="X42" i="6" s="1"/>
  <c r="V42" i="6"/>
  <c r="Y42" i="6" s="1"/>
  <c r="Z42" i="6"/>
  <c r="V54" i="7"/>
  <c r="Y54" i="7" s="1"/>
  <c r="S54" i="7"/>
  <c r="X54" i="7" s="1"/>
  <c r="Z54" i="7"/>
  <c r="S47" i="8"/>
  <c r="X47" i="8" s="1"/>
  <c r="V47" i="8"/>
  <c r="Y47" i="8" s="1"/>
  <c r="S21" i="7"/>
  <c r="X21" i="7" s="1"/>
  <c r="V21" i="7"/>
  <c r="Y21" i="7" s="1"/>
  <c r="Z21" i="7"/>
  <c r="S38" i="7"/>
  <c r="X38" i="7" s="1"/>
  <c r="V38" i="7"/>
  <c r="Y38" i="7" s="1"/>
  <c r="Z38" i="7"/>
  <c r="S42" i="8"/>
  <c r="X42" i="8" s="1"/>
  <c r="V42" i="8"/>
  <c r="Y42" i="8" s="1"/>
  <c r="Z42" i="8"/>
  <c r="S35" i="11"/>
  <c r="X35" i="11" s="1"/>
  <c r="V35" i="11"/>
  <c r="Y35" i="11" s="1"/>
  <c r="Z35" i="11"/>
  <c r="AB35" i="11"/>
  <c r="Z44" i="6"/>
  <c r="S40" i="7"/>
  <c r="X40" i="7" s="1"/>
  <c r="V40" i="7"/>
  <c r="Y40" i="7" s="1"/>
  <c r="Z40" i="7"/>
  <c r="AB54" i="5"/>
  <c r="S49" i="5"/>
  <c r="X49" i="5" s="1"/>
  <c r="Z49" i="5"/>
  <c r="V49" i="5"/>
  <c r="Y49" i="5" s="1"/>
  <c r="S43" i="5"/>
  <c r="X43" i="5" s="1"/>
  <c r="V43" i="5"/>
  <c r="Y43" i="5" s="1"/>
  <c r="Z43" i="5"/>
  <c r="S24" i="2"/>
  <c r="X24" i="2" s="1"/>
  <c r="AB24" i="2"/>
  <c r="Z24" i="2"/>
  <c r="V24" i="2"/>
  <c r="Y24" i="2" s="1"/>
  <c r="S44" i="5"/>
  <c r="X44" i="5" s="1"/>
  <c r="V44" i="5"/>
  <c r="Y44" i="5" s="1"/>
  <c r="S15" i="6"/>
  <c r="X15" i="6" s="1"/>
  <c r="Z15" i="6"/>
  <c r="V15" i="6"/>
  <c r="Y15" i="6" s="1"/>
  <c r="S16" i="7"/>
  <c r="X16" i="7" s="1"/>
  <c r="V16" i="7"/>
  <c r="Y16" i="7" s="1"/>
  <c r="S35" i="7"/>
  <c r="X35" i="7" s="1"/>
  <c r="V35" i="7"/>
  <c r="Y35" i="7" s="1"/>
  <c r="Z35" i="7"/>
  <c r="S43" i="11"/>
  <c r="X43" i="11" s="1"/>
  <c r="V43" i="11"/>
  <c r="Y43" i="11" s="1"/>
  <c r="Z43" i="11"/>
  <c r="AB20" i="7"/>
  <c r="AB33" i="7"/>
  <c r="AB36" i="2"/>
  <c r="AB43" i="5"/>
  <c r="X46" i="12"/>
  <c r="Y26" i="11"/>
  <c r="X11" i="2"/>
  <c r="V38" i="10"/>
  <c r="Y38" i="10" s="1"/>
  <c r="Z15" i="8"/>
  <c r="AB31" i="11"/>
  <c r="Y18" i="12"/>
  <c r="X37" i="11"/>
  <c r="Z20" i="7"/>
  <c r="V33" i="7"/>
  <c r="Y33" i="7" s="1"/>
  <c r="Y33" i="12"/>
  <c r="Z10" i="7"/>
  <c r="Y12" i="5"/>
  <c r="S41" i="5"/>
  <c r="X41" i="5" s="1"/>
  <c r="V41" i="5"/>
  <c r="Y41" i="5" s="1"/>
  <c r="S16" i="6"/>
  <c r="X16" i="6" s="1"/>
  <c r="V16" i="6"/>
  <c r="Y16" i="6" s="1"/>
  <c r="Z16" i="6"/>
  <c r="S51" i="5"/>
  <c r="X51" i="5" s="1"/>
  <c r="Z51" i="5"/>
  <c r="V51" i="5"/>
  <c r="Y51" i="5" s="1"/>
  <c r="S18" i="2"/>
  <c r="X18" i="2" s="1"/>
  <c r="V18" i="2"/>
  <c r="Y18" i="2" s="1"/>
  <c r="Z18" i="2"/>
  <c r="S22" i="2"/>
  <c r="X22" i="2" s="1"/>
  <c r="AB22" i="2"/>
  <c r="Z22" i="2"/>
  <c r="V22" i="2"/>
  <c r="Y22" i="2" s="1"/>
  <c r="S26" i="2"/>
  <c r="X26" i="2" s="1"/>
  <c r="Z26" i="2"/>
  <c r="V26" i="2"/>
  <c r="Y26" i="2" s="1"/>
  <c r="S30" i="2"/>
  <c r="X30" i="2" s="1"/>
  <c r="V30" i="2"/>
  <c r="Y30" i="2" s="1"/>
  <c r="Z30" i="2"/>
  <c r="AB30" i="2"/>
  <c r="S33" i="5"/>
  <c r="X33" i="5" s="1"/>
  <c r="V33" i="5"/>
  <c r="Y33" i="5" s="1"/>
  <c r="Z33" i="5"/>
  <c r="S19" i="6"/>
  <c r="X19" i="6" s="1"/>
  <c r="V19" i="6"/>
  <c r="Y19" i="6" s="1"/>
  <c r="S43" i="6"/>
  <c r="X43" i="6" s="1"/>
  <c r="V43" i="6"/>
  <c r="Y43" i="6" s="1"/>
  <c r="Z43" i="6"/>
  <c r="S31" i="7"/>
  <c r="X31" i="7" s="1"/>
  <c r="V31" i="7"/>
  <c r="Y31" i="7" s="1"/>
  <c r="Z31" i="7"/>
  <c r="S53" i="8"/>
  <c r="X53" i="8" s="1"/>
  <c r="V53" i="8"/>
  <c r="Y53" i="8" s="1"/>
  <c r="Z53" i="8"/>
  <c r="S9" i="8"/>
  <c r="X9" i="8" s="1"/>
  <c r="Z9" i="8"/>
  <c r="V9" i="8"/>
  <c r="Y9" i="8" s="1"/>
  <c r="S28" i="11"/>
  <c r="X28" i="11" s="1"/>
  <c r="V28" i="11"/>
  <c r="Y28" i="11" s="1"/>
  <c r="Z28" i="11"/>
  <c r="S51" i="6"/>
  <c r="X51" i="6" s="1"/>
  <c r="Z51" i="6"/>
  <c r="V51" i="6"/>
  <c r="Y51" i="6" s="1"/>
  <c r="S22" i="7"/>
  <c r="X22" i="7" s="1"/>
  <c r="V22" i="7"/>
  <c r="Y22" i="7" s="1"/>
  <c r="Z22" i="7"/>
  <c r="V51" i="12"/>
  <c r="Y51" i="12" s="1"/>
  <c r="S51" i="12"/>
  <c r="X51" i="12" s="1"/>
  <c r="S41" i="11"/>
  <c r="X41" i="11" s="1"/>
  <c r="V41" i="11"/>
  <c r="Y41" i="11" s="1"/>
  <c r="Y36" i="12"/>
  <c r="V12" i="6"/>
  <c r="Y12" i="6" s="1"/>
  <c r="S12" i="6"/>
  <c r="X12" i="6" s="1"/>
  <c r="S22" i="12"/>
  <c r="X22" i="12" s="1"/>
  <c r="V22" i="12"/>
  <c r="Y22" i="12" s="1"/>
  <c r="Z27" i="11"/>
  <c r="S36" i="2"/>
  <c r="X36" i="2" s="1"/>
  <c r="V36" i="2"/>
  <c r="Y36" i="2" s="1"/>
  <c r="Z36" i="2"/>
  <c r="S20" i="2"/>
  <c r="X20" i="2" s="1"/>
  <c r="V20" i="2"/>
  <c r="Y20" i="2" s="1"/>
  <c r="Z20" i="2"/>
  <c r="S32" i="2"/>
  <c r="X32" i="2" s="1"/>
  <c r="V32" i="2"/>
  <c r="Y32" i="2" s="1"/>
  <c r="Z32" i="2"/>
  <c r="S41" i="6"/>
  <c r="X41" i="6" s="1"/>
  <c r="Z41" i="6"/>
  <c r="V41" i="6"/>
  <c r="Y41" i="6" s="1"/>
  <c r="S34" i="10"/>
  <c r="X34" i="10" s="1"/>
  <c r="V34" i="10"/>
  <c r="Y34" i="10" s="1"/>
  <c r="AB34" i="10"/>
  <c r="AB26" i="11"/>
  <c r="AB48" i="8"/>
  <c r="AB32" i="8"/>
  <c r="AB49" i="5"/>
  <c r="Z46" i="12"/>
  <c r="X38" i="10"/>
  <c r="S31" i="11"/>
  <c r="X31" i="11" s="1"/>
  <c r="Z31" i="12"/>
  <c r="Z26" i="11"/>
  <c r="S46" i="5"/>
  <c r="X46" i="5" s="1"/>
  <c r="V46" i="5"/>
  <c r="Y46" i="5" s="1"/>
  <c r="Z46" i="5"/>
  <c r="S21" i="6"/>
  <c r="X21" i="6" s="1"/>
  <c r="V21" i="6"/>
  <c r="Y21" i="6" s="1"/>
  <c r="Z21" i="6"/>
  <c r="S42" i="5"/>
  <c r="X42" i="5" s="1"/>
  <c r="Z42" i="5"/>
  <c r="V42" i="5"/>
  <c r="Y42" i="5" s="1"/>
  <c r="S17" i="6"/>
  <c r="X17" i="6" s="1"/>
  <c r="Z17" i="6"/>
  <c r="V17" i="6"/>
  <c r="Y17" i="6" s="1"/>
  <c r="S19" i="2"/>
  <c r="X19" i="2" s="1"/>
  <c r="V19" i="2"/>
  <c r="Y19" i="2" s="1"/>
  <c r="AB19" i="2"/>
  <c r="Z19" i="2"/>
  <c r="S23" i="2"/>
  <c r="X23" i="2" s="1"/>
  <c r="V23" i="2"/>
  <c r="Y23" i="2" s="1"/>
  <c r="Z23" i="2"/>
  <c r="S27" i="2"/>
  <c r="X27" i="2" s="1"/>
  <c r="Z27" i="2"/>
  <c r="V27" i="2"/>
  <c r="Y27" i="2" s="1"/>
  <c r="S31" i="2"/>
  <c r="X31" i="2" s="1"/>
  <c r="Z31" i="2"/>
  <c r="V31" i="2"/>
  <c r="Y31" i="2" s="1"/>
  <c r="S35" i="5"/>
  <c r="X35" i="5" s="1"/>
  <c r="V35" i="5"/>
  <c r="Y35" i="5" s="1"/>
  <c r="Z35" i="5"/>
  <c r="S28" i="6"/>
  <c r="X28" i="6" s="1"/>
  <c r="Z28" i="6"/>
  <c r="V28" i="6"/>
  <c r="Y28" i="6" s="1"/>
  <c r="S54" i="6"/>
  <c r="X54" i="6" s="1"/>
  <c r="V54" i="6"/>
  <c r="Y54" i="6" s="1"/>
  <c r="Z54" i="6"/>
  <c r="S52" i="8"/>
  <c r="X52" i="8" s="1"/>
  <c r="V52" i="8"/>
  <c r="Y52" i="8" s="1"/>
  <c r="Z52" i="8"/>
  <c r="S52" i="6"/>
  <c r="X52" i="6" s="1"/>
  <c r="V52" i="6"/>
  <c r="Y52" i="6" s="1"/>
  <c r="Z52" i="6"/>
  <c r="S31" i="8"/>
  <c r="X31" i="8" s="1"/>
  <c r="V31" i="8"/>
  <c r="Y31" i="8" s="1"/>
  <c r="S14" i="10"/>
  <c r="X14" i="10" s="1"/>
  <c r="V14" i="10"/>
  <c r="Y14" i="10" s="1"/>
  <c r="S34" i="2"/>
  <c r="X34" i="2" s="1"/>
  <c r="Z34" i="2"/>
  <c r="V34" i="2"/>
  <c r="Y34" i="2" s="1"/>
  <c r="S15" i="7"/>
  <c r="X15" i="7" s="1"/>
  <c r="Z15" i="7"/>
  <c r="V15" i="7"/>
  <c r="Y15" i="7" s="1"/>
  <c r="S50" i="7"/>
  <c r="X50" i="7" s="1"/>
  <c r="V50" i="7"/>
  <c r="Y50" i="7" s="1"/>
  <c r="Z50" i="7"/>
  <c r="V27" i="8"/>
  <c r="Y27" i="8" s="1"/>
  <c r="S27" i="8"/>
  <c r="X27" i="8" s="1"/>
  <c r="Z28" i="7"/>
  <c r="S28" i="7"/>
  <c r="X28" i="7" s="1"/>
  <c r="V28" i="7"/>
  <c r="Y28" i="7" s="1"/>
  <c r="S19" i="12"/>
  <c r="X19" i="12" s="1"/>
  <c r="V19" i="12"/>
  <c r="Y19" i="12" s="1"/>
  <c r="AB20" i="2"/>
  <c r="S37" i="2"/>
  <c r="X37" i="2" s="1"/>
  <c r="Z37" i="2"/>
  <c r="AB37" i="2"/>
  <c r="V37" i="2"/>
  <c r="Y37" i="2" s="1"/>
  <c r="S44" i="2"/>
  <c r="X44" i="2" s="1"/>
  <c r="V44" i="2"/>
  <c r="Y44" i="2" s="1"/>
  <c r="Z44" i="2"/>
  <c r="AB44" i="2"/>
  <c r="S15" i="2"/>
  <c r="X15" i="2" s="1"/>
  <c r="V15" i="2"/>
  <c r="Y15" i="2" s="1"/>
  <c r="Z15" i="2"/>
  <c r="AB15" i="2"/>
  <c r="S17" i="4"/>
  <c r="X17" i="4" s="1"/>
  <c r="Z17" i="4"/>
  <c r="V17" i="4"/>
  <c r="Y17" i="4" s="1"/>
  <c r="S21" i="4"/>
  <c r="X21" i="4" s="1"/>
  <c r="Z21" i="4"/>
  <c r="V21" i="4"/>
  <c r="Y21" i="4" s="1"/>
  <c r="S25" i="4"/>
  <c r="X25" i="4" s="1"/>
  <c r="V25" i="4"/>
  <c r="Y25" i="4" s="1"/>
  <c r="Z25" i="4"/>
  <c r="V29" i="10"/>
  <c r="Y29" i="10" s="1"/>
  <c r="Z29" i="10"/>
  <c r="S29" i="10"/>
  <c r="X29" i="10" s="1"/>
  <c r="S32" i="11"/>
  <c r="X32" i="11" s="1"/>
  <c r="V32" i="11"/>
  <c r="Y32" i="11" s="1"/>
  <c r="S15" i="12"/>
  <c r="X15" i="12" s="1"/>
  <c r="V15" i="12"/>
  <c r="Y15" i="12" s="1"/>
  <c r="Z32" i="11"/>
  <c r="Y12" i="10"/>
  <c r="AA56" i="7"/>
  <c r="S38" i="2"/>
  <c r="X38" i="2" s="1"/>
  <c r="Z38" i="2"/>
  <c r="V38" i="2"/>
  <c r="Y38" i="2" s="1"/>
  <c r="AB38" i="2"/>
  <c r="S45" i="2"/>
  <c r="X45" i="2" s="1"/>
  <c r="V45" i="2"/>
  <c r="Y45" i="2" s="1"/>
  <c r="AB45" i="2"/>
  <c r="Z45" i="2"/>
  <c r="S14" i="2"/>
  <c r="X14" i="2" s="1"/>
  <c r="Z14" i="2"/>
  <c r="V14" i="2"/>
  <c r="Y14" i="2" s="1"/>
  <c r="S18" i="4"/>
  <c r="X18" i="4" s="1"/>
  <c r="V18" i="4"/>
  <c r="Y18" i="4" s="1"/>
  <c r="Z18" i="4"/>
  <c r="S22" i="4"/>
  <c r="X22" i="4" s="1"/>
  <c r="V22" i="4"/>
  <c r="Y22" i="4" s="1"/>
  <c r="Z22" i="4"/>
  <c r="S26" i="4"/>
  <c r="X26" i="4" s="1"/>
  <c r="V26" i="4"/>
  <c r="Y26" i="4" s="1"/>
  <c r="Z26" i="4"/>
  <c r="V31" i="10"/>
  <c r="Y31" i="10" s="1"/>
  <c r="Z31" i="10"/>
  <c r="S31" i="10"/>
  <c r="X31" i="10" s="1"/>
  <c r="S15" i="11"/>
  <c r="X15" i="11" s="1"/>
  <c r="V15" i="11"/>
  <c r="Y15" i="11" s="1"/>
  <c r="S15" i="10"/>
  <c r="X15" i="10" s="1"/>
  <c r="V15" i="10"/>
  <c r="Y15" i="10" s="1"/>
  <c r="X19" i="10"/>
  <c r="X20" i="11"/>
  <c r="AD25" i="7"/>
  <c r="X11" i="7"/>
  <c r="Z9" i="7"/>
  <c r="Y10" i="4"/>
  <c r="S10" i="2"/>
  <c r="X10" i="2" s="1"/>
  <c r="V10" i="2"/>
  <c r="Y10" i="2" s="1"/>
  <c r="Z10" i="2"/>
  <c r="S19" i="4"/>
  <c r="X19" i="4" s="1"/>
  <c r="AB19" i="4"/>
  <c r="V19" i="4"/>
  <c r="Y19" i="4" s="1"/>
  <c r="Z19" i="4"/>
  <c r="S23" i="4"/>
  <c r="X23" i="4" s="1"/>
  <c r="V23" i="4"/>
  <c r="Y23" i="4" s="1"/>
  <c r="Z23" i="4"/>
  <c r="Z35" i="10"/>
  <c r="S35" i="10"/>
  <c r="X35" i="10" s="1"/>
  <c r="V35" i="10"/>
  <c r="Y35" i="10" s="1"/>
  <c r="S16" i="12"/>
  <c r="X16" i="12" s="1"/>
  <c r="V16" i="12"/>
  <c r="Y16" i="12" s="1"/>
  <c r="Z16" i="12"/>
  <c r="S30" i="10"/>
  <c r="X30" i="10" s="1"/>
  <c r="AB30" i="10"/>
  <c r="V30" i="10"/>
  <c r="Y30" i="10" s="1"/>
  <c r="Z15" i="12"/>
  <c r="Y34" i="12"/>
  <c r="Z15" i="11"/>
  <c r="V10" i="6"/>
  <c r="Y10" i="6" s="1"/>
  <c r="S10" i="6"/>
  <c r="X10" i="6" s="1"/>
  <c r="X50" i="12"/>
  <c r="AA56" i="8"/>
  <c r="X11" i="12"/>
  <c r="AA56" i="10"/>
  <c r="S42" i="2"/>
  <c r="X42" i="2" s="1"/>
  <c r="Z42" i="2"/>
  <c r="V42" i="2"/>
  <c r="Y42" i="2" s="1"/>
  <c r="S16" i="4"/>
  <c r="X16" i="4" s="1"/>
  <c r="V16" i="4"/>
  <c r="Y16" i="4" s="1"/>
  <c r="Z16" i="4"/>
  <c r="S20" i="4"/>
  <c r="X20" i="4" s="1"/>
  <c r="V20" i="4"/>
  <c r="Y20" i="4" s="1"/>
  <c r="Z20" i="4"/>
  <c r="S24" i="4"/>
  <c r="X24" i="4" s="1"/>
  <c r="V24" i="4"/>
  <c r="Y24" i="4" s="1"/>
  <c r="Z24" i="4"/>
  <c r="S24" i="6"/>
  <c r="X24" i="6" s="1"/>
  <c r="V24" i="6"/>
  <c r="Y24" i="6" s="1"/>
  <c r="Z24" i="6"/>
  <c r="V39" i="10"/>
  <c r="Y39" i="10" s="1"/>
  <c r="S39" i="10"/>
  <c r="X39" i="10" s="1"/>
  <c r="Z39" i="10"/>
  <c r="V11" i="10"/>
  <c r="Y11" i="10" s="1"/>
  <c r="S11" i="10"/>
  <c r="X11" i="10" s="1"/>
  <c r="S47" i="10"/>
  <c r="X47" i="10" s="1"/>
  <c r="V47" i="10"/>
  <c r="Y47" i="10" s="1"/>
  <c r="Z47" i="10"/>
  <c r="S20" i="12"/>
  <c r="X20" i="12" s="1"/>
  <c r="V20" i="12"/>
  <c r="Y20" i="12" s="1"/>
  <c r="S36" i="11"/>
  <c r="X36" i="11" s="1"/>
  <c r="V36" i="11"/>
  <c r="Y36" i="11" s="1"/>
  <c r="Z15" i="10"/>
  <c r="Y50" i="12"/>
  <c r="Z9" i="10"/>
  <c r="V9" i="10"/>
  <c r="Y9" i="10" s="1"/>
  <c r="AB9" i="10"/>
  <c r="S9" i="10"/>
  <c r="X9" i="10" s="1"/>
  <c r="AA56" i="11"/>
  <c r="AA56" i="5"/>
  <c r="V9" i="11"/>
  <c r="Y9" i="11" s="1"/>
  <c r="Z9" i="11"/>
  <c r="S9" i="11"/>
  <c r="X9" i="11" s="1"/>
  <c r="X11" i="5"/>
  <c r="Z13" i="4"/>
  <c r="V13" i="4"/>
  <c r="Y13" i="4" s="1"/>
  <c r="S13" i="4"/>
  <c r="X13" i="4" s="1"/>
  <c r="S10" i="8"/>
  <c r="X10" i="8" s="1"/>
  <c r="Z10" i="8"/>
  <c r="V10" i="8"/>
  <c r="Y10" i="8" s="1"/>
  <c r="AA56" i="12"/>
  <c r="S10" i="11"/>
  <c r="X10" i="11" s="1"/>
  <c r="Z10" i="11"/>
  <c r="AB10" i="11"/>
  <c r="V10" i="11"/>
  <c r="Y10" i="11" s="1"/>
  <c r="AD17" i="10" l="1"/>
  <c r="AD21" i="10"/>
  <c r="AD12" i="4"/>
  <c r="AD41" i="8"/>
  <c r="AD12" i="7"/>
  <c r="AD32" i="12"/>
  <c r="AD12" i="11"/>
  <c r="AD42" i="4"/>
  <c r="AD29" i="6"/>
  <c r="AD25" i="12"/>
  <c r="AD52" i="10"/>
  <c r="AD40" i="12"/>
  <c r="AD25" i="8"/>
  <c r="AD54" i="8"/>
  <c r="AD31" i="4"/>
  <c r="AD52" i="12"/>
  <c r="AD46" i="2"/>
  <c r="AD13" i="7"/>
  <c r="AD26" i="6"/>
  <c r="AD11" i="8"/>
  <c r="AD44" i="7"/>
  <c r="AD34" i="5"/>
  <c r="AD37" i="12"/>
  <c r="AD11" i="2"/>
  <c r="AD39" i="11"/>
  <c r="AD41" i="10"/>
  <c r="AD45" i="6"/>
  <c r="AD13" i="8"/>
  <c r="AD12" i="10"/>
  <c r="AD13" i="10"/>
  <c r="AD29" i="4"/>
  <c r="AD37" i="7"/>
  <c r="AD42" i="10"/>
  <c r="AD27" i="10"/>
  <c r="AD36" i="4"/>
  <c r="AD18" i="11"/>
  <c r="AD34" i="12"/>
  <c r="AD11" i="4"/>
  <c r="AD48" i="4"/>
  <c r="AD51" i="11"/>
  <c r="AD43" i="12"/>
  <c r="AD45" i="11"/>
  <c r="AD10" i="12"/>
  <c r="AD21" i="11"/>
  <c r="AD30" i="12"/>
  <c r="AD29" i="12"/>
  <c r="AD46" i="11"/>
  <c r="AD49" i="8"/>
  <c r="AD53" i="10"/>
  <c r="AD30" i="8"/>
  <c r="AD9" i="2"/>
  <c r="AD32" i="6"/>
  <c r="AD14" i="12"/>
  <c r="AD13" i="12"/>
  <c r="AD13" i="2"/>
  <c r="AD9" i="5"/>
  <c r="AD13" i="11"/>
  <c r="AD50" i="11"/>
  <c r="AD9" i="12"/>
  <c r="AD39" i="7"/>
  <c r="AD28" i="4"/>
  <c r="AD40" i="10"/>
  <c r="AD36" i="7"/>
  <c r="AD12" i="8"/>
  <c r="AD54" i="10"/>
  <c r="AD49" i="2"/>
  <c r="AD20" i="11"/>
  <c r="AD19" i="10"/>
  <c r="AD36" i="12"/>
  <c r="AD33" i="10"/>
  <c r="AD14" i="11"/>
  <c r="AD29" i="5"/>
  <c r="AD33" i="11"/>
  <c r="AD54" i="11"/>
  <c r="AD49" i="7"/>
  <c r="AD10" i="4"/>
  <c r="AD38" i="8"/>
  <c r="AD33" i="6"/>
  <c r="AD30" i="11"/>
  <c r="AD17" i="2"/>
  <c r="AD51" i="4"/>
  <c r="AD45" i="12"/>
  <c r="AD13" i="5"/>
  <c r="AD23" i="7"/>
  <c r="AD42" i="12"/>
  <c r="AD32" i="4"/>
  <c r="AD29" i="7"/>
  <c r="AD39" i="5"/>
  <c r="AD23" i="8"/>
  <c r="AD24" i="11"/>
  <c r="AD45" i="7"/>
  <c r="AD35" i="12"/>
  <c r="AD18" i="8"/>
  <c r="AD13" i="6"/>
  <c r="AD50" i="4"/>
  <c r="AD23" i="12"/>
  <c r="AD49" i="11"/>
  <c r="AD52" i="11"/>
  <c r="AD45" i="10"/>
  <c r="AD18" i="5"/>
  <c r="AD15" i="4"/>
  <c r="AD27" i="12"/>
  <c r="AD47" i="12"/>
  <c r="AD28" i="12"/>
  <c r="AD40" i="11"/>
  <c r="AD49" i="12"/>
  <c r="AD14" i="4"/>
  <c r="AD37" i="8"/>
  <c r="AD10" i="10"/>
  <c r="AD37" i="10"/>
  <c r="AD37" i="11"/>
  <c r="AD44" i="4"/>
  <c r="AD36" i="8"/>
  <c r="AD33" i="4"/>
  <c r="AD26" i="8"/>
  <c r="AD38" i="12"/>
  <c r="AD39" i="8"/>
  <c r="AD17" i="5"/>
  <c r="AD16" i="5"/>
  <c r="AD53" i="11"/>
  <c r="AD51" i="8"/>
  <c r="AD18" i="7"/>
  <c r="AD19" i="5"/>
  <c r="AD24" i="12"/>
  <c r="AD16" i="11"/>
  <c r="AD48" i="2"/>
  <c r="AD38" i="4"/>
  <c r="AD27" i="4"/>
  <c r="AD15" i="5"/>
  <c r="AD11" i="5"/>
  <c r="AD53" i="6"/>
  <c r="AD9" i="6"/>
  <c r="AD22" i="8"/>
  <c r="AD50" i="8"/>
  <c r="AD36" i="10"/>
  <c r="AD11" i="11"/>
  <c r="AD41" i="12"/>
  <c r="AD32" i="5"/>
  <c r="AD36" i="6"/>
  <c r="AD23" i="10"/>
  <c r="AD11" i="6"/>
  <c r="AD33" i="12"/>
  <c r="AD51" i="10"/>
  <c r="AD40" i="8"/>
  <c r="AD40" i="4"/>
  <c r="AD40" i="5"/>
  <c r="AD34" i="7"/>
  <c r="AD27" i="5"/>
  <c r="AD50" i="2"/>
  <c r="AD46" i="8"/>
  <c r="AD40" i="6"/>
  <c r="AD47" i="4"/>
  <c r="AD26" i="12"/>
  <c r="AD48" i="7"/>
  <c r="AD14" i="8"/>
  <c r="AD12" i="12"/>
  <c r="AD15" i="8"/>
  <c r="AD23" i="11"/>
  <c r="AD48" i="12"/>
  <c r="AD43" i="2"/>
  <c r="AD44" i="8"/>
  <c r="AD49" i="6"/>
  <c r="AD53" i="7"/>
  <c r="AD47" i="2"/>
  <c r="AD53" i="12"/>
  <c r="AD17" i="7"/>
  <c r="AD29" i="11"/>
  <c r="AD31" i="8"/>
  <c r="AD23" i="2"/>
  <c r="AD50" i="5"/>
  <c r="AD54" i="12"/>
  <c r="AD52" i="7"/>
  <c r="AD53" i="4"/>
  <c r="AD39" i="4"/>
  <c r="AD27" i="7"/>
  <c r="AD41" i="7"/>
  <c r="AD44" i="10"/>
  <c r="AD50" i="12"/>
  <c r="AD21" i="4"/>
  <c r="AD33" i="5"/>
  <c r="AD18" i="6"/>
  <c r="AD51" i="2"/>
  <c r="AD19" i="11"/>
  <c r="AD34" i="6"/>
  <c r="AD24" i="7"/>
  <c r="AD52" i="4"/>
  <c r="AD48" i="11"/>
  <c r="AD20" i="5"/>
  <c r="AD25" i="5"/>
  <c r="AD43" i="8"/>
  <c r="AD48" i="5"/>
  <c r="AD45" i="4"/>
  <c r="AD14" i="6"/>
  <c r="AD54" i="4"/>
  <c r="AD14" i="7"/>
  <c r="AD22" i="10"/>
  <c r="AD9" i="7"/>
  <c r="AD39" i="2"/>
  <c r="AD24" i="8"/>
  <c r="AD34" i="11"/>
  <c r="AD21" i="12"/>
  <c r="AD24" i="10"/>
  <c r="AD44" i="12"/>
  <c r="X56" i="12"/>
  <c r="AD28" i="11"/>
  <c r="AD9" i="8"/>
  <c r="AD41" i="5"/>
  <c r="AD24" i="5"/>
  <c r="AD46" i="4"/>
  <c r="AD9" i="4"/>
  <c r="AD27" i="11"/>
  <c r="Z56" i="7"/>
  <c r="AB56" i="8"/>
  <c r="AD37" i="5"/>
  <c r="AD18" i="10"/>
  <c r="AD31" i="5"/>
  <c r="AD26" i="5"/>
  <c r="AD47" i="5"/>
  <c r="Z56" i="6"/>
  <c r="AD9" i="11"/>
  <c r="AD32" i="10"/>
  <c r="AB56" i="4"/>
  <c r="AD25" i="4"/>
  <c r="AD12" i="6"/>
  <c r="AD10" i="7"/>
  <c r="AD47" i="8"/>
  <c r="AD46" i="10"/>
  <c r="AD35" i="2"/>
  <c r="AD28" i="8"/>
  <c r="AD38" i="5"/>
  <c r="AD47" i="11"/>
  <c r="AD30" i="6"/>
  <c r="AD19" i="7"/>
  <c r="AD53" i="5"/>
  <c r="AD27" i="6"/>
  <c r="AD18" i="4"/>
  <c r="AD35" i="11"/>
  <c r="AD49" i="10"/>
  <c r="AD17" i="8"/>
  <c r="AD12" i="2"/>
  <c r="AD22" i="6"/>
  <c r="AD16" i="2"/>
  <c r="AD20" i="10"/>
  <c r="AD30" i="7"/>
  <c r="AD37" i="6"/>
  <c r="AD28" i="5"/>
  <c r="AD45" i="8"/>
  <c r="AD10" i="5"/>
  <c r="AD42" i="7"/>
  <c r="AD41" i="4"/>
  <c r="AD53" i="2"/>
  <c r="AD45" i="5"/>
  <c r="AD40" i="2"/>
  <c r="AD51" i="7"/>
  <c r="AD21" i="5"/>
  <c r="AD43" i="4"/>
  <c r="AD32" i="7"/>
  <c r="AB56" i="12"/>
  <c r="AD22" i="5"/>
  <c r="AD11" i="12"/>
  <c r="AB56" i="6"/>
  <c r="AD17" i="11"/>
  <c r="AD50" i="7"/>
  <c r="AD14" i="10"/>
  <c r="AD52" i="6"/>
  <c r="AD50" i="10"/>
  <c r="AD38" i="6"/>
  <c r="AD26" i="7"/>
  <c r="AD35" i="8"/>
  <c r="AD16" i="10"/>
  <c r="AD16" i="12"/>
  <c r="AD31" i="7"/>
  <c r="AB56" i="7"/>
  <c r="AD44" i="5"/>
  <c r="AD38" i="11"/>
  <c r="AD46" i="6"/>
  <c r="AD46" i="7"/>
  <c r="AD39" i="6"/>
  <c r="AD16" i="8"/>
  <c r="AD35" i="6"/>
  <c r="AD25" i="6"/>
  <c r="AD29" i="8"/>
  <c r="AD31" i="2"/>
  <c r="AD33" i="2"/>
  <c r="AD28" i="10"/>
  <c r="AD26" i="10"/>
  <c r="AD36" i="5"/>
  <c r="AD19" i="8"/>
  <c r="AD22" i="11"/>
  <c r="Z56" i="10"/>
  <c r="AD28" i="7"/>
  <c r="AD15" i="7"/>
  <c r="AD54" i="6"/>
  <c r="Z56" i="5"/>
  <c r="AD27" i="2"/>
  <c r="AD21" i="6"/>
  <c r="AD51" i="12"/>
  <c r="AD22" i="7"/>
  <c r="AD53" i="8"/>
  <c r="AD38" i="10"/>
  <c r="AD46" i="12"/>
  <c r="AD42" i="8"/>
  <c r="AD52" i="5"/>
  <c r="AD44" i="6"/>
  <c r="AD31" i="6"/>
  <c r="AD39" i="12"/>
  <c r="AD33" i="8"/>
  <c r="AD43" i="10"/>
  <c r="AD42" i="2"/>
  <c r="AD14" i="2"/>
  <c r="AD17" i="4"/>
  <c r="AD52" i="8"/>
  <c r="AD21" i="7"/>
  <c r="AD54" i="7"/>
  <c r="AD42" i="6"/>
  <c r="AD52" i="2"/>
  <c r="X56" i="2"/>
  <c r="AD15" i="12"/>
  <c r="AD20" i="12"/>
  <c r="AD11" i="10"/>
  <c r="AD32" i="11"/>
  <c r="AD29" i="10"/>
  <c r="Z56" i="4"/>
  <c r="AD19" i="12"/>
  <c r="AD35" i="5"/>
  <c r="AD17" i="6"/>
  <c r="AD26" i="11"/>
  <c r="AD22" i="12"/>
  <c r="AD26" i="2"/>
  <c r="AD33" i="7"/>
  <c r="AD43" i="11"/>
  <c r="AD35" i="7"/>
  <c r="AD38" i="7"/>
  <c r="AD29" i="2"/>
  <c r="AD50" i="6"/>
  <c r="AD54" i="2"/>
  <c r="AD47" i="6"/>
  <c r="AD23" i="6"/>
  <c r="X56" i="7"/>
  <c r="AD34" i="2"/>
  <c r="AD28" i="6"/>
  <c r="Z56" i="12"/>
  <c r="AD41" i="11"/>
  <c r="AD51" i="6"/>
  <c r="AD16" i="6"/>
  <c r="AD30" i="5"/>
  <c r="AD31" i="11"/>
  <c r="AB56" i="5"/>
  <c r="AB56" i="2"/>
  <c r="AD19" i="6"/>
  <c r="AD51" i="5"/>
  <c r="Y56" i="5"/>
  <c r="AD42" i="5"/>
  <c r="AD18" i="2"/>
  <c r="Y56" i="8"/>
  <c r="AD24" i="2"/>
  <c r="Z56" i="8"/>
  <c r="AD13" i="4"/>
  <c r="Y56" i="7"/>
  <c r="X56" i="10"/>
  <c r="AD20" i="4"/>
  <c r="AD27" i="8"/>
  <c r="AD49" i="5"/>
  <c r="AD15" i="6"/>
  <c r="AD41" i="6"/>
  <c r="AD48" i="10"/>
  <c r="X56" i="6"/>
  <c r="Y56" i="2"/>
  <c r="X56" i="8"/>
  <c r="AB56" i="10"/>
  <c r="AD47" i="10"/>
  <c r="AD24" i="6"/>
  <c r="AD12" i="5"/>
  <c r="AD23" i="4"/>
  <c r="AD18" i="12"/>
  <c r="AD31" i="10"/>
  <c r="AD26" i="4"/>
  <c r="AD22" i="4"/>
  <c r="AD32" i="8"/>
  <c r="AD34" i="10"/>
  <c r="AD43" i="6"/>
  <c r="AD36" i="2"/>
  <c r="AD20" i="7"/>
  <c r="AD16" i="7"/>
  <c r="AD40" i="7"/>
  <c r="AD25" i="2"/>
  <c r="AD21" i="2"/>
  <c r="AD54" i="5"/>
  <c r="AD41" i="2"/>
  <c r="AD15" i="10"/>
  <c r="Y56" i="10"/>
  <c r="AD16" i="4"/>
  <c r="Z56" i="2"/>
  <c r="AD19" i="2"/>
  <c r="AD46" i="5"/>
  <c r="AD48" i="8"/>
  <c r="AD20" i="2"/>
  <c r="AD30" i="2"/>
  <c r="AD22" i="2"/>
  <c r="AD43" i="5"/>
  <c r="AD31" i="12"/>
  <c r="AD32" i="2"/>
  <c r="AD28" i="2"/>
  <c r="AD36" i="11"/>
  <c r="AD24" i="4"/>
  <c r="AD10" i="6"/>
  <c r="Y56" i="6"/>
  <c r="AD35" i="10"/>
  <c r="AD10" i="2"/>
  <c r="AD39" i="10"/>
  <c r="Y56" i="12"/>
  <c r="AD19" i="4"/>
  <c r="AD11" i="7"/>
  <c r="Y56" i="4"/>
  <c r="AD15" i="11"/>
  <c r="AD30" i="10"/>
  <c r="AD15" i="2"/>
  <c r="AD44" i="2"/>
  <c r="AD37" i="2"/>
  <c r="AD45" i="2"/>
  <c r="AD38" i="2"/>
  <c r="X56" i="5"/>
  <c r="AD10" i="11"/>
  <c r="X56" i="11"/>
  <c r="Z56" i="11"/>
  <c r="AD9" i="10"/>
  <c r="X56" i="4"/>
  <c r="AB56" i="11"/>
  <c r="Y56" i="11"/>
  <c r="AD10" i="8"/>
  <c r="AD56" i="5" l="1"/>
  <c r="AD56" i="12"/>
  <c r="AD56" i="10"/>
  <c r="AD56" i="6"/>
  <c r="AD56" i="7"/>
  <c r="AD55" i="6"/>
  <c r="AD56" i="2"/>
  <c r="AD55" i="7"/>
  <c r="AD56" i="8"/>
  <c r="AD55" i="12"/>
  <c r="AD55" i="8"/>
  <c r="AD55" i="5"/>
  <c r="AD55" i="4"/>
  <c r="AD55" i="10"/>
  <c r="AD55" i="2"/>
  <c r="AD55" i="11"/>
  <c r="AD56" i="4"/>
  <c r="AD56" i="11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<sst xmlns="http://schemas.openxmlformats.org/spreadsheetml/2006/main" count="882" uniqueCount="90">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</sst>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T20">
            <v>1.6438356164383561E-8</v>
          </cell>
        </row>
        <row r="21">
          <cell r="T21">
            <v>3.1719598989821684E-7</v>
          </cell>
        </row>
        <row r="22">
          <cell r="T22">
            <v>4.5820769878319424E-6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D37" workbookViewId="0">
      <selection activeCell="AG46" sqref="AG4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28"/>
      <c r="S1" s="28"/>
      <c r="T1" s="145"/>
      <c r="U1" s="28"/>
      <c r="V1" s="2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28"/>
      <c r="S2" s="28"/>
      <c r="T2" s="146"/>
      <c r="U2" s="28"/>
      <c r="V2" s="28"/>
      <c r="W2" s="146"/>
      <c r="Y2" s="132" t="s">
        <v>73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72</v>
      </c>
      <c r="P3" s="142"/>
      <c r="Q3" s="146"/>
      <c r="R3" s="28"/>
      <c r="S3" s="28"/>
      <c r="T3" s="146"/>
      <c r="U3" s="28"/>
      <c r="V3" s="28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28"/>
      <c r="S4" s="28"/>
      <c r="T4" s="146"/>
      <c r="U4" s="28"/>
      <c r="V4" s="28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28"/>
      <c r="S7" s="28"/>
      <c r="T7" s="146"/>
      <c r="U7" s="28"/>
      <c r="V7" s="28"/>
      <c r="W7" s="146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31"/>
      <c r="S8" s="36"/>
      <c r="T8" s="146"/>
      <c r="U8" s="31"/>
      <c r="V8" s="36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0.33600063124830126</v>
      </c>
      <c r="V9" s="37">
        <f>($AI$7/$AG$12)*(1+0.15*(P9/$AG$10)^4)+$AH$32</f>
        <v>4.0000000215678986E-3</v>
      </c>
      <c r="W9" s="146"/>
      <c r="X9" s="28">
        <f t="shared" ref="X9:X12" si="0">($AG$7*$AG$8*S9*$AG$24+$AG$15*$AG$16*R9*$AG$24)</f>
        <v>3600</v>
      </c>
      <c r="Y9" s="45">
        <f>(O9*U9*$AG$30+P9*V9*$AG$29)*365</f>
        <v>82194646.883128673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24292.274082645272</v>
      </c>
      <c r="AD9" s="44">
        <f>SUM(X9:AB9)</f>
        <v>82489658.71210891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>B10</f>
        <v>12023</v>
      </c>
      <c r="P10" s="39">
        <f>C10+(C10*I10)</f>
        <v>1251.5123790474024</v>
      </c>
      <c r="Q10" s="146"/>
      <c r="R10" s="32">
        <f t="shared" ref="R10:R54" si="1">IF(O10&lt;$AG$18,1,2)</f>
        <v>1</v>
      </c>
      <c r="S10" s="37">
        <f t="shared" ref="S10:S54" si="2">IF(P10&lt;$AG$10,1,2)</f>
        <v>1</v>
      </c>
      <c r="T10" s="146"/>
      <c r="U10" s="43">
        <f t="shared" ref="U10:U54" si="3">($AI$15/$AG$20)*(1+0.15*(O10/$AG$18)^4)+$AH$33</f>
        <v>0.33600064492079135</v>
      </c>
      <c r="V10" s="37">
        <f t="shared" ref="V10:V54" si="4">($AI$7/$AG$12)*(1+0.15*(P10/$AG$10)^4)+$AH$32</f>
        <v>4.0000000220325313E-3</v>
      </c>
      <c r="W10" s="146"/>
      <c r="X10" s="28">
        <f>($AG$7*$AG$8*S10*$AG$24+$AG$15*$AG$16*R10*$AG$24)</f>
        <v>3600</v>
      </c>
      <c r="Y10" s="45">
        <f t="shared" ref="Y10:Y54" si="5">(O10*U10*$AG$30+P10*V10*$AG$29)*365</f>
        <v>82636151.092283443</v>
      </c>
      <c r="Z10" s="45">
        <f t="shared" ref="Z10:Z54" si="6">(O10*$AI$15*$AG$37+P10*$AI$7*$AG$36)*365</f>
        <v>251231.74422022761</v>
      </c>
      <c r="AA10" s="45">
        <f t="shared" ref="AA10:AA54" si="7">O10*$AI$15*($AG$41+$AG$40*(1-M10))*365</f>
        <v>17314.231670626003</v>
      </c>
      <c r="AB10" s="46">
        <f t="shared" ref="AB10:AB54" si="8">365*((P10*$AI$7*($AG$53*$AG$54+$AG$49*$AG$50+$AG$45*$AG$46))+(O10*$AI$15*($AG$53*$AG$55+$AG$49*$AG$51+$AG$45*$AG$47)))</f>
        <v>24422.586753284264</v>
      </c>
      <c r="AD10" s="44">
        <f t="shared" ref="AD10:AD46" si="9">SUM(X10:AB10)</f>
        <v>82932719.654927582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0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ref="O11:O54" si="11">B11</f>
        <v>12087.23564851654</v>
      </c>
      <c r="P11" s="39">
        <f t="shared" ref="P11:P53" si="12">C11+(C11*I11)</f>
        <v>1258.1633380948049</v>
      </c>
      <c r="Q11" s="146"/>
      <c r="R11" s="32">
        <f t="shared" si="1"/>
        <v>1</v>
      </c>
      <c r="S11" s="37">
        <f t="shared" si="2"/>
        <v>1</v>
      </c>
      <c r="T11" s="146"/>
      <c r="U11" s="43">
        <f t="shared" si="3"/>
        <v>0.33600065881419183</v>
      </c>
      <c r="V11" s="37">
        <f t="shared" si="4"/>
        <v>4.0000000225046319E-3</v>
      </c>
      <c r="W11" s="146"/>
      <c r="X11" s="28">
        <f t="shared" si="0"/>
        <v>3600</v>
      </c>
      <c r="Y11" s="45">
        <f t="shared" si="5"/>
        <v>83077655.391920552</v>
      </c>
      <c r="Z11" s="45">
        <f t="shared" si="6"/>
        <v>252573.85207653334</v>
      </c>
      <c r="AA11" s="45">
        <f t="shared" si="7"/>
        <v>17396.873832080575</v>
      </c>
      <c r="AB11" s="46">
        <f t="shared" si="8"/>
        <v>24552.899423923242</v>
      </c>
      <c r="AD11" s="44">
        <f t="shared" si="9"/>
        <v>83375779.017253086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0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1"/>
        <v>12151.471297033078</v>
      </c>
      <c r="P12" s="39">
        <f t="shared" si="12"/>
        <v>1264.8142971422074</v>
      </c>
      <c r="Q12" s="146"/>
      <c r="R12" s="32">
        <f t="shared" si="1"/>
        <v>1</v>
      </c>
      <c r="S12" s="37">
        <f t="shared" si="2"/>
        <v>1</v>
      </c>
      <c r="T12" s="146"/>
      <c r="U12" s="43">
        <f t="shared" si="3"/>
        <v>0.3360006729308696</v>
      </c>
      <c r="V12" s="37">
        <f t="shared" si="4"/>
        <v>4.0000000229842786E-3</v>
      </c>
      <c r="W12" s="146"/>
      <c r="X12" s="28">
        <f t="shared" si="0"/>
        <v>3600</v>
      </c>
      <c r="Y12" s="45">
        <f t="shared" si="5"/>
        <v>83519159.783498004</v>
      </c>
      <c r="Z12" s="45">
        <f t="shared" si="6"/>
        <v>253915.959932839</v>
      </c>
      <c r="AA12" s="45">
        <f t="shared" si="7"/>
        <v>17477.207711134364</v>
      </c>
      <c r="AB12" s="46">
        <f t="shared" si="8"/>
        <v>24683.21209456223</v>
      </c>
      <c r="AD12" s="44">
        <f t="shared" si="9"/>
        <v>83818836.163236529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0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1"/>
        <v>12215.706945549618</v>
      </c>
      <c r="P13" s="39">
        <f t="shared" si="12"/>
        <v>1271.4652561896098</v>
      </c>
      <c r="Q13" s="146"/>
      <c r="R13" s="32">
        <f t="shared" si="1"/>
        <v>1</v>
      </c>
      <c r="S13" s="37">
        <f t="shared" si="2"/>
        <v>1</v>
      </c>
      <c r="T13" s="146"/>
      <c r="U13" s="43">
        <f t="shared" si="3"/>
        <v>0.33600068727320404</v>
      </c>
      <c r="V13" s="37">
        <f t="shared" si="4"/>
        <v>4.0000000234715512E-3</v>
      </c>
      <c r="W13" s="146"/>
      <c r="X13" s="28">
        <f>($AG$7*$AG$8*S13*$AG$24+$AG$15*$AG$16*R13*$AG$24)</f>
        <v>3600</v>
      </c>
      <c r="Y13" s="45">
        <f t="shared" si="5"/>
        <v>83960664.268489406</v>
      </c>
      <c r="Z13" s="45">
        <f t="shared" si="6"/>
        <v>255258.06778914467</v>
      </c>
      <c r="AA13" s="45">
        <f t="shared" si="7"/>
        <v>17544.492054087576</v>
      </c>
      <c r="AB13" s="46">
        <f t="shared" si="8"/>
        <v>24813.524765201211</v>
      </c>
      <c r="AD13" s="44">
        <f t="shared" si="9"/>
        <v>84261880.353097841</v>
      </c>
      <c r="AE13" s="125"/>
    </row>
    <row r="14" spans="1:36" ht="15" thickBot="1" x14ac:dyDescent="0.35">
      <c r="A14" s="19">
        <f t="shared" si="10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1"/>
        <v>12279.942594066157</v>
      </c>
      <c r="P14" s="39">
        <f t="shared" si="12"/>
        <v>1278.1162152370123</v>
      </c>
      <c r="Q14" s="146"/>
      <c r="R14" s="32">
        <f t="shared" si="1"/>
        <v>1</v>
      </c>
      <c r="S14" s="37">
        <f t="shared" si="2"/>
        <v>1</v>
      </c>
      <c r="T14" s="146"/>
      <c r="U14" s="43">
        <f t="shared" si="3"/>
        <v>0.33600070184358727</v>
      </c>
      <c r="V14" s="37">
        <f t="shared" si="4"/>
        <v>4.0000000239665311E-3</v>
      </c>
      <c r="W14" s="146"/>
      <c r="X14" s="28">
        <f>($AG$7*$AG$8*S14*$AG$24+$AG$15*$AG$16*R14*$AG$24)+AG26</f>
        <v>1163600</v>
      </c>
      <c r="Y14" s="45">
        <f t="shared" si="5"/>
        <v>84402168.848384023</v>
      </c>
      <c r="Z14" s="45">
        <f t="shared" si="6"/>
        <v>256600.17564545033</v>
      </c>
      <c r="AA14" s="45">
        <f t="shared" si="7"/>
        <v>17280.074321086307</v>
      </c>
      <c r="AB14" s="46">
        <f t="shared" si="8"/>
        <v>24943.837435840196</v>
      </c>
      <c r="AD14" s="44">
        <f t="shared" si="9"/>
        <v>85864592.935786411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0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1"/>
        <v>12344.178242582695</v>
      </c>
      <c r="P15" s="39">
        <f t="shared" si="12"/>
        <v>1284.7671742844145</v>
      </c>
      <c r="Q15" s="146"/>
      <c r="R15" s="32">
        <f t="shared" si="1"/>
        <v>1</v>
      </c>
      <c r="S15" s="37">
        <f t="shared" si="2"/>
        <v>1</v>
      </c>
      <c r="T15" s="146"/>
      <c r="U15" s="43">
        <f t="shared" si="3"/>
        <v>0.33600071664442382</v>
      </c>
      <c r="V15" s="37">
        <f t="shared" si="4"/>
        <v>4.0000000244692999E-3</v>
      </c>
      <c r="W15" s="146"/>
      <c r="X15" s="28">
        <f>($AJ$11*$AG$8*S15*$AG$25+$AJ$9*$AG$8*$AG$24*S15+$AG$15*$AG$16*R15*$AG$24)</f>
        <v>7725</v>
      </c>
      <c r="Y15" s="45">
        <f t="shared" si="5"/>
        <v>84843673.524686813</v>
      </c>
      <c r="Z15" s="45">
        <f t="shared" si="6"/>
        <v>257942.28350175603</v>
      </c>
      <c r="AA15" s="45">
        <f t="shared" si="7"/>
        <v>17011.925101773959</v>
      </c>
      <c r="AB15" s="46">
        <f t="shared" si="8"/>
        <v>25074.150106479181</v>
      </c>
      <c r="AD15" s="44">
        <f t="shared" si="9"/>
        <v>85151426.883396819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0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1"/>
        <v>12408.413891099233</v>
      </c>
      <c r="P16" s="39">
        <f t="shared" si="12"/>
        <v>1291.418133331817</v>
      </c>
      <c r="Q16" s="146"/>
      <c r="R16" s="32">
        <f t="shared" si="1"/>
        <v>1</v>
      </c>
      <c r="S16" s="37">
        <f t="shared" si="2"/>
        <v>1</v>
      </c>
      <c r="T16" s="146"/>
      <c r="U16" s="43">
        <f t="shared" si="3"/>
        <v>0.3360007316781311</v>
      </c>
      <c r="V16" s="37">
        <f t="shared" si="4"/>
        <v>4.0000000249799366E-3</v>
      </c>
      <c r="W16" s="146"/>
      <c r="X16" s="89">
        <f t="shared" ref="X16:X54" si="13">($AJ$11*$AG$8*S16*$AG$25+$AJ$9*$AG$8*$AG$24*S16+$AG$15*$AG$16*R16*$AG$24)</f>
        <v>7725</v>
      </c>
      <c r="Y16" s="45">
        <f t="shared" si="5"/>
        <v>85285178.298918679</v>
      </c>
      <c r="Z16" s="45">
        <f t="shared" si="6"/>
        <v>259284.39135806172</v>
      </c>
      <c r="AA16" s="45">
        <f t="shared" si="7"/>
        <v>16740.04439615053</v>
      </c>
      <c r="AB16" s="46">
        <f t="shared" si="8"/>
        <v>25204.462777118162</v>
      </c>
      <c r="AD16" s="44">
        <f t="shared" si="9"/>
        <v>85594132.197450012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0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1"/>
        <v>12472.649539615772</v>
      </c>
      <c r="P17" s="39">
        <f t="shared" si="12"/>
        <v>1298.0690923792195</v>
      </c>
      <c r="Q17" s="146"/>
      <c r="R17" s="32">
        <f t="shared" si="1"/>
        <v>1</v>
      </c>
      <c r="S17" s="37">
        <f t="shared" si="2"/>
        <v>1</v>
      </c>
      <c r="T17" s="146"/>
      <c r="U17" s="43">
        <f t="shared" si="3"/>
        <v>0.33600074694713888</v>
      </c>
      <c r="V17" s="37">
        <f t="shared" si="4"/>
        <v>4.0000000254985244E-3</v>
      </c>
      <c r="W17" s="146"/>
      <c r="X17" s="89">
        <f t="shared" si="13"/>
        <v>7725</v>
      </c>
      <c r="Y17" s="45">
        <f t="shared" si="5"/>
        <v>85726683.172616318</v>
      </c>
      <c r="Z17" s="45">
        <f t="shared" si="6"/>
        <v>260626.49921436736</v>
      </c>
      <c r="AA17" s="45">
        <f t="shared" si="7"/>
        <v>16464.432204216024</v>
      </c>
      <c r="AB17" s="46">
        <f t="shared" si="8"/>
        <v>25334.775447757143</v>
      </c>
      <c r="AD17" s="44">
        <f t="shared" si="9"/>
        <v>86036833.879482657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0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1"/>
        <v>12536.885188132312</v>
      </c>
      <c r="P18" s="39">
        <f t="shared" si="12"/>
        <v>1304.7200514266219</v>
      </c>
      <c r="Q18" s="146"/>
      <c r="R18" s="32">
        <f t="shared" si="1"/>
        <v>1</v>
      </c>
      <c r="S18" s="37">
        <f t="shared" si="2"/>
        <v>1</v>
      </c>
      <c r="T18" s="146"/>
      <c r="U18" s="43">
        <f t="shared" si="3"/>
        <v>0.33600076245388971</v>
      </c>
      <c r="V18" s="37">
        <f t="shared" si="4"/>
        <v>4.0000000260251448E-3</v>
      </c>
      <c r="W18" s="146"/>
      <c r="X18" s="89">
        <f t="shared" si="13"/>
        <v>7725</v>
      </c>
      <c r="Y18" s="45">
        <f t="shared" si="5"/>
        <v>86168188.147332445</v>
      </c>
      <c r="Z18" s="45">
        <f t="shared" si="6"/>
        <v>261968.60707067308</v>
      </c>
      <c r="AA18" s="45">
        <f t="shared" si="7"/>
        <v>16185.088525970441</v>
      </c>
      <c r="AB18" s="46">
        <f t="shared" si="8"/>
        <v>25465.088118396132</v>
      </c>
      <c r="AD18" s="44">
        <f t="shared" si="9"/>
        <v>86479531.931047469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0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1"/>
        <v>12601.120836648852</v>
      </c>
      <c r="P19" s="39">
        <f t="shared" si="12"/>
        <v>1311.3710104740244</v>
      </c>
      <c r="Q19" s="146"/>
      <c r="R19" s="32">
        <f t="shared" si="1"/>
        <v>1</v>
      </c>
      <c r="S19" s="37">
        <f t="shared" si="2"/>
        <v>1</v>
      </c>
      <c r="T19" s="146"/>
      <c r="U19" s="43">
        <f t="shared" si="3"/>
        <v>0.33600077820083873</v>
      </c>
      <c r="V19" s="37">
        <f t="shared" si="4"/>
        <v>4.0000000265598802E-3</v>
      </c>
      <c r="W19" s="146"/>
      <c r="X19" s="89">
        <f t="shared" si="13"/>
        <v>7725</v>
      </c>
      <c r="Y19" s="45">
        <f t="shared" si="5"/>
        <v>86609693.224635944</v>
      </c>
      <c r="Z19" s="45">
        <f t="shared" si="6"/>
        <v>263310.71492697875</v>
      </c>
      <c r="AA19" s="45">
        <f t="shared" si="7"/>
        <v>15902.013361413778</v>
      </c>
      <c r="AB19" s="46">
        <f t="shared" si="8"/>
        <v>25595.400789035117</v>
      </c>
      <c r="AD19" s="44">
        <f t="shared" si="9"/>
        <v>86922226.353713363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0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1"/>
        <v>12665.356485165392</v>
      </c>
      <c r="P20" s="39">
        <f t="shared" si="12"/>
        <v>1318.0219695214271</v>
      </c>
      <c r="Q20" s="146"/>
      <c r="R20" s="32">
        <f t="shared" si="1"/>
        <v>1</v>
      </c>
      <c r="S20" s="37">
        <f t="shared" si="2"/>
        <v>1</v>
      </c>
      <c r="T20" s="146"/>
      <c r="U20" s="43">
        <f t="shared" si="3"/>
        <v>0.33600079419045359</v>
      </c>
      <c r="V20" s="37">
        <f t="shared" si="4"/>
        <v>4.0000000271028149E-3</v>
      </c>
      <c r="W20" s="146"/>
      <c r="X20" s="89">
        <f t="shared" si="13"/>
        <v>7725</v>
      </c>
      <c r="Y20" s="45">
        <f t="shared" si="5"/>
        <v>87051198.406111717</v>
      </c>
      <c r="Z20" s="45">
        <f t="shared" si="6"/>
        <v>264652.82278328447</v>
      </c>
      <c r="AA20" s="45">
        <f t="shared" si="7"/>
        <v>15615.206710546036</v>
      </c>
      <c r="AB20" s="46">
        <f t="shared" si="8"/>
        <v>25725.713459674102</v>
      </c>
      <c r="AD20" s="44">
        <f t="shared" si="9"/>
        <v>87364917.149065226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0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1"/>
        <v>12729.59213368193</v>
      </c>
      <c r="P21" s="39">
        <f t="shared" si="12"/>
        <v>1324.6729285688293</v>
      </c>
      <c r="Q21" s="146"/>
      <c r="R21" s="32">
        <f t="shared" si="1"/>
        <v>1</v>
      </c>
      <c r="S21" s="37">
        <f t="shared" si="2"/>
        <v>1</v>
      </c>
      <c r="T21" s="146"/>
      <c r="U21" s="43">
        <f t="shared" si="3"/>
        <v>0.33600081042521468</v>
      </c>
      <c r="V21" s="37">
        <f t="shared" si="4"/>
        <v>4.0000000276540311E-3</v>
      </c>
      <c r="W21" s="146"/>
      <c r="X21" s="89">
        <f t="shared" si="13"/>
        <v>7725</v>
      </c>
      <c r="Y21" s="45">
        <f t="shared" si="5"/>
        <v>87492703.693360999</v>
      </c>
      <c r="Z21" s="45">
        <f t="shared" si="6"/>
        <v>265994.93063959008</v>
      </c>
      <c r="AA21" s="45">
        <f t="shared" si="7"/>
        <v>15324.668573367213</v>
      </c>
      <c r="AB21" s="46">
        <f t="shared" si="8"/>
        <v>25856.02613031309</v>
      </c>
      <c r="AD21" s="44">
        <f t="shared" si="9"/>
        <v>87807604.318704277</v>
      </c>
      <c r="AE21" s="125"/>
    </row>
    <row r="22" spans="1:36" ht="15" thickBot="1" x14ac:dyDescent="0.35">
      <c r="A22" s="5">
        <f t="shared" si="10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1"/>
        <v>12793.827782198468</v>
      </c>
      <c r="P22" s="39">
        <f t="shared" si="12"/>
        <v>1331.3238876162318</v>
      </c>
      <c r="Q22" s="146"/>
      <c r="R22" s="32">
        <f t="shared" si="1"/>
        <v>1</v>
      </c>
      <c r="S22" s="37">
        <f t="shared" si="2"/>
        <v>1</v>
      </c>
      <c r="T22" s="146"/>
      <c r="U22" s="43">
        <f t="shared" si="3"/>
        <v>0.33600082690761485</v>
      </c>
      <c r="V22" s="37">
        <f t="shared" si="4"/>
        <v>4.000000028213613E-3</v>
      </c>
      <c r="W22" s="146"/>
      <c r="X22" s="89">
        <f t="shared" si="13"/>
        <v>7725</v>
      </c>
      <c r="Y22" s="45">
        <f t="shared" si="5"/>
        <v>87934209.088001281</v>
      </c>
      <c r="Z22" s="45">
        <f t="shared" si="6"/>
        <v>267337.0384958958</v>
      </c>
      <c r="AA22" s="45">
        <f t="shared" si="7"/>
        <v>15030.398949877313</v>
      </c>
      <c r="AB22" s="46">
        <f t="shared" si="8"/>
        <v>25986.338800952064</v>
      </c>
      <c r="AD22" s="44">
        <f t="shared" si="9"/>
        <v>88250287.864248008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0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1"/>
        <v>12858.063430715009</v>
      </c>
      <c r="P23" s="39">
        <f t="shared" si="12"/>
        <v>1337.9748466636343</v>
      </c>
      <c r="Q23" s="146"/>
      <c r="R23" s="32">
        <f t="shared" si="1"/>
        <v>1</v>
      </c>
      <c r="S23" s="37">
        <f t="shared" si="2"/>
        <v>1</v>
      </c>
      <c r="T23" s="146"/>
      <c r="U23" s="43">
        <f t="shared" si="3"/>
        <v>0.33600084364015975</v>
      </c>
      <c r="V23" s="37">
        <f t="shared" si="4"/>
        <v>4.0000000287816438E-3</v>
      </c>
      <c r="W23" s="146"/>
      <c r="X23" s="89">
        <f t="shared" si="13"/>
        <v>7725</v>
      </c>
      <c r="Y23" s="45">
        <f t="shared" si="5"/>
        <v>88375714.591666594</v>
      </c>
      <c r="Z23" s="45">
        <f t="shared" si="6"/>
        <v>268679.14635220153</v>
      </c>
      <c r="AA23" s="45">
        <f t="shared" si="7"/>
        <v>14732.39784007633</v>
      </c>
      <c r="AB23" s="46">
        <f t="shared" si="8"/>
        <v>26116.651471591056</v>
      </c>
      <c r="AD23" s="44">
        <f t="shared" si="9"/>
        <v>88692967.787330464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0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1"/>
        <v>12922.299079231549</v>
      </c>
      <c r="P24" s="39">
        <f t="shared" si="12"/>
        <v>1344.6258057110369</v>
      </c>
      <c r="Q24" s="146"/>
      <c r="R24" s="32">
        <f t="shared" si="1"/>
        <v>1</v>
      </c>
      <c r="S24" s="37">
        <f t="shared" si="2"/>
        <v>1</v>
      </c>
      <c r="T24" s="146"/>
      <c r="U24" s="43">
        <f t="shared" si="3"/>
        <v>0.33600086062536749</v>
      </c>
      <c r="V24" s="37">
        <f t="shared" si="4"/>
        <v>4.0000000293582104E-3</v>
      </c>
      <c r="W24" s="146"/>
      <c r="X24" s="89">
        <f t="shared" si="13"/>
        <v>7725</v>
      </c>
      <c r="Y24" s="45">
        <f t="shared" si="5"/>
        <v>88817220.206007302</v>
      </c>
      <c r="Z24" s="45">
        <f t="shared" si="6"/>
        <v>270021.25420850725</v>
      </c>
      <c r="AA24" s="45">
        <f t="shared" si="7"/>
        <v>14430.665243964275</v>
      </c>
      <c r="AB24" s="46">
        <f t="shared" si="8"/>
        <v>26246.964142230041</v>
      </c>
      <c r="AD24" s="44">
        <f t="shared" si="9"/>
        <v>89135644.089602008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0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1"/>
        <v>12986.534727748087</v>
      </c>
      <c r="P25" s="39">
        <f t="shared" si="12"/>
        <v>1351.2767647584392</v>
      </c>
      <c r="Q25" s="146"/>
      <c r="R25" s="32">
        <f t="shared" si="1"/>
        <v>1</v>
      </c>
      <c r="S25" s="37">
        <f t="shared" si="2"/>
        <v>1</v>
      </c>
      <c r="T25" s="146"/>
      <c r="U25" s="43">
        <f t="shared" si="3"/>
        <v>0.33600087786576888</v>
      </c>
      <c r="V25" s="37">
        <f t="shared" si="4"/>
        <v>4.0000000299433951E-3</v>
      </c>
      <c r="W25" s="146"/>
      <c r="X25" s="89">
        <f t="shared" si="13"/>
        <v>7725</v>
      </c>
      <c r="Y25" s="45">
        <f t="shared" si="5"/>
        <v>89258725.932690442</v>
      </c>
      <c r="Z25" s="45">
        <f t="shared" si="6"/>
        <v>271363.36206481286</v>
      </c>
      <c r="AA25" s="45">
        <f t="shared" si="7"/>
        <v>14125.201161541136</v>
      </c>
      <c r="AB25" s="46">
        <f t="shared" si="8"/>
        <v>26377.276812869022</v>
      </c>
      <c r="AD25" s="44">
        <f t="shared" si="9"/>
        <v>89578316.772729665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0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1"/>
        <v>13050.770376264627</v>
      </c>
      <c r="P26" s="39">
        <f t="shared" si="12"/>
        <v>1357.9277238058419</v>
      </c>
      <c r="Q26" s="146"/>
      <c r="R26" s="32">
        <f t="shared" si="1"/>
        <v>1</v>
      </c>
      <c r="S26" s="37">
        <f t="shared" si="2"/>
        <v>1</v>
      </c>
      <c r="T26" s="146"/>
      <c r="U26" s="43">
        <f t="shared" si="3"/>
        <v>0.33600089536390726</v>
      </c>
      <c r="V26" s="37">
        <f t="shared" si="4"/>
        <v>4.0000000305372846E-3</v>
      </c>
      <c r="W26" s="146"/>
      <c r="X26" s="89">
        <f t="shared" si="13"/>
        <v>7725</v>
      </c>
      <c r="Y26" s="45">
        <f t="shared" si="5"/>
        <v>89700231.773399666</v>
      </c>
      <c r="Z26" s="45">
        <f t="shared" si="6"/>
        <v>272705.46992111852</v>
      </c>
      <c r="AA26" s="45">
        <f t="shared" si="7"/>
        <v>13816.00559280692</v>
      </c>
      <c r="AB26" s="46">
        <f t="shared" si="8"/>
        <v>26507.589483508011</v>
      </c>
      <c r="AD26" s="44">
        <f t="shared" si="9"/>
        <v>90020985.838397101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0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1"/>
        <v>13115.006024781167</v>
      </c>
      <c r="P27" s="39">
        <f t="shared" si="12"/>
        <v>1364.5786828532443</v>
      </c>
      <c r="Q27" s="146"/>
      <c r="R27" s="32">
        <f t="shared" si="1"/>
        <v>1</v>
      </c>
      <c r="S27" s="37">
        <f t="shared" si="2"/>
        <v>1</v>
      </c>
      <c r="T27" s="146"/>
      <c r="U27" s="43">
        <f t="shared" si="3"/>
        <v>0.33600091312233865</v>
      </c>
      <c r="V27" s="37">
        <f t="shared" si="4"/>
        <v>4.0000000311399666E-3</v>
      </c>
      <c r="W27" s="146"/>
      <c r="X27" s="89">
        <f t="shared" si="13"/>
        <v>7725</v>
      </c>
      <c r="Y27" s="45">
        <f t="shared" si="5"/>
        <v>90141737.729835376</v>
      </c>
      <c r="Z27" s="45">
        <f t="shared" si="6"/>
        <v>274047.57777742425</v>
      </c>
      <c r="AA27" s="45">
        <f t="shared" si="7"/>
        <v>13503.078537761625</v>
      </c>
      <c r="AB27" s="46">
        <f t="shared" si="8"/>
        <v>26637.902154146996</v>
      </c>
      <c r="AD27" s="44">
        <f t="shared" si="9"/>
        <v>90463651.288304716</v>
      </c>
      <c r="AE27" s="125"/>
    </row>
    <row r="28" spans="1:36" ht="15" thickBot="1" x14ac:dyDescent="0.35">
      <c r="A28" s="5">
        <f t="shared" si="10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1"/>
        <v>13179.241673297707</v>
      </c>
      <c r="P28" s="39">
        <f t="shared" si="12"/>
        <v>1371.229641900647</v>
      </c>
      <c r="Q28" s="146"/>
      <c r="R28" s="32">
        <f t="shared" si="1"/>
        <v>1</v>
      </c>
      <c r="S28" s="37">
        <f t="shared" si="2"/>
        <v>1</v>
      </c>
      <c r="T28" s="146"/>
      <c r="U28" s="43">
        <f t="shared" si="3"/>
        <v>0.33600093114363172</v>
      </c>
      <c r="V28" s="37">
        <f t="shared" si="4"/>
        <v>4.0000000317515242E-3</v>
      </c>
      <c r="W28" s="146"/>
      <c r="X28" s="89">
        <f t="shared" si="13"/>
        <v>7725</v>
      </c>
      <c r="Y28" s="45">
        <f t="shared" si="5"/>
        <v>90583243.803714827</v>
      </c>
      <c r="Z28" s="45">
        <f t="shared" si="6"/>
        <v>275389.68563372997</v>
      </c>
      <c r="AA28" s="45">
        <f t="shared" si="7"/>
        <v>13186.419996405246</v>
      </c>
      <c r="AB28" s="46">
        <f t="shared" si="8"/>
        <v>26768.21482478598</v>
      </c>
      <c r="AD28" s="44">
        <f t="shared" si="9"/>
        <v>90906313.124169752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0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1"/>
        <v>13243.477321814247</v>
      </c>
      <c r="P29" s="39">
        <f t="shared" si="12"/>
        <v>1377.8806009480495</v>
      </c>
      <c r="Q29" s="146"/>
      <c r="R29" s="32">
        <f t="shared" si="1"/>
        <v>1</v>
      </c>
      <c r="S29" s="37">
        <f t="shared" si="2"/>
        <v>1</v>
      </c>
      <c r="T29" s="146"/>
      <c r="U29" s="43">
        <f t="shared" si="3"/>
        <v>0.33600094943036757</v>
      </c>
      <c r="V29" s="37">
        <f t="shared" si="4"/>
        <v>4.0000000323720452E-3</v>
      </c>
      <c r="W29" s="146"/>
      <c r="X29" s="89">
        <f t="shared" si="13"/>
        <v>7725</v>
      </c>
      <c r="Y29" s="45">
        <f t="shared" si="5"/>
        <v>91024749.996772066</v>
      </c>
      <c r="Z29" s="45">
        <f t="shared" si="6"/>
        <v>276731.79349003569</v>
      </c>
      <c r="AA29" s="45">
        <f t="shared" si="7"/>
        <v>12866.029968737797</v>
      </c>
      <c r="AB29" s="46">
        <f t="shared" si="8"/>
        <v>26898.527495424969</v>
      </c>
      <c r="AD29" s="44">
        <f t="shared" si="9"/>
        <v>91348971.347726271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0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1"/>
        <v>13307.712970330787</v>
      </c>
      <c r="P30" s="39">
        <f t="shared" si="12"/>
        <v>1384.5315599954522</v>
      </c>
      <c r="Q30" s="146"/>
      <c r="R30" s="32">
        <f t="shared" si="1"/>
        <v>1</v>
      </c>
      <c r="S30" s="37">
        <f t="shared" si="2"/>
        <v>1</v>
      </c>
      <c r="T30" s="146"/>
      <c r="U30" s="43">
        <f t="shared" si="3"/>
        <v>0.33600096798514012</v>
      </c>
      <c r="V30" s="37">
        <f t="shared" si="4"/>
        <v>4.000000033001618E-3</v>
      </c>
      <c r="W30" s="146"/>
      <c r="X30" s="89">
        <f t="shared" si="13"/>
        <v>7725</v>
      </c>
      <c r="Y30" s="45">
        <f t="shared" si="5"/>
        <v>91466256.310758248</v>
      </c>
      <c r="Z30" s="45">
        <f t="shared" si="6"/>
        <v>278073.90134634136</v>
      </c>
      <c r="AA30" s="45">
        <f t="shared" si="7"/>
        <v>12541.908454759263</v>
      </c>
      <c r="AB30" s="46">
        <f t="shared" si="8"/>
        <v>27028.840166063957</v>
      </c>
      <c r="AD30" s="44">
        <f t="shared" si="9"/>
        <v>91791625.960725412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0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1"/>
        <v>13371.948618847327</v>
      </c>
      <c r="P31" s="39">
        <f t="shared" si="12"/>
        <v>1391.1825190428547</v>
      </c>
      <c r="Q31" s="146"/>
      <c r="R31" s="32">
        <f t="shared" si="1"/>
        <v>1</v>
      </c>
      <c r="S31" s="37">
        <f t="shared" si="2"/>
        <v>1</v>
      </c>
      <c r="T31" s="146"/>
      <c r="U31" s="43">
        <f t="shared" si="3"/>
        <v>0.33600098681055579</v>
      </c>
      <c r="V31" s="37">
        <f t="shared" si="4"/>
        <v>4.0000000336403302E-3</v>
      </c>
      <c r="W31" s="146"/>
      <c r="X31" s="89">
        <f t="shared" si="13"/>
        <v>7725</v>
      </c>
      <c r="Y31" s="45">
        <f t="shared" si="5"/>
        <v>91907762.74744159</v>
      </c>
      <c r="Z31" s="45">
        <f t="shared" si="6"/>
        <v>279416.00920264708</v>
      </c>
      <c r="AA31" s="45">
        <f t="shared" si="7"/>
        <v>12214.055454469648</v>
      </c>
      <c r="AB31" s="46">
        <f t="shared" si="8"/>
        <v>27159.152836702939</v>
      </c>
      <c r="AD31" s="44">
        <f t="shared" si="9"/>
        <v>92234276.964935407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0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1"/>
        <v>13436.184267363868</v>
      </c>
      <c r="P32" s="39">
        <f t="shared" si="12"/>
        <v>1397.8334780902571</v>
      </c>
      <c r="Q32" s="146"/>
      <c r="R32" s="32">
        <f t="shared" si="1"/>
        <v>1</v>
      </c>
      <c r="S32" s="37">
        <f t="shared" si="2"/>
        <v>1</v>
      </c>
      <c r="T32" s="146"/>
      <c r="U32" s="43">
        <f t="shared" si="3"/>
        <v>0.33600100590923365</v>
      </c>
      <c r="V32" s="37">
        <f t="shared" si="4"/>
        <v>4.0000000342882685E-3</v>
      </c>
      <c r="W32" s="146"/>
      <c r="X32" s="89">
        <f t="shared" si="13"/>
        <v>7725</v>
      </c>
      <c r="Y32" s="45">
        <f t="shared" si="5"/>
        <v>92349269.308607355</v>
      </c>
      <c r="Z32" s="45">
        <f t="shared" si="6"/>
        <v>280758.11705895275</v>
      </c>
      <c r="AA32" s="45">
        <f t="shared" si="7"/>
        <v>11882.47096786896</v>
      </c>
      <c r="AB32" s="46">
        <f t="shared" si="8"/>
        <v>27289.465507341927</v>
      </c>
      <c r="AD32" s="44">
        <f t="shared" si="9"/>
        <v>92676924.36214152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0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1"/>
        <v>13500.419915880406</v>
      </c>
      <c r="P33" s="39">
        <f t="shared" si="12"/>
        <v>1404.4844371376596</v>
      </c>
      <c r="Q33" s="146"/>
      <c r="R33" s="32">
        <f t="shared" si="1"/>
        <v>1</v>
      </c>
      <c r="S33" s="37">
        <f t="shared" si="2"/>
        <v>1</v>
      </c>
      <c r="T33" s="146"/>
      <c r="U33" s="43">
        <f t="shared" si="3"/>
        <v>0.33600102528380538</v>
      </c>
      <c r="V33" s="37">
        <f t="shared" si="4"/>
        <v>4.0000000349455223E-3</v>
      </c>
      <c r="W33" s="146"/>
      <c r="X33" s="89">
        <f t="shared" si="13"/>
        <v>7725</v>
      </c>
      <c r="Y33" s="45">
        <f t="shared" si="5"/>
        <v>92790775.996058181</v>
      </c>
      <c r="Z33" s="45">
        <f t="shared" si="6"/>
        <v>282100.22491525841</v>
      </c>
      <c r="AA33" s="45">
        <f t="shared" si="7"/>
        <v>11547.154994957189</v>
      </c>
      <c r="AB33" s="46">
        <f t="shared" si="8"/>
        <v>27419.778177980905</v>
      </c>
      <c r="AD33" s="44">
        <f t="shared" si="9"/>
        <v>93119568.154146373</v>
      </c>
      <c r="AE33" s="125"/>
      <c r="AF33" s="65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0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1"/>
        <v>13564.655564396946</v>
      </c>
      <c r="P34" s="39">
        <f t="shared" si="12"/>
        <v>1411.1353961850621</v>
      </c>
      <c r="Q34" s="146"/>
      <c r="R34" s="32">
        <f t="shared" si="1"/>
        <v>1</v>
      </c>
      <c r="S34" s="37">
        <f t="shared" si="2"/>
        <v>1</v>
      </c>
      <c r="T34" s="146"/>
      <c r="U34" s="43">
        <f t="shared" si="3"/>
        <v>0.33600104493691524</v>
      </c>
      <c r="V34" s="37">
        <f t="shared" si="4"/>
        <v>4.0000000356121791E-3</v>
      </c>
      <c r="W34" s="146"/>
      <c r="X34" s="89">
        <f t="shared" si="13"/>
        <v>7725</v>
      </c>
      <c r="Y34" s="45">
        <f t="shared" si="5"/>
        <v>93232282.811613902</v>
      </c>
      <c r="Z34" s="45">
        <f t="shared" si="6"/>
        <v>283442.33277156414</v>
      </c>
      <c r="AA34" s="45">
        <f t="shared" si="7"/>
        <v>11208.107535734338</v>
      </c>
      <c r="AB34" s="46">
        <f t="shared" si="8"/>
        <v>27550.090848619893</v>
      </c>
      <c r="AD34" s="44">
        <f t="shared" si="9"/>
        <v>93562208.342769831</v>
      </c>
      <c r="AE34" s="125"/>
    </row>
    <row r="35" spans="1:35" ht="15" thickBot="1" x14ac:dyDescent="0.35">
      <c r="A35" s="5">
        <f t="shared" si="10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1"/>
        <v>13628.891212913486</v>
      </c>
      <c r="P35" s="39">
        <f t="shared" si="12"/>
        <v>1417.7863552324648</v>
      </c>
      <c r="Q35" s="146"/>
      <c r="R35" s="32">
        <f t="shared" si="1"/>
        <v>1</v>
      </c>
      <c r="S35" s="37">
        <f t="shared" si="2"/>
        <v>1</v>
      </c>
      <c r="T35" s="146"/>
      <c r="U35" s="43">
        <f t="shared" si="3"/>
        <v>0.33600106487122006</v>
      </c>
      <c r="V35" s="37">
        <f t="shared" si="4"/>
        <v>4.0000000362883292E-3</v>
      </c>
      <c r="W35" s="146"/>
      <c r="X35" s="89">
        <f t="shared" si="13"/>
        <v>7725</v>
      </c>
      <c r="Y35" s="45">
        <f t="shared" si="5"/>
        <v>93673789.757111832</v>
      </c>
      <c r="Z35" s="45">
        <f t="shared" si="6"/>
        <v>284784.44062786986</v>
      </c>
      <c r="AA35" s="45">
        <f t="shared" si="7"/>
        <v>10865.32859020041</v>
      </c>
      <c r="AB35" s="46">
        <f t="shared" si="8"/>
        <v>27680.403519258885</v>
      </c>
      <c r="AD35" s="44">
        <f t="shared" si="9"/>
        <v>94004844.929849163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0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1"/>
        <v>13693.126861430024</v>
      </c>
      <c r="P36" s="39">
        <f t="shared" si="12"/>
        <v>1424.437314279867</v>
      </c>
      <c r="Q36" s="146"/>
      <c r="R36" s="32">
        <f t="shared" si="1"/>
        <v>1</v>
      </c>
      <c r="S36" s="37">
        <f t="shared" si="2"/>
        <v>1</v>
      </c>
      <c r="T36" s="146"/>
      <c r="U36" s="43">
        <f t="shared" si="3"/>
        <v>0.33600108508938947</v>
      </c>
      <c r="V36" s="37">
        <f t="shared" si="4"/>
        <v>4.0000000369740619E-3</v>
      </c>
      <c r="W36" s="146"/>
      <c r="X36" s="89">
        <f t="shared" si="13"/>
        <v>7725</v>
      </c>
      <c r="Y36" s="45">
        <f t="shared" si="5"/>
        <v>94115296.834406763</v>
      </c>
      <c r="Z36" s="45">
        <f t="shared" si="6"/>
        <v>286126.54848417552</v>
      </c>
      <c r="AA36" s="45">
        <f t="shared" si="7"/>
        <v>10518.818158355401</v>
      </c>
      <c r="AB36" s="46">
        <f t="shared" si="8"/>
        <v>27810.716189897859</v>
      </c>
      <c r="AD36" s="44">
        <f t="shared" si="9"/>
        <v>94447477.917239189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0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1"/>
        <v>13757.362509946563</v>
      </c>
      <c r="P37" s="39">
        <f t="shared" si="12"/>
        <v>1431.0882733272695</v>
      </c>
      <c r="Q37" s="146"/>
      <c r="R37" s="32">
        <f t="shared" si="1"/>
        <v>1</v>
      </c>
      <c r="S37" s="37">
        <f t="shared" si="2"/>
        <v>1</v>
      </c>
      <c r="T37" s="146"/>
      <c r="U37" s="43">
        <f t="shared" si="3"/>
        <v>0.33600110559410551</v>
      </c>
      <c r="V37" s="37">
        <f t="shared" si="4"/>
        <v>4.0000000376694683E-3</v>
      </c>
      <c r="W37" s="146"/>
      <c r="X37" s="89">
        <f t="shared" si="13"/>
        <v>7725</v>
      </c>
      <c r="Y37" s="45">
        <f t="shared" si="5"/>
        <v>94556804.045370996</v>
      </c>
      <c r="Z37" s="45">
        <f t="shared" si="6"/>
        <v>287468.65634048113</v>
      </c>
      <c r="AA37" s="45">
        <f t="shared" si="7"/>
        <v>10168.576240199312</v>
      </c>
      <c r="AB37" s="46">
        <f t="shared" si="8"/>
        <v>27941.028860536844</v>
      </c>
      <c r="AD37" s="44">
        <f t="shared" si="9"/>
        <v>94890107.306812212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0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1"/>
        <v>13821.598158463101</v>
      </c>
      <c r="P38" s="39">
        <f t="shared" si="12"/>
        <v>1437.7392323746719</v>
      </c>
      <c r="Q38" s="146"/>
      <c r="R38" s="32">
        <f t="shared" si="1"/>
        <v>1</v>
      </c>
      <c r="S38" s="37">
        <f t="shared" si="2"/>
        <v>1</v>
      </c>
      <c r="T38" s="146"/>
      <c r="U38" s="43">
        <f t="shared" si="3"/>
        <v>0.3360011263880629</v>
      </c>
      <c r="V38" s="37">
        <f t="shared" si="4"/>
        <v>4.0000000383746386E-3</v>
      </c>
      <c r="W38" s="146"/>
      <c r="X38" s="89">
        <f t="shared" si="13"/>
        <v>7725</v>
      </c>
      <c r="Y38" s="45">
        <f t="shared" si="5"/>
        <v>94998311.391894519</v>
      </c>
      <c r="Z38" s="45">
        <f t="shared" si="6"/>
        <v>288810.7641967868</v>
      </c>
      <c r="AA38" s="45">
        <f t="shared" si="7"/>
        <v>9814.6028357321466</v>
      </c>
      <c r="AB38" s="46">
        <f t="shared" si="8"/>
        <v>28071.341531175825</v>
      </c>
      <c r="AD38" s="44">
        <f t="shared" si="9"/>
        <v>95332733.100458205</v>
      </c>
      <c r="AE38" s="125"/>
    </row>
    <row r="39" spans="1:35" ht="15" thickBot="1" x14ac:dyDescent="0.35">
      <c r="A39" s="5">
        <f t="shared" si="10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1"/>
        <v>13885.833806979641</v>
      </c>
      <c r="P39" s="39">
        <f t="shared" si="12"/>
        <v>1444.3901914220744</v>
      </c>
      <c r="Q39" s="146"/>
      <c r="R39" s="32">
        <f t="shared" si="1"/>
        <v>1</v>
      </c>
      <c r="S39" s="37">
        <f t="shared" si="2"/>
        <v>1</v>
      </c>
      <c r="T39" s="146"/>
      <c r="U39" s="43">
        <f t="shared" si="3"/>
        <v>0.33600114747396898</v>
      </c>
      <c r="V39" s="37">
        <f t="shared" si="4"/>
        <v>4.000000039089663E-3</v>
      </c>
      <c r="W39" s="146"/>
      <c r="X39" s="89">
        <f t="shared" si="13"/>
        <v>7725</v>
      </c>
      <c r="Y39" s="45">
        <f t="shared" si="5"/>
        <v>95439818.875885069</v>
      </c>
      <c r="Z39" s="45">
        <f t="shared" si="6"/>
        <v>290152.87205309258</v>
      </c>
      <c r="AA39" s="45">
        <f t="shared" si="7"/>
        <v>9456.897944953902</v>
      </c>
      <c r="AB39" s="46">
        <f t="shared" si="8"/>
        <v>28201.654201814814</v>
      </c>
      <c r="AD39" s="44">
        <f t="shared" si="9"/>
        <v>95775355.300084934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0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1"/>
        <v>13950.069455496181</v>
      </c>
      <c r="P40" s="39">
        <f t="shared" si="12"/>
        <v>1451.0411504694769</v>
      </c>
      <c r="Q40" s="146"/>
      <c r="R40" s="32">
        <f t="shared" si="1"/>
        <v>1</v>
      </c>
      <c r="S40" s="37">
        <f t="shared" si="2"/>
        <v>1</v>
      </c>
      <c r="T40" s="146"/>
      <c r="U40" s="43">
        <f t="shared" si="3"/>
        <v>0.33600116885454373</v>
      </c>
      <c r="V40" s="37">
        <f t="shared" si="4"/>
        <v>4.0000000398146334E-3</v>
      </c>
      <c r="W40" s="146"/>
      <c r="X40" s="89">
        <f t="shared" si="13"/>
        <v>7725</v>
      </c>
      <c r="Y40" s="45">
        <f t="shared" si="5"/>
        <v>95881326.499268204</v>
      </c>
      <c r="Z40" s="45">
        <f t="shared" si="6"/>
        <v>291494.97990939824</v>
      </c>
      <c r="AA40" s="45">
        <f t="shared" si="7"/>
        <v>9095.4615678645769</v>
      </c>
      <c r="AB40" s="46">
        <f t="shared" si="8"/>
        <v>28331.966872453802</v>
      </c>
      <c r="AD40" s="44">
        <f t="shared" si="9"/>
        <v>96217973.907617927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0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1"/>
        <v>14014.305104012723</v>
      </c>
      <c r="P41" s="39">
        <f t="shared" si="12"/>
        <v>1457.6921095168798</v>
      </c>
      <c r="Q41" s="146"/>
      <c r="R41" s="32">
        <f t="shared" si="1"/>
        <v>1</v>
      </c>
      <c r="S41" s="37">
        <f t="shared" si="2"/>
        <v>1</v>
      </c>
      <c r="T41" s="146"/>
      <c r="U41" s="43">
        <f t="shared" si="3"/>
        <v>0.33600119053251964</v>
      </c>
      <c r="V41" s="37">
        <f t="shared" si="4"/>
        <v>4.000000040549641E-3</v>
      </c>
      <c r="W41" s="146"/>
      <c r="X41" s="89">
        <f t="shared" si="13"/>
        <v>7725</v>
      </c>
      <c r="Y41" s="45">
        <f t="shared" si="5"/>
        <v>96322834.263987318</v>
      </c>
      <c r="Z41" s="45">
        <f t="shared" si="6"/>
        <v>292837.08776570397</v>
      </c>
      <c r="AA41" s="45">
        <f t="shared" si="7"/>
        <v>8730.2937044641767</v>
      </c>
      <c r="AB41" s="46">
        <f t="shared" si="8"/>
        <v>28462.279543092791</v>
      </c>
      <c r="AD41" s="44">
        <f t="shared" si="9"/>
        <v>96660588.925000578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0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1"/>
        <v>14078.540752529261</v>
      </c>
      <c r="P42" s="39">
        <f t="shared" si="12"/>
        <v>1464.343068564282</v>
      </c>
      <c r="Q42" s="146"/>
      <c r="R42" s="32">
        <f t="shared" si="1"/>
        <v>1</v>
      </c>
      <c r="S42" s="37">
        <f t="shared" si="2"/>
        <v>1</v>
      </c>
      <c r="T42" s="146"/>
      <c r="U42" s="43">
        <f t="shared" si="3"/>
        <v>0.33600121251064202</v>
      </c>
      <c r="V42" s="37">
        <f t="shared" si="4"/>
        <v>4.0000000412947793E-3</v>
      </c>
      <c r="W42" s="146"/>
      <c r="X42" s="89">
        <f t="shared" si="13"/>
        <v>7725</v>
      </c>
      <c r="Y42" s="45">
        <f t="shared" si="5"/>
        <v>96764342.17200385</v>
      </c>
      <c r="Z42" s="45">
        <f t="shared" si="6"/>
        <v>294179.19562200963</v>
      </c>
      <c r="AA42" s="45">
        <f t="shared" si="7"/>
        <v>8361.3943547526906</v>
      </c>
      <c r="AB42" s="46">
        <f t="shared" si="8"/>
        <v>28592.592213731772</v>
      </c>
      <c r="AD42" s="44">
        <f t="shared" si="9"/>
        <v>97103200.354194343</v>
      </c>
      <c r="AE42" s="125"/>
    </row>
    <row r="43" spans="1:35" x14ac:dyDescent="0.3">
      <c r="A43" s="5">
        <f t="shared" si="10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1"/>
        <v>14142.776401045803</v>
      </c>
      <c r="P43" s="39">
        <f t="shared" si="12"/>
        <v>1470.9940276116847</v>
      </c>
      <c r="Q43" s="146"/>
      <c r="R43" s="32">
        <f t="shared" si="1"/>
        <v>1</v>
      </c>
      <c r="S43" s="37">
        <f t="shared" si="2"/>
        <v>1</v>
      </c>
      <c r="T43" s="146"/>
      <c r="U43" s="43">
        <f t="shared" si="3"/>
        <v>0.33600123479166849</v>
      </c>
      <c r="V43" s="37">
        <f t="shared" si="4"/>
        <v>4.0000000420501395E-3</v>
      </c>
      <c r="W43" s="146"/>
      <c r="X43" s="89">
        <f t="shared" si="13"/>
        <v>7725</v>
      </c>
      <c r="Y43" s="45">
        <f t="shared" si="5"/>
        <v>97205850.225297242</v>
      </c>
      <c r="Z43" s="45">
        <f t="shared" si="6"/>
        <v>295521.30347831541</v>
      </c>
      <c r="AA43" s="45">
        <f t="shared" si="7"/>
        <v>7988.763518730133</v>
      </c>
      <c r="AB43" s="46">
        <f t="shared" si="8"/>
        <v>28722.904884370761</v>
      </c>
      <c r="AD43" s="44">
        <f t="shared" si="9"/>
        <v>97545808.197178662</v>
      </c>
      <c r="AE43" s="125"/>
      <c r="AF43" s="48" t="s">
        <v>42</v>
      </c>
      <c r="AG43" s="49"/>
      <c r="AH43" s="50"/>
    </row>
    <row r="44" spans="1:35" x14ac:dyDescent="0.3">
      <c r="A44" s="5">
        <f t="shared" si="10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1"/>
        <v>14207.012049562343</v>
      </c>
      <c r="P44" s="39">
        <f t="shared" si="12"/>
        <v>1477.6449866590874</v>
      </c>
      <c r="Q44" s="146"/>
      <c r="R44" s="32">
        <f t="shared" si="1"/>
        <v>1</v>
      </c>
      <c r="S44" s="37">
        <f t="shared" si="2"/>
        <v>1</v>
      </c>
      <c r="T44" s="146"/>
      <c r="U44" s="43">
        <f t="shared" si="3"/>
        <v>0.33600125737836961</v>
      </c>
      <c r="V44" s="37">
        <f t="shared" si="4"/>
        <v>4.0000000428158161E-3</v>
      </c>
      <c r="W44" s="146"/>
      <c r="X44" s="89">
        <f t="shared" si="13"/>
        <v>7725</v>
      </c>
      <c r="Y44" s="45">
        <f t="shared" si="5"/>
        <v>97647358.425865144</v>
      </c>
      <c r="Z44" s="45">
        <f t="shared" si="6"/>
        <v>296863.41133462108</v>
      </c>
      <c r="AA44" s="45">
        <f t="shared" si="7"/>
        <v>7612.401196396494</v>
      </c>
      <c r="AB44" s="46">
        <f t="shared" si="8"/>
        <v>28853.217555009749</v>
      </c>
      <c r="AD44" s="44">
        <f t="shared" si="9"/>
        <v>97988412.455951169</v>
      </c>
      <c r="AE44" s="125"/>
      <c r="AF44" s="90" t="s">
        <v>44</v>
      </c>
      <c r="AG44" s="91"/>
      <c r="AH44" s="92"/>
    </row>
    <row r="45" spans="1:35" x14ac:dyDescent="0.3">
      <c r="A45" s="5">
        <f t="shared" si="10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1"/>
        <v>14271.247698078883</v>
      </c>
      <c r="P45" s="39">
        <f t="shared" si="12"/>
        <v>1484.2959457064899</v>
      </c>
      <c r="Q45" s="146"/>
      <c r="R45" s="32">
        <f t="shared" si="1"/>
        <v>1</v>
      </c>
      <c r="S45" s="37">
        <f t="shared" si="2"/>
        <v>1</v>
      </c>
      <c r="T45" s="146"/>
      <c r="U45" s="43">
        <f t="shared" si="3"/>
        <v>0.33600128027352827</v>
      </c>
      <c r="V45" s="37">
        <f t="shared" si="4"/>
        <v>4.000000043591901E-3</v>
      </c>
      <c r="W45" s="146"/>
      <c r="X45" s="89">
        <f t="shared" si="13"/>
        <v>7725</v>
      </c>
      <c r="Y45" s="45">
        <f t="shared" si="5"/>
        <v>98088866.775723413</v>
      </c>
      <c r="Z45" s="45">
        <f t="shared" si="6"/>
        <v>298205.5191909268</v>
      </c>
      <c r="AA45" s="45">
        <f t="shared" si="7"/>
        <v>7232.3073877517754</v>
      </c>
      <c r="AB45" s="46">
        <f t="shared" si="8"/>
        <v>28983.530225648734</v>
      </c>
      <c r="AD45" s="44">
        <f t="shared" si="9"/>
        <v>98431013.132527739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0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1"/>
        <v>14335.483346595423</v>
      </c>
      <c r="P46" s="39">
        <f t="shared" si="12"/>
        <v>1490.9469047538926</v>
      </c>
      <c r="Q46" s="146"/>
      <c r="R46" s="32">
        <f t="shared" si="1"/>
        <v>1</v>
      </c>
      <c r="S46" s="37">
        <f t="shared" si="2"/>
        <v>1</v>
      </c>
      <c r="T46" s="146"/>
      <c r="U46" s="43">
        <f t="shared" si="3"/>
        <v>0.33600130347994012</v>
      </c>
      <c r="V46" s="37">
        <f t="shared" si="4"/>
        <v>4.0000000443784897E-3</v>
      </c>
      <c r="W46" s="146"/>
      <c r="X46" s="89">
        <f t="shared" si="13"/>
        <v>7725</v>
      </c>
      <c r="Y46" s="45">
        <f t="shared" si="5"/>
        <v>98530375.276906192</v>
      </c>
      <c r="Z46" s="45">
        <f t="shared" si="6"/>
        <v>299547.62704723253</v>
      </c>
      <c r="AA46" s="45">
        <f t="shared" si="7"/>
        <v>6848.4820927959763</v>
      </c>
      <c r="AB46" s="46">
        <f t="shared" si="8"/>
        <v>29113.842896287722</v>
      </c>
      <c r="AD46" s="44">
        <f t="shared" si="9"/>
        <v>98873610.228942499</v>
      </c>
      <c r="AE46" s="125"/>
      <c r="AF46" s="53"/>
      <c r="AG46" s="54">
        <f>'[4]Risikoschätzung '!$T$22</f>
        <v>4.5820769878319424E-6</v>
      </c>
      <c r="AH46" s="52" t="s">
        <v>51</v>
      </c>
    </row>
    <row r="47" spans="1:35" x14ac:dyDescent="0.3">
      <c r="A47" s="5">
        <f t="shared" si="10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1"/>
        <v>14399.718995111962</v>
      </c>
      <c r="P47" s="39">
        <f t="shared" si="12"/>
        <v>1497.5978638012948</v>
      </c>
      <c r="Q47" s="146"/>
      <c r="R47" s="32">
        <f t="shared" si="1"/>
        <v>1</v>
      </c>
      <c r="S47" s="37">
        <f t="shared" si="2"/>
        <v>1</v>
      </c>
      <c r="T47" s="146"/>
      <c r="U47" s="43">
        <f t="shared" si="3"/>
        <v>0.33600132700041335</v>
      </c>
      <c r="V47" s="37">
        <f t="shared" si="4"/>
        <v>4.0000000451756749E-3</v>
      </c>
      <c r="W47" s="146"/>
      <c r="X47" s="89">
        <f t="shared" si="13"/>
        <v>7725</v>
      </c>
      <c r="Y47" s="45">
        <f t="shared" si="5"/>
        <v>98971883.931465998</v>
      </c>
      <c r="Z47" s="45">
        <f t="shared" si="6"/>
        <v>300889.73490353819</v>
      </c>
      <c r="AA47" s="45">
        <f t="shared" si="7"/>
        <v>6460.9253115290976</v>
      </c>
      <c r="AB47" s="46">
        <f t="shared" si="8"/>
        <v>29244.155566926707</v>
      </c>
      <c r="AD47" s="44">
        <f t="shared" ref="AD47:AD54" si="14">SUM(X47:AB47)</f>
        <v>99316203.747248009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0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1"/>
        <v>14463.954643628502</v>
      </c>
      <c r="P48" s="39">
        <f t="shared" si="12"/>
        <v>1504.2488228486975</v>
      </c>
      <c r="Q48" s="146"/>
      <c r="R48" s="32">
        <f t="shared" si="1"/>
        <v>1</v>
      </c>
      <c r="S48" s="37">
        <f t="shared" si="2"/>
        <v>1</v>
      </c>
      <c r="T48" s="146"/>
      <c r="U48" s="43">
        <f t="shared" si="3"/>
        <v>0.33600135083776889</v>
      </c>
      <c r="V48" s="37">
        <f t="shared" si="4"/>
        <v>4.000000045983553E-3</v>
      </c>
      <c r="W48" s="146"/>
      <c r="X48" s="89">
        <f t="shared" si="13"/>
        <v>7725</v>
      </c>
      <c r="Y48" s="45">
        <f t="shared" si="5"/>
        <v>99413392.741473943</v>
      </c>
      <c r="Z48" s="45">
        <f t="shared" si="6"/>
        <v>302231.84275984386</v>
      </c>
      <c r="AA48" s="45">
        <f t="shared" si="7"/>
        <v>6292.9773863498895</v>
      </c>
      <c r="AB48" s="46">
        <f t="shared" si="8"/>
        <v>29374.468237565692</v>
      </c>
      <c r="AD48" s="44">
        <f t="shared" si="14"/>
        <v>99759017.02985771</v>
      </c>
      <c r="AE48" s="125"/>
      <c r="AF48" s="90" t="s">
        <v>45</v>
      </c>
      <c r="AG48" s="91"/>
      <c r="AH48" s="92"/>
    </row>
    <row r="49" spans="1:34" x14ac:dyDescent="0.3">
      <c r="A49" s="5">
        <f t="shared" si="10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1"/>
        <v>14528.19029214504</v>
      </c>
      <c r="P49" s="39">
        <f t="shared" si="12"/>
        <v>1510.8997818960997</v>
      </c>
      <c r="Q49" s="146"/>
      <c r="R49" s="32">
        <f t="shared" si="1"/>
        <v>1</v>
      </c>
      <c r="S49" s="37">
        <f t="shared" si="2"/>
        <v>1</v>
      </c>
      <c r="T49" s="146"/>
      <c r="U49" s="43">
        <f t="shared" si="3"/>
        <v>0.33600137499484017</v>
      </c>
      <c r="V49" s="37">
        <f t="shared" si="4"/>
        <v>4.0000000468022184E-3</v>
      </c>
      <c r="W49" s="146"/>
      <c r="X49" s="89">
        <f t="shared" si="13"/>
        <v>7725</v>
      </c>
      <c r="Y49" s="45">
        <f t="shared" si="5"/>
        <v>99854901.709019572</v>
      </c>
      <c r="Z49" s="45">
        <f t="shared" si="6"/>
        <v>303573.95061614952</v>
      </c>
      <c r="AA49" s="45">
        <f t="shared" si="7"/>
        <v>6320.9250323064643</v>
      </c>
      <c r="AB49" s="46">
        <f t="shared" si="8"/>
        <v>29504.780908204673</v>
      </c>
      <c r="AD49" s="44">
        <f t="shared" si="14"/>
        <v>100202026.36557624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0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1"/>
        <v>14592.42594066158</v>
      </c>
      <c r="P50" s="39">
        <f t="shared" si="12"/>
        <v>1517.5507409435024</v>
      </c>
      <c r="Q50" s="146"/>
      <c r="R50" s="32">
        <f t="shared" si="1"/>
        <v>1</v>
      </c>
      <c r="S50" s="37">
        <f t="shared" si="2"/>
        <v>1</v>
      </c>
      <c r="T50" s="146"/>
      <c r="U50" s="43">
        <f t="shared" si="3"/>
        <v>0.33600139947447322</v>
      </c>
      <c r="V50" s="37">
        <f t="shared" si="4"/>
        <v>4.0000000476317658E-3</v>
      </c>
      <c r="W50" s="146"/>
      <c r="X50" s="89">
        <f t="shared" si="13"/>
        <v>7725</v>
      </c>
      <c r="Y50" s="45">
        <f t="shared" si="5"/>
        <v>100296410.83621113</v>
      </c>
      <c r="Z50" s="45">
        <f t="shared" si="6"/>
        <v>304916.05847245525</v>
      </c>
      <c r="AA50" s="45">
        <f t="shared" si="7"/>
        <v>6348.8726782630411</v>
      </c>
      <c r="AB50" s="46">
        <f t="shared" si="8"/>
        <v>29635.093578843658</v>
      </c>
      <c r="AD50" s="44">
        <f t="shared" si="14"/>
        <v>100645035.86094069</v>
      </c>
      <c r="AE50" s="125"/>
      <c r="AF50" s="53"/>
      <c r="AG50" s="54">
        <f>'[4]Risikoschätzung '!$T$21</f>
        <v>3.1719598989821684E-7</v>
      </c>
      <c r="AH50" s="52" t="s">
        <v>52</v>
      </c>
    </row>
    <row r="51" spans="1:34" x14ac:dyDescent="0.3">
      <c r="A51" s="5">
        <f t="shared" si="10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1"/>
        <v>14656.661589178118</v>
      </c>
      <c r="P51" s="39">
        <f t="shared" si="12"/>
        <v>1524.2016999909047</v>
      </c>
      <c r="Q51" s="146"/>
      <c r="R51" s="32">
        <f t="shared" si="1"/>
        <v>1</v>
      </c>
      <c r="S51" s="37">
        <f t="shared" si="2"/>
        <v>1</v>
      </c>
      <c r="T51" s="146"/>
      <c r="U51" s="43">
        <f t="shared" si="3"/>
        <v>0.33600142427952673</v>
      </c>
      <c r="V51" s="37">
        <f t="shared" si="4"/>
        <v>4.000000048472294E-3</v>
      </c>
      <c r="W51" s="146"/>
      <c r="X51" s="89">
        <f t="shared" si="13"/>
        <v>7725</v>
      </c>
      <c r="Y51" s="45">
        <f t="shared" si="5"/>
        <v>100737920.12517558</v>
      </c>
      <c r="Z51" s="45">
        <f t="shared" si="6"/>
        <v>306258.16632876091</v>
      </c>
      <c r="AA51" s="45">
        <f t="shared" si="7"/>
        <v>6376.8203242196159</v>
      </c>
      <c r="AB51" s="46">
        <f t="shared" si="8"/>
        <v>29765.406249482639</v>
      </c>
      <c r="AD51" s="44">
        <f t="shared" si="14"/>
        <v>101088045.51807803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0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1"/>
        <v>14720.897237694657</v>
      </c>
      <c r="P52" s="39">
        <f t="shared" si="12"/>
        <v>1530.8526590383071</v>
      </c>
      <c r="Q52" s="146"/>
      <c r="R52" s="32">
        <f t="shared" si="1"/>
        <v>1</v>
      </c>
      <c r="S52" s="37">
        <f t="shared" si="2"/>
        <v>1</v>
      </c>
      <c r="T52" s="146"/>
      <c r="U52" s="43">
        <f t="shared" si="3"/>
        <v>0.33600144941287202</v>
      </c>
      <c r="V52" s="37">
        <f t="shared" si="4"/>
        <v>4.0000000493238957E-3</v>
      </c>
      <c r="W52" s="146"/>
      <c r="X52" s="89">
        <f t="shared" si="13"/>
        <v>7725</v>
      </c>
      <c r="Y52" s="45">
        <f t="shared" si="5"/>
        <v>101179429.5780587</v>
      </c>
      <c r="Z52" s="45">
        <f t="shared" si="6"/>
        <v>307600.27418506658</v>
      </c>
      <c r="AA52" s="45">
        <f t="shared" si="7"/>
        <v>6404.7679701761908</v>
      </c>
      <c r="AB52" s="46">
        <f t="shared" si="8"/>
        <v>29895.718920121621</v>
      </c>
      <c r="AD52" s="44">
        <f t="shared" si="14"/>
        <v>101531055.33913407</v>
      </c>
      <c r="AE52" s="125"/>
      <c r="AF52" s="90" t="s">
        <v>46</v>
      </c>
      <c r="AG52" s="91"/>
      <c r="AH52" s="92"/>
    </row>
    <row r="53" spans="1:34" x14ac:dyDescent="0.3">
      <c r="A53" s="5">
        <f t="shared" si="10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1"/>
        <v>14785.132886211197</v>
      </c>
      <c r="P53" s="39">
        <f t="shared" si="12"/>
        <v>1537.5036180857096</v>
      </c>
      <c r="Q53" s="146"/>
      <c r="R53" s="32">
        <f t="shared" si="1"/>
        <v>1</v>
      </c>
      <c r="S53" s="37">
        <f t="shared" si="2"/>
        <v>1</v>
      </c>
      <c r="T53" s="146"/>
      <c r="U53" s="43">
        <f t="shared" si="3"/>
        <v>0.3360014748773929</v>
      </c>
      <c r="V53" s="37">
        <f t="shared" si="4"/>
        <v>4.0000000501866709E-3</v>
      </c>
      <c r="W53" s="146"/>
      <c r="X53" s="89">
        <f t="shared" si="13"/>
        <v>7725</v>
      </c>
      <c r="Y53" s="45">
        <f t="shared" si="5"/>
        <v>101620939.19702518</v>
      </c>
      <c r="Z53" s="45">
        <f t="shared" si="6"/>
        <v>308942.3820413723</v>
      </c>
      <c r="AA53" s="45">
        <f t="shared" si="7"/>
        <v>6432.7156161327675</v>
      </c>
      <c r="AB53" s="46">
        <f t="shared" si="8"/>
        <v>30026.031590760609</v>
      </c>
      <c r="AD53" s="44">
        <f t="shared" si="14"/>
        <v>101974065.32627344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0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1"/>
        <v>14849.368534727735</v>
      </c>
      <c r="P54" s="39">
        <f>C54+(C54*I54)</f>
        <v>1544.1545771331121</v>
      </c>
      <c r="Q54" s="147"/>
      <c r="R54" s="32">
        <f t="shared" si="1"/>
        <v>1</v>
      </c>
      <c r="S54" s="37">
        <f t="shared" si="2"/>
        <v>1</v>
      </c>
      <c r="T54" s="147"/>
      <c r="U54" s="43">
        <f t="shared" si="3"/>
        <v>0.336001500675986</v>
      </c>
      <c r="V54" s="37">
        <f t="shared" si="4"/>
        <v>4.0000000510607156E-3</v>
      </c>
      <c r="W54" s="147"/>
      <c r="X54" s="89">
        <f t="shared" si="13"/>
        <v>7725</v>
      </c>
      <c r="Y54" s="45">
        <f t="shared" si="5"/>
        <v>102062448.98425858</v>
      </c>
      <c r="Z54" s="45">
        <f t="shared" si="6"/>
        <v>310284.48989767791</v>
      </c>
      <c r="AA54" s="45">
        <f t="shared" si="7"/>
        <v>6460.6632620893442</v>
      </c>
      <c r="AB54" s="46">
        <f t="shared" si="8"/>
        <v>30156.344261399594</v>
      </c>
      <c r="AD54" s="44">
        <f t="shared" si="14"/>
        <v>102417075.48167974</v>
      </c>
      <c r="AE54" s="125"/>
      <c r="AF54" s="53"/>
      <c r="AG54" s="54">
        <f>'[4]Risikoschätzung '!$T$20</f>
        <v>1.6438356164383561E-8</v>
      </c>
      <c r="AH54" s="52" t="s">
        <v>52</v>
      </c>
    </row>
    <row r="55" spans="1:34" ht="15" thickBot="1" x14ac:dyDescent="0.35">
      <c r="AD55" s="44">
        <f>SUM(AD9:AD54)</f>
        <v>4254085531.8711419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4237912246.6783438</v>
      </c>
      <c r="Z56" s="71">
        <f>SUM(Z9:Z54)</f>
        <v>12884004.904016798</v>
      </c>
      <c r="AA56" s="71">
        <f>SUM(AA9:AA54)</f>
        <v>546362.06686834304</v>
      </c>
      <c r="AB56" s="78">
        <f>SUM(AB9:AB54)</f>
        <v>1252318.221913032</v>
      </c>
      <c r="AD56" s="72">
        <f>X56+Y56+Z56+AA56+AB56</f>
        <v>4254085531.8711419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D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75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74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0.33600063124830126</v>
      </c>
      <c r="V9" s="37">
        <f>($AI$7/$AG$12)*(1+0.15*(P9/$AG$10)^4)+$AH$32</f>
        <v>4.0000000221873952E-3</v>
      </c>
      <c r="W9" s="146"/>
      <c r="X9" s="80">
        <f t="shared" ref="X9:X12" si="0">($AG$7*$AG$8*S9*$AG$24+$AG$15*$AG$16*R9*$AG$24)</f>
        <v>3600</v>
      </c>
      <c r="Y9" s="45">
        <f>(O9*U9*$AG$30+P9*V9*$AG$29)*365</f>
        <v>82195098.829959273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24334.742784354352</v>
      </c>
      <c r="AD9" s="44">
        <f>SUM(X9:AB9)</f>
        <v>82490191.865939915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>B10</f>
        <v>12023</v>
      </c>
      <c r="P10" s="39">
        <f t="shared" ref="P10:P54" si="1">C10+(C10*J10)</f>
        <v>1260.2474266019526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4.0000000226541139E-3</v>
      </c>
      <c r="W10" s="146"/>
      <c r="X10" s="80">
        <f t="shared" si="0"/>
        <v>3600</v>
      </c>
      <c r="Y10" s="45">
        <f t="shared" ref="Y10:Y54" si="6">(O10*U10*$AG$30+P10*V10*$AG$29)*365</f>
        <v>82636597.45322594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24464.530558234255</v>
      </c>
      <c r="AD10" s="44">
        <f t="shared" ref="AD10:AD46" si="10">SUM(X10:AB10)</f>
        <v>82933246.219183326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1266.7917419090024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0.33600065881419183</v>
      </c>
      <c r="V11" s="37">
        <f t="shared" si="5"/>
        <v>4.0000000231283526E-3</v>
      </c>
      <c r="W11" s="146"/>
      <c r="X11" s="80">
        <f t="shared" si="0"/>
        <v>3600</v>
      </c>
      <c r="Y11" s="45">
        <f t="shared" si="6"/>
        <v>83078096.303368032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24594.331148748137</v>
      </c>
      <c r="AD11" s="44">
        <f t="shared" si="10"/>
        <v>83376299.152834088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2"/>
        <v>12151.471297033078</v>
      </c>
      <c r="P12" s="39">
        <f t="shared" si="1"/>
        <v>1273.3386297753007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0.3360006729308696</v>
      </c>
      <c r="V12" s="37">
        <f t="shared" si="5"/>
        <v>4.0000000236101885E-3</v>
      </c>
      <c r="W12" s="146"/>
      <c r="X12" s="80">
        <f t="shared" si="0"/>
        <v>3600</v>
      </c>
      <c r="Y12" s="45">
        <f t="shared" si="6"/>
        <v>83519595.376908243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24724.144092133909</v>
      </c>
      <c r="AD12" s="44">
        <f t="shared" si="10"/>
        <v>83819350.025221273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1279.8879982237345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0.33600068727320404</v>
      </c>
      <c r="V13" s="37">
        <f t="shared" si="5"/>
        <v>4.0000000240997015E-3</v>
      </c>
      <c r="W13" s="146"/>
      <c r="X13" s="80">
        <f>($AG$7*$AG$8*S13*$AG$24+$AG$15*$AG$16*R13*$AG$24)</f>
        <v>3600</v>
      </c>
      <c r="Y13" s="45">
        <f t="shared" si="6"/>
        <v>83961094.670620143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24853.968946737401</v>
      </c>
      <c r="AD13" s="44">
        <f t="shared" si="10"/>
        <v>84262388.091020226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1286.4397596101812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0.33600070184358727</v>
      </c>
      <c r="V14" s="37">
        <f t="shared" si="5"/>
        <v>4.0000000245969704E-3</v>
      </c>
      <c r="W14" s="146"/>
      <c r="X14" s="80">
        <f>($AG$7*$AG$8*S14*$AG$24+$AG$15*$AG$16*R14*$AG$24)+AG26</f>
        <v>1163600</v>
      </c>
      <c r="Y14" s="45">
        <f t="shared" si="6"/>
        <v>84402594.181514412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24983.805291710534</v>
      </c>
      <c r="AD14" s="44">
        <f t="shared" si="10"/>
        <v>85865094.693897024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1292.993830371322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0.33600071664442382</v>
      </c>
      <c r="V15" s="37">
        <f t="shared" si="5"/>
        <v>4.0000000251020741E-3</v>
      </c>
      <c r="W15" s="146"/>
      <c r="X15" s="80">
        <f>($AJ$11*$AG$8*S15*$AG$25+$AJ$9*$AG$8*$AG$24*S15+$AG$15*$AG$16*R15*$AG$24)</f>
        <v>7725</v>
      </c>
      <c r="Y15" s="45">
        <f t="shared" si="6"/>
        <v>84844093.906825885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25113.652725800373</v>
      </c>
      <c r="AD15" s="44">
        <f t="shared" si="10"/>
        <v>85151922.800908878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1299.5501307898676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0.3360007316781311</v>
      </c>
      <c r="V16" s="37">
        <f t="shared" si="5"/>
        <v>4.0000000256150943E-3</v>
      </c>
      <c r="W16" s="146"/>
      <c r="X16" s="89">
        <f t="shared" ref="X16:X54" si="13">($AJ$11*$AG$8*S16*$AG$25+$AJ$9*$AG$8*$AG$24*S16+$AG$15*$AG$16*R16*$AG$24)</f>
        <v>7725</v>
      </c>
      <c r="Y16" s="45">
        <f t="shared" si="6"/>
        <v>85285593.844001934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25243.510866221772</v>
      </c>
      <c r="AD16" s="44">
        <f t="shared" si="10"/>
        <v>85594622.408771232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1306.1085847758056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0.33600074694713888</v>
      </c>
      <c r="V17" s="37">
        <f t="shared" si="5"/>
        <v>4.000000026136109E-3</v>
      </c>
      <c r="W17" s="146"/>
      <c r="X17" s="89">
        <f t="shared" si="13"/>
        <v>7725</v>
      </c>
      <c r="Y17" s="45">
        <f t="shared" si="6"/>
        <v>85727093.990691036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25373.379347606973</v>
      </c>
      <c r="AD17" s="44">
        <f t="shared" si="10"/>
        <v>86037318.51443392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1312.6691196624124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0.33600076245388971</v>
      </c>
      <c r="V18" s="37">
        <f t="shared" si="5"/>
        <v>4.0000000266652014E-3</v>
      </c>
      <c r="W18" s="146"/>
      <c r="X18" s="89">
        <f t="shared" si="13"/>
        <v>7725</v>
      </c>
      <c r="Y18" s="45">
        <f t="shared" si="6"/>
        <v>86168594.344732657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25503.257821026142</v>
      </c>
      <c r="AD18" s="44">
        <f t="shared" si="10"/>
        <v>86480011.115069196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1319.231666015877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0.33600077820083873</v>
      </c>
      <c r="V19" s="37">
        <f t="shared" si="5"/>
        <v>4.0000000272024539E-3</v>
      </c>
      <c r="W19" s="146"/>
      <c r="X19" s="89">
        <f t="shared" si="13"/>
        <v>7725</v>
      </c>
      <c r="Y19" s="45">
        <f t="shared" si="6"/>
        <v>86610094.904147625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25633.145953073152</v>
      </c>
      <c r="AD19" s="44">
        <f t="shared" si="10"/>
        <v>86922700.208060354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1325.7961574574899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0.33600079419045359</v>
      </c>
      <c r="V20" s="37">
        <f t="shared" si="5"/>
        <v>4.0000000277479455E-3</v>
      </c>
      <c r="W20" s="146"/>
      <c r="X20" s="89">
        <f t="shared" si="13"/>
        <v>7725</v>
      </c>
      <c r="Y20" s="45">
        <f t="shared" si="6"/>
        <v>87051595.667128861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25763.043425011838</v>
      </c>
      <c r="AD20" s="44">
        <f t="shared" si="10"/>
        <v>87365385.790990859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1332.36253049744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0.33600081042521468</v>
      </c>
      <c r="V21" s="37">
        <f t="shared" si="5"/>
        <v>4.0000000283017603E-3</v>
      </c>
      <c r="W21" s="146"/>
      <c r="X21" s="89">
        <f t="shared" si="13"/>
        <v>7725</v>
      </c>
      <c r="Y21" s="45">
        <f t="shared" si="6"/>
        <v>87493096.632033288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25892.949931977877</v>
      </c>
      <c r="AD21" s="44">
        <f t="shared" si="10"/>
        <v>87808067.861634672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1338.9307243793455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0.33600082690761485</v>
      </c>
      <c r="V22" s="37">
        <f t="shared" si="5"/>
        <v>4.0000000288639816E-3</v>
      </c>
      <c r="W22" s="146"/>
      <c r="X22" s="89">
        <f t="shared" si="13"/>
        <v>7725</v>
      </c>
      <c r="Y22" s="45">
        <f t="shared" si="6"/>
        <v>87934597.797373742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26022.865182232305</v>
      </c>
      <c r="AD22" s="44">
        <f t="shared" si="10"/>
        <v>88250746.417946771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1345.5006809347165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0.33600084364015975</v>
      </c>
      <c r="V23" s="37">
        <f t="shared" si="5"/>
        <v>4.0000000294346917E-3</v>
      </c>
      <c r="W23" s="146"/>
      <c r="X23" s="89">
        <f t="shared" si="13"/>
        <v>7725</v>
      </c>
      <c r="Y23" s="45">
        <f t="shared" si="6"/>
        <v>88376099.161811829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26152.788896462633</v>
      </c>
      <c r="AD23" s="44">
        <f t="shared" si="10"/>
        <v>88693421.458054677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1352.0723444466191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0.33600086062536749</v>
      </c>
      <c r="V24" s="37">
        <f t="shared" si="5"/>
        <v>4.0000000300139758E-3</v>
      </c>
      <c r="W24" s="146"/>
      <c r="X24" s="89">
        <f t="shared" si="13"/>
        <v>7725</v>
      </c>
      <c r="Y24" s="45">
        <f t="shared" si="6"/>
        <v>88817600.724150807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26282.720807128237</v>
      </c>
      <c r="AD24" s="44">
        <f t="shared" si="10"/>
        <v>89136092.980250075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1358.6456615218688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0.33600087786576888</v>
      </c>
      <c r="V25" s="37">
        <f t="shared" si="5"/>
        <v>4.0000000306019169E-3</v>
      </c>
      <c r="W25" s="146"/>
      <c r="X25" s="89">
        <f t="shared" si="13"/>
        <v>7725</v>
      </c>
      <c r="Y25" s="45">
        <f t="shared" si="6"/>
        <v>89259102.483329311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26412.660657846598</v>
      </c>
      <c r="AD25" s="44">
        <f t="shared" si="10"/>
        <v>89578760.982981354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1365.2205809711379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0.33600089536390726</v>
      </c>
      <c r="V26" s="37">
        <f t="shared" si="5"/>
        <v>4.0000000311986002E-3</v>
      </c>
      <c r="W26" s="146"/>
      <c r="X26" s="89">
        <f t="shared" si="13"/>
        <v>7725</v>
      </c>
      <c r="Y26" s="45">
        <f t="shared" si="6"/>
        <v>89700604.4384152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26542.608202817668</v>
      </c>
      <c r="AD26" s="44">
        <f t="shared" si="10"/>
        <v>90021425.464846328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1371.7970536964062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0.33600091312233865</v>
      </c>
      <c r="V27" s="37">
        <f t="shared" si="5"/>
        <v>4.0000000318041115E-3</v>
      </c>
      <c r="W27" s="146"/>
      <c r="X27" s="89">
        <f t="shared" si="13"/>
        <v>7725</v>
      </c>
      <c r="Y27" s="45">
        <f t="shared" si="6"/>
        <v>90142106.58859998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26672.563206283405</v>
      </c>
      <c r="AD27" s="44">
        <f t="shared" si="10"/>
        <v>90464086.424585745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1378.375032585245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0.33600093114363172</v>
      </c>
      <c r="V28" s="37">
        <f t="shared" si="5"/>
        <v>4.0000000324185358E-3</v>
      </c>
      <c r="W28" s="146"/>
      <c r="X28" s="89">
        <f t="shared" si="13"/>
        <v>7725</v>
      </c>
      <c r="Y28" s="45">
        <f t="shared" si="6"/>
        <v>90583608.93319343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26802.525442020131</v>
      </c>
      <c r="AD28" s="44">
        <f t="shared" si="10"/>
        <v>90906743.861076787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1384.9544724114442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0.33600094943036757</v>
      </c>
      <c r="V29" s="37">
        <f t="shared" si="5"/>
        <v>4.0000000330419599E-3</v>
      </c>
      <c r="W29" s="146"/>
      <c r="X29" s="89">
        <f t="shared" si="13"/>
        <v>7725</v>
      </c>
      <c r="Y29" s="45">
        <f t="shared" si="6"/>
        <v>91025111.471618623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26932.494692861394</v>
      </c>
      <c r="AD29" s="44">
        <f t="shared" si="10"/>
        <v>91349397.773327261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1391.5353297415527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0.33600096798514012</v>
      </c>
      <c r="V30" s="37">
        <f t="shared" si="5"/>
        <v>4.0000000336744687E-3</v>
      </c>
      <c r="W30" s="146"/>
      <c r="X30" s="89">
        <f t="shared" si="13"/>
        <v>7725</v>
      </c>
      <c r="Y30" s="45">
        <f t="shared" si="6"/>
        <v>91466614.203407198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27062.470750249166</v>
      </c>
      <c r="AD30" s="44">
        <f t="shared" si="10"/>
        <v>91792048.160470024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1398.1175628469175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0.33600098681055579</v>
      </c>
      <c r="V31" s="37">
        <f t="shared" si="5"/>
        <v>4.0000000343161507E-3</v>
      </c>
      <c r="W31" s="146"/>
      <c r="X31" s="89">
        <f t="shared" si="13"/>
        <v>7725</v>
      </c>
      <c r="Y31" s="45">
        <f t="shared" si="6"/>
        <v>91908117.128195032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27192.453413811505</v>
      </c>
      <c r="AD31" s="44">
        <f t="shared" si="10"/>
        <v>92234695.021757811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1404.7011316208545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0.33600100590923365</v>
      </c>
      <c r="V32" s="37">
        <f t="shared" si="5"/>
        <v>4.0000000349670935E-3</v>
      </c>
      <c r="W32" s="146"/>
      <c r="X32" s="89">
        <f t="shared" si="13"/>
        <v>7725</v>
      </c>
      <c r="Y32" s="45">
        <f t="shared" si="6"/>
        <v>92349620.245717973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27322.442490964808</v>
      </c>
      <c r="AD32" s="44">
        <f t="shared" si="10"/>
        <v>92677338.356558233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1411.2859975006002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0.33600102528380538</v>
      </c>
      <c r="V33" s="37">
        <f t="shared" si="5"/>
        <v>4.0000000356273839E-3</v>
      </c>
      <c r="W33" s="146"/>
      <c r="X33" s="89">
        <f t="shared" si="13"/>
        <v>7725</v>
      </c>
      <c r="Y33" s="45">
        <f t="shared" si="6"/>
        <v>92791123.555808052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27452.437796539045</v>
      </c>
      <c r="AD33" s="44">
        <f t="shared" si="10"/>
        <v>93119978.164349198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1417.872123393727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0.33600104493691524</v>
      </c>
      <c r="V34" s="37">
        <f t="shared" si="5"/>
        <v>4.0000000362971112E-3</v>
      </c>
      <c r="W34" s="146"/>
      <c r="X34" s="89">
        <f t="shared" si="13"/>
        <v>7725</v>
      </c>
      <c r="Y34" s="45">
        <f t="shared" si="6"/>
        <v>93232627.058389738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27582.439152424417</v>
      </c>
      <c r="AD34" s="44">
        <f t="shared" si="10"/>
        <v>93562614.444714636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1424.4594736087292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0.33600106487122006</v>
      </c>
      <c r="V35" s="37">
        <f t="shared" si="5"/>
        <v>4.000000036976363E-3</v>
      </c>
      <c r="W35" s="146"/>
      <c r="X35" s="89">
        <f t="shared" si="13"/>
        <v>7725</v>
      </c>
      <c r="Y35" s="45">
        <f t="shared" si="6"/>
        <v>93674130.753476471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27712.446387238062</v>
      </c>
      <c r="AD35" s="44">
        <f t="shared" si="10"/>
        <v>94005247.197340265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1431.0480137895017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0.33600108508938947</v>
      </c>
      <c r="V36" s="37">
        <f t="shared" si="5"/>
        <v>4.0000000376652304E-3</v>
      </c>
      <c r="W36" s="146"/>
      <c r="X36" s="89">
        <f t="shared" si="13"/>
        <v>7725</v>
      </c>
      <c r="Y36" s="45">
        <f t="shared" si="6"/>
        <v>94115634.641167462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27842.459336009379</v>
      </c>
      <c r="AD36" s="44">
        <f t="shared" si="10"/>
        <v>94447876.422009856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1437.6377108534659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0.33600110559410551</v>
      </c>
      <c r="V37" s="37">
        <f t="shared" si="5"/>
        <v>4.0000000383638009E-3</v>
      </c>
      <c r="W37" s="146"/>
      <c r="X37" s="89">
        <f t="shared" si="13"/>
        <v>7725</v>
      </c>
      <c r="Y37" s="45">
        <f t="shared" si="6"/>
        <v>94557138.721644491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27972.477839883024</v>
      </c>
      <c r="AD37" s="44">
        <f t="shared" si="10"/>
        <v>94890502.118601426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1444.2285329331003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0.3360011263880629</v>
      </c>
      <c r="V38" s="37">
        <f t="shared" si="5"/>
        <v>4.0000000390721657E-3</v>
      </c>
      <c r="W38" s="146"/>
      <c r="X38" s="89">
        <f t="shared" si="13"/>
        <v>7725</v>
      </c>
      <c r="Y38" s="45">
        <f t="shared" si="6"/>
        <v>94998642.995169103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28102.501745838061</v>
      </c>
      <c r="AD38" s="44">
        <f t="shared" si="10"/>
        <v>95333124.287083894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1450.8204493206649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0.33600114747396898</v>
      </c>
      <c r="V39" s="37">
        <f t="shared" si="5"/>
        <v>4.0000000397904158E-3</v>
      </c>
      <c r="W39" s="146"/>
      <c r="X39" s="89">
        <f t="shared" si="13"/>
        <v>7725</v>
      </c>
      <c r="Y39" s="45">
        <f t="shared" si="6"/>
        <v>95440147.462079883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28232.53090642258</v>
      </c>
      <c r="AD39" s="44">
        <f t="shared" si="10"/>
        <v>95775742.927513957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1457.4134304159165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0.33600116885454373</v>
      </c>
      <c r="V40" s="37">
        <f t="shared" si="5"/>
        <v>4.0000000405186406E-3</v>
      </c>
      <c r="W40" s="146"/>
      <c r="X40" s="89">
        <f t="shared" si="13"/>
        <v>7725</v>
      </c>
      <c r="Y40" s="45">
        <f t="shared" si="6"/>
        <v>95881652.122789815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28362.565179502628</v>
      </c>
      <c r="AD40" s="44">
        <f t="shared" si="10"/>
        <v>96218358.040032744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1464.0074476766267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0.33600119053251964</v>
      </c>
      <c r="V41" s="37">
        <f t="shared" si="5"/>
        <v>4.0000000412569337E-3</v>
      </c>
      <c r="W41" s="146"/>
      <c r="X41" s="89">
        <f t="shared" si="13"/>
        <v>7725</v>
      </c>
      <c r="Y41" s="45">
        <f t="shared" si="6"/>
        <v>96323156.977783784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28492.604428024606</v>
      </c>
      <c r="AD41" s="44">
        <f t="shared" si="10"/>
        <v>96660969.624863118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1470.6024735717263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0.33600121251064202</v>
      </c>
      <c r="V42" s="37">
        <f t="shared" si="5"/>
        <v>4.0000000420053854E-3</v>
      </c>
      <c r="W42" s="146"/>
      <c r="X42" s="89">
        <f t="shared" si="13"/>
        <v>7725</v>
      </c>
      <c r="Y42" s="45">
        <f t="shared" si="6"/>
        <v>96764662.027616382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28622.648519790288</v>
      </c>
      <c r="AD42" s="44">
        <f t="shared" si="10"/>
        <v>97103577.682306856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1477.1984815369262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0.33600123479166849</v>
      </c>
      <c r="V43" s="37">
        <f t="shared" si="5"/>
        <v>4.0000000427640884E-3</v>
      </c>
      <c r="W43" s="146"/>
      <c r="X43" s="89">
        <f t="shared" si="13"/>
        <v>7725</v>
      </c>
      <c r="Y43" s="45">
        <f t="shared" si="6"/>
        <v>97206167.272909656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28752.697327243728</v>
      </c>
      <c r="AD43" s="44">
        <f t="shared" si="10"/>
        <v>97546182.212742135</v>
      </c>
      <c r="AE43" s="12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2"/>
        <v>14207.012049562343</v>
      </c>
      <c r="P44" s="39">
        <f t="shared" si="1"/>
        <v>1483.795445932645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0.33600125737836961</v>
      </c>
      <c r="V44" s="37">
        <f t="shared" si="5"/>
        <v>4.0000000435331346E-3</v>
      </c>
      <c r="W44" s="146"/>
      <c r="X44" s="89">
        <f t="shared" si="13"/>
        <v>7725</v>
      </c>
      <c r="Y44" s="45">
        <f t="shared" si="6"/>
        <v>97647672.714350998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28882.750727269191</v>
      </c>
      <c r="AD44" s="44">
        <f t="shared" si="10"/>
        <v>97988783.216620892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1490.3933420041212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0.33600128027352827</v>
      </c>
      <c r="V45" s="37">
        <f t="shared" si="5"/>
        <v>4.0000000443126188E-3</v>
      </c>
      <c r="W45" s="146"/>
      <c r="X45" s="89">
        <f t="shared" si="13"/>
        <v>7725</v>
      </c>
      <c r="Y45" s="45">
        <f t="shared" si="6"/>
        <v>98089178.352691337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29012.808600999699</v>
      </c>
      <c r="AD45" s="44">
        <f t="shared" si="10"/>
        <v>98431380.694466814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1496.9921458435724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0.33600130347994012</v>
      </c>
      <c r="V46" s="37">
        <f t="shared" si="5"/>
        <v>4.0000000451026326E-3</v>
      </c>
      <c r="W46" s="146"/>
      <c r="X46" s="89">
        <f t="shared" si="13"/>
        <v>7725</v>
      </c>
      <c r="Y46" s="45">
        <f t="shared" si="6"/>
        <v>98530684.188743159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29142.870833635261</v>
      </c>
      <c r="AD46" s="44">
        <f t="shared" si="10"/>
        <v>98873974.646872804</v>
      </c>
      <c r="AE46" s="125"/>
      <c r="AF46" s="53"/>
      <c r="AG46" s="54">
        <f>'[4]Risikoschätzung '!$T$22</f>
        <v>4.5820769878319424E-6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1503.5918343542758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0.33600132700041335</v>
      </c>
      <c r="V47" s="37">
        <f t="shared" si="5"/>
        <v>4.0000000459032717E-3</v>
      </c>
      <c r="W47" s="146"/>
      <c r="X47" s="89">
        <f t="shared" si="13"/>
        <v>7725</v>
      </c>
      <c r="Y47" s="45">
        <f t="shared" si="6"/>
        <v>98972190.223378673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29272.937314270399</v>
      </c>
      <c r="AD47" s="44">
        <f t="shared" ref="AD47:AD54" si="14">SUM(X47:AB47)</f>
        <v>99316565.074499041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2"/>
        <v>14463.954643628502</v>
      </c>
      <c r="P48" s="39">
        <f t="shared" si="1"/>
        <v>1510.1923852164666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0.33600135083776889</v>
      </c>
      <c r="V48" s="37">
        <f t="shared" si="5"/>
        <v>4.0000000467146296E-3</v>
      </c>
      <c r="W48" s="146"/>
      <c r="X48" s="89">
        <f t="shared" si="13"/>
        <v>7725</v>
      </c>
      <c r="Y48" s="45">
        <f t="shared" si="6"/>
        <v>99413696.457528532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29403.007935730464</v>
      </c>
      <c r="AD48" s="44">
        <f t="shared" si="14"/>
        <v>99759375.31841363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2"/>
        <v>14528.19029214504</v>
      </c>
      <c r="P49" s="39">
        <f t="shared" si="1"/>
        <v>1516.7937768549373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0.33600137499484017</v>
      </c>
      <c r="V49" s="37">
        <f t="shared" si="5"/>
        <v>4.000000047536801E-3</v>
      </c>
      <c r="W49" s="146"/>
      <c r="X49" s="89">
        <f t="shared" si="13"/>
        <v>7725</v>
      </c>
      <c r="Y49" s="45">
        <f t="shared" si="6"/>
        <v>99855202.892179728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29533.082594415981</v>
      </c>
      <c r="AD49" s="44">
        <f t="shared" si="14"/>
        <v>100202381.66612051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2"/>
        <v>14592.42594066158</v>
      </c>
      <c r="P50" s="39">
        <f t="shared" si="1"/>
        <v>1523.395988408251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0.33600139947447322</v>
      </c>
      <c r="V50" s="37">
        <f t="shared" si="5"/>
        <v>4.0000000483698828E-3</v>
      </c>
      <c r="W50" s="146"/>
      <c r="X50" s="89">
        <f t="shared" si="13"/>
        <v>7725</v>
      </c>
      <c r="Y50" s="45">
        <f t="shared" si="6"/>
        <v>100296709.52837449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29663.161190154849</v>
      </c>
      <c r="AD50" s="44">
        <f t="shared" si="14"/>
        <v>100645388.22289926</v>
      </c>
      <c r="AE50" s="125"/>
      <c r="AF50" s="53"/>
      <c r="AG50" s="54">
        <f>'[4]Risikoschätzung '!$T$21</f>
        <v>3.1719598989821684E-7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2"/>
        <v>14656.661589178118</v>
      </c>
      <c r="P51" s="39">
        <f t="shared" si="1"/>
        <v>1529.9989996994625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0.33600142427952673</v>
      </c>
      <c r="V51" s="37">
        <f t="shared" si="5"/>
        <v>4.0000000492139689E-3</v>
      </c>
      <c r="W51" s="146"/>
      <c r="X51" s="89">
        <f t="shared" si="13"/>
        <v>7725</v>
      </c>
      <c r="Y51" s="45">
        <f t="shared" si="6"/>
        <v>100738216.36720878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29793.243626061747</v>
      </c>
      <c r="AD51" s="44">
        <f t="shared" si="14"/>
        <v>101088394.98966053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2"/>
        <v>14720.897237694657</v>
      </c>
      <c r="P52" s="39">
        <f t="shared" si="1"/>
        <v>1536.6027912082768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0.33600144941287202</v>
      </c>
      <c r="V52" s="37">
        <f t="shared" si="5"/>
        <v>4.0000000500691564E-3</v>
      </c>
      <c r="W52" s="146"/>
      <c r="X52" s="89">
        <f t="shared" si="13"/>
        <v>7725</v>
      </c>
      <c r="Y52" s="45">
        <f t="shared" si="6"/>
        <v>101179723.40983085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29923.329808404455</v>
      </c>
      <c r="AD52" s="44">
        <f t="shared" si="14"/>
        <v>101531401.9673734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2"/>
        <v>14785.132886211197</v>
      </c>
      <c r="P53" s="39">
        <f t="shared" si="1"/>
        <v>1543.2073440445495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0.3360014748773929</v>
      </c>
      <c r="V53" s="37">
        <f t="shared" si="5"/>
        <v>4.0000000509355423E-3</v>
      </c>
      <c r="W53" s="146"/>
      <c r="X53" s="89">
        <f t="shared" si="13"/>
        <v>7725</v>
      </c>
      <c r="Y53" s="45">
        <f t="shared" si="6"/>
        <v>101621230.6574401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30053.419646476592</v>
      </c>
      <c r="AD53" s="44">
        <f t="shared" si="14"/>
        <v>101974409.15706378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2"/>
        <v>14849.368534727735</v>
      </c>
      <c r="P54" s="39">
        <f t="shared" si="1"/>
        <v>1549.8126399230619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0.336001500675986</v>
      </c>
      <c r="V54" s="37">
        <f t="shared" si="5"/>
        <v>4.0000000518132213E-3</v>
      </c>
      <c r="W54" s="147"/>
      <c r="X54" s="89">
        <f t="shared" si="13"/>
        <v>7725</v>
      </c>
      <c r="Y54" s="45">
        <f t="shared" si="6"/>
        <v>102062738.11128573</v>
      </c>
      <c r="Z54" s="45">
        <f t="shared" si="7"/>
        <v>310309.27221269789</v>
      </c>
      <c r="AA54" s="45">
        <f t="shared" si="8"/>
        <v>6460.6632620893442</v>
      </c>
      <c r="AB54" s="46">
        <f t="shared" si="9"/>
        <v>30183.513052476501</v>
      </c>
      <c r="AD54" s="44">
        <f t="shared" si="14"/>
        <v>102417416.55981299</v>
      </c>
      <c r="AE54" s="125"/>
      <c r="AF54" s="53"/>
      <c r="AG54" s="54">
        <f>'[4]Risikoschätzung '!$T$20</f>
        <v>1.6438356164383561E-8</v>
      </c>
      <c r="AH54" s="52" t="s">
        <v>52</v>
      </c>
    </row>
    <row r="55" spans="1:34" ht="15" thickBot="1" x14ac:dyDescent="0.35">
      <c r="AD55" s="44">
        <f>SUM(AD9:AD54)</f>
        <v>4254105000.2851839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4237928749.7728186</v>
      </c>
      <c r="Z56" s="71">
        <f>SUM(Z9:Z54)</f>
        <v>12885419.454911657</v>
      </c>
      <c r="AA56" s="71">
        <f>SUM(AA9:AA54)</f>
        <v>546362.06686834304</v>
      </c>
      <c r="AB56" s="78">
        <f>SUM(AB9:AB54)</f>
        <v>1253868.9905841257</v>
      </c>
      <c r="AD56" s="72">
        <f>X56+Y56+Z56+AA56+AB56</f>
        <v>4254105000.2851825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D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77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76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0.33600063124830126</v>
      </c>
      <c r="V9" s="37">
        <f>($AI$7/$AG$12)*(1+0.15*(P9/$AG$10)^4)+$AH$32</f>
        <v>4.0000000225958923E-3</v>
      </c>
      <c r="W9" s="146"/>
      <c r="X9" s="80">
        <f t="shared" ref="X9:X12" si="0">($AG$7*$AG$8*S9*$AG$24+$AG$15*$AG$16*R9*$AG$24)</f>
        <v>3600</v>
      </c>
      <c r="Y9" s="45">
        <f>(O9*U9*$AG$30+P9*V9*$AG$29)*365</f>
        <v>82195391.6915057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365*((P9*$AI$7*($AG$53*$AG$54+$AG$49*$AG$50+$AG$45*$AG$46))+(O9*$AI$15*($AG$53*$AG$55+$AG$49*$AG$51+$AG$45*$AG$47)))</f>
        <v>24362.262503061844</v>
      </c>
      <c r="AD9" s="44">
        <f>SUM(X9:AB9)</f>
        <v>82490537.349622622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>B10</f>
        <v>12023</v>
      </c>
      <c r="P10" s="39">
        <f t="shared" ref="P10:P54" si="1">C10+(C10*K10)</f>
        <v>1265.8422304494381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4.0000000230590877E-3</v>
      </c>
      <c r="W10" s="146"/>
      <c r="X10" s="80">
        <f t="shared" si="0"/>
        <v>3600</v>
      </c>
      <c r="Y10" s="45">
        <f t="shared" ref="Y10:Y54" si="6">(O10*U10*$AG$30+P10*V10*$AG$29)*365</f>
        <v>82636883.347710729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24491.395593581452</v>
      </c>
      <c r="AD10" s="44">
        <f t="shared" ref="AD10:AD46" si="10">SUM(X10:AB10)</f>
        <v>82933583.483944312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1272.2556781476355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0.33600065881419183</v>
      </c>
      <c r="V11" s="37">
        <f t="shared" si="5"/>
        <v>4.0000000235299706E-3</v>
      </c>
      <c r="W11" s="146"/>
      <c r="X11" s="80">
        <f t="shared" si="0"/>
        <v>3600</v>
      </c>
      <c r="Y11" s="45">
        <f t="shared" si="6"/>
        <v>83078375.51051797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24620.567786204454</v>
      </c>
      <c r="AD11" s="44">
        <f t="shared" si="10"/>
        <v>83376628.52866222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2"/>
        <v>12151.471297033078</v>
      </c>
      <c r="P12" s="39">
        <f>C12+(C12*K12)</f>
        <v>1278.6768707811332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0.3360006729308696</v>
      </c>
      <c r="V12" s="37">
        <f t="shared" si="5"/>
        <v>4.0000000240086112E-3</v>
      </c>
      <c r="W12" s="146"/>
      <c r="X12" s="80">
        <f t="shared" si="0"/>
        <v>3600</v>
      </c>
      <c r="Y12" s="45">
        <f t="shared" si="6"/>
        <v>83519868.161031768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24749.77716832799</v>
      </c>
      <c r="AD12" s="44">
        <f t="shared" si="10"/>
        <v>83819671.823916614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1285.1054355990343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0.33600068727320404</v>
      </c>
      <c r="V13" s="37">
        <f t="shared" si="5"/>
        <v>4.0000000244950788E-3</v>
      </c>
      <c r="W13" s="146"/>
      <c r="X13" s="80">
        <f>($AG$7*$AG$8*S13*$AG$24+$AG$15*$AG$16*R13*$AG$24)</f>
        <v>3600</v>
      </c>
      <c r="Y13" s="45">
        <f t="shared" si="6"/>
        <v>83961361.281678125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24879.021950083032</v>
      </c>
      <c r="AD13" s="44">
        <f t="shared" si="10"/>
        <v>84262702.60745725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1291.5410233926036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0.33600070184358727</v>
      </c>
      <c r="V14" s="37">
        <f t="shared" si="5"/>
        <v>4.0000000249894464E-3</v>
      </c>
      <c r="W14" s="146"/>
      <c r="X14" s="80">
        <f>($AG$7*$AG$8*S14*$AG$24+$AG$15*$AG$16*R14*$AG$24)+AG26</f>
        <v>1163600</v>
      </c>
      <c r="Y14" s="45">
        <f t="shared" si="6"/>
        <v>84402854.856101766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25008.30045464493</v>
      </c>
      <c r="AD14" s="44">
        <f t="shared" si="10"/>
        <v>85865402.207182676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1297.9833066655667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0.33600071664442382</v>
      </c>
      <c r="V15" s="37">
        <f t="shared" si="5"/>
        <v>4.0000000254917841E-3</v>
      </c>
      <c r="W15" s="146"/>
      <c r="X15" s="80">
        <f>($AJ$11*$AG$8*S15*$AG$25+$AJ$9*$AG$8*$AG$24*S15+$AG$15*$AG$16*R15*$AG$24)</f>
        <v>7725</v>
      </c>
      <c r="Y15" s="45">
        <f t="shared" si="6"/>
        <v>84844348.869072586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25137.611109447575</v>
      </c>
      <c r="AD15" s="44">
        <f t="shared" si="10"/>
        <v>85152223.575445399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1304.4319779724412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0.3360007316781311</v>
      </c>
      <c r="V16" s="37">
        <f t="shared" si="5"/>
        <v>4.0000000260021675E-3</v>
      </c>
      <c r="W16" s="146"/>
      <c r="X16" s="89">
        <f t="shared" ref="X16:X54" si="13">($AJ$11*$AG$8*S16*$AG$25+$AJ$9*$AG$8*$AG$24*S16+$AG$15*$AG$16*R16*$AG$24)</f>
        <v>7725</v>
      </c>
      <c r="Y16" s="45">
        <f t="shared" si="6"/>
        <v>85285843.306401014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25266.952438204386</v>
      </c>
      <c r="AD16" s="44">
        <f t="shared" si="10"/>
        <v>85594916.695232958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1310.8867484071711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0.33600074694713888</v>
      </c>
      <c r="V17" s="37">
        <f t="shared" si="5"/>
        <v>4.0000000265206703E-3</v>
      </c>
      <c r="W17" s="146"/>
      <c r="X17" s="89">
        <f t="shared" si="13"/>
        <v>7725</v>
      </c>
      <c r="Y17" s="45">
        <f t="shared" si="6"/>
        <v>85727338.154860631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25396.323053651111</v>
      </c>
      <c r="AD17" s="44">
        <f t="shared" si="10"/>
        <v>86037606.550666273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1317.3473462264355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0.33600076245388971</v>
      </c>
      <c r="V18" s="37">
        <f t="shared" si="5"/>
        <v>4.0000000270473679E-3</v>
      </c>
      <c r="W18" s="146"/>
      <c r="X18" s="89">
        <f t="shared" si="13"/>
        <v>7725</v>
      </c>
      <c r="Y18" s="45">
        <f t="shared" si="6"/>
        <v>86168833.402118117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25525.721650935237</v>
      </c>
      <c r="AD18" s="44">
        <f t="shared" si="10"/>
        <v>86480293.1269169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1323.8135155938407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0.33600077820083873</v>
      </c>
      <c r="V19" s="37">
        <f t="shared" si="5"/>
        <v>4.0000000275823367E-3</v>
      </c>
      <c r="W19" s="146"/>
      <c r="X19" s="89">
        <f t="shared" si="13"/>
        <v>7725</v>
      </c>
      <c r="Y19" s="45">
        <f t="shared" si="6"/>
        <v>86610329.036669075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25655.147001585843</v>
      </c>
      <c r="AD19" s="44">
        <f t="shared" si="10"/>
        <v>86922976.410131469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1330.2850154327846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0.33600079419045359</v>
      </c>
      <c r="V20" s="37">
        <f t="shared" si="5"/>
        <v>4.0000000281256521E-3</v>
      </c>
      <c r="W20" s="146"/>
      <c r="X20" s="89">
        <f t="shared" si="13"/>
        <v>7725</v>
      </c>
      <c r="Y20" s="45">
        <f t="shared" si="6"/>
        <v>87051825.047779411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25784.597948005354</v>
      </c>
      <c r="AD20" s="44">
        <f t="shared" si="10"/>
        <v>87365656.387362331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1336.7616183771818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0.33600081042521468</v>
      </c>
      <c r="V21" s="37">
        <f t="shared" si="5"/>
        <v>4.000000028677393E-3</v>
      </c>
      <c r="W21" s="146"/>
      <c r="X21" s="89">
        <f t="shared" si="13"/>
        <v>7725</v>
      </c>
      <c r="Y21" s="45">
        <f t="shared" si="6"/>
        <v>87493321.425431952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25914.073398431097</v>
      </c>
      <c r="AD21" s="44">
        <f t="shared" si="10"/>
        <v>87808333.046504691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1343.2431098104485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0.33600082690761485</v>
      </c>
      <c r="V22" s="37">
        <f t="shared" si="5"/>
        <v>4.0000000292376384E-3</v>
      </c>
      <c r="W22" s="146"/>
      <c r="X22" s="89">
        <f t="shared" si="13"/>
        <v>7725</v>
      </c>
      <c r="Y22" s="45">
        <f t="shared" si="6"/>
        <v>87934818.160277262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26043.572322320757</v>
      </c>
      <c r="AD22" s="44">
        <f t="shared" si="10"/>
        <v>88251006.37623857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1349.7292869841981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0.33600084364015975</v>
      </c>
      <c r="V23" s="37">
        <f t="shared" si="5"/>
        <v>4.0000000298064655E-3</v>
      </c>
      <c r="W23" s="146"/>
      <c r="X23" s="89">
        <f t="shared" si="13"/>
        <v>7725</v>
      </c>
      <c r="Y23" s="45">
        <f t="shared" si="6"/>
        <v>88376315.243588954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26173.093746120547</v>
      </c>
      <c r="AD23" s="44">
        <f t="shared" si="10"/>
        <v>88693676.365975961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1356.2199582090477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0.33600086062536749</v>
      </c>
      <c r="V24" s="37">
        <f t="shared" si="5"/>
        <v>4.0000000303839567E-3</v>
      </c>
      <c r="W24" s="146"/>
      <c r="X24" s="89">
        <f t="shared" si="13"/>
        <v>7725</v>
      </c>
      <c r="Y24" s="45">
        <f t="shared" si="6"/>
        <v>88817812.667222068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26302.636749379584</v>
      </c>
      <c r="AD24" s="44">
        <f t="shared" si="10"/>
        <v>89136343.00581187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1362.7149421107367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0.33600087786576888</v>
      </c>
      <c r="V25" s="37">
        <f t="shared" si="5"/>
        <v>4.00000003097019E-3</v>
      </c>
      <c r="W25" s="146"/>
      <c r="X25" s="89">
        <f t="shared" si="13"/>
        <v>7725</v>
      </c>
      <c r="Y25" s="45">
        <f t="shared" si="6"/>
        <v>89259310.423575401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26432.200461177992</v>
      </c>
      <c r="AD25" s="44">
        <f t="shared" si="10"/>
        <v>89579006.286479741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1369.2140669454984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0.33600089536390726</v>
      </c>
      <c r="V26" s="37">
        <f t="shared" si="5"/>
        <v>4.0000000315652479E-3</v>
      </c>
      <c r="W26" s="146"/>
      <c r="X26" s="89">
        <f t="shared" si="13"/>
        <v>7725</v>
      </c>
      <c r="Y26" s="45">
        <f t="shared" si="6"/>
        <v>89700808.505556494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26561.784056839424</v>
      </c>
      <c r="AD26" s="44">
        <f t="shared" si="10"/>
        <v>90021666.199310213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1375.7171699692371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0.33600091312233865</v>
      </c>
      <c r="V27" s="37">
        <f t="shared" si="5"/>
        <v>4.0000000321692136E-3</v>
      </c>
      <c r="W27" s="146"/>
      <c r="X27" s="89">
        <f t="shared" si="13"/>
        <v>7725</v>
      </c>
      <c r="Y27" s="45">
        <f t="shared" si="6"/>
        <v>90142306.906549528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26691.386754902014</v>
      </c>
      <c r="AD27" s="44">
        <f t="shared" si="10"/>
        <v>90464322.73619318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1382.2240968556573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0.33600093114363172</v>
      </c>
      <c r="V28" s="37">
        <f t="shared" si="5"/>
        <v>4.0000000327821651E-3</v>
      </c>
      <c r="W28" s="146"/>
      <c r="X28" s="89">
        <f t="shared" si="13"/>
        <v>7725</v>
      </c>
      <c r="Y28" s="45">
        <f t="shared" si="6"/>
        <v>90583805.620385677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26821.007814324337</v>
      </c>
      <c r="AD28" s="44">
        <f t="shared" si="10"/>
        <v>90906975.889542833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1388.7347011589532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0.33600094943036757</v>
      </c>
      <c r="V29" s="37">
        <f t="shared" si="5"/>
        <v>4.000000033404191E-3</v>
      </c>
      <c r="W29" s="146"/>
      <c r="X29" s="89">
        <f t="shared" si="13"/>
        <v>7725</v>
      </c>
      <c r="Y29" s="45">
        <f t="shared" si="6"/>
        <v>91025304.641315639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26950.646531905393</v>
      </c>
      <c r="AD29" s="44">
        <f t="shared" si="10"/>
        <v>91349625.652265251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1395.2488438171429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0.33600096798514012</v>
      </c>
      <c r="V30" s="37">
        <f t="shared" si="5"/>
        <v>4.000000034035371E-3</v>
      </c>
      <c r="W30" s="146"/>
      <c r="X30" s="89">
        <f t="shared" si="13"/>
        <v>7725</v>
      </c>
      <c r="Y30" s="45">
        <f t="shared" si="6"/>
        <v>91466803.963984489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27080.302239899669</v>
      </c>
      <c r="AD30" s="44">
        <f t="shared" si="10"/>
        <v>91792272.017728627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1401.7663926924911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0.33600098681055579</v>
      </c>
      <c r="V31" s="37">
        <f t="shared" si="5"/>
        <v>4.000000034675791E-3</v>
      </c>
      <c r="W31" s="146"/>
      <c r="X31" s="89">
        <f t="shared" si="13"/>
        <v>7725</v>
      </c>
      <c r="Y31" s="45">
        <f t="shared" si="6"/>
        <v>91908303.583408177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27209.974303810406</v>
      </c>
      <c r="AD31" s="44">
        <f t="shared" si="10"/>
        <v>92234914.979735687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1408.2872221458406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0.33600100590923365</v>
      </c>
      <c r="V32" s="37">
        <f t="shared" si="5"/>
        <v>4.0000000353255351E-3</v>
      </c>
      <c r="W32" s="146"/>
      <c r="X32" s="89">
        <f t="shared" si="13"/>
        <v>7725</v>
      </c>
      <c r="Y32" s="45">
        <f t="shared" si="6"/>
        <v>92349803.494951844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27339.662120345612</v>
      </c>
      <c r="AD32" s="44">
        <f t="shared" si="10"/>
        <v>92677554.532497972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1414.8112126419608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0.33600102528380538</v>
      </c>
      <c r="V33" s="37">
        <f t="shared" si="5"/>
        <v>4.000000035984691E-3</v>
      </c>
      <c r="W33" s="146"/>
      <c r="X33" s="89">
        <f t="shared" si="13"/>
        <v>7725</v>
      </c>
      <c r="Y33" s="45">
        <f t="shared" si="6"/>
        <v>92791303.694309831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27469.365115523015</v>
      </c>
      <c r="AD33" s="44">
        <f t="shared" si="10"/>
        <v>93120190.670612291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1421.3382503833116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0.33600104493691524</v>
      </c>
      <c r="V34" s="37">
        <f t="shared" si="5"/>
        <v>4.0000000366533419E-3</v>
      </c>
      <c r="W34" s="146"/>
      <c r="X34" s="89">
        <f t="shared" si="13"/>
        <v>7725</v>
      </c>
      <c r="Y34" s="45">
        <f t="shared" si="6"/>
        <v>93232804.177486971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27599.082742911491</v>
      </c>
      <c r="AD34" s="44">
        <f t="shared" si="10"/>
        <v>93562823.389038578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1427.8682269698654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0.33600106487122006</v>
      </c>
      <c r="V35" s="37">
        <f t="shared" si="5"/>
        <v>4.0000000373315763E-3</v>
      </c>
      <c r="W35" s="146"/>
      <c r="X35" s="89">
        <f t="shared" si="13"/>
        <v>7725</v>
      </c>
      <c r="Y35" s="45">
        <f t="shared" si="6"/>
        <v>93674304.940781325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27728.814481997619</v>
      </c>
      <c r="AD35" s="44">
        <f t="shared" si="10"/>
        <v>94005452.6830796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1434.401039082845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0.33600108508938947</v>
      </c>
      <c r="V36" s="37">
        <f t="shared" si="5"/>
        <v>4.0000000380194791E-3</v>
      </c>
      <c r="W36" s="146"/>
      <c r="X36" s="89">
        <f t="shared" si="13"/>
        <v>7725</v>
      </c>
      <c r="Y36" s="45">
        <f t="shared" si="6"/>
        <v>94115805.98076807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27858.559836667002</v>
      </c>
      <c r="AD36" s="44">
        <f t="shared" si="10"/>
        <v>94448078.548361912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1440.9365881904446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0.33600110559410551</v>
      </c>
      <c r="V37" s="37">
        <f t="shared" si="5"/>
        <v>4.0000000387171407E-3</v>
      </c>
      <c r="W37" s="146"/>
      <c r="X37" s="89">
        <f t="shared" si="13"/>
        <v>7725</v>
      </c>
      <c r="Y37" s="45">
        <f t="shared" si="6"/>
        <v>94557307.294284537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27988.318333791281</v>
      </c>
      <c r="AD37" s="44">
        <f t="shared" si="10"/>
        <v>94890700.980818108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1447.474780273765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0.3360011263880629</v>
      </c>
      <c r="V38" s="37">
        <f t="shared" si="5"/>
        <v>4.0000000394246485E-3</v>
      </c>
      <c r="W38" s="146"/>
      <c r="X38" s="89">
        <f t="shared" si="13"/>
        <v>7725</v>
      </c>
      <c r="Y38" s="45">
        <f t="shared" si="6"/>
        <v>94998808.878416345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28118.089521912087</v>
      </c>
      <c r="AD38" s="44">
        <f t="shared" si="10"/>
        <v>95333319.976670578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1454.0155255713664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0.33600114747396898</v>
      </c>
      <c r="V39" s="37">
        <f t="shared" si="5"/>
        <v>4.0000000401420894E-3</v>
      </c>
      <c r="W39" s="146"/>
      <c r="X39" s="89">
        <f t="shared" si="13"/>
        <v>7725</v>
      </c>
      <c r="Y39" s="45">
        <f t="shared" si="6"/>
        <v>95440310.730484456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28247.872970014436</v>
      </c>
      <c r="AD39" s="44">
        <f t="shared" si="10"/>
        <v>95775935.53241609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1460.5587383409782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0.33600116885454373</v>
      </c>
      <c r="V40" s="37">
        <f t="shared" si="5"/>
        <v>4.0000000408695561E-3</v>
      </c>
      <c r="W40" s="146"/>
      <c r="X40" s="89">
        <f t="shared" si="13"/>
        <v>7725</v>
      </c>
      <c r="Y40" s="45">
        <f t="shared" si="6"/>
        <v>95881812.848032951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28377.66826638253</v>
      </c>
      <c r="AD40" s="44">
        <f t="shared" si="10"/>
        <v>96218547.644811481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1467.1043366370361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0.33600119053251964</v>
      </c>
      <c r="V41" s="37">
        <f t="shared" si="5"/>
        <v>4.0000000416071345E-3</v>
      </c>
      <c r="W41" s="146"/>
      <c r="X41" s="89">
        <f t="shared" si="13"/>
        <v>7725</v>
      </c>
      <c r="Y41" s="45">
        <f t="shared" si="6"/>
        <v>96323315.228817865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28507.475017531535</v>
      </c>
      <c r="AD41" s="44">
        <f t="shared" si="10"/>
        <v>96661156.310860351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1473.6522421028308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0.33600121251064202</v>
      </c>
      <c r="V42" s="37">
        <f t="shared" si="5"/>
        <v>4.0000000423549183E-3</v>
      </c>
      <c r="W42" s="146"/>
      <c r="X42" s="89">
        <f t="shared" si="13"/>
        <v>7725</v>
      </c>
      <c r="Y42" s="45">
        <f t="shared" si="6"/>
        <v>96764817.870796546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28637.292847209505</v>
      </c>
      <c r="AD42" s="44">
        <f t="shared" si="10"/>
        <v>97103761.52780062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1480.2023797761699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0.33600123479166849</v>
      </c>
      <c r="V43" s="37">
        <f t="shared" si="5"/>
        <v>4.000000043112995E-3</v>
      </c>
      <c r="W43" s="146"/>
      <c r="X43" s="89">
        <f t="shared" si="13"/>
        <v>7725</v>
      </c>
      <c r="Y43" s="45">
        <f t="shared" si="6"/>
        <v>97206320.772117898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28767.121395464263</v>
      </c>
      <c r="AD43" s="44">
        <f t="shared" si="10"/>
        <v>97546363.293092892</v>
      </c>
      <c r="AE43" s="12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2"/>
        <v>14207.012049562343</v>
      </c>
      <c r="P44" s="39">
        <f t="shared" si="1"/>
        <v>1486.7546779075244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0.33600125737836961</v>
      </c>
      <c r="V44" s="37">
        <f t="shared" si="5"/>
        <v>4.0000000438814584E-3</v>
      </c>
      <c r="W44" s="146"/>
      <c r="X44" s="89">
        <f t="shared" si="13"/>
        <v>7725</v>
      </c>
      <c r="Y44" s="45">
        <f t="shared" si="6"/>
        <v>97647823.931113154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28896.960317770103</v>
      </c>
      <c r="AD44" s="44">
        <f t="shared" si="10"/>
        <v>97988961.604409605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1493.3090677897492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0.33600128027352827</v>
      </c>
      <c r="V45" s="37">
        <f t="shared" si="5"/>
        <v>4.0000000446604005E-3</v>
      </c>
      <c r="W45" s="146"/>
      <c r="X45" s="89">
        <f t="shared" si="13"/>
        <v>7725</v>
      </c>
      <c r="Y45" s="45">
        <f t="shared" si="6"/>
        <v>98089327.34628728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29026.809284210216</v>
      </c>
      <c r="AD45" s="44">
        <f t="shared" si="10"/>
        <v>98431556.459624901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1499.8654835985162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0.33600130347994012</v>
      </c>
      <c r="V46" s="37">
        <f t="shared" si="5"/>
        <v>4.0000000454499121E-3</v>
      </c>
      <c r="W46" s="146"/>
      <c r="X46" s="89">
        <f t="shared" si="13"/>
        <v>7725</v>
      </c>
      <c r="Y46" s="45">
        <f t="shared" si="6"/>
        <v>98530831.016310737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29156.667978710448</v>
      </c>
      <c r="AD46" s="44">
        <f t="shared" si="10"/>
        <v>98874147.856804803</v>
      </c>
      <c r="AE46" s="125"/>
      <c r="AF46" s="53"/>
      <c r="AG46" s="54">
        <f>'[4]Risikoschätzung '!$T$22</f>
        <v>4.5820769878319424E-6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1506.4238622426872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0.33600132700041335</v>
      </c>
      <c r="V47" s="37">
        <f t="shared" si="5"/>
        <v>4.0000000462500863E-3</v>
      </c>
      <c r="W47" s="146"/>
      <c r="X47" s="89">
        <f t="shared" si="13"/>
        <v>7725</v>
      </c>
      <c r="Y47" s="45">
        <f t="shared" si="6"/>
        <v>98972334.940012127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29286.536098320823</v>
      </c>
      <c r="AD47" s="44">
        <f t="shared" ref="AD47:AD54" si="14">SUM(X47:AB47)</f>
        <v>99316735.794198692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2"/>
        <v>14463.954643628502</v>
      </c>
      <c r="P48" s="39">
        <f t="shared" si="1"/>
        <v>1512.9841432239111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0.33600135083776889</v>
      </c>
      <c r="V48" s="37">
        <f t="shared" si="5"/>
        <v>4.0000000470610175E-3</v>
      </c>
      <c r="W48" s="146"/>
      <c r="X48" s="89">
        <f t="shared" si="13"/>
        <v>7725</v>
      </c>
      <c r="Y48" s="45">
        <f t="shared" si="6"/>
        <v>99413839.116371065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29416.413352541374</v>
      </c>
      <c r="AD48" s="44">
        <f t="shared" si="14"/>
        <v>99759543.610573038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2"/>
        <v>14528.19029214504</v>
      </c>
      <c r="P49" s="39">
        <f t="shared" si="1"/>
        <v>1519.5462685047858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0.33600137499484017</v>
      </c>
      <c r="V49" s="37">
        <f t="shared" si="5"/>
        <v>4.0000000478827976E-3</v>
      </c>
      <c r="W49" s="146"/>
      <c r="X49" s="89">
        <f t="shared" si="13"/>
        <v>7725</v>
      </c>
      <c r="Y49" s="45">
        <f t="shared" si="6"/>
        <v>99855343.544511423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29546.299462689076</v>
      </c>
      <c r="AD49" s="44">
        <f t="shared" si="14"/>
        <v>100202547.59123391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2"/>
        <v>14592.42594066158</v>
      </c>
      <c r="P50" s="39">
        <f t="shared" si="1"/>
        <v>1526.110182384987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0.33600139947447322</v>
      </c>
      <c r="V50" s="37">
        <f t="shared" si="5"/>
        <v>4.0000000487155222E-3</v>
      </c>
      <c r="W50" s="146"/>
      <c r="X50" s="89">
        <f t="shared" si="13"/>
        <v>7725</v>
      </c>
      <c r="Y50" s="45">
        <f t="shared" si="6"/>
        <v>100296848.22369513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29676.194161303058</v>
      </c>
      <c r="AD50" s="44">
        <f t="shared" si="14"/>
        <v>100645551.83936065</v>
      </c>
      <c r="AE50" s="125"/>
      <c r="AF50" s="53"/>
      <c r="AG50" s="54">
        <f>'[4]Risikoschätzung '!$T$21</f>
        <v>3.1719598989821684E-7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2"/>
        <v>14656.661589178118</v>
      </c>
      <c r="P51" s="39">
        <f t="shared" si="1"/>
        <v>1532.6758313847995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0.33600142427952673</v>
      </c>
      <c r="V51" s="37">
        <f t="shared" si="5"/>
        <v>4.0000000495592856E-3</v>
      </c>
      <c r="W51" s="146"/>
      <c r="X51" s="89">
        <f t="shared" si="13"/>
        <v>7725</v>
      </c>
      <c r="Y51" s="45">
        <f t="shared" si="6"/>
        <v>100738353.15331635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29806.097191585293</v>
      </c>
      <c r="AD51" s="44">
        <f t="shared" si="14"/>
        <v>101088556.35385641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2"/>
        <v>14720.897237694657</v>
      </c>
      <c r="P52" s="39">
        <f t="shared" si="1"/>
        <v>1539.2431641355518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0.33600144941287202</v>
      </c>
      <c r="V52" s="37">
        <f t="shared" si="5"/>
        <v>4.0000000504141833E-3</v>
      </c>
      <c r="W52" s="146"/>
      <c r="X52" s="89">
        <f t="shared" si="13"/>
        <v>7725</v>
      </c>
      <c r="Y52" s="45">
        <f t="shared" si="6"/>
        <v>101179858.3328959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29936.008306874581</v>
      </c>
      <c r="AD52" s="44">
        <f t="shared" si="14"/>
        <v>101531561.13377035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2"/>
        <v>14785.132886211197</v>
      </c>
      <c r="P53" s="39">
        <f t="shared" si="1"/>
        <v>1545.8121312764665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0.3360014748773929</v>
      </c>
      <c r="V53" s="37">
        <f t="shared" si="5"/>
        <v>4.0000000512803108E-3</v>
      </c>
      <c r="W53" s="146"/>
      <c r="X53" s="89">
        <f t="shared" si="13"/>
        <v>7725</v>
      </c>
      <c r="Y53" s="45">
        <f t="shared" si="6"/>
        <v>101621363.76207614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30065.927270151162</v>
      </c>
      <c r="AD53" s="44">
        <f t="shared" si="14"/>
        <v>101974566.17829157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2"/>
        <v>14849.368534727735</v>
      </c>
      <c r="P54" s="39">
        <f t="shared" si="1"/>
        <v>1552.3826853575067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0.336001500675986</v>
      </c>
      <c r="V54" s="37">
        <f t="shared" si="5"/>
        <v>4.0000000521577634E-3</v>
      </c>
      <c r="W54" s="147"/>
      <c r="X54" s="89">
        <f t="shared" si="13"/>
        <v>7725</v>
      </c>
      <c r="Y54" s="45">
        <f t="shared" si="6"/>
        <v>102062869.44061595</v>
      </c>
      <c r="Z54" s="45">
        <f t="shared" si="7"/>
        <v>310320.52901170077</v>
      </c>
      <c r="AA54" s="45">
        <f t="shared" si="8"/>
        <v>6460.6632620893442</v>
      </c>
      <c r="AB54" s="46">
        <f t="shared" si="9"/>
        <v>30195.853853570236</v>
      </c>
      <c r="AD54" s="44">
        <f t="shared" si="14"/>
        <v>102417571.4867433</v>
      </c>
      <c r="AE54" s="125"/>
      <c r="AF54" s="53"/>
      <c r="AG54" s="54">
        <f>'[4]Risikoschätzung '!$T$20</f>
        <v>1.6438356164383561E-8</v>
      </c>
      <c r="AH54" s="52" t="s">
        <v>52</v>
      </c>
    </row>
    <row r="55" spans="1:34" ht="15" thickBot="1" x14ac:dyDescent="0.35">
      <c r="AD55" s="44">
        <f>SUM(AD9:AD54)</f>
        <v>4254115526.3012552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4237937672.5251966</v>
      </c>
      <c r="Z56" s="71">
        <f>SUM(Z9:Z54)</f>
        <v>12886184.262226257</v>
      </c>
      <c r="AA56" s="71">
        <f>SUM(AA9:AA54)</f>
        <v>546362.06686834304</v>
      </c>
      <c r="AB56" s="78">
        <f>SUM(AB9:AB54)</f>
        <v>1254707.4469643214</v>
      </c>
      <c r="AD56" s="72">
        <f>X56+Y56+Z56+AA56+AB56</f>
        <v>4254115526.3012552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D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79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78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0.3360006188453778</v>
      </c>
      <c r="V9" s="37">
        <f>($AI$7/$AG$12)*(1+0.15*(P9/$AG$10)^4)+$AH$32</f>
        <v>4.0000000211441273E-3</v>
      </c>
      <c r="W9" s="146"/>
      <c r="X9" s="80">
        <f t="shared" ref="X9:X12" si="0">($AG$7*$AG$8*S9*$AG$24+$AG$15*$AG$16*R9*$AG$24)</f>
        <v>3600</v>
      </c>
      <c r="Y9" s="45">
        <f>(O9*U9*$AG$30+P9*V9*$AG$29)*365</f>
        <v>81787889.258337706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24172.059509094874</v>
      </c>
      <c r="AD9" s="44">
        <f>SUM(X9:AB9)</f>
        <v>82081458.984835923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D10</f>
        <v>12023</v>
      </c>
      <c r="P10" s="39">
        <f t="shared" ref="P10:P54" si="2">E10+(E10*I10)</f>
        <v>1251.5123790474024</v>
      </c>
      <c r="Q10" s="146"/>
      <c r="R10" s="32">
        <f t="shared" ref="R10:R54" si="3">IF(O10&lt;$AG$18,1,2)</f>
        <v>1</v>
      </c>
      <c r="S10" s="37">
        <f t="shared" ref="S10:S54" si="4">IF(P10&lt;$AG$10,1,2)</f>
        <v>1</v>
      </c>
      <c r="T10" s="146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4.0000000220325313E-3</v>
      </c>
      <c r="W10" s="146"/>
      <c r="X10" s="80">
        <f t="shared" si="0"/>
        <v>3600</v>
      </c>
      <c r="Y10" s="45">
        <f t="shared" ref="Y10:Y54" si="7">(O10*U10*$AG$30+P10*V10*$AG$29)*365</f>
        <v>82636151.092283443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24422.586753284264</v>
      </c>
      <c r="AD10" s="44">
        <f t="shared" ref="AD10:AD46" si="11">SUM(X10:AB10)</f>
        <v>82932719.654927582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>D11</f>
        <v>12146.415688714193</v>
      </c>
      <c r="P11" s="39">
        <f t="shared" si="2"/>
        <v>1264.3234030665508</v>
      </c>
      <c r="Q11" s="146"/>
      <c r="R11" s="32">
        <f t="shared" si="3"/>
        <v>1</v>
      </c>
      <c r="S11" s="37">
        <f t="shared" si="4"/>
        <v>1</v>
      </c>
      <c r="T11" s="146"/>
      <c r="U11" s="43">
        <f t="shared" si="5"/>
        <v>0.33600067181167925</v>
      </c>
      <c r="V11" s="37">
        <f t="shared" si="6"/>
        <v>4.0000000229486162E-3</v>
      </c>
      <c r="W11" s="146"/>
      <c r="X11" s="80">
        <f t="shared" si="0"/>
        <v>3600</v>
      </c>
      <c r="Y11" s="45">
        <f t="shared" si="7"/>
        <v>83484413.242370382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24673.112317684034</v>
      </c>
      <c r="AD11" s="44">
        <f t="shared" si="11"/>
        <v>83783978.878142133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12269.831377428385</v>
      </c>
      <c r="P12" s="39">
        <f t="shared" si="2"/>
        <v>1277.1340828072928</v>
      </c>
      <c r="Q12" s="146"/>
      <c r="R12" s="32">
        <f t="shared" si="3"/>
        <v>1</v>
      </c>
      <c r="S12" s="37">
        <f t="shared" si="4"/>
        <v>1</v>
      </c>
      <c r="T12" s="146"/>
      <c r="U12" s="43">
        <f t="shared" si="5"/>
        <v>0.33600069953486877</v>
      </c>
      <c r="V12" s="37">
        <f t="shared" si="6"/>
        <v>4.0000000238929511E-3</v>
      </c>
      <c r="W12" s="146"/>
      <c r="X12" s="80">
        <f t="shared" si="0"/>
        <v>3600</v>
      </c>
      <c r="Y12" s="45">
        <f t="shared" si="7"/>
        <v>84332675.719273627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24923.636228933523</v>
      </c>
      <c r="AD12" s="44">
        <f t="shared" si="11"/>
        <v>84635235.998685896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12393.24706614258</v>
      </c>
      <c r="P13" s="39">
        <f t="shared" si="2"/>
        <v>1289.9444237007381</v>
      </c>
      <c r="Q13" s="146"/>
      <c r="R13" s="32">
        <f t="shared" si="3"/>
        <v>1</v>
      </c>
      <c r="S13" s="37">
        <f t="shared" si="4"/>
        <v>1</v>
      </c>
      <c r="T13" s="146"/>
      <c r="U13" s="43">
        <f t="shared" si="5"/>
        <v>0.33600072810735898</v>
      </c>
      <c r="V13" s="37">
        <f t="shared" si="6"/>
        <v>4.0000000248661075E-3</v>
      </c>
      <c r="W13" s="146"/>
      <c r="X13" s="80">
        <f>($AG$7*$AG$8*S13*$AG$24+$AG$15*$AG$16*R13*$AG$24)</f>
        <v>3600</v>
      </c>
      <c r="Y13" s="45">
        <f t="shared" si="7"/>
        <v>85180938.533875674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25174.158513111746</v>
      </c>
      <c r="AD13" s="44">
        <f t="shared" si="11"/>
        <v>85486480.09844096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12516.662754856772</v>
      </c>
      <c r="P14" s="39">
        <f t="shared" si="2"/>
        <v>1302.7544310643564</v>
      </c>
      <c r="Q14" s="146"/>
      <c r="R14" s="32">
        <f t="shared" si="3"/>
        <v>1</v>
      </c>
      <c r="S14" s="37">
        <f t="shared" si="4"/>
        <v>1</v>
      </c>
      <c r="T14" s="146"/>
      <c r="U14" s="43">
        <f t="shared" si="5"/>
        <v>0.33600075754632092</v>
      </c>
      <c r="V14" s="37">
        <f t="shared" si="6"/>
        <v>4.0000000258686667E-3</v>
      </c>
      <c r="W14" s="146"/>
      <c r="X14" s="80">
        <f>($AG$7*$AG$8*S14*$AG$24+$AG$15*$AG$16*R14*$AG$24)+AG26</f>
        <v>1163600</v>
      </c>
      <c r="Y14" s="45">
        <f t="shared" si="7"/>
        <v>86029201.69726865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25424.679195752029</v>
      </c>
      <c r="AD14" s="44">
        <f t="shared" si="11"/>
        <v>87497386.209483773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12640.078443570965</v>
      </c>
      <c r="P15" s="39">
        <f t="shared" si="2"/>
        <v>1315.5641101049355</v>
      </c>
      <c r="Q15" s="146"/>
      <c r="R15" s="32">
        <f t="shared" si="3"/>
        <v>1</v>
      </c>
      <c r="S15" s="37">
        <f t="shared" si="4"/>
        <v>1</v>
      </c>
      <c r="T15" s="146"/>
      <c r="U15" s="43">
        <f t="shared" si="5"/>
        <v>0.33600078786909732</v>
      </c>
      <c r="V15" s="37">
        <f t="shared" si="6"/>
        <v>4.000000026901214E-3</v>
      </c>
      <c r="W15" s="146"/>
      <c r="X15" s="80">
        <f>($AJ$11*$AG$8*S15*$AG$25+$AJ$9*$AG$8*$AG$24*S15+$AG$15*$AG$16*R15*$AG$24)</f>
        <v>7725</v>
      </c>
      <c r="Y15" s="45">
        <f t="shared" si="7"/>
        <v>86877465.22075671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25675.198301856257</v>
      </c>
      <c r="AD15" s="44">
        <f t="shared" si="11"/>
        <v>87192410.508317694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12763.494132285157</v>
      </c>
      <c r="P16" s="39">
        <f t="shared" si="2"/>
        <v>1328.3734659214454</v>
      </c>
      <c r="Q16" s="146"/>
      <c r="R16" s="32">
        <f t="shared" si="3"/>
        <v>1</v>
      </c>
      <c r="S16" s="37">
        <f t="shared" si="4"/>
        <v>1</v>
      </c>
      <c r="T16" s="146"/>
      <c r="U16" s="43">
        <f t="shared" si="5"/>
        <v>0.33600081909320284</v>
      </c>
      <c r="V16" s="37">
        <f t="shared" si="6"/>
        <v>4.0000000279643401E-3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87725729.115858361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25925.715855908551</v>
      </c>
      <c r="AD16" s="44">
        <f t="shared" si="11"/>
        <v>88043303.006508052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12886.909820999348</v>
      </c>
      <c r="P17" s="39">
        <f t="shared" si="2"/>
        <v>1341.1825035078148</v>
      </c>
      <c r="Q17" s="146"/>
      <c r="R17" s="32">
        <f t="shared" si="3"/>
        <v>1</v>
      </c>
      <c r="S17" s="37">
        <f t="shared" si="4"/>
        <v>1</v>
      </c>
      <c r="T17" s="146"/>
      <c r="U17" s="43">
        <f t="shared" si="5"/>
        <v>0.33600085123632406</v>
      </c>
      <c r="V17" s="37">
        <f t="shared" si="6"/>
        <v>4.0000000290586427E-3</v>
      </c>
      <c r="W17" s="146"/>
      <c r="X17" s="89">
        <f t="shared" si="13"/>
        <v>7725</v>
      </c>
      <c r="Y17" s="45">
        <f t="shared" si="7"/>
        <v>88573993.394308701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26176.2318818887</v>
      </c>
      <c r="AD17" s="44">
        <f t="shared" si="11"/>
        <v>88894188.715835795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13010.325509713541</v>
      </c>
      <c r="P18" s="39">
        <f t="shared" si="2"/>
        <v>1353.9912277556223</v>
      </c>
      <c r="Q18" s="146"/>
      <c r="R18" s="32">
        <f t="shared" si="3"/>
        <v>1</v>
      </c>
      <c r="S18" s="37">
        <f t="shared" si="4"/>
        <v>1</v>
      </c>
      <c r="T18" s="146"/>
      <c r="U18" s="43">
        <f t="shared" si="5"/>
        <v>0.3360008843163193</v>
      </c>
      <c r="V18" s="37">
        <f t="shared" si="6"/>
        <v>4.0000000301847237E-3</v>
      </c>
      <c r="W18" s="146"/>
      <c r="X18" s="89">
        <f t="shared" si="13"/>
        <v>7725</v>
      </c>
      <c r="Y18" s="45">
        <f t="shared" si="7"/>
        <v>89422258.068061814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26426.746403284986</v>
      </c>
      <c r="AD18" s="44">
        <f t="shared" si="11"/>
        <v>89745067.648299918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13133.741198427733</v>
      </c>
      <c r="P19" s="39">
        <f t="shared" si="2"/>
        <v>1366.7996434567046</v>
      </c>
      <c r="Q19" s="146"/>
      <c r="R19" s="32">
        <f t="shared" si="3"/>
        <v>1</v>
      </c>
      <c r="S19" s="37">
        <f t="shared" si="4"/>
        <v>1</v>
      </c>
      <c r="T19" s="146"/>
      <c r="U19" s="43">
        <f t="shared" si="5"/>
        <v>0.33600091835121876</v>
      </c>
      <c r="V19" s="37">
        <f t="shared" si="6"/>
        <v>4.0000000313431929E-3</v>
      </c>
      <c r="W19" s="146"/>
      <c r="X19" s="89">
        <f t="shared" si="13"/>
        <v>7725</v>
      </c>
      <c r="Y19" s="45">
        <f t="shared" si="7"/>
        <v>90270523.149292946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26677.259443106781</v>
      </c>
      <c r="AD19" s="44">
        <f t="shared" si="11"/>
        <v>90595939.816119671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13257.156887141928</v>
      </c>
      <c r="P20" s="39">
        <f t="shared" si="2"/>
        <v>1379.6077553056873</v>
      </c>
      <c r="Q20" s="146"/>
      <c r="R20" s="32">
        <f t="shared" si="3"/>
        <v>1</v>
      </c>
      <c r="S20" s="37">
        <f t="shared" si="4"/>
        <v>1</v>
      </c>
      <c r="T20" s="146"/>
      <c r="U20" s="43">
        <f t="shared" si="5"/>
        <v>0.33600095335922447</v>
      </c>
      <c r="V20" s="37">
        <f t="shared" si="6"/>
        <v>4.0000000325346634E-3</v>
      </c>
      <c r="W20" s="146"/>
      <c r="X20" s="89">
        <f t="shared" si="13"/>
        <v>7725</v>
      </c>
      <c r="Y20" s="45">
        <f t="shared" si="7"/>
        <v>91118788.650400952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26927.771023896665</v>
      </c>
      <c r="AD20" s="44">
        <f t="shared" si="11"/>
        <v>91446805.231737003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13380.57257585612</v>
      </c>
      <c r="P21" s="39">
        <f t="shared" si="2"/>
        <v>1392.415567902435</v>
      </c>
      <c r="Q21" s="146"/>
      <c r="R21" s="32">
        <f t="shared" si="3"/>
        <v>1</v>
      </c>
      <c r="S21" s="37">
        <f t="shared" si="4"/>
        <v>1</v>
      </c>
      <c r="T21" s="146"/>
      <c r="U21" s="43">
        <f t="shared" si="5"/>
        <v>0.33600098935871042</v>
      </c>
      <c r="V21" s="37">
        <f t="shared" si="6"/>
        <v>4.0000000337597555E-3</v>
      </c>
      <c r="W21" s="146"/>
      <c r="X21" s="89">
        <f t="shared" si="13"/>
        <v>7725</v>
      </c>
      <c r="Y21" s="45">
        <f t="shared" si="7"/>
        <v>91967054.584010452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27178.281167742174</v>
      </c>
      <c r="AD21" s="44">
        <f t="shared" si="11"/>
        <v>92297663.907818779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13503.988264570315</v>
      </c>
      <c r="P22" s="39">
        <f t="shared" si="2"/>
        <v>1405.2230857544328</v>
      </c>
      <c r="Q22" s="146"/>
      <c r="R22" s="32">
        <f t="shared" si="3"/>
        <v>1</v>
      </c>
      <c r="S22" s="37">
        <f t="shared" si="4"/>
        <v>1</v>
      </c>
      <c r="T22" s="146"/>
      <c r="U22" s="43">
        <f t="shared" si="5"/>
        <v>0.33600102636822227</v>
      </c>
      <c r="V22" s="37">
        <f t="shared" si="6"/>
        <v>4.0000000350190945E-3</v>
      </c>
      <c r="W22" s="146"/>
      <c r="X22" s="89">
        <f t="shared" si="13"/>
        <v>7725</v>
      </c>
      <c r="Y22" s="45">
        <f t="shared" si="7"/>
        <v>92815320.962974206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27428.78989628729</v>
      </c>
      <c r="AD22" s="44">
        <f t="shared" si="11"/>
        <v>93148515.857259139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13627.403953284507</v>
      </c>
      <c r="P23" s="39">
        <f t="shared" si="2"/>
        <v>1418.0303132790923</v>
      </c>
      <c r="Q23" s="146"/>
      <c r="R23" s="32">
        <f t="shared" si="3"/>
        <v>1</v>
      </c>
      <c r="S23" s="37">
        <f t="shared" si="4"/>
        <v>1</v>
      </c>
      <c r="T23" s="146"/>
      <c r="U23" s="43">
        <f t="shared" si="5"/>
        <v>0.3360010644064777</v>
      </c>
      <c r="V23" s="37">
        <f t="shared" si="6"/>
        <v>4.0000000363133127E-3</v>
      </c>
      <c r="W23" s="146"/>
      <c r="X23" s="89">
        <f t="shared" si="13"/>
        <v>7725</v>
      </c>
      <c r="Y23" s="45">
        <f t="shared" si="7"/>
        <v>93663587.800375402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27679.297230743454</v>
      </c>
      <c r="AD23" s="44">
        <f t="shared" si="11"/>
        <v>93999361.093181834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13750.819641998702</v>
      </c>
      <c r="P24" s="39">
        <f t="shared" si="2"/>
        <v>1430.8372548059913</v>
      </c>
      <c r="Q24" s="146"/>
      <c r="R24" s="32">
        <f t="shared" si="3"/>
        <v>1</v>
      </c>
      <c r="S24" s="37">
        <f t="shared" si="4"/>
        <v>1</v>
      </c>
      <c r="T24" s="146"/>
      <c r="U24" s="43">
        <f t="shared" si="5"/>
        <v>0.33600110349236617</v>
      </c>
      <c r="V24" s="37">
        <f t="shared" si="6"/>
        <v>4.0000000376430459E-3</v>
      </c>
      <c r="W24" s="146"/>
      <c r="X24" s="89">
        <f t="shared" si="13"/>
        <v>7725</v>
      </c>
      <c r="Y24" s="45">
        <f t="shared" si="7"/>
        <v>94511855.109529883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27929.803191900366</v>
      </c>
      <c r="AD24" s="44">
        <f t="shared" si="11"/>
        <v>94850199.62894246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13874.235330712894</v>
      </c>
      <c r="P25" s="39">
        <f t="shared" si="2"/>
        <v>1443.6439145790446</v>
      </c>
      <c r="Q25" s="146"/>
      <c r="R25" s="32">
        <f t="shared" si="3"/>
        <v>1</v>
      </c>
      <c r="S25" s="37">
        <f t="shared" si="4"/>
        <v>1</v>
      </c>
      <c r="T25" s="146"/>
      <c r="U25" s="43">
        <f t="shared" si="5"/>
        <v>0.33600114364494893</v>
      </c>
      <c r="V25" s="37">
        <f t="shared" si="6"/>
        <v>4.0000000390089394E-3</v>
      </c>
      <c r="W25" s="146"/>
      <c r="X25" s="89">
        <f t="shared" si="13"/>
        <v>7725</v>
      </c>
      <c r="Y25" s="45">
        <f t="shared" si="7"/>
        <v>95360122.903988406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28180.307800136383</v>
      </c>
      <c r="AD25" s="44">
        <f t="shared" si="11"/>
        <v>95701031.478130728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13997.651019427089</v>
      </c>
      <c r="P26" s="39">
        <f t="shared" si="2"/>
        <v>1456.4502967586143</v>
      </c>
      <c r="Q26" s="146"/>
      <c r="R26" s="32">
        <f t="shared" si="3"/>
        <v>1</v>
      </c>
      <c r="S26" s="37">
        <f t="shared" si="4"/>
        <v>1</v>
      </c>
      <c r="T26" s="146"/>
      <c r="U26" s="43">
        <f t="shared" si="5"/>
        <v>0.33600118488345915</v>
      </c>
      <c r="V26" s="37">
        <f t="shared" si="6"/>
        <v>4.0000000404116403E-3</v>
      </c>
      <c r="W26" s="146"/>
      <c r="X26" s="89">
        <f t="shared" si="13"/>
        <v>7725</v>
      </c>
      <c r="Y26" s="45">
        <f t="shared" si="7"/>
        <v>96208391.197539076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28430.811075428664</v>
      </c>
      <c r="AD26" s="44">
        <f t="shared" si="11"/>
        <v>96551856.654572979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14121.066708141281</v>
      </c>
      <c r="P27" s="39">
        <f t="shared" si="2"/>
        <v>1469.2564054235538</v>
      </c>
      <c r="Q27" s="146"/>
      <c r="R27" s="32">
        <f t="shared" si="3"/>
        <v>1</v>
      </c>
      <c r="S27" s="37">
        <f t="shared" si="4"/>
        <v>1</v>
      </c>
      <c r="T27" s="146"/>
      <c r="U27" s="43">
        <f t="shared" si="5"/>
        <v>0.33600122722730186</v>
      </c>
      <c r="V27" s="37">
        <f t="shared" si="6"/>
        <v>4.0000000418518034E-3</v>
      </c>
      <c r="W27" s="146"/>
      <c r="X27" s="89">
        <f t="shared" si="13"/>
        <v>7725</v>
      </c>
      <c r="Y27" s="45">
        <f t="shared" si="7"/>
        <v>97056660.004209399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28681.313037362976</v>
      </c>
      <c r="AD27" s="44">
        <f t="shared" si="11"/>
        <v>97402675.172334135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14244.482396855472</v>
      </c>
      <c r="P28" s="39">
        <f t="shared" si="2"/>
        <v>1482.0622445731958</v>
      </c>
      <c r="Q28" s="146"/>
      <c r="R28" s="32">
        <f t="shared" si="3"/>
        <v>1</v>
      </c>
      <c r="S28" s="37">
        <f t="shared" si="4"/>
        <v>1</v>
      </c>
      <c r="T28" s="146"/>
      <c r="U28" s="43">
        <f t="shared" si="5"/>
        <v>0.3360012706960539</v>
      </c>
      <c r="V28" s="37">
        <f t="shared" si="6"/>
        <v>4.0000000433300887E-3</v>
      </c>
      <c r="W28" s="146"/>
      <c r="X28" s="89">
        <f t="shared" si="13"/>
        <v>7725</v>
      </c>
      <c r="Y28" s="45">
        <f t="shared" si="7"/>
        <v>97904929.338268727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28931.81370514325</v>
      </c>
      <c r="AD28" s="44">
        <f t="shared" si="11"/>
        <v>98253487.045720294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14367.898085569666</v>
      </c>
      <c r="P29" s="39">
        <f t="shared" si="2"/>
        <v>1494.8678181292801</v>
      </c>
      <c r="Q29" s="146"/>
      <c r="R29" s="32">
        <f t="shared" si="3"/>
        <v>1</v>
      </c>
      <c r="S29" s="37">
        <f t="shared" si="4"/>
        <v>1</v>
      </c>
      <c r="T29" s="146"/>
      <c r="U29" s="43">
        <f t="shared" si="5"/>
        <v>0.33600131530946392</v>
      </c>
      <c r="V29" s="37">
        <f t="shared" si="6"/>
        <v>4.0000000448471625E-3</v>
      </c>
      <c r="W29" s="146"/>
      <c r="X29" s="89">
        <f t="shared" si="13"/>
        <v>7725</v>
      </c>
      <c r="Y29" s="45">
        <f t="shared" si="7"/>
        <v>98753199.214230433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29182.313097600825</v>
      </c>
      <c r="AD29" s="44">
        <f t="shared" si="11"/>
        <v>99104292.289280802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14491.313774283859</v>
      </c>
      <c r="P30" s="39">
        <f t="shared" si="2"/>
        <v>1507.6731299378255</v>
      </c>
      <c r="Q30" s="146"/>
      <c r="R30" s="32">
        <f t="shared" si="3"/>
        <v>1</v>
      </c>
      <c r="S30" s="37">
        <f t="shared" si="4"/>
        <v>1</v>
      </c>
      <c r="T30" s="146"/>
      <c r="U30" s="43">
        <f t="shared" si="5"/>
        <v>0.33600136108745254</v>
      </c>
      <c r="V30" s="37">
        <f t="shared" si="6"/>
        <v>4.0000000464036969E-3</v>
      </c>
      <c r="W30" s="146"/>
      <c r="X30" s="89">
        <f t="shared" si="13"/>
        <v>7725</v>
      </c>
      <c r="Y30" s="45">
        <f t="shared" si="7"/>
        <v>99601469.646854192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29432.811233203458</v>
      </c>
      <c r="AD30" s="44">
        <f t="shared" si="11"/>
        <v>99955090.917810693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14614.729462998052</v>
      </c>
      <c r="P31" s="39">
        <f t="shared" si="2"/>
        <v>1520.4781837709506</v>
      </c>
      <c r="Q31" s="146"/>
      <c r="R31" s="32">
        <f t="shared" si="3"/>
        <v>1</v>
      </c>
      <c r="S31" s="37">
        <f t="shared" si="4"/>
        <v>1</v>
      </c>
      <c r="T31" s="146"/>
      <c r="U31" s="43">
        <f t="shared" si="5"/>
        <v>0.33600140805011214</v>
      </c>
      <c r="V31" s="37">
        <f t="shared" si="6"/>
        <v>4.0000000480003694E-3</v>
      </c>
      <c r="W31" s="146"/>
      <c r="X31" s="89">
        <f t="shared" si="13"/>
        <v>7725</v>
      </c>
      <c r="Y31" s="45">
        <f t="shared" si="7"/>
        <v>100449740.65114821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29683.308130064044</v>
      </c>
      <c r="AD31" s="44">
        <f t="shared" si="11"/>
        <v>100805882.94635278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14738.145151712242</v>
      </c>
      <c r="P32" s="39">
        <f t="shared" si="2"/>
        <v>1533.2829833286382</v>
      </c>
      <c r="Q32" s="146"/>
      <c r="R32" s="32">
        <f t="shared" si="3"/>
        <v>1</v>
      </c>
      <c r="S32" s="37">
        <f t="shared" si="4"/>
        <v>1</v>
      </c>
      <c r="T32" s="146"/>
      <c r="U32" s="43">
        <f t="shared" si="5"/>
        <v>0.336001456217707</v>
      </c>
      <c r="V32" s="37">
        <f t="shared" si="6"/>
        <v>4.0000000496378616E-3</v>
      </c>
      <c r="W32" s="146"/>
      <c r="X32" s="89">
        <f t="shared" si="13"/>
        <v>7725</v>
      </c>
      <c r="Y32" s="45">
        <f t="shared" si="7"/>
        <v>101298012.24237163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29933.803805949097</v>
      </c>
      <c r="AD32" s="44">
        <f t="shared" si="11"/>
        <v>101656668.39020015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14861.560840426435</v>
      </c>
      <c r="P33" s="39">
        <f t="shared" si="2"/>
        <v>1546.0875322404534</v>
      </c>
      <c r="Q33" s="146"/>
      <c r="R33" s="32">
        <f t="shared" si="3"/>
        <v>1</v>
      </c>
      <c r="S33" s="37">
        <f t="shared" si="4"/>
        <v>1</v>
      </c>
      <c r="T33" s="146"/>
      <c r="U33" s="43">
        <f t="shared" si="5"/>
        <v>0.3360015056106731</v>
      </c>
      <c r="V33" s="37">
        <f t="shared" si="6"/>
        <v>4.0000000513168649E-3</v>
      </c>
      <c r="W33" s="146"/>
      <c r="X33" s="89">
        <f t="shared" si="13"/>
        <v>7725</v>
      </c>
      <c r="Y33" s="45">
        <f t="shared" si="7"/>
        <v>102146284.43603659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30184.298278286991</v>
      </c>
      <c r="AD33" s="44">
        <f t="shared" si="11"/>
        <v>102507447.26489832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14984.976529140627</v>
      </c>
      <c r="P34" s="39">
        <f t="shared" si="2"/>
        <v>1558.8918340672083</v>
      </c>
      <c r="Q34" s="146"/>
      <c r="R34" s="32">
        <f t="shared" si="3"/>
        <v>1</v>
      </c>
      <c r="S34" s="37">
        <f t="shared" si="4"/>
        <v>1</v>
      </c>
      <c r="T34" s="146"/>
      <c r="U34" s="43">
        <f t="shared" si="5"/>
        <v>0.33600155624961853</v>
      </c>
      <c r="V34" s="37">
        <f t="shared" si="6"/>
        <v>4.0000000530380723E-3</v>
      </c>
      <c r="W34" s="146"/>
      <c r="X34" s="89">
        <f t="shared" si="13"/>
        <v>7725</v>
      </c>
      <c r="Y34" s="45">
        <f t="shared" si="7"/>
        <v>102994557.24791054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30434.79156417599</v>
      </c>
      <c r="AD34" s="44">
        <f t="shared" si="11"/>
        <v>103358219.58624743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15108.392217854818</v>
      </c>
      <c r="P35" s="39">
        <f t="shared" si="2"/>
        <v>1571.6958923025848</v>
      </c>
      <c r="Q35" s="146"/>
      <c r="R35" s="32">
        <f t="shared" si="3"/>
        <v>1</v>
      </c>
      <c r="S35" s="37">
        <f t="shared" si="4"/>
        <v>1</v>
      </c>
      <c r="T35" s="146"/>
      <c r="U35" s="43">
        <f t="shared" si="5"/>
        <v>0.33600160815532304</v>
      </c>
      <c r="V35" s="37">
        <f t="shared" si="6"/>
        <v>4.0000000548021854E-3</v>
      </c>
      <c r="W35" s="146"/>
      <c r="X35" s="89">
        <f t="shared" si="13"/>
        <v>7725</v>
      </c>
      <c r="Y35" s="45">
        <f t="shared" si="7"/>
        <v>103842830.69401859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30685.283680391993</v>
      </c>
      <c r="AD35" s="44">
        <f t="shared" si="11"/>
        <v>104208985.37030464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15231.807906569011</v>
      </c>
      <c r="P36" s="39">
        <f t="shared" si="2"/>
        <v>1584.499710374708</v>
      </c>
      <c r="Q36" s="146"/>
      <c r="R36" s="32">
        <f t="shared" si="3"/>
        <v>1</v>
      </c>
      <c r="S36" s="37">
        <f t="shared" si="4"/>
        <v>1</v>
      </c>
      <c r="T36" s="146"/>
      <c r="U36" s="43">
        <f t="shared" si="5"/>
        <v>0.33600166134873821</v>
      </c>
      <c r="V36" s="37">
        <f t="shared" si="6"/>
        <v>4.0000000566099096E-3</v>
      </c>
      <c r="W36" s="146"/>
      <c r="X36" s="89">
        <f t="shared" si="13"/>
        <v>7725</v>
      </c>
      <c r="Y36" s="45">
        <f t="shared" si="7"/>
        <v>104691104.7906456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30935.774643396104</v>
      </c>
      <c r="AD36" s="44">
        <f t="shared" si="11"/>
        <v>105059744.63338628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15355.223595283205</v>
      </c>
      <c r="P37" s="39">
        <f t="shared" si="2"/>
        <v>1597.3032916476768</v>
      </c>
      <c r="Q37" s="146"/>
      <c r="R37" s="32">
        <f t="shared" si="3"/>
        <v>1</v>
      </c>
      <c r="S37" s="37">
        <f t="shared" si="4"/>
        <v>1</v>
      </c>
      <c r="T37" s="146"/>
      <c r="U37" s="43">
        <f t="shared" si="5"/>
        <v>0.33600171585098765</v>
      </c>
      <c r="V37" s="37">
        <f t="shared" si="6"/>
        <v>4.0000000584619567E-3</v>
      </c>
      <c r="W37" s="146"/>
      <c r="X37" s="89">
        <f t="shared" si="13"/>
        <v>7725</v>
      </c>
      <c r="Y37" s="45">
        <f t="shared" si="7"/>
        <v>105539379.55433863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31186.264469342019</v>
      </c>
      <c r="AD37" s="44">
        <f t="shared" si="11"/>
        <v>105910497.39207035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15478.639283997396</v>
      </c>
      <c r="P38" s="39">
        <f t="shared" si="2"/>
        <v>1610.1066394230513</v>
      </c>
      <c r="Q38" s="146"/>
      <c r="R38" s="32">
        <f t="shared" si="3"/>
        <v>1</v>
      </c>
      <c r="S38" s="37">
        <f t="shared" si="4"/>
        <v>1</v>
      </c>
      <c r="T38" s="146"/>
      <c r="U38" s="43">
        <f t="shared" si="5"/>
        <v>0.33600177168336659</v>
      </c>
      <c r="V38" s="37">
        <f t="shared" si="6"/>
        <v>4.000000060359046E-3</v>
      </c>
      <c r="W38" s="146"/>
      <c r="X38" s="89">
        <f t="shared" si="13"/>
        <v>7725</v>
      </c>
      <c r="Y38" s="45">
        <f t="shared" si="7"/>
        <v>106387655.00190885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31436.753174083085</v>
      </c>
      <c r="AD38" s="44">
        <f t="shared" si="11"/>
        <v>106761243.66319829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15602.054972711589</v>
      </c>
      <c r="P39" s="39">
        <f t="shared" si="2"/>
        <v>1622.9097569413002</v>
      </c>
      <c r="Q39" s="146"/>
      <c r="R39" s="32">
        <f t="shared" si="3"/>
        <v>1</v>
      </c>
      <c r="S39" s="37">
        <f t="shared" si="4"/>
        <v>1</v>
      </c>
      <c r="T39" s="146"/>
      <c r="U39" s="43">
        <f t="shared" si="5"/>
        <v>0.33600182886734231</v>
      </c>
      <c r="V39" s="37">
        <f t="shared" si="6"/>
        <v>4.0000000623018998E-3</v>
      </c>
      <c r="W39" s="146"/>
      <c r="X39" s="89">
        <f t="shared" si="13"/>
        <v>7725</v>
      </c>
      <c r="Y39" s="45">
        <f t="shared" si="7"/>
        <v>107235931.15043429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31687.240773179346</v>
      </c>
      <c r="AD39" s="44">
        <f t="shared" si="11"/>
        <v>107611983.46387789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15725.470661425783</v>
      </c>
      <c r="P40" s="39">
        <f t="shared" si="2"/>
        <v>1635.7126473832072</v>
      </c>
      <c r="Q40" s="146"/>
      <c r="R40" s="32">
        <f t="shared" si="3"/>
        <v>1</v>
      </c>
      <c r="S40" s="37">
        <f t="shared" si="4"/>
        <v>1</v>
      </c>
      <c r="T40" s="146"/>
      <c r="U40" s="43">
        <f t="shared" si="5"/>
        <v>0.33600188742455384</v>
      </c>
      <c r="V40" s="37">
        <f t="shared" si="6"/>
        <v>4.0000000642912469E-3</v>
      </c>
      <c r="W40" s="146"/>
      <c r="X40" s="89">
        <f t="shared" si="13"/>
        <v>7725</v>
      </c>
      <c r="Y40" s="45">
        <f t="shared" si="7"/>
        <v>108084208.01726148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31937.727281904241</v>
      </c>
      <c r="AD40" s="44">
        <f t="shared" si="11"/>
        <v>108462716.81148489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15848.886350139976</v>
      </c>
      <c r="P41" s="39">
        <f t="shared" si="2"/>
        <v>1648.5153138712376</v>
      </c>
      <c r="Q41" s="146"/>
      <c r="R41" s="32">
        <f t="shared" si="3"/>
        <v>1</v>
      </c>
      <c r="S41" s="37">
        <f t="shared" si="4"/>
        <v>1</v>
      </c>
      <c r="T41" s="146"/>
      <c r="U41" s="43">
        <f t="shared" si="5"/>
        <v>0.33600194737681205</v>
      </c>
      <c r="V41" s="37">
        <f t="shared" si="6"/>
        <v>4.0000000663278235E-3</v>
      </c>
      <c r="W41" s="146"/>
      <c r="X41" s="89">
        <f t="shared" si="13"/>
        <v>7725</v>
      </c>
      <c r="Y41" s="45">
        <f t="shared" si="7"/>
        <v>108932485.62000814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32188.212715251164</v>
      </c>
      <c r="AD41" s="44">
        <f t="shared" si="11"/>
        <v>109313443.72366568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15972.302038854168</v>
      </c>
      <c r="P42" s="39">
        <f t="shared" si="2"/>
        <v>1661.3177594708702</v>
      </c>
      <c r="Q42" s="146"/>
      <c r="R42" s="32">
        <f t="shared" si="3"/>
        <v>1</v>
      </c>
      <c r="S42" s="37">
        <f t="shared" si="4"/>
        <v>1</v>
      </c>
      <c r="T42" s="146"/>
      <c r="U42" s="43">
        <f t="shared" si="5"/>
        <v>0.33600200874609965</v>
      </c>
      <c r="V42" s="37">
        <f t="shared" si="6"/>
        <v>4.0000000684123705E-3</v>
      </c>
      <c r="W42" s="146"/>
      <c r="X42" s="89">
        <f t="shared" si="13"/>
        <v>7725</v>
      </c>
      <c r="Y42" s="45">
        <f t="shared" si="7"/>
        <v>109780763.9765653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32438.697087939876</v>
      </c>
      <c r="AD42" s="44">
        <f t="shared" si="11"/>
        <v>110164164.21833944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16095.717727568361</v>
      </c>
      <c r="P43" s="39">
        <f t="shared" si="2"/>
        <v>1674.1199871918911</v>
      </c>
      <c r="Q43" s="146"/>
      <c r="R43" s="32">
        <f t="shared" si="3"/>
        <v>1</v>
      </c>
      <c r="S43" s="37">
        <f t="shared" si="4"/>
        <v>1</v>
      </c>
      <c r="T43" s="146"/>
      <c r="U43" s="43">
        <f t="shared" si="5"/>
        <v>0.33600207155457129</v>
      </c>
      <c r="V43" s="37">
        <f t="shared" si="6"/>
        <v>4.0000000705456319E-3</v>
      </c>
      <c r="W43" s="146"/>
      <c r="X43" s="89">
        <f t="shared" si="13"/>
        <v>7725</v>
      </c>
      <c r="Y43" s="45">
        <f t="shared" si="7"/>
        <v>110629043.10509944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32689.180414422724</v>
      </c>
      <c r="AD43" s="44">
        <f t="shared" si="11"/>
        <v>111014878.31370027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16219.133416282555</v>
      </c>
      <c r="P44" s="39">
        <f t="shared" si="2"/>
        <v>1686.921999989652</v>
      </c>
      <c r="Q44" s="146"/>
      <c r="R44" s="32">
        <f t="shared" si="3"/>
        <v>1</v>
      </c>
      <c r="S44" s="37">
        <f t="shared" si="4"/>
        <v>1</v>
      </c>
      <c r="T44" s="146"/>
      <c r="U44" s="43">
        <f t="shared" si="5"/>
        <v>0.33600213582455341</v>
      </c>
      <c r="V44" s="37">
        <f t="shared" si="6"/>
        <v>4.0000000727283633E-3</v>
      </c>
      <c r="W44" s="146"/>
      <c r="X44" s="89">
        <f t="shared" si="13"/>
        <v>7725</v>
      </c>
      <c r="Y44" s="45">
        <f t="shared" si="7"/>
        <v>111477323.02405478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32939.662708890668</v>
      </c>
      <c r="AD44" s="44">
        <f t="shared" si="11"/>
        <v>111865586.02821955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16342.54910499675</v>
      </c>
      <c r="P45" s="39">
        <f t="shared" si="2"/>
        <v>1699.7238007662966</v>
      </c>
      <c r="Q45" s="146"/>
      <c r="R45" s="32">
        <f t="shared" si="3"/>
        <v>1</v>
      </c>
      <c r="S45" s="37">
        <f t="shared" si="4"/>
        <v>1</v>
      </c>
      <c r="T45" s="146"/>
      <c r="U45" s="43">
        <f t="shared" si="5"/>
        <v>0.33600220157854427</v>
      </c>
      <c r="V45" s="37">
        <f t="shared" si="6"/>
        <v>4.0000000749613202E-3</v>
      </c>
      <c r="W45" s="146"/>
      <c r="X45" s="89">
        <f t="shared" si="13"/>
        <v>7725</v>
      </c>
      <c r="Y45" s="45">
        <f t="shared" si="7"/>
        <v>112325603.75215553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33190.143985279159</v>
      </c>
      <c r="AD45" s="44">
        <f t="shared" si="11"/>
        <v>112716287.38064814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16465.964793710944</v>
      </c>
      <c r="P46" s="39">
        <f t="shared" si="2"/>
        <v>1712.5253923719511</v>
      </c>
      <c r="Q46" s="146"/>
      <c r="R46" s="32">
        <f t="shared" si="3"/>
        <v>1</v>
      </c>
      <c r="S46" s="37">
        <f t="shared" si="4"/>
        <v>1</v>
      </c>
      <c r="T46" s="146"/>
      <c r="U46" s="43">
        <f t="shared" si="5"/>
        <v>0.33600226883921397</v>
      </c>
      <c r="V46" s="37">
        <f t="shared" si="6"/>
        <v>4.0000000772452676E-3</v>
      </c>
      <c r="W46" s="146"/>
      <c r="X46" s="89">
        <f t="shared" si="13"/>
        <v>7725</v>
      </c>
      <c r="Y46" s="45">
        <f t="shared" si="7"/>
        <v>113173885.30840801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33440.624257273907</v>
      </c>
      <c r="AD46" s="44">
        <f t="shared" si="11"/>
        <v>113566982.39001846</v>
      </c>
      <c r="AE46" s="125"/>
      <c r="AF46" s="53"/>
      <c r="AG46" s="54">
        <f>'[4]Risikoschätzung '!$T$22</f>
        <v>4.5820769878319424E-6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16589.380482425138</v>
      </c>
      <c r="P47" s="39">
        <f t="shared" si="2"/>
        <v>1725.3267776058856</v>
      </c>
      <c r="Q47" s="146"/>
      <c r="R47" s="32">
        <f t="shared" si="3"/>
        <v>1</v>
      </c>
      <c r="S47" s="37">
        <f t="shared" si="4"/>
        <v>1</v>
      </c>
      <c r="T47" s="146"/>
      <c r="U47" s="43">
        <f t="shared" si="5"/>
        <v>0.33600233762940462</v>
      </c>
      <c r="V47" s="37">
        <f t="shared" si="6"/>
        <v>4.0000000795809747E-3</v>
      </c>
      <c r="W47" s="146"/>
      <c r="X47" s="89">
        <f t="shared" si="13"/>
        <v>7725</v>
      </c>
      <c r="Y47" s="45">
        <f t="shared" si="7"/>
        <v>114022167.71210317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33691.103538316391</v>
      </c>
      <c r="AD47" s="44">
        <f t="shared" ref="AD47:AD54" si="14">SUM(X47:AB47)</f>
        <v>114417671.07564726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16712.796171139333</v>
      </c>
      <c r="P48" s="39">
        <f t="shared" si="2"/>
        <v>1738.1279592176429</v>
      </c>
      <c r="Q48" s="146"/>
      <c r="R48" s="32">
        <f t="shared" si="3"/>
        <v>1</v>
      </c>
      <c r="S48" s="37">
        <f t="shared" si="4"/>
        <v>1</v>
      </c>
      <c r="T48" s="146"/>
      <c r="U48" s="43">
        <f t="shared" si="5"/>
        <v>0.33600240797212994</v>
      </c>
      <c r="V48" s="37">
        <f t="shared" si="6"/>
        <v>4.0000000819692162E-3</v>
      </c>
      <c r="W48" s="146"/>
      <c r="X48" s="89">
        <f t="shared" si="13"/>
        <v>7725</v>
      </c>
      <c r="Y48" s="45">
        <f t="shared" si="7"/>
        <v>114870450.98281838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33941.58184160931</v>
      </c>
      <c r="AD48" s="44">
        <f t="shared" si="14"/>
        <v>115268611.52221759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16836.211859853523</v>
      </c>
      <c r="P49" s="39">
        <f t="shared" si="2"/>
        <v>1750.9289399081383</v>
      </c>
      <c r="Q49" s="146"/>
      <c r="R49" s="32">
        <f t="shared" si="3"/>
        <v>1</v>
      </c>
      <c r="S49" s="37">
        <f t="shared" si="4"/>
        <v>1</v>
      </c>
      <c r="T49" s="146"/>
      <c r="U49" s="43">
        <f t="shared" si="5"/>
        <v>0.33600247989057569</v>
      </c>
      <c r="V49" s="37">
        <f t="shared" si="6"/>
        <v>4.0000000844107745E-3</v>
      </c>
      <c r="W49" s="146"/>
      <c r="X49" s="89">
        <f t="shared" si="13"/>
        <v>7725</v>
      </c>
      <c r="Y49" s="45">
        <f t="shared" si="7"/>
        <v>115718735.14042003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34192.059180121876</v>
      </c>
      <c r="AD49" s="44">
        <f t="shared" si="14"/>
        <v>116119778.53782836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16959.627548567718</v>
      </c>
      <c r="P50" s="39">
        <f t="shared" si="2"/>
        <v>1763.7297223307291</v>
      </c>
      <c r="Q50" s="146"/>
      <c r="R50" s="32">
        <f t="shared" si="3"/>
        <v>1</v>
      </c>
      <c r="S50" s="37">
        <f t="shared" si="4"/>
        <v>1</v>
      </c>
      <c r="T50" s="146"/>
      <c r="U50" s="43">
        <f t="shared" si="5"/>
        <v>0.33600255340809937</v>
      </c>
      <c r="V50" s="37">
        <f t="shared" si="6"/>
        <v>4.0000000869064361E-3</v>
      </c>
      <c r="W50" s="146"/>
      <c r="X50" s="89">
        <f t="shared" si="13"/>
        <v>7725</v>
      </c>
      <c r="Y50" s="45">
        <f t="shared" si="7"/>
        <v>116567020.20506561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34442.535566594946</v>
      </c>
      <c r="AD50" s="44">
        <f t="shared" si="14"/>
        <v>116970946.45866257</v>
      </c>
      <c r="AE50" s="125"/>
      <c r="AF50" s="53"/>
      <c r="AG50" s="54">
        <f>'[4]Risikoschätzung '!$T$21</f>
        <v>3.1719598989821684E-7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17083.043237281912</v>
      </c>
      <c r="P51" s="39">
        <f t="shared" si="2"/>
        <v>1776.5303090922573</v>
      </c>
      <c r="Q51" s="146"/>
      <c r="R51" s="32">
        <f t="shared" si="3"/>
        <v>1</v>
      </c>
      <c r="S51" s="37">
        <f t="shared" si="4"/>
        <v>1</v>
      </c>
      <c r="T51" s="146"/>
      <c r="U51" s="43">
        <f t="shared" si="5"/>
        <v>0.33600262854823032</v>
      </c>
      <c r="V51" s="37">
        <f t="shared" si="6"/>
        <v>4.0000000894569914E-3</v>
      </c>
      <c r="W51" s="146"/>
      <c r="X51" s="89">
        <f t="shared" si="13"/>
        <v>7725</v>
      </c>
      <c r="Y51" s="45">
        <f t="shared" si="7"/>
        <v>117415306.19720581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34693.011013546005</v>
      </c>
      <c r="AD51" s="44">
        <f t="shared" si="14"/>
        <v>117822115.30519491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17206.458925996103</v>
      </c>
      <c r="P52" s="39">
        <f t="shared" si="2"/>
        <v>1789.3307027540648</v>
      </c>
      <c r="Q52" s="146"/>
      <c r="R52" s="32">
        <f t="shared" si="3"/>
        <v>1</v>
      </c>
      <c r="S52" s="37">
        <f t="shared" si="4"/>
        <v>1</v>
      </c>
      <c r="T52" s="146"/>
      <c r="U52" s="43">
        <f t="shared" si="5"/>
        <v>0.33600270533466992</v>
      </c>
      <c r="V52" s="37">
        <f t="shared" si="6"/>
        <v>4.0000000920632408E-3</v>
      </c>
      <c r="W52" s="146"/>
      <c r="X52" s="89">
        <f t="shared" si="13"/>
        <v>7725</v>
      </c>
      <c r="Y52" s="45">
        <f t="shared" si="7"/>
        <v>118263593.13758697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34943.485533274063</v>
      </c>
      <c r="AD52" s="44">
        <f t="shared" si="14"/>
        <v>118673285.09819518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17329.874614710297</v>
      </c>
      <c r="P53" s="39">
        <f t="shared" si="2"/>
        <v>1802.1309058329807</v>
      </c>
      <c r="Q53" s="146"/>
      <c r="R53" s="32">
        <f t="shared" si="3"/>
        <v>1</v>
      </c>
      <c r="S53" s="37">
        <f t="shared" si="4"/>
        <v>1</v>
      </c>
      <c r="T53" s="146"/>
      <c r="U53" s="43">
        <f t="shared" si="5"/>
        <v>0.33600278379129112</v>
      </c>
      <c r="V53" s="37">
        <f t="shared" si="6"/>
        <v>4.0000000947259884E-3</v>
      </c>
      <c r="W53" s="146"/>
      <c r="X53" s="89">
        <f t="shared" si="13"/>
        <v>7725</v>
      </c>
      <c r="Y53" s="45">
        <f t="shared" si="7"/>
        <v>119111881.04725319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35193.959137864382</v>
      </c>
      <c r="AD53" s="44">
        <f t="shared" si="14"/>
        <v>119524455.85873064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17453.290303424488</v>
      </c>
      <c r="P54" s="39">
        <f t="shared" si="2"/>
        <v>1814.9309208022851</v>
      </c>
      <c r="Q54" s="147"/>
      <c r="R54" s="32">
        <f t="shared" si="3"/>
        <v>1</v>
      </c>
      <c r="S54" s="37">
        <f t="shared" si="4"/>
        <v>1</v>
      </c>
      <c r="T54" s="147"/>
      <c r="U54" s="43">
        <f t="shared" si="5"/>
        <v>0.33600286394213891</v>
      </c>
      <c r="V54" s="37">
        <f t="shared" si="6"/>
        <v>4.0000000974460418E-3</v>
      </c>
      <c r="W54" s="147"/>
      <c r="X54" s="89">
        <f t="shared" si="13"/>
        <v>7725</v>
      </c>
      <c r="Y54" s="45">
        <f t="shared" si="7"/>
        <v>119960169.94754842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35444.431839193123</v>
      </c>
      <c r="AD54" s="44">
        <f t="shared" si="14"/>
        <v>120375627.60816793</v>
      </c>
      <c r="AE54" s="125"/>
      <c r="AF54" s="53"/>
      <c r="AG54" s="54">
        <f>'[4]Risikoschätzung '!$T$20</f>
        <v>1.6438356164383561E-8</v>
      </c>
      <c r="AH54" s="52" t="s">
        <v>52</v>
      </c>
    </row>
    <row r="55" spans="1:34" ht="15" thickBot="1" x14ac:dyDescent="0.35">
      <c r="AD55" s="44">
        <f>SUM(AD9:AD54)</f>
        <v>4657756371.8376427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4640200750.8464384</v>
      </c>
      <c r="Z56" s="71">
        <f>SUM(Z9:Z54)</f>
        <v>14107004.80498809</v>
      </c>
      <c r="AA56" s="71">
        <f>SUM(AA9:AA54)</f>
        <v>586827.55473511782</v>
      </c>
      <c r="AB56" s="78">
        <f>SUM(AB9:AB54)</f>
        <v>1371188.6314837018</v>
      </c>
      <c r="AD56" s="72">
        <f>X56+Y56+Z56+AA56+AB56</f>
        <v>4657756371.8376455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D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81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80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0.3360006188453778</v>
      </c>
      <c r="V9" s="37">
        <f>($AI$7/$AG$12)*(1+0.15*(P9/$AG$10)^4)+$AH$32</f>
        <v>4.0000000217514514E-3</v>
      </c>
      <c r="W9" s="146"/>
      <c r="X9" s="80">
        <f t="shared" ref="X9:X12" si="0">($AG$7*$AG$8*S9*$AG$24+$AG$15*$AG$16*R9*$AG$24)</f>
        <v>3600</v>
      </c>
      <c r="Y9" s="45">
        <f>(O9*U9*$AG$30+P9*V9*$AG$29)*365</f>
        <v>81788338.968630016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24214.318046994351</v>
      </c>
      <c r="AD9" s="44">
        <f>SUM(X9:AB9)</f>
        <v>82081989.500261575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D10</f>
        <v>12023</v>
      </c>
      <c r="P10" s="39">
        <f>E10+(E10*J10)</f>
        <v>1260.2474266019526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4.0000000226541139E-3</v>
      </c>
      <c r="W10" s="146"/>
      <c r="X10" s="80">
        <f t="shared" si="0"/>
        <v>3600</v>
      </c>
      <c r="Y10" s="45">
        <f t="shared" ref="Y10:Y54" si="6">(O10*U10*$AG$30+P10*V10*$AG$29)*365</f>
        <v>82636597.45322594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365*((P10*$AI$7*($AG$53*$AG$54+$AG$49*$AG$50+$AG$45*$AG$46))+(O10*$AI$15*($AG$53*$AG$55+$AG$49*$AG$51+$AG$45*$AG$47)))</f>
        <v>24464.530558234255</v>
      </c>
      <c r="AD10" s="44">
        <f t="shared" ref="AD10:AD46" si="10">SUM(X10:AB10)</f>
        <v>82933246.219183326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>D11</f>
        <v>12146.415688714193</v>
      </c>
      <c r="P11" s="39">
        <f t="shared" ref="P11:P54" si="12">E11+(E11*J11)</f>
        <v>1272.9940522128832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0.33600067181167925</v>
      </c>
      <c r="V11" s="37">
        <f t="shared" si="5"/>
        <v>4.000000023584643E-3</v>
      </c>
      <c r="W11" s="146"/>
      <c r="X11" s="80">
        <f t="shared" si="0"/>
        <v>3600</v>
      </c>
      <c r="Y11" s="45">
        <f t="shared" si="6"/>
        <v>83484856.312554643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24714.74689543675</v>
      </c>
      <c r="AD11" s="44">
        <f t="shared" si="10"/>
        <v>83784501.560347408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12269.831377428385</v>
      </c>
      <c r="P12" s="39">
        <f t="shared" si="12"/>
        <v>1285.7414457723603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0.33600069953486877</v>
      </c>
      <c r="V12" s="37">
        <f t="shared" si="5"/>
        <v>4.0000000245436059E-3</v>
      </c>
      <c r="W12" s="146"/>
      <c r="X12" s="80">
        <f t="shared" si="0"/>
        <v>3600</v>
      </c>
      <c r="Y12" s="45">
        <f t="shared" si="6"/>
        <v>84333115.555534452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24964.966920161707</v>
      </c>
      <c r="AD12" s="44">
        <f t="shared" si="10"/>
        <v>84635754.865887746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12393.24706614258</v>
      </c>
      <c r="P13" s="39">
        <f t="shared" si="12"/>
        <v>1298.4895798237999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0.33600072810735898</v>
      </c>
      <c r="V13" s="37">
        <f t="shared" si="5"/>
        <v>4.0000000255315795E-3</v>
      </c>
      <c r="W13" s="146"/>
      <c r="X13" s="80">
        <f>($AG$7*$AG$8*S13*$AG$24+$AG$15*$AG$16*R13*$AG$24)</f>
        <v>3600</v>
      </c>
      <c r="Y13" s="45">
        <f t="shared" si="6"/>
        <v>85181375.191367313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25215.190500568555</v>
      </c>
      <c r="AD13" s="44">
        <f t="shared" si="10"/>
        <v>85486995.21570389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12516.662754856772</v>
      </c>
      <c r="P14" s="39">
        <f t="shared" si="12"/>
        <v>1311.2384282040812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0.33600075754632092</v>
      </c>
      <c r="V14" s="37">
        <f t="shared" si="5"/>
        <v>4.0000000265491414E-3</v>
      </c>
      <c r="W14" s="146"/>
      <c r="X14" s="80">
        <f>($AG$7*$AG$8*S14*$AG$24+$AG$15*$AG$16*R14*$AG$24)+AG26</f>
        <v>1163600</v>
      </c>
      <c r="Y14" s="45">
        <f t="shared" si="6"/>
        <v>86029635.229536682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25465.417511027666</v>
      </c>
      <c r="AD14" s="44">
        <f t="shared" si="10"/>
        <v>87497897.639974549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12640.078443570965</v>
      </c>
      <c r="P15" s="39">
        <f t="shared" si="12"/>
        <v>1323.987965968267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0.33600078786909732</v>
      </c>
      <c r="V15" s="37">
        <f t="shared" si="5"/>
        <v>4.000000027596878E-3</v>
      </c>
      <c r="W15" s="146"/>
      <c r="X15" s="80">
        <f>($AJ$11*$AG$8*S15*$AG$25+$AJ$9*$AG$8*$AG$24*S15+$AG$15*$AG$16*R15*$AG$24)</f>
        <v>7725</v>
      </c>
      <c r="Y15" s="45">
        <f t="shared" si="6"/>
        <v>86877895.679805994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25715.647831758855</v>
      </c>
      <c r="AD15" s="44">
        <f t="shared" si="10"/>
        <v>87192918.313385561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12763.494132285157</v>
      </c>
      <c r="P16" s="39">
        <f t="shared" si="12"/>
        <v>1336.7381693195193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0.33600081909320284</v>
      </c>
      <c r="V16" s="37">
        <f t="shared" si="5"/>
        <v>4.0000000286753816E-3</v>
      </c>
      <c r="W16" s="146"/>
      <c r="X16" s="89">
        <f t="shared" ref="X16:X54" si="13">($AJ$11*$AG$8*S16*$AG$25+$AJ$9*$AG$8*$AG$24*S16+$AG$15*$AG$16*R16*$AG$24)</f>
        <v>7725</v>
      </c>
      <c r="Y16" s="45">
        <f t="shared" si="6"/>
        <v>87726156.552217126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25965.881348494866</v>
      </c>
      <c r="AD16" s="44">
        <f t="shared" si="10"/>
        <v>88043807.245760277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12886.909820999348</v>
      </c>
      <c r="P17" s="39">
        <f t="shared" si="12"/>
        <v>1349.4890155437977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0.33600085123632406</v>
      </c>
      <c r="V17" s="37">
        <f t="shared" si="5"/>
        <v>4.0000000297852481E-3</v>
      </c>
      <c r="W17" s="146"/>
      <c r="X17" s="89">
        <f t="shared" si="13"/>
        <v>7725</v>
      </c>
      <c r="Y17" s="45">
        <f t="shared" si="6"/>
        <v>88574417.857089341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26216.117952167795</v>
      </c>
      <c r="AD17" s="44">
        <f t="shared" si="10"/>
        <v>88894689.447209433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13010.325509713541</v>
      </c>
      <c r="P18" s="39">
        <f t="shared" si="12"/>
        <v>1362.240482948966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0.3360008843163193</v>
      </c>
      <c r="V18" s="37">
        <f t="shared" si="5"/>
        <v>4.0000000309270813E-3</v>
      </c>
      <c r="W18" s="146"/>
      <c r="X18" s="89">
        <f t="shared" si="13"/>
        <v>7725</v>
      </c>
      <c r="Y18" s="45">
        <f t="shared" si="6"/>
        <v>89422679.605018303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26466.35753861671</v>
      </c>
      <c r="AD18" s="44">
        <f t="shared" si="10"/>
        <v>89745564.928129479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13133.741198427733</v>
      </c>
      <c r="P19" s="39">
        <f t="shared" si="12"/>
        <v>1374.9925508079632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0.33600091835121876</v>
      </c>
      <c r="V19" s="37">
        <f t="shared" si="5"/>
        <v>4.00000003210149E-3</v>
      </c>
      <c r="W19" s="146"/>
      <c r="X19" s="89">
        <f t="shared" si="13"/>
        <v>7725</v>
      </c>
      <c r="Y19" s="45">
        <f t="shared" si="6"/>
        <v>90270941.806875199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26716.600008314759</v>
      </c>
      <c r="AD19" s="44">
        <f t="shared" si="10"/>
        <v>90596433.699201316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13257.156887141928</v>
      </c>
      <c r="P20" s="39">
        <f t="shared" si="12"/>
        <v>1387.7451993057221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0.33600095335922447</v>
      </c>
      <c r="V20" s="37">
        <f t="shared" si="5"/>
        <v>4.0000000333090882E-3</v>
      </c>
      <c r="W20" s="146"/>
      <c r="X20" s="89">
        <f t="shared" si="13"/>
        <v>7725</v>
      </c>
      <c r="Y20" s="45">
        <f t="shared" si="6"/>
        <v>91119204.473806471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26966.845266114287</v>
      </c>
      <c r="AD20" s="44">
        <f t="shared" si="10"/>
        <v>91447295.77138947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13380.57257585612</v>
      </c>
      <c r="P21" s="39">
        <f t="shared" si="12"/>
        <v>1400.4984094895563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0.33600098935871042</v>
      </c>
      <c r="V21" s="37">
        <f t="shared" si="5"/>
        <v>4.0000000345504962E-3</v>
      </c>
      <c r="W21" s="146"/>
      <c r="X21" s="89">
        <f t="shared" si="13"/>
        <v>7725</v>
      </c>
      <c r="Y21" s="45">
        <f t="shared" si="6"/>
        <v>91967467.617233187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27217.093221008596</v>
      </c>
      <c r="AD21" s="44">
        <f t="shared" si="10"/>
        <v>92298151.15594092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13503.988264570315</v>
      </c>
      <c r="P22" s="39">
        <f t="shared" si="12"/>
        <v>1413.2521632227508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0.33600102636822227</v>
      </c>
      <c r="V22" s="37">
        <f t="shared" si="5"/>
        <v>4.0000000358263394E-3</v>
      </c>
      <c r="W22" s="146"/>
      <c r="X22" s="89">
        <f t="shared" si="13"/>
        <v>7725</v>
      </c>
      <c r="Y22" s="45">
        <f t="shared" si="6"/>
        <v>92815731.248851016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27467.343785909114</v>
      </c>
      <c r="AD22" s="44">
        <f t="shared" si="10"/>
        <v>93148999.864384875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13627.403953284507</v>
      </c>
      <c r="P23" s="39">
        <f t="shared" si="12"/>
        <v>1426.0064431411149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0.3360010644064777</v>
      </c>
      <c r="V23" s="37">
        <f t="shared" si="5"/>
        <v>4.0000000371372517E-3</v>
      </c>
      <c r="W23" s="146"/>
      <c r="X23" s="89">
        <f t="shared" si="13"/>
        <v>7725</v>
      </c>
      <c r="Y23" s="45">
        <f t="shared" si="6"/>
        <v>93663995.380630061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27717.596877436757</v>
      </c>
      <c r="AD23" s="44">
        <f t="shared" si="10"/>
        <v>93999841.908531979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13750.819641998702</v>
      </c>
      <c r="P24" s="39">
        <f t="shared" si="12"/>
        <v>1438.7612326122869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0.33600110349236617</v>
      </c>
      <c r="V24" s="37">
        <f t="shared" si="5"/>
        <v>4.0000000384838681E-3</v>
      </c>
      <c r="W24" s="146"/>
      <c r="X24" s="89">
        <f t="shared" si="13"/>
        <v>7725</v>
      </c>
      <c r="Y24" s="45">
        <f t="shared" si="6"/>
        <v>94512260.024815038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27967.852415726538</v>
      </c>
      <c r="AD24" s="44">
        <f t="shared" si="10"/>
        <v>94850677.300474226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13874.235330712894</v>
      </c>
      <c r="P25" s="39">
        <f t="shared" si="12"/>
        <v>1451.5165156975786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0.33600114364494893</v>
      </c>
      <c r="V25" s="37">
        <f t="shared" si="5"/>
        <v>4.000000039866833E-3</v>
      </c>
      <c r="W25" s="146"/>
      <c r="X25" s="89">
        <f t="shared" si="13"/>
        <v>7725</v>
      </c>
      <c r="Y25" s="45">
        <f t="shared" si="6"/>
        <v>95360525.193925396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28218.110324244324</v>
      </c>
      <c r="AD25" s="44">
        <f t="shared" si="10"/>
        <v>95701506.052584738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13997.651019427089</v>
      </c>
      <c r="P26" s="39">
        <f t="shared" si="12"/>
        <v>1464.2722771161875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0.33600118488345915</v>
      </c>
      <c r="V26" s="37">
        <f t="shared" si="5"/>
        <v>4.0000000412867944E-3</v>
      </c>
      <c r="W26" s="146"/>
      <c r="X26" s="89">
        <f t="shared" si="13"/>
        <v>7725</v>
      </c>
      <c r="Y26" s="45">
        <f t="shared" si="6"/>
        <v>96208790.900755748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28468.370529615018</v>
      </c>
      <c r="AD26" s="44">
        <f t="shared" si="10"/>
        <v>96552328.177517802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14121.066708141281</v>
      </c>
      <c r="P27" s="39">
        <f t="shared" si="12"/>
        <v>1477.0285022115986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0.33600122722730186</v>
      </c>
      <c r="V27" s="37">
        <f t="shared" si="5"/>
        <v>4.0000000427444079E-3</v>
      </c>
      <c r="W27" s="146"/>
      <c r="X27" s="89">
        <f t="shared" si="13"/>
        <v>7725</v>
      </c>
      <c r="Y27" s="45">
        <f t="shared" si="6"/>
        <v>97057057.158376247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28718.632961461204</v>
      </c>
      <c r="AD27" s="44">
        <f t="shared" si="10"/>
        <v>97403143.688209027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14244.482396855472</v>
      </c>
      <c r="P28" s="39">
        <f t="shared" si="12"/>
        <v>1489.7851769200265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0.3360012706960539</v>
      </c>
      <c r="V28" s="37">
        <f t="shared" si="5"/>
        <v>4.0000000442403346E-3</v>
      </c>
      <c r="W28" s="146"/>
      <c r="X28" s="89">
        <f t="shared" si="13"/>
        <v>7725</v>
      </c>
      <c r="Y28" s="45">
        <f t="shared" si="6"/>
        <v>97905323.980133235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28968.897552251638</v>
      </c>
      <c r="AD28" s="44">
        <f t="shared" si="10"/>
        <v>98253952.59787558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14367.898085569666</v>
      </c>
      <c r="P29" s="39">
        <f t="shared" si="12"/>
        <v>1502.5422877407514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0.33600131530946392</v>
      </c>
      <c r="V29" s="37">
        <f t="shared" si="5"/>
        <v>4.0000000457752387E-3</v>
      </c>
      <c r="W29" s="146"/>
      <c r="X29" s="89">
        <f t="shared" si="13"/>
        <v>7725</v>
      </c>
      <c r="Y29" s="45">
        <f t="shared" si="6"/>
        <v>98753591.379649788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29219.164237158799</v>
      </c>
      <c r="AD29" s="44">
        <f t="shared" si="10"/>
        <v>99104754.920016617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14491.313774283859</v>
      </c>
      <c r="P30" s="39">
        <f t="shared" si="12"/>
        <v>1515.2998217082188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0.33600136108745254</v>
      </c>
      <c r="V30" s="37">
        <f t="shared" si="5"/>
        <v>4.0000000473497934E-3</v>
      </c>
      <c r="W30" s="146"/>
      <c r="X30" s="89">
        <f t="shared" si="13"/>
        <v>7725</v>
      </c>
      <c r="Y30" s="45">
        <f t="shared" si="6"/>
        <v>99601859.370826468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29469.432953924887</v>
      </c>
      <c r="AD30" s="44">
        <f t="shared" si="10"/>
        <v>99955550.668413639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14614.729462998052</v>
      </c>
      <c r="P31" s="39">
        <f t="shared" si="12"/>
        <v>1528.0577663657839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0.33600140805011214</v>
      </c>
      <c r="V31" s="37">
        <f t="shared" si="5"/>
        <v>4.000000048964677E-3</v>
      </c>
      <c r="W31" s="146"/>
      <c r="X31" s="89">
        <f t="shared" si="13"/>
        <v>7725</v>
      </c>
      <c r="Y31" s="45">
        <f t="shared" si="6"/>
        <v>100450127.9678423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29719.703642735803</v>
      </c>
      <c r="AD31" s="44">
        <f t="shared" si="10"/>
        <v>100806339.85713129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14738.145151712242</v>
      </c>
      <c r="P32" s="39">
        <f t="shared" si="12"/>
        <v>1540.8161097409834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0.336001456217707</v>
      </c>
      <c r="V32" s="37">
        <f t="shared" si="5"/>
        <v>4.0000000506205721E-3</v>
      </c>
      <c r="W32" s="146"/>
      <c r="X32" s="89">
        <f t="shared" si="13"/>
        <v>7725</v>
      </c>
      <c r="Y32" s="45">
        <f t="shared" si="6"/>
        <v>101298397.18515544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29969.976246102378</v>
      </c>
      <c r="AD32" s="44">
        <f t="shared" si="10"/>
        <v>101657122.5005178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14861.560840426435</v>
      </c>
      <c r="P33" s="39">
        <f t="shared" si="12"/>
        <v>1553.5748403222392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0.3360015056106731</v>
      </c>
      <c r="V33" s="37">
        <f t="shared" si="5"/>
        <v>4.0000000523181664E-3</v>
      </c>
      <c r="W33" s="146"/>
      <c r="X33" s="89">
        <f t="shared" si="13"/>
        <v>7725</v>
      </c>
      <c r="Y33" s="45">
        <f t="shared" si="6"/>
        <v>102146667.03750435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30220.250708748506</v>
      </c>
      <c r="AD33" s="44">
        <f t="shared" si="10"/>
        <v>102507898.61320594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14984.976529140627</v>
      </c>
      <c r="P34" s="39">
        <f t="shared" si="12"/>
        <v>1566.3339470368901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0.33600155624961853</v>
      </c>
      <c r="V34" s="37">
        <f t="shared" si="5"/>
        <v>4.0000000540581582E-3</v>
      </c>
      <c r="W34" s="146"/>
      <c r="X34" s="89">
        <f t="shared" si="13"/>
        <v>7725</v>
      </c>
      <c r="Y34" s="45">
        <f t="shared" si="6"/>
        <v>102994937.53990875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30470.526977505662</v>
      </c>
      <c r="AD34" s="44">
        <f t="shared" si="10"/>
        <v>103358668.21011378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15108.392217854818</v>
      </c>
      <c r="P35" s="39">
        <f t="shared" si="12"/>
        <v>1579.0934192304721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0.33600160815532304</v>
      </c>
      <c r="V35" s="37">
        <f t="shared" si="5"/>
        <v>4.0000000558412458E-3</v>
      </c>
      <c r="W35" s="146"/>
      <c r="X35" s="89">
        <f t="shared" si="13"/>
        <v>7725</v>
      </c>
      <c r="Y35" s="45">
        <f t="shared" si="6"/>
        <v>103843208.70767076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30720.805001213423</v>
      </c>
      <c r="AD35" s="44">
        <f t="shared" si="10"/>
        <v>104209431.30644558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15231.807906569011</v>
      </c>
      <c r="P36" s="39">
        <f t="shared" si="12"/>
        <v>1591.8532466471593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0.33600166134873821</v>
      </c>
      <c r="V36" s="37">
        <f t="shared" si="5"/>
        <v>4.000000057668136E-3</v>
      </c>
      <c r="W36" s="146"/>
      <c r="X36" s="89">
        <f t="shared" si="13"/>
        <v>7725</v>
      </c>
      <c r="Y36" s="45">
        <f t="shared" si="6"/>
        <v>104691480.55637598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30971.084730625538</v>
      </c>
      <c r="AD36" s="44">
        <f t="shared" si="10"/>
        <v>105060187.91769278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15355.223595283205</v>
      </c>
      <c r="P37" s="39">
        <f t="shared" si="12"/>
        <v>1604.6134194112926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0.33600171585098765</v>
      </c>
      <c r="V37" s="37">
        <f t="shared" si="5"/>
        <v>4.0000000595395418E-3</v>
      </c>
      <c r="W37" s="146"/>
      <c r="X37" s="89">
        <f t="shared" si="13"/>
        <v>7725</v>
      </c>
      <c r="Y37" s="45">
        <f t="shared" si="6"/>
        <v>105539753.1018949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31221.366118321239</v>
      </c>
      <c r="AD37" s="44">
        <f t="shared" si="10"/>
        <v>105910938.05963521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15478.639283997396</v>
      </c>
      <c r="P38" s="39">
        <f t="shared" si="12"/>
        <v>1617.3739280099251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0.33600177168336659</v>
      </c>
      <c r="V38" s="37">
        <f t="shared" si="5"/>
        <v>4.0000000614561788E-3</v>
      </c>
      <c r="W38" s="146"/>
      <c r="X38" s="89">
        <f t="shared" si="13"/>
        <v>7725</v>
      </c>
      <c r="Y38" s="45">
        <f t="shared" si="6"/>
        <v>106388026.36038394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31471.649118621404</v>
      </c>
      <c r="AD38" s="44">
        <f t="shared" si="10"/>
        <v>106761681.74834193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15602.054972711589</v>
      </c>
      <c r="P39" s="39">
        <f t="shared" si="12"/>
        <v>1630.1347632763245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0.33600182886734231</v>
      </c>
      <c r="V39" s="37">
        <f t="shared" si="5"/>
        <v>4.0000000634187738E-3</v>
      </c>
      <c r="W39" s="146"/>
      <c r="X39" s="89">
        <f t="shared" si="13"/>
        <v>7725</v>
      </c>
      <c r="Y39" s="45">
        <f t="shared" si="6"/>
        <v>107236300.34828702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31721.933687509372</v>
      </c>
      <c r="AD39" s="44">
        <f t="shared" si="10"/>
        <v>107612419.00017269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15725.470661425783</v>
      </c>
      <c r="P40" s="39">
        <f t="shared" si="12"/>
        <v>1642.8959163743627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0.33600188742455384</v>
      </c>
      <c r="V40" s="37">
        <f t="shared" si="5"/>
        <v>4.0000000654280546E-3</v>
      </c>
      <c r="W40" s="146"/>
      <c r="X40" s="89">
        <f t="shared" si="13"/>
        <v>7725</v>
      </c>
      <c r="Y40" s="45">
        <f t="shared" si="6"/>
        <v>108084575.08233668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31972.219782555985</v>
      </c>
      <c r="AD40" s="44">
        <f t="shared" si="10"/>
        <v>108463149.83177893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15848.886350139976</v>
      </c>
      <c r="P41" s="39">
        <f t="shared" si="12"/>
        <v>1655.657378783744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0.33600194737681205</v>
      </c>
      <c r="V41" s="37">
        <f t="shared" si="5"/>
        <v>4.0000000674847557E-3</v>
      </c>
      <c r="W41" s="146"/>
      <c r="X41" s="89">
        <f t="shared" si="13"/>
        <v>7725</v>
      </c>
      <c r="Y41" s="45">
        <f t="shared" si="6"/>
        <v>108932850.57955571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32222.507362848624</v>
      </c>
      <c r="AD41" s="44">
        <f t="shared" si="10"/>
        <v>109313874.26010516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15972.302038854168</v>
      </c>
      <c r="P42" s="39">
        <f t="shared" si="12"/>
        <v>1668.4191422860213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0.33600200874609965</v>
      </c>
      <c r="V42" s="37">
        <f t="shared" si="5"/>
        <v>4.0000000695896197E-3</v>
      </c>
      <c r="W42" s="146"/>
      <c r="X42" s="89">
        <f t="shared" si="13"/>
        <v>7725</v>
      </c>
      <c r="Y42" s="45">
        <f t="shared" si="6"/>
        <v>109781126.85725847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32472.796388924078</v>
      </c>
      <c r="AD42" s="44">
        <f t="shared" si="10"/>
        <v>110164592.30239032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16095.717727568361</v>
      </c>
      <c r="P43" s="39">
        <f t="shared" si="12"/>
        <v>1681.1811989513451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0.33600207155457129</v>
      </c>
      <c r="V43" s="37">
        <f t="shared" si="5"/>
        <v>4.0000000717433908E-3</v>
      </c>
      <c r="W43" s="146"/>
      <c r="X43" s="89">
        <f t="shared" si="13"/>
        <v>7725</v>
      </c>
      <c r="Y43" s="45">
        <f t="shared" si="6"/>
        <v>110629403.93305242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32723.08682270494</v>
      </c>
      <c r="AD43" s="44">
        <f t="shared" si="10"/>
        <v>111015303.97616905</v>
      </c>
      <c r="AE43" s="12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16219.133416282555</v>
      </c>
      <c r="P44" s="39">
        <f t="shared" si="12"/>
        <v>1693.9435411259049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0.33600213582455341</v>
      </c>
      <c r="V44" s="37">
        <f t="shared" si="5"/>
        <v>4.0000000739468244E-3</v>
      </c>
      <c r="W44" s="146"/>
      <c r="X44" s="89">
        <f t="shared" si="13"/>
        <v>7725</v>
      </c>
      <c r="Y44" s="45">
        <f t="shared" si="6"/>
        <v>111477681.82483973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32973.378627439255</v>
      </c>
      <c r="AD44" s="44">
        <f t="shared" si="10"/>
        <v>111866009.29927322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16342.54910499675</v>
      </c>
      <c r="P45" s="39">
        <f t="shared" si="12"/>
        <v>1706.706161420024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0.33600220157854427</v>
      </c>
      <c r="V45" s="37">
        <f t="shared" si="5"/>
        <v>4.0000000762006769E-3</v>
      </c>
      <c r="W45" s="146"/>
      <c r="X45" s="89">
        <f t="shared" si="13"/>
        <v>7725</v>
      </c>
      <c r="Y45" s="45">
        <f t="shared" si="6"/>
        <v>112325960.55081862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33223.67176764342</v>
      </c>
      <c r="AD45" s="44">
        <f t="shared" si="10"/>
        <v>112716708.28983323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16465.964793710944</v>
      </c>
      <c r="P46" s="39">
        <f t="shared" si="12"/>
        <v>1719.4690526968611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0.33600226883921397</v>
      </c>
      <c r="V46" s="37">
        <f t="shared" si="5"/>
        <v>4.0000000785057124E-3</v>
      </c>
      <c r="W46" s="146"/>
      <c r="X46" s="89">
        <f t="shared" si="13"/>
        <v>7725</v>
      </c>
      <c r="Y46" s="45">
        <f t="shared" si="6"/>
        <v>113174240.12948515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33473.966209047867</v>
      </c>
      <c r="AD46" s="44">
        <f t="shared" si="10"/>
        <v>113567400.96627961</v>
      </c>
      <c r="AE46" s="125"/>
      <c r="AF46" s="53"/>
      <c r="AG46" s="54">
        <f>'[4]Risikoschätzung '!$T$22</f>
        <v>4.5820769878319424E-6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16589.380482425138</v>
      </c>
      <c r="P47" s="39">
        <f t="shared" si="12"/>
        <v>1732.2322080616887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0.33600233762940462</v>
      </c>
      <c r="V47" s="37">
        <f t="shared" si="5"/>
        <v>4.0000000808627003E-3</v>
      </c>
      <c r="W47" s="146"/>
      <c r="X47" s="89">
        <f t="shared" si="13"/>
        <v>7725</v>
      </c>
      <c r="Y47" s="45">
        <f t="shared" si="6"/>
        <v>114022520.57963486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33724.261918545591</v>
      </c>
      <c r="AD47" s="44">
        <f t="shared" ref="AD47:AD54" si="14">SUM(X47:AB47)</f>
        <v>114418087.34734458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16712.796171139333</v>
      </c>
      <c r="P48" s="39">
        <f t="shared" si="12"/>
        <v>1744.9956208517133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0.33600240797212994</v>
      </c>
      <c r="V48" s="37">
        <f t="shared" si="5"/>
        <v>4.0000000832724168E-3</v>
      </c>
      <c r="W48" s="146"/>
      <c r="X48" s="89">
        <f t="shared" si="13"/>
        <v>7725</v>
      </c>
      <c r="Y48" s="45">
        <f t="shared" si="6"/>
        <v>114870801.92036413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33974.558864143313</v>
      </c>
      <c r="AD48" s="44">
        <f t="shared" si="14"/>
        <v>115269025.51714383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16836.211859853523</v>
      </c>
      <c r="P49" s="39">
        <f t="shared" si="12"/>
        <v>1757.7592846264029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0.33600247989057569</v>
      </c>
      <c r="V49" s="37">
        <f t="shared" si="5"/>
        <v>4.0000000857356426E-3</v>
      </c>
      <c r="W49" s="146"/>
      <c r="X49" s="89">
        <f t="shared" si="13"/>
        <v>7725</v>
      </c>
      <c r="Y49" s="45">
        <f t="shared" si="6"/>
        <v>115719084.17107226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34224.857014914989</v>
      </c>
      <c r="AD49" s="44">
        <f t="shared" si="14"/>
        <v>116120190.28322522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16959.627548567718</v>
      </c>
      <c r="P50" s="39">
        <f t="shared" si="12"/>
        <v>1770.523193158298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0.33600255340809937</v>
      </c>
      <c r="V50" s="37">
        <f t="shared" si="5"/>
        <v>4.0000000882531635E-3</v>
      </c>
      <c r="W50" s="146"/>
      <c r="X50" s="89">
        <f t="shared" si="13"/>
        <v>7725</v>
      </c>
      <c r="Y50" s="45">
        <f t="shared" si="6"/>
        <v>116567367.3514629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34475.156340957714</v>
      </c>
      <c r="AD50" s="44">
        <f t="shared" si="14"/>
        <v>116971355.98123644</v>
      </c>
      <c r="AE50" s="125"/>
      <c r="AF50" s="53"/>
      <c r="AG50" s="54">
        <f>'[4]Risikoschätzung '!$T$21</f>
        <v>3.1719598989821684E-7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17083.043237281912</v>
      </c>
      <c r="P51" s="39">
        <f t="shared" si="12"/>
        <v>1783.2873404242694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0.33600262854823032</v>
      </c>
      <c r="V51" s="37">
        <f t="shared" si="5"/>
        <v>4.0000000908257749E-3</v>
      </c>
      <c r="W51" s="146"/>
      <c r="X51" s="89">
        <f t="shared" si="13"/>
        <v>7725</v>
      </c>
      <c r="Y51" s="45">
        <f t="shared" si="6"/>
        <v>117415651.48154579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34725.456813349723</v>
      </c>
      <c r="AD51" s="44">
        <f t="shared" si="14"/>
        <v>117822522.63113192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17206.458925996103</v>
      </c>
      <c r="P52" s="39">
        <f t="shared" si="12"/>
        <v>1796.0517205972085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0.33600270533466992</v>
      </c>
      <c r="V52" s="37">
        <f t="shared" si="5"/>
        <v>4.0000000934542722E-3</v>
      </c>
      <c r="W52" s="146"/>
      <c r="X52" s="89">
        <f t="shared" si="13"/>
        <v>7725</v>
      </c>
      <c r="Y52" s="45">
        <f t="shared" si="6"/>
        <v>118263936.58163859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34975.758404110507</v>
      </c>
      <c r="AD52" s="44">
        <f t="shared" si="14"/>
        <v>118673690.2531758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17329.874614710297</v>
      </c>
      <c r="P53" s="39">
        <f t="shared" si="12"/>
        <v>1808.8163280381166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0.33600278379129112</v>
      </c>
      <c r="V53" s="37">
        <f t="shared" si="5"/>
        <v>4.0000000961394611E-3</v>
      </c>
      <c r="W53" s="146"/>
      <c r="X53" s="89">
        <f t="shared" si="13"/>
        <v>7725</v>
      </c>
      <c r="Y53" s="45">
        <f t="shared" si="6"/>
        <v>119112222.67236862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35226.061086162816</v>
      </c>
      <c r="AD53" s="44">
        <f t="shared" si="14"/>
        <v>119524858.86794363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17453.290303424488</v>
      </c>
      <c r="P54" s="39">
        <f t="shared" si="12"/>
        <v>1821.5811572885739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0.33600286394213891</v>
      </c>
      <c r="V54" s="37">
        <f t="shared" si="5"/>
        <v>4.0000000988821508E-3</v>
      </c>
      <c r="W54" s="147"/>
      <c r="X54" s="89">
        <f t="shared" si="13"/>
        <v>7725</v>
      </c>
      <c r="Y54" s="45">
        <f t="shared" si="6"/>
        <v>119960509.77467456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35476.364833296502</v>
      </c>
      <c r="AD54" s="44">
        <f t="shared" si="14"/>
        <v>120376028.49632399</v>
      </c>
      <c r="AE54" s="125"/>
      <c r="AF54" s="53"/>
      <c r="AG54" s="54">
        <f>'[4]Risikoschätzung '!$T$20</f>
        <v>1.6438356164383561E-8</v>
      </c>
      <c r="AH54" s="52" t="s">
        <v>52</v>
      </c>
    </row>
    <row r="55" spans="1:34" ht="15" thickBot="1" x14ac:dyDescent="0.35">
      <c r="AD55" s="44">
        <f>SUM(AD9:AD54)</f>
        <v>4657777486.2569942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4640218649.2359896</v>
      </c>
      <c r="Z56" s="71">
        <f>SUM(Z9:Z54)</f>
        <v>14108538.952566033</v>
      </c>
      <c r="AA56" s="71">
        <f>SUM(AA9:AA54)</f>
        <v>586827.55473511782</v>
      </c>
      <c r="AB56" s="78">
        <f>SUM(AB9:AB54)</f>
        <v>1372870.5137046562</v>
      </c>
      <c r="AD56" s="72">
        <f>X56+Y56+Z56+AA56+AB56</f>
        <v>4657777486.2569952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34" workbookViewId="0">
      <selection activeCell="AG46" sqref="AG4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83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82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0.3360006188453778</v>
      </c>
      <c r="V9" s="37">
        <f>($AI$7/$AG$12)*(1+0.15*(P9/$AG$10)^4)+$AH$32</f>
        <v>4.0000000221519219E-3</v>
      </c>
      <c r="W9" s="146"/>
      <c r="X9" s="80">
        <f>($AG$7*$AG$8*S9*$AG$24+$AG$15*$AG$16*R9*$AG$24)</f>
        <v>3600</v>
      </c>
      <c r="Y9" s="45">
        <f>(O9*U9*$AG$30+P9*V9*$AG$29)*365</f>
        <v>81788630.380899608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365*((P9*$AI$7*($AG$53*$AG$54+$AG$49*$AG$50+$AG$45*$AG$46))+(O9*$AI$15*($AG$53*$AG$55+$AG$49*$AG$51+$AG$45*$AG$47)))</f>
        <v>24241.70157955321</v>
      </c>
      <c r="AD9" s="44">
        <f>SUM(X9:AB9)</f>
        <v>82082333.274257585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4.0000000230590877E-3</v>
      </c>
      <c r="W10" s="146"/>
      <c r="X10" s="80">
        <f t="shared" ref="X10:X12" si="6">($AG$7*$AG$8*S10*$AG$24+$AG$15*$AG$16*R10*$AG$24)</f>
        <v>3600</v>
      </c>
      <c r="Y10" s="45">
        <f t="shared" ref="Y10:Y54" si="7">(O10*U10*$AG$30+P10*V10*$AG$29)*365</f>
        <v>82636883.347710729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24491.395593581452</v>
      </c>
      <c r="AD10" s="44">
        <f t="shared" ref="AD10:AD46" si="11">SUM(X10:AB10)</f>
        <v>82933583.483944312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>D11</f>
        <v>12146.415688714193</v>
      </c>
      <c r="P11" s="39">
        <f t="shared" si="1"/>
        <v>1278.484740305757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0.33600067181167925</v>
      </c>
      <c r="V11" s="37">
        <f t="shared" si="5"/>
        <v>4.0000000239941843E-3</v>
      </c>
      <c r="W11" s="146"/>
      <c r="X11" s="80">
        <f t="shared" si="6"/>
        <v>3600</v>
      </c>
      <c r="Y11" s="45">
        <f t="shared" si="7"/>
        <v>83485136.886724532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24741.111989498408</v>
      </c>
      <c r="AD11" s="44">
        <f t="shared" si="11"/>
        <v>83784832.548825204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0.33600069953486877</v>
      </c>
      <c r="V12" s="37">
        <f t="shared" si="5"/>
        <v>4.0000000249577798E-3</v>
      </c>
      <c r="W12" s="146"/>
      <c r="X12" s="80">
        <f t="shared" si="6"/>
        <v>3600</v>
      </c>
      <c r="Y12" s="45">
        <f t="shared" si="7"/>
        <v>84333390.996682286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24990.849672537784</v>
      </c>
      <c r="AD12" s="44">
        <f t="shared" si="11"/>
        <v>84636079.799028471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0.33600072810735898</v>
      </c>
      <c r="V13" s="37">
        <f t="shared" si="5"/>
        <v>4.0000000259504485E-3</v>
      </c>
      <c r="W13" s="146"/>
      <c r="X13" s="80">
        <f>($AG$7*$AG$8*S13*$AG$24+$AG$15*$AG$16*R13*$AG$24)</f>
        <v>3600</v>
      </c>
      <c r="Y13" s="45">
        <f t="shared" si="7"/>
        <v>85181645.677286193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25240.607618185673</v>
      </c>
      <c r="AD13" s="44">
        <f t="shared" si="11"/>
        <v>85487314.30324696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0.33600075754632092</v>
      </c>
      <c r="V14" s="37">
        <f t="shared" si="5"/>
        <v>4.0000000269727653E-3</v>
      </c>
      <c r="W14" s="146"/>
      <c r="X14" s="80">
        <f>($AG$7*$AG$8*S14*$AG$24+$AG$15*$AG$16*R14*$AG$24)+AG26</f>
        <v>1163600</v>
      </c>
      <c r="Y14" s="45">
        <f t="shared" si="7"/>
        <v>86029900.929142505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25490.384866634296</v>
      </c>
      <c r="AD14" s="44">
        <f t="shared" si="11"/>
        <v>87498211.081187159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1329.0970441517004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0.33600078786909732</v>
      </c>
      <c r="V15" s="37">
        <f t="shared" si="5"/>
        <v>4.00000002802532E-3</v>
      </c>
      <c r="W15" s="146"/>
      <c r="X15" s="80">
        <f>($AJ$11*$AG$8*S15*$AG$25+$AJ$9*$AG$8*$AG$24*S15+$AG$15*$AG$16*R15*$AG$24)</f>
        <v>7725</v>
      </c>
      <c r="Y15" s="45">
        <f t="shared" si="7"/>
        <v>86878156.75371024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25740.180517753059</v>
      </c>
      <c r="AD15" s="44">
        <f t="shared" si="11"/>
        <v>87193226.297738239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0.33600081909320284</v>
      </c>
      <c r="V16" s="37">
        <f t="shared" si="5"/>
        <v>4.0000000291086999E-3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87726413.153254703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25989.993726521378</v>
      </c>
      <c r="AD16" s="44">
        <f t="shared" si="11"/>
        <v>88044109.953549743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0.33600085123632406</v>
      </c>
      <c r="V17" s="37">
        <f t="shared" si="5"/>
        <v>4.0000000302235009E-3</v>
      </c>
      <c r="W17" s="146"/>
      <c r="X17" s="89">
        <f t="shared" si="13"/>
        <v>7725</v>
      </c>
      <c r="Y17" s="45">
        <f t="shared" si="7"/>
        <v>88574670.130805507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26239.823698874712</v>
      </c>
      <c r="AD17" s="44">
        <f t="shared" si="11"/>
        <v>88894987.050132886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0.3360008843163193</v>
      </c>
      <c r="V18" s="37">
        <f t="shared" si="5"/>
        <v>4.0000000313703283E-3</v>
      </c>
      <c r="W18" s="146"/>
      <c r="X18" s="89">
        <f t="shared" si="13"/>
        <v>7725</v>
      </c>
      <c r="Y18" s="45">
        <f t="shared" si="7"/>
        <v>89422927.690118402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26489.669687920657</v>
      </c>
      <c r="AD18" s="44">
        <f t="shared" si="11"/>
        <v>89745857.589815214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0.33600091835121876</v>
      </c>
      <c r="V19" s="37">
        <f t="shared" si="5"/>
        <v>4.0000000325497876E-3</v>
      </c>
      <c r="W19" s="146"/>
      <c r="X19" s="89">
        <f t="shared" si="13"/>
        <v>7725</v>
      </c>
      <c r="Y19" s="45">
        <f t="shared" si="7"/>
        <v>90271185.835640699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26739.530990487343</v>
      </c>
      <c r="AD19" s="44">
        <f t="shared" si="11"/>
        <v>90596721.575699478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0.33600095335922447</v>
      </c>
      <c r="V20" s="37">
        <f t="shared" si="5"/>
        <v>4.0000000337624938E-3</v>
      </c>
      <c r="W20" s="146"/>
      <c r="X20" s="89">
        <f t="shared" si="13"/>
        <v>7725</v>
      </c>
      <c r="Y20" s="45">
        <f t="shared" si="7"/>
        <v>91119444.572480053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26989.406943970513</v>
      </c>
      <c r="AD20" s="44">
        <f t="shared" si="11"/>
        <v>91447579.011626348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0.33600098935871042</v>
      </c>
      <c r="V21" s="37">
        <f t="shared" si="5"/>
        <v>4.0000000350090652E-3</v>
      </c>
      <c r="W21" s="146"/>
      <c r="X21" s="89">
        <f t="shared" si="13"/>
        <v>7725</v>
      </c>
      <c r="Y21" s="45">
        <f t="shared" si="7"/>
        <v>91967703.906375632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27239.296923449543</v>
      </c>
      <c r="AD21" s="44">
        <f t="shared" si="11"/>
        <v>92298429.902139992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0.33600102636822227</v>
      </c>
      <c r="V22" s="37">
        <f t="shared" si="5"/>
        <v>4.0000000362901272E-3</v>
      </c>
      <c r="W22" s="146"/>
      <c r="X22" s="89">
        <f t="shared" si="13"/>
        <v>7725</v>
      </c>
      <c r="Y22" s="45">
        <f t="shared" si="7"/>
        <v>92815963.843672514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27489.200339046118</v>
      </c>
      <c r="AD22" s="44">
        <f t="shared" si="11"/>
        <v>93149274.252457604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0.3360010644064777</v>
      </c>
      <c r="V23" s="37">
        <f t="shared" si="5"/>
        <v>4.0000000376063131E-3</v>
      </c>
      <c r="W23" s="146"/>
      <c r="X23" s="89">
        <f t="shared" si="13"/>
        <v>7725</v>
      </c>
      <c r="Y23" s="45">
        <f t="shared" si="7"/>
        <v>93664224.391297832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27739.116633501893</v>
      </c>
      <c r="AD23" s="44">
        <f t="shared" si="11"/>
        <v>94000112.068440706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0.33600110349236617</v>
      </c>
      <c r="V24" s="37">
        <f t="shared" si="5"/>
        <v>4.0000000389582568E-3</v>
      </c>
      <c r="W24" s="146"/>
      <c r="X24" s="89">
        <f t="shared" si="13"/>
        <v>7725</v>
      </c>
      <c r="Y24" s="45">
        <f t="shared" si="7"/>
        <v>94512485.55673939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27989.045279954462</v>
      </c>
      <c r="AD24" s="44">
        <f t="shared" si="11"/>
        <v>94850943.356569678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0.33600114364494893</v>
      </c>
      <c r="V25" s="37">
        <f t="shared" si="5"/>
        <v>4.0000000403466037E-3</v>
      </c>
      <c r="W25" s="146"/>
      <c r="X25" s="89">
        <f t="shared" si="13"/>
        <v>7725</v>
      </c>
      <c r="Y25" s="45">
        <f t="shared" si="7"/>
        <v>95360747.348026022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28238.985779892726</v>
      </c>
      <c r="AD25" s="44">
        <f t="shared" si="11"/>
        <v>95701768.123920113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0.33600118488345915</v>
      </c>
      <c r="V26" s="37">
        <f t="shared" si="5"/>
        <v>4.0000000417719991E-3</v>
      </c>
      <c r="W26" s="146"/>
      <c r="X26" s="89">
        <f t="shared" si="13"/>
        <v>7725</v>
      </c>
      <c r="Y26" s="45">
        <f t="shared" si="7"/>
        <v>96209009.773709789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28488.937661275235</v>
      </c>
      <c r="AD26" s="44">
        <f t="shared" si="11"/>
        <v>96552586.378141448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0.33600122722730186</v>
      </c>
      <c r="V27" s="37">
        <f t="shared" si="5"/>
        <v>4.0000000432351013E-3</v>
      </c>
      <c r="W27" s="146"/>
      <c r="X27" s="89">
        <f t="shared" si="13"/>
        <v>7725</v>
      </c>
      <c r="Y27" s="45">
        <f t="shared" si="7"/>
        <v>97057272.842849597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28738.900476796312</v>
      </c>
      <c r="AD27" s="44">
        <f t="shared" si="11"/>
        <v>97403398.127437279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0.3360012706960539</v>
      </c>
      <c r="V28" s="37">
        <f t="shared" si="5"/>
        <v>4.000000044736567E-3</v>
      </c>
      <c r="W28" s="146"/>
      <c r="X28" s="89">
        <f t="shared" si="13"/>
        <v>7725</v>
      </c>
      <c r="Y28" s="45">
        <f t="shared" si="7"/>
        <v>97905536.564996526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28988.873802286784</v>
      </c>
      <c r="AD28" s="44">
        <f t="shared" si="11"/>
        <v>98254203.380547613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0.33600131530946392</v>
      </c>
      <c r="V29" s="37">
        <f t="shared" si="5"/>
        <v>4.0000000462770621E-3</v>
      </c>
      <c r="W29" s="146"/>
      <c r="X29" s="89">
        <f t="shared" si="13"/>
        <v>7725</v>
      </c>
      <c r="Y29" s="45">
        <f t="shared" si="7"/>
        <v>98753800.950180009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29238.857235237199</v>
      </c>
      <c r="AD29" s="44">
        <f t="shared" si="11"/>
        <v>99105002.146732196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0.33600136108745254</v>
      </c>
      <c r="V30" s="37">
        <f t="shared" si="5"/>
        <v>4.0000000478572599E-3</v>
      </c>
      <c r="W30" s="146"/>
      <c r="X30" s="89">
        <f t="shared" si="13"/>
        <v>7725</v>
      </c>
      <c r="Y30" s="45">
        <f t="shared" si="7"/>
        <v>99602066.008895755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29488.850393432669</v>
      </c>
      <c r="AD30" s="44">
        <f t="shared" si="11"/>
        <v>99955794.435755879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0.33600140805011214</v>
      </c>
      <c r="V31" s="37">
        <f t="shared" si="5"/>
        <v>4.0000000494778368E-3</v>
      </c>
      <c r="W31" s="146"/>
      <c r="X31" s="89">
        <f t="shared" si="13"/>
        <v>7725</v>
      </c>
      <c r="Y31" s="45">
        <f t="shared" si="7"/>
        <v>100450331.75209431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29738.852913689778</v>
      </c>
      <c r="AD31" s="44">
        <f t="shared" si="11"/>
        <v>100806580.25787479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0.336001456217707</v>
      </c>
      <c r="V32" s="37">
        <f t="shared" si="5"/>
        <v>4.0000000511394756E-3</v>
      </c>
      <c r="W32" s="146"/>
      <c r="X32" s="89">
        <f t="shared" si="13"/>
        <v>7725</v>
      </c>
      <c r="Y32" s="45">
        <f t="shared" si="7"/>
        <v>101298598.19117078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29988.864450686578</v>
      </c>
      <c r="AD32" s="44">
        <f t="shared" si="11"/>
        <v>101657359.62382367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0.3360015056106731</v>
      </c>
      <c r="V33" s="37">
        <f t="shared" si="5"/>
        <v>4.0000000528428665E-3</v>
      </c>
      <c r="W33" s="146"/>
      <c r="X33" s="89">
        <f t="shared" si="13"/>
        <v>7725</v>
      </c>
      <c r="Y33" s="45">
        <f t="shared" si="7"/>
        <v>102146865.33795549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30238.8846758779</v>
      </c>
      <c r="AD33" s="44">
        <f t="shared" si="11"/>
        <v>102508132.54480462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0.33600155624961853</v>
      </c>
      <c r="V34" s="37">
        <f t="shared" si="5"/>
        <v>4.0000000545887017E-3</v>
      </c>
      <c r="W34" s="146"/>
      <c r="X34" s="89">
        <f t="shared" si="13"/>
        <v>7725</v>
      </c>
      <c r="Y34" s="45">
        <f t="shared" si="7"/>
        <v>102995133.20470551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30488.91327648874</v>
      </c>
      <c r="AD34" s="44">
        <f t="shared" si="11"/>
        <v>103358899.03247668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0.33600160815532304</v>
      </c>
      <c r="V35" s="37">
        <f t="shared" si="5"/>
        <v>4.000000056377683E-3</v>
      </c>
      <c r="W35" s="146"/>
      <c r="X35" s="89">
        <f t="shared" si="13"/>
        <v>7725</v>
      </c>
      <c r="Y35" s="45">
        <f t="shared" si="7"/>
        <v>103843401.80409674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30738.949954579264</v>
      </c>
      <c r="AD35" s="44">
        <f t="shared" si="11"/>
        <v>104209659.09894599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0.33600166134873821</v>
      </c>
      <c r="V36" s="37">
        <f t="shared" si="5"/>
        <v>4.0000000582105172E-3</v>
      </c>
      <c r="W36" s="146"/>
      <c r="X36" s="89">
        <f t="shared" si="13"/>
        <v>7725</v>
      </c>
      <c r="Y36" s="45">
        <f t="shared" si="7"/>
        <v>104691671.14921682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30988.994426175592</v>
      </c>
      <c r="AD36" s="44">
        <f t="shared" si="11"/>
        <v>105060412.7567572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0.33600171585098765</v>
      </c>
      <c r="V37" s="37">
        <f t="shared" si="5"/>
        <v>4.0000000600879148E-3</v>
      </c>
      <c r="W37" s="146"/>
      <c r="X37" s="89">
        <f t="shared" si="13"/>
        <v>7725</v>
      </c>
      <c r="Y37" s="45">
        <f t="shared" si="7"/>
        <v>105539941.25355892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31239.046420460923</v>
      </c>
      <c r="AD37" s="44">
        <f t="shared" si="11"/>
        <v>105911160.01888564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0.33600177168336659</v>
      </c>
      <c r="V38" s="37">
        <f t="shared" si="5"/>
        <v>4.0000000620105938E-3</v>
      </c>
      <c r="W38" s="146"/>
      <c r="X38" s="89">
        <f t="shared" si="13"/>
        <v>7725</v>
      </c>
      <c r="Y38" s="45">
        <f t="shared" si="7"/>
        <v>106388212.13101552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31489.105679022254</v>
      </c>
      <c r="AD38" s="44">
        <f t="shared" si="11"/>
        <v>106761900.89872968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0.33600182886734231</v>
      </c>
      <c r="V39" s="37">
        <f t="shared" si="5"/>
        <v>4.0000000639792786E-3</v>
      </c>
      <c r="W39" s="146"/>
      <c r="X39" s="89">
        <f t="shared" si="13"/>
        <v>7725</v>
      </c>
      <c r="Y39" s="45">
        <f t="shared" si="7"/>
        <v>107236483.79587354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31739.17195514834</v>
      </c>
      <c r="AD39" s="44">
        <f t="shared" si="11"/>
        <v>107612635.41010444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0.33600188742455384</v>
      </c>
      <c r="V40" s="37">
        <f t="shared" si="5"/>
        <v>4.0000000659946976E-3</v>
      </c>
      <c r="W40" s="146"/>
      <c r="X40" s="89">
        <f t="shared" si="13"/>
        <v>7725</v>
      </c>
      <c r="Y40" s="45">
        <f t="shared" si="7"/>
        <v>108084756.26280913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31989.245013174699</v>
      </c>
      <c r="AD40" s="44">
        <f t="shared" si="11"/>
        <v>108463363.5672355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0.33600194737681205</v>
      </c>
      <c r="V41" s="37">
        <f t="shared" si="5"/>
        <v>4.0000000680575857E-3</v>
      </c>
      <c r="W41" s="146"/>
      <c r="X41" s="89">
        <f t="shared" si="13"/>
        <v>7725</v>
      </c>
      <c r="Y41" s="45">
        <f t="shared" si="7"/>
        <v>108933029.54688357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32239.32462787216</v>
      </c>
      <c r="AD41" s="44">
        <f t="shared" si="11"/>
        <v>109314085.38475344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0.33600200874609965</v>
      </c>
      <c r="V42" s="37">
        <f t="shared" si="5"/>
        <v>4.0000000701686834E-3</v>
      </c>
      <c r="W42" s="146"/>
      <c r="X42" s="89">
        <f t="shared" si="13"/>
        <v>7725</v>
      </c>
      <c r="Y42" s="45">
        <f t="shared" si="7"/>
        <v>109781303.66353932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32489.410583875611</v>
      </c>
      <c r="AD42" s="44">
        <f t="shared" si="11"/>
        <v>110164800.87768885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0.33600207155457129</v>
      </c>
      <c r="V43" s="37">
        <f t="shared" si="5"/>
        <v>4.0000000723287377E-3</v>
      </c>
      <c r="W43" s="146"/>
      <c r="X43" s="89">
        <f t="shared" si="13"/>
        <v>7725</v>
      </c>
      <c r="Y43" s="45">
        <f t="shared" si="7"/>
        <v>110629578.62859645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32739.502675149852</v>
      </c>
      <c r="AD43" s="44">
        <f t="shared" si="11"/>
        <v>111015510.06146795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0.33600213582455341</v>
      </c>
      <c r="V44" s="37">
        <f t="shared" si="5"/>
        <v>4.0000000745384996E-3</v>
      </c>
      <c r="W44" s="146"/>
      <c r="X44" s="89">
        <f t="shared" si="13"/>
        <v>7725</v>
      </c>
      <c r="Y44" s="45">
        <f t="shared" si="7"/>
        <v>111477854.4582496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32989.600704489734</v>
      </c>
      <c r="AD44" s="44">
        <f t="shared" si="11"/>
        <v>111866212.9519082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0.33600220157854427</v>
      </c>
      <c r="V45" s="37">
        <f t="shared" si="5"/>
        <v>4.0000000767987281E-3</v>
      </c>
      <c r="W45" s="146"/>
      <c r="X45" s="89">
        <f t="shared" si="13"/>
        <v>7725</v>
      </c>
      <c r="Y45" s="45">
        <f t="shared" si="7"/>
        <v>112326131.16906495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33239.704483052199</v>
      </c>
      <c r="AD45" s="44">
        <f t="shared" si="11"/>
        <v>112716909.56521469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0.33600226883921397</v>
      </c>
      <c r="V46" s="37">
        <f t="shared" si="5"/>
        <v>4.0000000791101881E-3</v>
      </c>
      <c r="W46" s="146"/>
      <c r="X46" s="89">
        <f t="shared" si="13"/>
        <v>7725</v>
      </c>
      <c r="Y46" s="45">
        <f t="shared" si="7"/>
        <v>113174408.77797796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33489.813829917643</v>
      </c>
      <c r="AD46" s="44">
        <f t="shared" si="11"/>
        <v>113567599.91797695</v>
      </c>
      <c r="AE46" s="125"/>
      <c r="AF46" s="53"/>
      <c r="AG46" s="54">
        <f>'[4]Risikoschätzung '!$T$22</f>
        <v>4.5820769878319424E-6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0.33600233762940462</v>
      </c>
      <c r="V47" s="37">
        <f t="shared" si="5"/>
        <v>4.0000000814736456E-3</v>
      </c>
      <c r="W47" s="146"/>
      <c r="X47" s="89">
        <f t="shared" si="13"/>
        <v>7725</v>
      </c>
      <c r="Y47" s="45">
        <f t="shared" si="7"/>
        <v>114022687.30229105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33739.928571678705</v>
      </c>
      <c r="AD47" s="44">
        <f t="shared" ref="AD47:AD54" si="14">SUM(X47:AB47)</f>
        <v>114418284.02716585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0.33600240797212994</v>
      </c>
      <c r="V48" s="37">
        <f t="shared" si="5"/>
        <v>4.0000000838898795E-3</v>
      </c>
      <c r="W48" s="146"/>
      <c r="X48" s="89">
        <f t="shared" si="13"/>
        <v>7725</v>
      </c>
      <c r="Y48" s="45">
        <f t="shared" si="7"/>
        <v>114870966.75967158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33990.04854205437</v>
      </c>
      <c r="AD48" s="44">
        <f t="shared" si="14"/>
        <v>115269219.97521122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0.33600247989057569</v>
      </c>
      <c r="V49" s="37">
        <f t="shared" si="5"/>
        <v>4.0000000863596686E-3</v>
      </c>
      <c r="W49" s="146"/>
      <c r="X49" s="89">
        <f t="shared" si="13"/>
        <v>7725</v>
      </c>
      <c r="Y49" s="45">
        <f t="shared" si="7"/>
        <v>115719247.16815041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34240.173581527546</v>
      </c>
      <c r="AD49" s="44">
        <f t="shared" si="14"/>
        <v>116120382.56804661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0.33600255340809937</v>
      </c>
      <c r="V50" s="37">
        <f t="shared" si="5"/>
        <v>4.0000000888837997E-3</v>
      </c>
      <c r="W50" s="146"/>
      <c r="X50" s="89">
        <f t="shared" si="13"/>
        <v>7725</v>
      </c>
      <c r="Y50" s="45">
        <f t="shared" si="7"/>
        <v>116567528.54612015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34490.303537004736</v>
      </c>
      <c r="AD50" s="44">
        <f t="shared" si="14"/>
        <v>116971546.13977313</v>
      </c>
      <c r="AE50" s="125"/>
      <c r="AF50" s="53"/>
      <c r="AG50" s="54">
        <f>'[4]Risikoschätzung '!$T$21</f>
        <v>3.1719598989821684E-7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0.33600262854823032</v>
      </c>
      <c r="V51" s="37">
        <f t="shared" si="5"/>
        <v>4.0000000914630664E-3</v>
      </c>
      <c r="W51" s="146"/>
      <c r="X51" s="89">
        <f t="shared" si="13"/>
        <v>7725</v>
      </c>
      <c r="Y51" s="45">
        <f t="shared" si="7"/>
        <v>117415810.91233414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34740.43826149575</v>
      </c>
      <c r="AD51" s="44">
        <f t="shared" si="14"/>
        <v>117822710.70886301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0.33600270533466992</v>
      </c>
      <c r="V52" s="37">
        <f t="shared" si="5"/>
        <v>4.0000000940982657E-3</v>
      </c>
      <c r="W52" s="146"/>
      <c r="X52" s="89">
        <f t="shared" si="13"/>
        <v>7725</v>
      </c>
      <c r="Y52" s="45">
        <f t="shared" si="7"/>
        <v>118264094.28590524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34990.577613812682</v>
      </c>
      <c r="AD52" s="44">
        <f t="shared" si="14"/>
        <v>118673876.29415914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0.33600278379129112</v>
      </c>
      <c r="V53" s="37">
        <f t="shared" si="5"/>
        <v>4.0000000967902035E-3</v>
      </c>
      <c r="W53" s="146"/>
      <c r="X53" s="89">
        <f t="shared" si="13"/>
        <v>7725</v>
      </c>
      <c r="Y53" s="45">
        <f t="shared" si="7"/>
        <v>119112378.6863052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35240.721458286382</v>
      </c>
      <c r="AD53" s="44">
        <f t="shared" si="14"/>
        <v>119525042.91487385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0.33600286394213891</v>
      </c>
      <c r="V54" s="37">
        <f t="shared" si="5"/>
        <v>4.0000000995396865E-3</v>
      </c>
      <c r="W54" s="147"/>
      <c r="X54" s="89">
        <f t="shared" si="13"/>
        <v>7725</v>
      </c>
      <c r="Y54" s="45">
        <f t="shared" si="7"/>
        <v>119960664.13336369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35490.869664499391</v>
      </c>
      <c r="AD54" s="44">
        <f t="shared" si="14"/>
        <v>120376210.59058747</v>
      </c>
      <c r="AE54" s="125"/>
      <c r="AF54" s="53"/>
      <c r="AG54" s="54">
        <f>'[4]Risikoschätzung '!$T$20</f>
        <v>1.6438356164383561E-8</v>
      </c>
      <c r="AH54" s="52" t="s">
        <v>52</v>
      </c>
    </row>
    <row r="55" spans="1:34" ht="15" thickBot="1" x14ac:dyDescent="0.35">
      <c r="AD55" s="44">
        <f>SUM(AD9:AD54)</f>
        <v>4657788843.3285227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4640228276.4621477</v>
      </c>
      <c r="Z56" s="71">
        <f>SUM(Z9:Z54)</f>
        <v>14109364.143328503</v>
      </c>
      <c r="AA56" s="71">
        <f>SUM(AA9:AA54)</f>
        <v>586827.55473511782</v>
      </c>
      <c r="AB56" s="78">
        <f>SUM(AB9:AB54)</f>
        <v>1373775.168310412</v>
      </c>
      <c r="AD56" s="72">
        <f>X56+Y56+Z56+AA56+AB56</f>
        <v>4657788843.3285217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D1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85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84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0.33600060722386682</v>
      </c>
      <c r="V9" s="37">
        <f>($AI$7/$AG$12)*(1+0.15*(P9/$AG$10)^4)+$AH$32</f>
        <v>4.0000000207470552E-3</v>
      </c>
      <c r="W9" s="146"/>
      <c r="X9" s="80">
        <f t="shared" ref="X9:X12" si="0">($AG$7*$AG$8*S9*$AG$24+$AG$15*$AG$16*R9*$AG$24)</f>
        <v>3600</v>
      </c>
      <c r="Y9" s="45">
        <f>(O9*U9*$AG$30+P9*V9*$AG$29)*365</f>
        <v>81401171.593335524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24057.767595061272</v>
      </c>
      <c r="AD9" s="44">
        <f>SUM(X9:AB9)</f>
        <v>81693370.265991986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G10+(G10*I10)</f>
        <v>1251.5123790474024</v>
      </c>
      <c r="Q10" s="146"/>
      <c r="R10" s="32">
        <f t="shared" ref="R10:R54" si="3">IF(O10&lt;$AG$18,1,2)</f>
        <v>1</v>
      </c>
      <c r="S10" s="37">
        <f t="shared" ref="S10:S54" si="4">IF(P10&lt;$AG$10,1,2)</f>
        <v>1</v>
      </c>
      <c r="T10" s="146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4.0000000220325313E-3</v>
      </c>
      <c r="W10" s="146"/>
      <c r="X10" s="80">
        <f t="shared" si="0"/>
        <v>3600</v>
      </c>
      <c r="Y10" s="45">
        <f t="shared" ref="Y10:Y54" si="7">(O10*U10*$AG$30+P10*V10*$AG$29)*365</f>
        <v>82636151.092283443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24422.586753284264</v>
      </c>
      <c r="AD10" s="44">
        <f t="shared" ref="AD10:AD46" si="11">SUM(X10:AB10)</f>
        <v>82932719.654927582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1270.1799776514699</v>
      </c>
      <c r="Q11" s="146"/>
      <c r="R11" s="32">
        <f t="shared" si="3"/>
        <v>1</v>
      </c>
      <c r="S11" s="37">
        <f t="shared" si="4"/>
        <v>1</v>
      </c>
      <c r="T11" s="146"/>
      <c r="U11" s="43">
        <f t="shared" si="5"/>
        <v>0.33600068434625008</v>
      </c>
      <c r="V11" s="37">
        <f t="shared" si="6"/>
        <v>4.0000000233767884E-3</v>
      </c>
      <c r="W11" s="146"/>
      <c r="X11" s="80">
        <f t="shared" si="0"/>
        <v>3600</v>
      </c>
      <c r="Y11" s="45">
        <f t="shared" si="7"/>
        <v>83871131.26439327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24787.402634686885</v>
      </c>
      <c r="AD11" s="44">
        <f t="shared" si="11"/>
        <v>84172067.866498679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1288.8469046604268</v>
      </c>
      <c r="Q12" s="146"/>
      <c r="R12" s="32">
        <f t="shared" si="3"/>
        <v>1</v>
      </c>
      <c r="S12" s="37">
        <f t="shared" si="4"/>
        <v>1</v>
      </c>
      <c r="T12" s="146"/>
      <c r="U12" s="43">
        <f t="shared" si="5"/>
        <v>0.33600072555229193</v>
      </c>
      <c r="V12" s="37">
        <f t="shared" si="6"/>
        <v>4.0000000247815883E-3</v>
      </c>
      <c r="W12" s="146"/>
      <c r="X12" s="80">
        <f t="shared" si="0"/>
        <v>3600</v>
      </c>
      <c r="Y12" s="45">
        <f t="shared" si="7"/>
        <v>85106112.14243634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25152.215291235367</v>
      </c>
      <c r="AD12" s="44">
        <f t="shared" si="11"/>
        <v>85411414.239282712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1307.5131706689151</v>
      </c>
      <c r="Q13" s="146"/>
      <c r="R13" s="32">
        <f t="shared" si="3"/>
        <v>1</v>
      </c>
      <c r="S13" s="37">
        <f t="shared" si="4"/>
        <v>1</v>
      </c>
      <c r="T13" s="146"/>
      <c r="U13" s="43">
        <f t="shared" si="5"/>
        <v>0.33600076859173794</v>
      </c>
      <c r="V13" s="37">
        <f t="shared" si="6"/>
        <v>4.0000000262487177E-3</v>
      </c>
      <c r="W13" s="146"/>
      <c r="X13" s="80">
        <f>($AG$7*$AG$8*S13*$AG$24+$AG$15*$AG$16*R13*$AG$24)</f>
        <v>3600</v>
      </c>
      <c r="Y13" s="45">
        <f t="shared" si="7"/>
        <v>86341093.760135353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25517.024773802874</v>
      </c>
      <c r="AD13" s="44">
        <f t="shared" si="11"/>
        <v>86650747.699504986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1326.1787860498978</v>
      </c>
      <c r="Q14" s="146"/>
      <c r="R14" s="32">
        <f t="shared" si="3"/>
        <v>1</v>
      </c>
      <c r="S14" s="37">
        <f t="shared" si="4"/>
        <v>1</v>
      </c>
      <c r="T14" s="146"/>
      <c r="U14" s="43">
        <f t="shared" si="5"/>
        <v>0.33600081351818128</v>
      </c>
      <c r="V14" s="37">
        <f t="shared" si="6"/>
        <v>4.0000000277799919E-3</v>
      </c>
      <c r="W14" s="146"/>
      <c r="X14" s="80">
        <f>($AG$7*$AG$8*S14*$AG$24+$AG$15*$AG$16*R14*$AG$24)+AG26</f>
        <v>1163600</v>
      </c>
      <c r="Y14" s="45">
        <f t="shared" si="7"/>
        <v>87576076.15217869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25881.831132198131</v>
      </c>
      <c r="AD14" s="44">
        <f t="shared" si="11"/>
        <v>89049737.288051441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1344.8437609604243</v>
      </c>
      <c r="Q15" s="146"/>
      <c r="R15" s="32">
        <f t="shared" si="3"/>
        <v>1</v>
      </c>
      <c r="S15" s="37">
        <f t="shared" si="4"/>
        <v>1</v>
      </c>
      <c r="T15" s="146"/>
      <c r="U15" s="43">
        <f t="shared" si="5"/>
        <v>0.3360008603859872</v>
      </c>
      <c r="V15" s="37">
        <f t="shared" si="6"/>
        <v>4.0000000293772498E-3</v>
      </c>
      <c r="W15" s="146"/>
      <c r="X15" s="80">
        <f>($AJ$11*$AG$8*S15*$AG$25+$AJ$9*$AG$8*$AG$24*S15+$AG$15*$AG$16*R15*$AG$24)</f>
        <v>7725</v>
      </c>
      <c r="Y15" s="45">
        <f t="shared" si="7"/>
        <v>88811059.354234964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26246.634415193086</v>
      </c>
      <c r="AD15" s="44">
        <f t="shared" si="11"/>
        <v>89132842.243009314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1363.5081053472225</v>
      </c>
      <c r="Q16" s="146"/>
      <c r="R16" s="32">
        <f t="shared" si="3"/>
        <v>1</v>
      </c>
      <c r="S16" s="37">
        <f t="shared" si="4"/>
        <v>1</v>
      </c>
      <c r="T16" s="146"/>
      <c r="U16" s="43">
        <f t="shared" si="5"/>
        <v>0.33600090925029286</v>
      </c>
      <c r="V16" s="37">
        <f t="shared" si="6"/>
        <v>4.000000031042358E-3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90046043.402967378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26611.434670549766</v>
      </c>
      <c r="AD16" s="44">
        <f t="shared" si="11"/>
        <v>90371812.601133183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1382.1718289521107</v>
      </c>
      <c r="Q17" s="146"/>
      <c r="R17" s="32">
        <f t="shared" si="3"/>
        <v>1</v>
      </c>
      <c r="S17" s="37">
        <f t="shared" si="4"/>
        <v>1</v>
      </c>
      <c r="T17" s="146"/>
      <c r="U17" s="43">
        <f t="shared" si="5"/>
        <v>0.33600096016700776</v>
      </c>
      <c r="V17" s="37">
        <f t="shared" si="6"/>
        <v>4.0000000327772081E-3</v>
      </c>
      <c r="W17" s="146"/>
      <c r="X17" s="89">
        <f t="shared" si="13"/>
        <v>7725</v>
      </c>
      <c r="Y17" s="45">
        <f t="shared" si="7"/>
        <v>91281028.33604835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26976.231945046271</v>
      </c>
      <c r="AD17" s="44">
        <f t="shared" si="11"/>
        <v>91610773.40018487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1400.8349413172516</v>
      </c>
      <c r="Q18" s="146"/>
      <c r="R18" s="32">
        <f t="shared" si="3"/>
        <v>1</v>
      </c>
      <c r="S18" s="37">
        <f t="shared" si="4"/>
        <v>1</v>
      </c>
      <c r="T18" s="146"/>
      <c r="U18" s="43">
        <f t="shared" si="5"/>
        <v>0.33600101319281334</v>
      </c>
      <c r="V18" s="37">
        <f t="shared" si="6"/>
        <v>4.000000034583717E-3</v>
      </c>
      <c r="W18" s="146"/>
      <c r="X18" s="89">
        <f t="shared" si="13"/>
        <v>7725</v>
      </c>
      <c r="Y18" s="45">
        <f t="shared" si="7"/>
        <v>92516014.192173794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27341.026284502012</v>
      </c>
      <c r="AD18" s="44">
        <f t="shared" si="11"/>
        <v>92849724.678947911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1419.4974517902378</v>
      </c>
      <c r="Q19" s="146"/>
      <c r="R19" s="32">
        <f t="shared" si="3"/>
        <v>1</v>
      </c>
      <c r="S19" s="37">
        <f t="shared" si="4"/>
        <v>1</v>
      </c>
      <c r="T19" s="146"/>
      <c r="U19" s="43">
        <f t="shared" si="5"/>
        <v>0.33600106838516319</v>
      </c>
      <c r="V19" s="37">
        <f t="shared" si="6"/>
        <v>4.0000000364638294E-3</v>
      </c>
      <c r="W19" s="146"/>
      <c r="X19" s="89">
        <f t="shared" si="13"/>
        <v>7725</v>
      </c>
      <c r="Y19" s="45">
        <f t="shared" si="7"/>
        <v>93751001.011077732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27705.817733802091</v>
      </c>
      <c r="AD19" s="44">
        <f t="shared" si="11"/>
        <v>94088666.477242202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1438.1593695290267</v>
      </c>
      <c r="Q20" s="146"/>
      <c r="R20" s="32">
        <f t="shared" si="3"/>
        <v>1</v>
      </c>
      <c r="S20" s="37">
        <f t="shared" si="4"/>
        <v>1</v>
      </c>
      <c r="T20" s="146"/>
      <c r="U20" s="43">
        <f t="shared" si="5"/>
        <v>0.33600112580228292</v>
      </c>
      <c r="V20" s="37">
        <f t="shared" si="6"/>
        <v>4.0000000384195142E-3</v>
      </c>
      <c r="W20" s="146"/>
      <c r="X20" s="89">
        <f t="shared" si="13"/>
        <v>7725</v>
      </c>
      <c r="Y20" s="45">
        <f t="shared" si="7"/>
        <v>94985988.833546519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28070.606336921024</v>
      </c>
      <c r="AD20" s="44">
        <f t="shared" si="11"/>
        <v>95327598.835938111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1456.8207035067257</v>
      </c>
      <c r="Q21" s="146"/>
      <c r="R21" s="32">
        <f t="shared" si="3"/>
        <v>1</v>
      </c>
      <c r="S21" s="37">
        <f t="shared" si="4"/>
        <v>1</v>
      </c>
      <c r="T21" s="146"/>
      <c r="U21" s="43">
        <f t="shared" si="5"/>
        <v>0.33600118550317032</v>
      </c>
      <c r="V21" s="37">
        <f t="shared" si="6"/>
        <v>4.0000000404527654E-3</v>
      </c>
      <c r="W21" s="146"/>
      <c r="X21" s="89">
        <f t="shared" si="13"/>
        <v>7725</v>
      </c>
      <c r="Y21" s="45">
        <f t="shared" si="7"/>
        <v>96220977.701433435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28435.392136945749</v>
      </c>
      <c r="AD21" s="44">
        <f t="shared" si="11"/>
        <v>96566521.796971366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1475.4814625162323</v>
      </c>
      <c r="Q22" s="146"/>
      <c r="R22" s="32">
        <f t="shared" si="3"/>
        <v>1</v>
      </c>
      <c r="S22" s="37">
        <f t="shared" si="4"/>
        <v>1</v>
      </c>
      <c r="T22" s="146"/>
      <c r="U22" s="43">
        <f t="shared" si="5"/>
        <v>0.33600124754759514</v>
      </c>
      <c r="V22" s="37">
        <f t="shared" si="6"/>
        <v>4.0000000425656074E-3</v>
      </c>
      <c r="W22" s="146"/>
      <c r="X22" s="89">
        <f t="shared" si="13"/>
        <v>7725</v>
      </c>
      <c r="Y22" s="45">
        <f t="shared" si="7"/>
        <v>97455967.657672986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28800.17517609784</v>
      </c>
      <c r="AD22" s="44">
        <f t="shared" si="11"/>
        <v>97805435.403357178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1494.1416551747359</v>
      </c>
      <c r="Q23" s="146"/>
      <c r="R23" s="32">
        <f t="shared" si="3"/>
        <v>1</v>
      </c>
      <c r="S23" s="37">
        <f t="shared" si="4"/>
        <v>1</v>
      </c>
      <c r="T23" s="146"/>
      <c r="U23" s="43">
        <f t="shared" si="5"/>
        <v>0.33600131199609939</v>
      </c>
      <c r="V23" s="37">
        <f t="shared" si="6"/>
        <v>4.0000000447600846E-3</v>
      </c>
      <c r="W23" s="146"/>
      <c r="X23" s="89">
        <f t="shared" si="13"/>
        <v>7725</v>
      </c>
      <c r="Y23" s="45">
        <f t="shared" si="7"/>
        <v>98690958.746295437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29164.955495755181</v>
      </c>
      <c r="AD23" s="44">
        <f t="shared" si="11"/>
        <v>99044339.699204952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1512.8012899280839</v>
      </c>
      <c r="Q24" s="146"/>
      <c r="R24" s="32">
        <f t="shared" si="3"/>
        <v>1</v>
      </c>
      <c r="S24" s="37">
        <f t="shared" si="4"/>
        <v>1</v>
      </c>
      <c r="T24" s="146"/>
      <c r="U24" s="43">
        <f t="shared" si="5"/>
        <v>0.33600137890999693</v>
      </c>
      <c r="V24" s="37">
        <f t="shared" si="6"/>
        <v>4.0000000470382709E-3</v>
      </c>
      <c r="W24" s="146"/>
      <c r="X24" s="89">
        <f t="shared" si="13"/>
        <v>7725</v>
      </c>
      <c r="Y24" s="45">
        <f t="shared" si="7"/>
        <v>99925951.012441039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29529.733136472896</v>
      </c>
      <c r="AD24" s="44">
        <f t="shared" si="11"/>
        <v>100283234.72973244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1531.4603750550209</v>
      </c>
      <c r="Q25" s="146"/>
      <c r="R25" s="32">
        <f t="shared" si="3"/>
        <v>1</v>
      </c>
      <c r="S25" s="37">
        <f t="shared" si="4"/>
        <v>1</v>
      </c>
      <c r="T25" s="146"/>
      <c r="U25" s="43">
        <f t="shared" si="5"/>
        <v>0.33600144835137397</v>
      </c>
      <c r="V25" s="37">
        <f t="shared" si="6"/>
        <v>4.0000000494022645E-3</v>
      </c>
      <c r="W25" s="146"/>
      <c r="X25" s="89">
        <f t="shared" si="13"/>
        <v>7725</v>
      </c>
      <c r="Y25" s="45">
        <f t="shared" si="7"/>
        <v>101160944.5023746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29894.508138003719</v>
      </c>
      <c r="AD25" s="44">
        <f t="shared" si="11"/>
        <v>101522120.54128054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1550.1189186712991</v>
      </c>
      <c r="Q26" s="146"/>
      <c r="R26" s="32">
        <f t="shared" si="3"/>
        <v>1</v>
      </c>
      <c r="S26" s="37">
        <f t="shared" si="4"/>
        <v>1</v>
      </c>
      <c r="T26" s="146"/>
      <c r="U26" s="43">
        <f t="shared" si="5"/>
        <v>0.33600152038308856</v>
      </c>
      <c r="V26" s="37">
        <f t="shared" si="6"/>
        <v>4.000000051854192E-3</v>
      </c>
      <c r="W26" s="146"/>
      <c r="X26" s="89">
        <f t="shared" si="13"/>
        <v>7725</v>
      </c>
      <c r="Y26" s="45">
        <f t="shared" si="7"/>
        <v>102395939.26349978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30259.280539317733</v>
      </c>
      <c r="AD26" s="44">
        <f t="shared" si="11"/>
        <v>102760997.18132737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1568.7769287336728</v>
      </c>
      <c r="Q27" s="146"/>
      <c r="R27" s="32">
        <f t="shared" si="3"/>
        <v>1</v>
      </c>
      <c r="S27" s="37">
        <f t="shared" si="4"/>
        <v>1</v>
      </c>
      <c r="T27" s="146"/>
      <c r="U27" s="43">
        <f t="shared" si="5"/>
        <v>0.33600159506877103</v>
      </c>
      <c r="V27" s="37">
        <f t="shared" si="6"/>
        <v>4.000000054396202E-3</v>
      </c>
      <c r="W27" s="146"/>
      <c r="X27" s="89">
        <f t="shared" si="13"/>
        <v>7725</v>
      </c>
      <c r="Y27" s="45">
        <f t="shared" si="7"/>
        <v>103630935.34437348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30624.05037862156</v>
      </c>
      <c r="AD27" s="44">
        <f t="shared" si="11"/>
        <v>103999864.6985029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1587.4344130437687</v>
      </c>
      <c r="Q28" s="146"/>
      <c r="R28" s="32">
        <f t="shared" si="3"/>
        <v>1</v>
      </c>
      <c r="S28" s="37">
        <f t="shared" si="4"/>
        <v>1</v>
      </c>
      <c r="T28" s="146"/>
      <c r="U28" s="43">
        <f t="shared" si="5"/>
        <v>0.33600167247282375</v>
      </c>
      <c r="V28" s="37">
        <f t="shared" si="6"/>
        <v>4.0000000570304716E-3</v>
      </c>
      <c r="W28" s="146"/>
      <c r="X28" s="89">
        <f t="shared" si="13"/>
        <v>7725</v>
      </c>
      <c r="Y28" s="45">
        <f t="shared" si="7"/>
        <v>104865932.79472025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30988.817693376906</v>
      </c>
      <c r="AD28" s="44">
        <f t="shared" si="11"/>
        <v>105238723.14260332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1606.0913792518531</v>
      </c>
      <c r="Q29" s="146"/>
      <c r="R29" s="32">
        <f t="shared" si="3"/>
        <v>1</v>
      </c>
      <c r="S29" s="37">
        <f t="shared" si="4"/>
        <v>1</v>
      </c>
      <c r="T29" s="146"/>
      <c r="U29" s="43">
        <f t="shared" si="5"/>
        <v>0.33600175266042104</v>
      </c>
      <c r="V29" s="37">
        <f t="shared" si="6"/>
        <v>4.0000000597592046E-3</v>
      </c>
      <c r="W29" s="146"/>
      <c r="X29" s="89">
        <f t="shared" si="13"/>
        <v>7725</v>
      </c>
      <c r="Y29" s="45">
        <f t="shared" si="7"/>
        <v>106100931.66544656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31353.582520318691</v>
      </c>
      <c r="AD29" s="44">
        <f t="shared" si="11"/>
        <v>106477572.56460536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1624.7478348604816</v>
      </c>
      <c r="Q30" s="146"/>
      <c r="R30" s="32">
        <f t="shared" si="3"/>
        <v>1</v>
      </c>
      <c r="S30" s="37">
        <f t="shared" si="4"/>
        <v>1</v>
      </c>
      <c r="T30" s="146"/>
      <c r="U30" s="43">
        <f t="shared" si="5"/>
        <v>0.33600183569750952</v>
      </c>
      <c r="V30" s="37">
        <f t="shared" si="6"/>
        <v>4.0000000625846277E-3</v>
      </c>
      <c r="W30" s="146"/>
      <c r="X30" s="89">
        <f t="shared" si="13"/>
        <v>7725</v>
      </c>
      <c r="Y30" s="45">
        <f t="shared" si="7"/>
        <v>107335932.00865537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31718.344895472575</v>
      </c>
      <c r="AD30" s="44">
        <f t="shared" si="11"/>
        <v>107716413.01668082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1643.4037872280473</v>
      </c>
      <c r="Q31" s="146"/>
      <c r="R31" s="32">
        <f t="shared" si="3"/>
        <v>1</v>
      </c>
      <c r="S31" s="37">
        <f t="shared" si="4"/>
        <v>1</v>
      </c>
      <c r="T31" s="146"/>
      <c r="U31" s="43">
        <f t="shared" si="5"/>
        <v>0.33600192165080772</v>
      </c>
      <c r="V31" s="37">
        <f t="shared" si="6"/>
        <v>4.000000065508995E-3</v>
      </c>
      <c r="W31" s="146"/>
      <c r="X31" s="89">
        <f t="shared" si="13"/>
        <v>7725</v>
      </c>
      <c r="Y31" s="45">
        <f t="shared" si="7"/>
        <v>108570933.87766021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32083.104854171946</v>
      </c>
      <c r="AD31" s="44">
        <f t="shared" si="11"/>
        <v>108955244.55221085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1662.0592435722285</v>
      </c>
      <c r="Q32" s="146"/>
      <c r="R32" s="32">
        <f t="shared" si="3"/>
        <v>1</v>
      </c>
      <c r="S32" s="37">
        <f t="shared" si="4"/>
        <v>1</v>
      </c>
      <c r="T32" s="146"/>
      <c r="U32" s="43">
        <f t="shared" si="5"/>
        <v>0.33600201058780638</v>
      </c>
      <c r="V32" s="37">
        <f t="shared" si="6"/>
        <v>4.0000000685345878E-3</v>
      </c>
      <c r="W32" s="146"/>
      <c r="X32" s="89">
        <f t="shared" si="13"/>
        <v>7725</v>
      </c>
      <c r="Y32" s="45">
        <f t="shared" si="7"/>
        <v>109805937.32699984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32447.862431074562</v>
      </c>
      <c r="AD32" s="44">
        <f t="shared" si="11"/>
        <v>110194067.22580044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1680.714210973334</v>
      </c>
      <c r="Q33" s="146"/>
      <c r="R33" s="32">
        <f t="shared" si="3"/>
        <v>1</v>
      </c>
      <c r="S33" s="37">
        <f t="shared" si="4"/>
        <v>1</v>
      </c>
      <c r="T33" s="146"/>
      <c r="U33" s="43">
        <f t="shared" si="5"/>
        <v>0.33600210257676827</v>
      </c>
      <c r="V33" s="37">
        <f t="shared" si="6"/>
        <v>4.0000000716637106E-3</v>
      </c>
      <c r="W33" s="146"/>
      <c r="X33" s="89">
        <f t="shared" si="13"/>
        <v>7725</v>
      </c>
      <c r="Y33" s="45">
        <f t="shared" si="7"/>
        <v>111040942.41245231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32812.617660178497</v>
      </c>
      <c r="AD33" s="44">
        <f t="shared" si="11"/>
        <v>111432881.09329267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1699.3686963775583</v>
      </c>
      <c r="Q34" s="146"/>
      <c r="R34" s="32">
        <f t="shared" si="3"/>
        <v>1</v>
      </c>
      <c r="S34" s="37">
        <f t="shared" si="4"/>
        <v>1</v>
      </c>
      <c r="T34" s="146"/>
      <c r="U34" s="43">
        <f t="shared" si="5"/>
        <v>0.33600219768672818</v>
      </c>
      <c r="V34" s="37">
        <f t="shared" si="6"/>
        <v>4.0000000748986958E-3</v>
      </c>
      <c r="W34" s="146"/>
      <c r="X34" s="89">
        <f t="shared" si="13"/>
        <v>7725</v>
      </c>
      <c r="Y34" s="45">
        <f t="shared" si="7"/>
        <v>112275949.19104955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33177.370574837885</v>
      </c>
      <c r="AD34" s="44">
        <f t="shared" si="11"/>
        <v>112671686.21178323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1718.0227066001394</v>
      </c>
      <c r="Q35" s="146"/>
      <c r="R35" s="32">
        <f t="shared" si="3"/>
        <v>1</v>
      </c>
      <c r="S35" s="37">
        <f t="shared" si="4"/>
        <v>1</v>
      </c>
      <c r="T35" s="146"/>
      <c r="U35" s="43">
        <f t="shared" si="5"/>
        <v>0.33600229598749315</v>
      </c>
      <c r="V35" s="37">
        <f t="shared" si="6"/>
        <v>4.0000000782419018E-3</v>
      </c>
      <c r="W35" s="146"/>
      <c r="X35" s="89">
        <f t="shared" si="13"/>
        <v>7725</v>
      </c>
      <c r="Y35" s="45">
        <f t="shared" si="7"/>
        <v>113510957.72109148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33542.121207778029</v>
      </c>
      <c r="AD35" s="44">
        <f t="shared" si="11"/>
        <v>113910482.63963464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1736.6762483284338</v>
      </c>
      <c r="Q36" s="146"/>
      <c r="R36" s="32">
        <f t="shared" si="3"/>
        <v>1</v>
      </c>
      <c r="S36" s="37">
        <f t="shared" si="4"/>
        <v>1</v>
      </c>
      <c r="T36" s="146"/>
      <c r="U36" s="43">
        <f t="shared" si="5"/>
        <v>0.33600239754964212</v>
      </c>
      <c r="V36" s="37">
        <f t="shared" si="6"/>
        <v>4.0000000816957119E-3</v>
      </c>
      <c r="W36" s="146"/>
      <c r="X36" s="89">
        <f t="shared" si="13"/>
        <v>7725</v>
      </c>
      <c r="Y36" s="45">
        <f t="shared" si="7"/>
        <v>114745968.06216061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33906.86959111016</v>
      </c>
      <c r="AD36" s="44">
        <f t="shared" si="11"/>
        <v>115149270.4364908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1755.3293281248968</v>
      </c>
      <c r="Q37" s="146"/>
      <c r="R37" s="32">
        <f t="shared" si="3"/>
        <v>1</v>
      </c>
      <c r="S37" s="37">
        <f t="shared" si="4"/>
        <v>1</v>
      </c>
      <c r="T37" s="146"/>
      <c r="U37" s="43">
        <f t="shared" si="5"/>
        <v>0.33600250244452629</v>
      </c>
      <c r="V37" s="37">
        <f t="shared" si="6"/>
        <v>4.000000085262535E-3</v>
      </c>
      <c r="W37" s="146"/>
      <c r="X37" s="89">
        <f t="shared" si="13"/>
        <v>7725</v>
      </c>
      <c r="Y37" s="45">
        <f t="shared" si="7"/>
        <v>115980980.2751361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34271.615756345753</v>
      </c>
      <c r="AD37" s="44">
        <f t="shared" si="11"/>
        <v>116388049.6632911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1773.9819524299917</v>
      </c>
      <c r="Q38" s="146"/>
      <c r="R38" s="32">
        <f t="shared" si="3"/>
        <v>1</v>
      </c>
      <c r="S38" s="37">
        <f t="shared" si="4"/>
        <v>1</v>
      </c>
      <c r="T38" s="146"/>
      <c r="U38" s="43">
        <f t="shared" si="5"/>
        <v>0.33600261074426885</v>
      </c>
      <c r="V38" s="37">
        <f t="shared" si="6"/>
        <v>4.0000000889448065E-3</v>
      </c>
      <c r="W38" s="146"/>
      <c r="X38" s="89">
        <f t="shared" si="13"/>
        <v>7725</v>
      </c>
      <c r="Y38" s="45">
        <f t="shared" si="7"/>
        <v>117215994.42220822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34636.359734410544</v>
      </c>
      <c r="AD38" s="44">
        <f t="shared" si="11"/>
        <v>117626820.382285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1792.6341275650054</v>
      </c>
      <c r="Q39" s="146"/>
      <c r="R39" s="32">
        <f t="shared" si="3"/>
        <v>1</v>
      </c>
      <c r="S39" s="37">
        <f t="shared" si="4"/>
        <v>1</v>
      </c>
      <c r="T39" s="146"/>
      <c r="U39" s="43">
        <f t="shared" si="5"/>
        <v>0.33600272252176505</v>
      </c>
      <c r="V39" s="37">
        <f t="shared" si="6"/>
        <v>4.0000000927449871E-3</v>
      </c>
      <c r="W39" s="146"/>
      <c r="X39" s="89">
        <f t="shared" si="13"/>
        <v>7725</v>
      </c>
      <c r="Y39" s="45">
        <f t="shared" si="7"/>
        <v>118451010.56689274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35001.101555657959</v>
      </c>
      <c r="AD39" s="44">
        <f t="shared" si="11"/>
        <v>118865582.65704626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1811.2858597347958</v>
      </c>
      <c r="Q40" s="146"/>
      <c r="R40" s="32">
        <f t="shared" si="3"/>
        <v>1</v>
      </c>
      <c r="S40" s="37">
        <f t="shared" si="4"/>
        <v>1</v>
      </c>
      <c r="T40" s="146"/>
      <c r="U40" s="43">
        <f t="shared" si="5"/>
        <v>0.3360028378506823</v>
      </c>
      <c r="V40" s="37">
        <f t="shared" si="6"/>
        <v>4.0000000966655645E-3</v>
      </c>
      <c r="W40" s="146"/>
      <c r="X40" s="89">
        <f t="shared" si="13"/>
        <v>7725</v>
      </c>
      <c r="Y40" s="45">
        <f t="shared" si="7"/>
        <v>119686028.77404511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35365.841249882396</v>
      </c>
      <c r="AD40" s="44">
        <f t="shared" si="11"/>
        <v>120104336.55248734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1829.9371550304584</v>
      </c>
      <c r="Q41" s="146"/>
      <c r="R41" s="32">
        <f t="shared" si="3"/>
        <v>1</v>
      </c>
      <c r="S41" s="37">
        <f t="shared" si="4"/>
        <v>1</v>
      </c>
      <c r="T41" s="146"/>
      <c r="U41" s="43">
        <f t="shared" si="5"/>
        <v>0.33600295680546011</v>
      </c>
      <c r="V41" s="37">
        <f t="shared" si="6"/>
        <v>4.0000001007090506E-3</v>
      </c>
      <c r="W41" s="146"/>
      <c r="X41" s="89">
        <f t="shared" si="13"/>
        <v>7725</v>
      </c>
      <c r="Y41" s="45">
        <f t="shared" si="7"/>
        <v>120921049.10987486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35730.578846331962</v>
      </c>
      <c r="AD41" s="44">
        <f t="shared" si="11"/>
        <v>121343082.13487367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1848.5880194319225</v>
      </c>
      <c r="Q42" s="146"/>
      <c r="R42" s="32">
        <f t="shared" si="3"/>
        <v>1</v>
      </c>
      <c r="S42" s="37">
        <f t="shared" si="4"/>
        <v>1</v>
      </c>
      <c r="T42" s="146"/>
      <c r="U42" s="43">
        <f t="shared" si="5"/>
        <v>0.33600307946130992</v>
      </c>
      <c r="V42" s="37">
        <f t="shared" si="6"/>
        <v>4.0000001048779866E-3</v>
      </c>
      <c r="W42" s="146"/>
      <c r="X42" s="89">
        <f t="shared" si="13"/>
        <v>7725</v>
      </c>
      <c r="Y42" s="45">
        <f t="shared" si="7"/>
        <v>122156071.64195986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36095.314373720983</v>
      </c>
      <c r="AD42" s="44">
        <f t="shared" si="11"/>
        <v>122581819.47183803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1867.2384588104758</v>
      </c>
      <c r="Q43" s="146"/>
      <c r="R43" s="32">
        <f t="shared" si="3"/>
        <v>1</v>
      </c>
      <c r="S43" s="37">
        <f t="shared" si="4"/>
        <v>1</v>
      </c>
      <c r="T43" s="146"/>
      <c r="U43" s="43">
        <f t="shared" si="5"/>
        <v>0.33600320589421551</v>
      </c>
      <c r="V43" s="37">
        <f t="shared" si="6"/>
        <v>4.0000001091749339E-3</v>
      </c>
      <c r="W43" s="146"/>
      <c r="X43" s="89">
        <f t="shared" si="13"/>
        <v>7725</v>
      </c>
      <c r="Y43" s="45">
        <f t="shared" si="7"/>
        <v>123391096.43926068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36460.047860242121</v>
      </c>
      <c r="AD43" s="44">
        <f t="shared" si="11"/>
        <v>123820548.63239489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18132.12279417973</v>
      </c>
      <c r="P44" s="39">
        <f t="shared" si="2"/>
        <v>1885.8884789312201</v>
      </c>
      <c r="Q44" s="146"/>
      <c r="R44" s="32">
        <f t="shared" si="3"/>
        <v>1</v>
      </c>
      <c r="S44" s="37">
        <f t="shared" si="4"/>
        <v>1</v>
      </c>
      <c r="T44" s="146"/>
      <c r="U44" s="43">
        <f t="shared" si="5"/>
        <v>0.33600333618093248</v>
      </c>
      <c r="V44" s="37">
        <f t="shared" si="6"/>
        <v>4.000000113602486E-3</v>
      </c>
      <c r="W44" s="146"/>
      <c r="X44" s="89">
        <f t="shared" si="13"/>
        <v>7725</v>
      </c>
      <c r="Y44" s="45">
        <f t="shared" si="7"/>
        <v>124626123.5721349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36824.779333578146</v>
      </c>
      <c r="AD44" s="44">
        <f t="shared" si="11"/>
        <v>125059269.6869548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1904.5380854554598</v>
      </c>
      <c r="Q45" s="146"/>
      <c r="R45" s="32">
        <f t="shared" si="3"/>
        <v>1</v>
      </c>
      <c r="S45" s="37">
        <f t="shared" si="4"/>
        <v>1</v>
      </c>
      <c r="T45" s="146"/>
      <c r="U45" s="43">
        <f t="shared" si="5"/>
        <v>0.3360034703989887</v>
      </c>
      <c r="V45" s="37">
        <f t="shared" si="6"/>
        <v>4.0000001181632562E-3</v>
      </c>
      <c r="W45" s="146"/>
      <c r="X45" s="89">
        <f t="shared" si="13"/>
        <v>7725</v>
      </c>
      <c r="Y45" s="45">
        <f t="shared" si="7"/>
        <v>125861153.11235121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37189.50882091339</v>
      </c>
      <c r="AD45" s="44">
        <f t="shared" si="11"/>
        <v>126297982.70733841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1923.1872839430305</v>
      </c>
      <c r="Q46" s="146"/>
      <c r="R46" s="32">
        <f t="shared" si="3"/>
        <v>1</v>
      </c>
      <c r="S46" s="37">
        <f t="shared" si="4"/>
        <v>1</v>
      </c>
      <c r="T46" s="146"/>
      <c r="U46" s="43">
        <f t="shared" si="5"/>
        <v>0.3360036086266841</v>
      </c>
      <c r="V46" s="37">
        <f t="shared" si="6"/>
        <v>4.0000001228598881E-3</v>
      </c>
      <c r="W46" s="146"/>
      <c r="X46" s="89">
        <f t="shared" si="13"/>
        <v>7725</v>
      </c>
      <c r="Y46" s="45">
        <f t="shared" si="7"/>
        <v>127096185.13310418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37554.236348945</v>
      </c>
      <c r="AD46" s="44">
        <f t="shared" si="11"/>
        <v>127536687.76679133</v>
      </c>
      <c r="AE46" s="125"/>
      <c r="AF46" s="53"/>
      <c r="AG46" s="54">
        <f>'[4]Risikoschätzung '!$T$22</f>
        <v>4.5820769878319424E-6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1941.8360798545596</v>
      </c>
      <c r="Q47" s="146"/>
      <c r="R47" s="32">
        <f t="shared" si="3"/>
        <v>1</v>
      </c>
      <c r="S47" s="37">
        <f t="shared" si="4"/>
        <v>1</v>
      </c>
      <c r="T47" s="146"/>
      <c r="U47" s="43">
        <f t="shared" si="5"/>
        <v>0.3360037509430906</v>
      </c>
      <c r="V47" s="37">
        <f t="shared" si="6"/>
        <v>4.0000001276950508E-3</v>
      </c>
      <c r="W47" s="146"/>
      <c r="X47" s="89">
        <f t="shared" si="13"/>
        <v>7725</v>
      </c>
      <c r="Y47" s="45">
        <f t="shared" si="7"/>
        <v>128331219.7090279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37918.961943893722</v>
      </c>
      <c r="AD47" s="44">
        <f t="shared" ref="AD47:AD54" si="14">SUM(X47:AB47)</f>
        <v>128775384.93999781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18850.843122906754</v>
      </c>
      <c r="P48" s="39">
        <f t="shared" si="2"/>
        <v>1960.4844785536693</v>
      </c>
      <c r="Q48" s="146"/>
      <c r="R48" s="32">
        <f t="shared" si="3"/>
        <v>1</v>
      </c>
      <c r="S48" s="37">
        <f t="shared" si="4"/>
        <v>1</v>
      </c>
      <c r="T48" s="146"/>
      <c r="U48" s="43">
        <f t="shared" si="5"/>
        <v>0.33600389742805226</v>
      </c>
      <c r="V48" s="37">
        <f t="shared" si="6"/>
        <v>4.0000001326714373E-3</v>
      </c>
      <c r="W48" s="146"/>
      <c r="X48" s="89">
        <f t="shared" si="13"/>
        <v>7725</v>
      </c>
      <c r="Y48" s="45">
        <f t="shared" si="7"/>
        <v>129566256.91621082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38283.685631514512</v>
      </c>
      <c r="AD48" s="44">
        <f t="shared" si="14"/>
        <v>130014365.38211651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19030.52320508851</v>
      </c>
      <c r="P49" s="39">
        <f t="shared" si="2"/>
        <v>1979.1324853091237</v>
      </c>
      <c r="Q49" s="146"/>
      <c r="R49" s="32">
        <f t="shared" si="3"/>
        <v>1</v>
      </c>
      <c r="S49" s="37">
        <f t="shared" si="4"/>
        <v>1</v>
      </c>
      <c r="T49" s="146"/>
      <c r="U49" s="43">
        <f t="shared" si="5"/>
        <v>0.33600404816218532</v>
      </c>
      <c r="V49" s="37">
        <f t="shared" si="6"/>
        <v>4.0000001377917685E-3</v>
      </c>
      <c r="W49" s="146"/>
      <c r="X49" s="89">
        <f t="shared" si="13"/>
        <v>7725</v>
      </c>
      <c r="Y49" s="45">
        <f t="shared" si="7"/>
        <v>130801296.83220987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38648.40743710682</v>
      </c>
      <c r="AD49" s="44">
        <f t="shared" si="14"/>
        <v>131253602.5342807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19210.203287270266</v>
      </c>
      <c r="P50" s="39">
        <f t="shared" si="2"/>
        <v>1997.780105296913</v>
      </c>
      <c r="Q50" s="146"/>
      <c r="R50" s="32">
        <f t="shared" si="3"/>
        <v>1</v>
      </c>
      <c r="S50" s="37">
        <f t="shared" si="4"/>
        <v>1</v>
      </c>
      <c r="T50" s="146"/>
      <c r="U50" s="43">
        <f t="shared" si="5"/>
        <v>0.33600420322687802</v>
      </c>
      <c r="V50" s="37">
        <f t="shared" si="6"/>
        <v>4.0000001430587871E-3</v>
      </c>
      <c r="W50" s="146"/>
      <c r="X50" s="89">
        <f t="shared" si="13"/>
        <v>7725</v>
      </c>
      <c r="Y50" s="45">
        <f t="shared" si="7"/>
        <v>132036339.53606459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39013.12738552464</v>
      </c>
      <c r="AD50" s="44">
        <f t="shared" si="14"/>
        <v>132492842.47074935</v>
      </c>
      <c r="AE50" s="125"/>
      <c r="AF50" s="53"/>
      <c r="AG50" s="54">
        <f>'[4]Risikoschätzung '!$T$21</f>
        <v>3.1719598989821684E-7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19389.883369452022</v>
      </c>
      <c r="P51" s="39">
        <f t="shared" si="2"/>
        <v>2016.4273436022895</v>
      </c>
      <c r="Q51" s="146"/>
      <c r="R51" s="32">
        <f t="shared" si="3"/>
        <v>1</v>
      </c>
      <c r="S51" s="37">
        <f t="shared" si="4"/>
        <v>1</v>
      </c>
      <c r="T51" s="146"/>
      <c r="U51" s="43">
        <f t="shared" si="5"/>
        <v>0.33600436270429063</v>
      </c>
      <c r="V51" s="37">
        <f t="shared" si="6"/>
        <v>4.0000001484752669E-3</v>
      </c>
      <c r="W51" s="146"/>
      <c r="X51" s="89">
        <f t="shared" si="13"/>
        <v>7725</v>
      </c>
      <c r="Y51" s="45">
        <f t="shared" si="7"/>
        <v>133271385.10831161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39377.845501186239</v>
      </c>
      <c r="AD51" s="44">
        <f t="shared" si="14"/>
        <v>133732085.27210575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19569.563451633778</v>
      </c>
      <c r="P52" s="39">
        <f t="shared" si="2"/>
        <v>2035.0742052217456</v>
      </c>
      <c r="Q52" s="146"/>
      <c r="R52" s="32">
        <f t="shared" si="3"/>
        <v>1</v>
      </c>
      <c r="S52" s="37">
        <f t="shared" si="4"/>
        <v>1</v>
      </c>
      <c r="T52" s="146"/>
      <c r="U52" s="43">
        <f t="shared" si="5"/>
        <v>0.33600452667735553</v>
      </c>
      <c r="V52" s="37">
        <f t="shared" si="6"/>
        <v>4.0000001540440051E-3</v>
      </c>
      <c r="W52" s="146"/>
      <c r="X52" s="89">
        <f t="shared" si="13"/>
        <v>7725</v>
      </c>
      <c r="Y52" s="45">
        <f t="shared" si="7"/>
        <v>134506433.63099879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39742.561808083701</v>
      </c>
      <c r="AD52" s="44">
        <f t="shared" si="14"/>
        <v>134971331.02044368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19749.243533815534</v>
      </c>
      <c r="P53" s="39">
        <f t="shared" si="2"/>
        <v>2053.720695064942</v>
      </c>
      <c r="Q53" s="146"/>
      <c r="R53" s="32">
        <f t="shared" si="3"/>
        <v>1</v>
      </c>
      <c r="S53" s="37">
        <f t="shared" si="4"/>
        <v>1</v>
      </c>
      <c r="T53" s="146"/>
      <c r="U53" s="43">
        <f t="shared" si="5"/>
        <v>0.33600469522977738</v>
      </c>
      <c r="V53" s="37">
        <f t="shared" si="6"/>
        <v>4.0000001597678241E-3</v>
      </c>
      <c r="W53" s="146"/>
      <c r="X53" s="89">
        <f t="shared" si="13"/>
        <v>7725</v>
      </c>
      <c r="Y53" s="45">
        <f t="shared" si="7"/>
        <v>135741485.18769962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40107.276329792156</v>
      </c>
      <c r="AD53" s="44">
        <f t="shared" si="14"/>
        <v>136210579.79938167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19928.923615997293</v>
      </c>
      <c r="P54" s="39">
        <f t="shared" si="2"/>
        <v>2072.3668179565875</v>
      </c>
      <c r="Q54" s="147"/>
      <c r="R54" s="32">
        <f t="shared" si="3"/>
        <v>1</v>
      </c>
      <c r="S54" s="37">
        <f t="shared" si="4"/>
        <v>1</v>
      </c>
      <c r="T54" s="147"/>
      <c r="U54" s="43">
        <f t="shared" si="5"/>
        <v>0.33600486844603261</v>
      </c>
      <c r="V54" s="37">
        <f t="shared" si="6"/>
        <v>4.0000001656495731E-3</v>
      </c>
      <c r="W54" s="147"/>
      <c r="X54" s="89">
        <f t="shared" si="13"/>
        <v>7725</v>
      </c>
      <c r="Y54" s="45">
        <f t="shared" si="7"/>
        <v>136976539.86352739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40471.989089478804</v>
      </c>
      <c r="AD54" s="44">
        <f t="shared" si="14"/>
        <v>137449831.69407734</v>
      </c>
      <c r="AE54" s="125"/>
      <c r="AF54" s="53"/>
      <c r="AG54" s="54">
        <f>'[4]Risikoschätzung '!$T$20</f>
        <v>1.6438356164383561E-8</v>
      </c>
      <c r="AH54" s="52" t="s">
        <v>52</v>
      </c>
    </row>
    <row r="55" spans="1:34" ht="15" thickBot="1" x14ac:dyDescent="0.35">
      <c r="AD55" s="44">
        <f>SUM(AD9:AD54)</f>
        <v>5041544532.9526453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5022674680.2541542</v>
      </c>
      <c r="Z56" s="71">
        <f>SUM(Z9:Z54)</f>
        <v>15269750.680273406</v>
      </c>
      <c r="AA56" s="71">
        <f>SUM(AA9:AA54)</f>
        <v>625299.4132128919</v>
      </c>
      <c r="AB56" s="78">
        <f>SUM(AB9:AB54)</f>
        <v>1484202.6050024258</v>
      </c>
      <c r="AD56" s="72">
        <f>X56+Y56+Z56+AA56+AB56</f>
        <v>5041544532.9526424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D28" workbookViewId="0">
      <selection activeCell="AG13" sqref="AG1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87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86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0.33600060722386682</v>
      </c>
      <c r="V9" s="37">
        <f>($AI$7/$AG$12)*(1+0.15*(P9/$AG$10)^4)+$AH$32</f>
        <v>4.0000000213429735E-3</v>
      </c>
      <c r="W9" s="146"/>
      <c r="X9" s="80">
        <f t="shared" ref="X9:X12" si="0">($AG$7*$AG$8*S9*$AG$24+$AG$15*$AG$16*R9*$AG$24)</f>
        <v>3600</v>
      </c>
      <c r="Y9" s="45">
        <f>(O9*U9*$AG$30+P9*V9*$AG$29)*365</f>
        <v>81401619.177277967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24099.826323375677</v>
      </c>
      <c r="AD9" s="44">
        <f>SUM(X9:AB9)</f>
        <v>81693898.272999644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G10+(G10*J10)</f>
        <v>1260.2474266019526</v>
      </c>
      <c r="Q10" s="146"/>
      <c r="R10" s="32">
        <f t="shared" ref="R10:R54" si="3">IF(O10&lt;$AG$18,1,2)</f>
        <v>1</v>
      </c>
      <c r="S10" s="37">
        <f t="shared" ref="S10:S54" si="4">IF(P10&lt;$AG$10,1,2)</f>
        <v>1</v>
      </c>
      <c r="T10" s="146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4.0000000226541139E-3</v>
      </c>
      <c r="W10" s="146"/>
      <c r="X10" s="80">
        <f t="shared" si="0"/>
        <v>3600</v>
      </c>
      <c r="Y10" s="45">
        <f t="shared" ref="Y10:Y54" si="7">(O10*U10*$AG$30+P10*V10*$AG$29)*365</f>
        <v>82636597.45322594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24464.530558234255</v>
      </c>
      <c r="AD10" s="44">
        <f t="shared" ref="AD10:AD46" si="11">SUM(X10:AB10)</f>
        <v>82933246.219183326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1278.8907908122485</v>
      </c>
      <c r="Q11" s="146"/>
      <c r="R11" s="32">
        <f t="shared" si="3"/>
        <v>1</v>
      </c>
      <c r="S11" s="37">
        <f t="shared" si="4"/>
        <v>1</v>
      </c>
      <c r="T11" s="146"/>
      <c r="U11" s="43">
        <f t="shared" si="5"/>
        <v>0.33600068434625008</v>
      </c>
      <c r="V11" s="37">
        <f t="shared" si="6"/>
        <v>4.0000000240246816E-3</v>
      </c>
      <c r="W11" s="146"/>
      <c r="X11" s="80">
        <f t="shared" si="0"/>
        <v>3600</v>
      </c>
      <c r="Y11" s="45">
        <f t="shared" si="7"/>
        <v>83871576.386958972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24829.230071331032</v>
      </c>
      <c r="AD11" s="44">
        <f t="shared" si="11"/>
        <v>84172592.96986267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1297.5332072688666</v>
      </c>
      <c r="Q12" s="146"/>
      <c r="R12" s="32">
        <f t="shared" si="3"/>
        <v>1</v>
      </c>
      <c r="S12" s="37">
        <f t="shared" si="4"/>
        <v>1</v>
      </c>
      <c r="T12" s="146"/>
      <c r="U12" s="43">
        <f t="shared" si="5"/>
        <v>0.33600072555229193</v>
      </c>
      <c r="V12" s="37">
        <f t="shared" si="6"/>
        <v>4.0000000254564435E-3</v>
      </c>
      <c r="W12" s="146"/>
      <c r="X12" s="80">
        <f t="shared" si="0"/>
        <v>3600</v>
      </c>
      <c r="Y12" s="45">
        <f t="shared" si="7"/>
        <v>85106556.012513563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25193.925033520085</v>
      </c>
      <c r="AD12" s="44">
        <f t="shared" si="11"/>
        <v>85411937.865107656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1316.1747098569922</v>
      </c>
      <c r="Q13" s="146"/>
      <c r="R13" s="32">
        <f t="shared" si="3"/>
        <v>1</v>
      </c>
      <c r="S13" s="37">
        <f t="shared" si="4"/>
        <v>1</v>
      </c>
      <c r="T13" s="146"/>
      <c r="U13" s="43">
        <f t="shared" si="5"/>
        <v>0.33600076859173794</v>
      </c>
      <c r="V13" s="37">
        <f t="shared" si="6"/>
        <v>4.0000000269511914E-3</v>
      </c>
      <c r="W13" s="146"/>
      <c r="X13" s="80">
        <f>($AG$7*$AG$8*S13*$AG$24+$AG$15*$AG$16*R13*$AG$24)</f>
        <v>3600</v>
      </c>
      <c r="Y13" s="45">
        <f t="shared" si="7"/>
        <v>86341536.364802584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25558.615607510717</v>
      </c>
      <c r="AD13" s="44">
        <f t="shared" si="11"/>
        <v>86651269.83254756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1334.8153308654994</v>
      </c>
      <c r="Q14" s="146"/>
      <c r="R14" s="32">
        <f t="shared" si="3"/>
        <v>1</v>
      </c>
      <c r="S14" s="37">
        <f t="shared" si="4"/>
        <v>1</v>
      </c>
      <c r="T14" s="146"/>
      <c r="U14" s="43">
        <f t="shared" si="5"/>
        <v>0.33600081351818128</v>
      </c>
      <c r="V14" s="37">
        <f t="shared" si="6"/>
        <v>4.0000000285107442E-3</v>
      </c>
      <c r="W14" s="146"/>
      <c r="X14" s="80">
        <f>($AG$7*$AG$8*S14*$AG$24+$AG$15*$AG$16*R14*$AG$24)+AG26</f>
        <v>1163600</v>
      </c>
      <c r="Y14" s="45">
        <f t="shared" si="7"/>
        <v>87576517.4796343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25923.301948347122</v>
      </c>
      <c r="AD14" s="44">
        <f t="shared" si="11"/>
        <v>89050257.914389491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1353.4551010798561</v>
      </c>
      <c r="Q15" s="146"/>
      <c r="R15" s="32">
        <f t="shared" si="3"/>
        <v>1</v>
      </c>
      <c r="S15" s="37">
        <f t="shared" si="4"/>
        <v>1</v>
      </c>
      <c r="T15" s="146"/>
      <c r="U15" s="43">
        <f t="shared" si="5"/>
        <v>0.3360008603859872</v>
      </c>
      <c r="V15" s="37">
        <f t="shared" si="6"/>
        <v>4.0000000301369442E-3</v>
      </c>
      <c r="W15" s="146"/>
      <c r="X15" s="80">
        <f>($AJ$11*$AG$8*S15*$AG$25+$AJ$9*$AG$8*$AG$24*S15+$AG$15*$AG$16*R15*$AG$24)</f>
        <v>7725</v>
      </c>
      <c r="Y15" s="45">
        <f t="shared" si="7"/>
        <v>88811499.393731445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26287.984203854434</v>
      </c>
      <c r="AD15" s="44">
        <f t="shared" si="11"/>
        <v>89133361.349964187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1372.0940498686207</v>
      </c>
      <c r="Q16" s="146"/>
      <c r="R16" s="32">
        <f t="shared" si="3"/>
        <v>1</v>
      </c>
      <c r="S16" s="37">
        <f t="shared" si="4"/>
        <v>1</v>
      </c>
      <c r="T16" s="146"/>
      <c r="U16" s="43">
        <f t="shared" si="5"/>
        <v>0.33600090925029286</v>
      </c>
      <c r="V16" s="37">
        <f t="shared" si="6"/>
        <v>4.0000000318316624E-3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90046482.144749671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26652.662515054104</v>
      </c>
      <c r="AD16" s="44">
        <f t="shared" si="11"/>
        <v>90372330.17719698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1390.7322052640286</v>
      </c>
      <c r="Q17" s="146"/>
      <c r="R17" s="32">
        <f t="shared" si="3"/>
        <v>1</v>
      </c>
      <c r="S17" s="37">
        <f t="shared" si="4"/>
        <v>1</v>
      </c>
      <c r="T17" s="146"/>
      <c r="U17" s="43">
        <f t="shared" si="5"/>
        <v>0.33600096016700776</v>
      </c>
      <c r="V17" s="37">
        <f t="shared" si="6"/>
        <v>4.0000000335967947E-3</v>
      </c>
      <c r="W17" s="146"/>
      <c r="X17" s="89">
        <f t="shared" si="13"/>
        <v>7725</v>
      </c>
      <c r="Y17" s="45">
        <f t="shared" si="7"/>
        <v>91281465.771296039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27017.33701655085</v>
      </c>
      <c r="AD17" s="44">
        <f t="shared" si="11"/>
        <v>91611289.434952319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1409.369594037147</v>
      </c>
      <c r="Q18" s="146"/>
      <c r="R18" s="32">
        <f t="shared" si="3"/>
        <v>1</v>
      </c>
      <c r="S18" s="37">
        <f t="shared" si="4"/>
        <v>1</v>
      </c>
      <c r="T18" s="146"/>
      <c r="U18" s="43">
        <f t="shared" si="5"/>
        <v>0.33600101319281334</v>
      </c>
      <c r="V18" s="37">
        <f t="shared" si="6"/>
        <v>4.0000000354342615E-3</v>
      </c>
      <c r="W18" s="146"/>
      <c r="X18" s="89">
        <f t="shared" si="13"/>
        <v>7725</v>
      </c>
      <c r="Y18" s="45">
        <f t="shared" si="7"/>
        <v>92516450.312946871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27382.007836893532</v>
      </c>
      <c r="AD18" s="44">
        <f t="shared" si="11"/>
        <v>92850239.163052291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1428.0062417680085</v>
      </c>
      <c r="Q19" s="146"/>
      <c r="R19" s="32">
        <f t="shared" si="3"/>
        <v>1</v>
      </c>
      <c r="S19" s="37">
        <f t="shared" si="4"/>
        <v>1</v>
      </c>
      <c r="T19" s="146"/>
      <c r="U19" s="43">
        <f t="shared" si="5"/>
        <v>0.33600106838516319</v>
      </c>
      <c r="V19" s="37">
        <f t="shared" si="6"/>
        <v>4.0000000373460118E-3</v>
      </c>
      <c r="W19" s="146"/>
      <c r="X19" s="89">
        <f t="shared" si="13"/>
        <v>7725</v>
      </c>
      <c r="Y19" s="45">
        <f t="shared" si="7"/>
        <v>93751435.81026566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27746.675098911928</v>
      </c>
      <c r="AD19" s="44">
        <f t="shared" si="11"/>
        <v>94089179.402295336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1446.6421729111189</v>
      </c>
      <c r="Q20" s="146"/>
      <c r="R20" s="32">
        <f t="shared" si="3"/>
        <v>1</v>
      </c>
      <c r="S20" s="37">
        <f t="shared" si="4"/>
        <v>1</v>
      </c>
      <c r="T20" s="146"/>
      <c r="U20" s="43">
        <f t="shared" si="5"/>
        <v>0.33600112580228292</v>
      </c>
      <c r="V20" s="37">
        <f t="shared" si="6"/>
        <v>4.0000000393340162E-3</v>
      </c>
      <c r="W20" s="146"/>
      <c r="X20" s="89">
        <f t="shared" si="13"/>
        <v>7725</v>
      </c>
      <c r="Y20" s="45">
        <f t="shared" si="7"/>
        <v>94986422.304820418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28111.33892003127</v>
      </c>
      <c r="AD20" s="44">
        <f t="shared" si="11"/>
        <v>95328110.194473922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1465.2774108566889</v>
      </c>
      <c r="Q21" s="146"/>
      <c r="R21" s="32">
        <f t="shared" si="3"/>
        <v>1</v>
      </c>
      <c r="S21" s="37">
        <f t="shared" si="4"/>
        <v>1</v>
      </c>
      <c r="T21" s="146"/>
      <c r="U21" s="43">
        <f t="shared" si="5"/>
        <v>0.33600118550317032</v>
      </c>
      <c r="V21" s="37">
        <f t="shared" si="6"/>
        <v>4.0000000414002748E-3</v>
      </c>
      <c r="W21" s="146"/>
      <c r="X21" s="89">
        <f t="shared" si="13"/>
        <v>7725</v>
      </c>
      <c r="Y21" s="45">
        <f t="shared" si="7"/>
        <v>96221409.839201137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28475.999412566278</v>
      </c>
      <c r="AD21" s="44">
        <f t="shared" si="11"/>
        <v>96567031.582392886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1483.9119779879088</v>
      </c>
      <c r="Q22" s="146"/>
      <c r="R22" s="32">
        <f t="shared" si="3"/>
        <v>1</v>
      </c>
      <c r="S22" s="37">
        <f t="shared" si="4"/>
        <v>1</v>
      </c>
      <c r="T22" s="146"/>
      <c r="U22" s="43">
        <f t="shared" si="5"/>
        <v>0.33600124754759514</v>
      </c>
      <c r="V22" s="37">
        <f t="shared" si="6"/>
        <v>4.0000000435468112E-3</v>
      </c>
      <c r="W22" s="146"/>
      <c r="X22" s="89">
        <f t="shared" si="13"/>
        <v>7725</v>
      </c>
      <c r="Y22" s="45">
        <f t="shared" si="7"/>
        <v>97456398.457036778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28840.656683996185</v>
      </c>
      <c r="AD22" s="44">
        <f t="shared" si="11"/>
        <v>97805943.609886631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1502.5458957345679</v>
      </c>
      <c r="Q23" s="146"/>
      <c r="R23" s="32">
        <f t="shared" si="3"/>
        <v>1</v>
      </c>
      <c r="S23" s="37">
        <f t="shared" si="4"/>
        <v>1</v>
      </c>
      <c r="T23" s="146"/>
      <c r="U23" s="43">
        <f t="shared" si="5"/>
        <v>0.33600131199609939</v>
      </c>
      <c r="V23" s="37">
        <f t="shared" si="6"/>
        <v>4.0000000457756785E-3</v>
      </c>
      <c r="W23" s="146"/>
      <c r="X23" s="89">
        <f t="shared" si="13"/>
        <v>7725</v>
      </c>
      <c r="Y23" s="45">
        <f t="shared" si="7"/>
        <v>98691388.203012332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29205.31083722219</v>
      </c>
      <c r="AD23" s="44">
        <f t="shared" si="11"/>
        <v>99044846.321836963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1521.1791846232784</v>
      </c>
      <c r="Q24" s="146"/>
      <c r="R24" s="32">
        <f t="shared" si="3"/>
        <v>1</v>
      </c>
      <c r="S24" s="37">
        <f t="shared" si="4"/>
        <v>1</v>
      </c>
      <c r="T24" s="146"/>
      <c r="U24" s="43">
        <f t="shared" si="5"/>
        <v>0.33600137890999693</v>
      </c>
      <c r="V24" s="37">
        <f t="shared" si="6"/>
        <v>4.0000000480889504E-3</v>
      </c>
      <c r="W24" s="146"/>
      <c r="X24" s="89">
        <f t="shared" si="13"/>
        <v>7725</v>
      </c>
      <c r="Y24" s="45">
        <f t="shared" si="7"/>
        <v>99926379.122885406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29569.961970808636</v>
      </c>
      <c r="AD24" s="44">
        <f t="shared" si="11"/>
        <v>100283739.76418991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1539.8118643245643</v>
      </c>
      <c r="Q25" s="146"/>
      <c r="R25" s="32">
        <f t="shared" si="3"/>
        <v>1</v>
      </c>
      <c r="S25" s="37">
        <f t="shared" si="4"/>
        <v>1</v>
      </c>
      <c r="T25" s="146"/>
      <c r="U25" s="43">
        <f t="shared" si="5"/>
        <v>0.33600144835137397</v>
      </c>
      <c r="V25" s="37">
        <f t="shared" si="6"/>
        <v>4.0000000504887305E-3</v>
      </c>
      <c r="W25" s="146"/>
      <c r="X25" s="89">
        <f t="shared" si="13"/>
        <v>7725</v>
      </c>
      <c r="Y25" s="45">
        <f t="shared" si="7"/>
        <v>101161371.26350293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29934.610179209118</v>
      </c>
      <c r="AD25" s="44">
        <f t="shared" si="11"/>
        <v>101522623.98397307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1558.4439536970285</v>
      </c>
      <c r="Q26" s="146"/>
      <c r="R26" s="32">
        <f t="shared" si="3"/>
        <v>1</v>
      </c>
      <c r="S26" s="37">
        <f t="shared" si="4"/>
        <v>1</v>
      </c>
      <c r="T26" s="146"/>
      <c r="U26" s="43">
        <f t="shared" si="5"/>
        <v>0.33600152038308856</v>
      </c>
      <c r="V26" s="37">
        <f t="shared" si="6"/>
        <v>4.0000000529771453E-3</v>
      </c>
      <c r="W26" s="146"/>
      <c r="X26" s="89">
        <f t="shared" si="13"/>
        <v>7725</v>
      </c>
      <c r="Y26" s="45">
        <f t="shared" si="7"/>
        <v>102396364.67281747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30299.255552978553</v>
      </c>
      <c r="AD26" s="44">
        <f t="shared" si="11"/>
        <v>102761499.02931213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1577.0754708288182</v>
      </c>
      <c r="Q27" s="146"/>
      <c r="R27" s="32">
        <f t="shared" si="3"/>
        <v>1</v>
      </c>
      <c r="S27" s="37">
        <f t="shared" si="4"/>
        <v>1</v>
      </c>
      <c r="T27" s="146"/>
      <c r="U27" s="43">
        <f t="shared" si="5"/>
        <v>0.33600159506877103</v>
      </c>
      <c r="V27" s="37">
        <f t="shared" si="6"/>
        <v>4.0000000555563504E-3</v>
      </c>
      <c r="W27" s="146"/>
      <c r="X27" s="89">
        <f t="shared" si="13"/>
        <v>7725</v>
      </c>
      <c r="Y27" s="45">
        <f t="shared" si="7"/>
        <v>103631359.39990368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30663.898178972318</v>
      </c>
      <c r="AD27" s="44">
        <f t="shared" si="11"/>
        <v>104000364.94944784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1595.70643307657</v>
      </c>
      <c r="Q28" s="146"/>
      <c r="R28" s="32">
        <f t="shared" si="3"/>
        <v>1</v>
      </c>
      <c r="S28" s="37">
        <f t="shared" si="4"/>
        <v>1</v>
      </c>
      <c r="T28" s="146"/>
      <c r="U28" s="43">
        <f t="shared" si="5"/>
        <v>0.33600167247282375</v>
      </c>
      <c r="V28" s="37">
        <f t="shared" si="6"/>
        <v>4.0000000582285245E-3</v>
      </c>
      <c r="W28" s="146"/>
      <c r="X28" s="89">
        <f t="shared" si="13"/>
        <v>7725</v>
      </c>
      <c r="Y28" s="45">
        <f t="shared" si="7"/>
        <v>104866355.49497437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31028.538140533205</v>
      </c>
      <c r="AD28" s="44">
        <f t="shared" si="11"/>
        <v>105239221.79475234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1614.3368571020214</v>
      </c>
      <c r="Q29" s="146"/>
      <c r="R29" s="32">
        <f t="shared" si="3"/>
        <v>1</v>
      </c>
      <c r="S29" s="37">
        <f t="shared" si="4"/>
        <v>1</v>
      </c>
      <c r="T29" s="146"/>
      <c r="U29" s="43">
        <f t="shared" si="5"/>
        <v>0.33600175266042104</v>
      </c>
      <c r="V29" s="37">
        <f t="shared" si="6"/>
        <v>4.0000000609958734E-3</v>
      </c>
      <c r="W29" s="146"/>
      <c r="X29" s="89">
        <f t="shared" si="13"/>
        <v>7725</v>
      </c>
      <c r="Y29" s="45">
        <f t="shared" si="7"/>
        <v>106101353.00939651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31393.175517667267</v>
      </c>
      <c r="AD29" s="44">
        <f t="shared" si="11"/>
        <v>106478069.61674562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1632.9667589064422</v>
      </c>
      <c r="Q30" s="146"/>
      <c r="R30" s="32">
        <f t="shared" si="3"/>
        <v>1</v>
      </c>
      <c r="S30" s="37">
        <f t="shared" si="4"/>
        <v>1</v>
      </c>
      <c r="T30" s="146"/>
      <c r="U30" s="43">
        <f t="shared" si="5"/>
        <v>0.33600183569750952</v>
      </c>
      <c r="V30" s="37">
        <f t="shared" si="6"/>
        <v>4.0000000638606269E-3</v>
      </c>
      <c r="W30" s="146"/>
      <c r="X30" s="89">
        <f t="shared" si="13"/>
        <v>7725</v>
      </c>
      <c r="Y30" s="45">
        <f t="shared" si="7"/>
        <v>107336351.9957073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31757.810387209138</v>
      </c>
      <c r="AD30" s="44">
        <f t="shared" si="11"/>
        <v>107716908.46811183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1651.5961538630381</v>
      </c>
      <c r="Q31" s="146"/>
      <c r="R31" s="32">
        <f t="shared" si="3"/>
        <v>1</v>
      </c>
      <c r="S31" s="37">
        <f t="shared" si="4"/>
        <v>1</v>
      </c>
      <c r="T31" s="146"/>
      <c r="U31" s="43">
        <f t="shared" si="5"/>
        <v>0.33600192165080772</v>
      </c>
      <c r="V31" s="37">
        <f t="shared" si="6"/>
        <v>4.0000000668250438E-3</v>
      </c>
      <c r="W31" s="146"/>
      <c r="X31" s="89">
        <f t="shared" si="13"/>
        <v>7725</v>
      </c>
      <c r="Y31" s="45">
        <f t="shared" si="7"/>
        <v>108571352.50762989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32122.442822977617</v>
      </c>
      <c r="AD31" s="44">
        <f t="shared" si="11"/>
        <v>108955738.40271519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1670.2250567474684</v>
      </c>
      <c r="Q32" s="146"/>
      <c r="R32" s="32">
        <f t="shared" si="3"/>
        <v>1</v>
      </c>
      <c r="S32" s="37">
        <f t="shared" si="4"/>
        <v>1</v>
      </c>
      <c r="T32" s="146"/>
      <c r="U32" s="43">
        <f t="shared" si="5"/>
        <v>0.33600201058780638</v>
      </c>
      <c r="V32" s="37">
        <f t="shared" si="6"/>
        <v>4.0000000698914061E-3</v>
      </c>
      <c r="W32" s="146"/>
      <c r="X32" s="89">
        <f t="shared" si="13"/>
        <v>7725</v>
      </c>
      <c r="Y32" s="45">
        <f t="shared" si="7"/>
        <v>109806354.60008919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32487.072895922222</v>
      </c>
      <c r="AD32" s="44">
        <f t="shared" si="11"/>
        <v>110194559.47561635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1688.853481766597</v>
      </c>
      <c r="Q33" s="146"/>
      <c r="R33" s="32">
        <f t="shared" si="3"/>
        <v>1</v>
      </c>
      <c r="S33" s="37">
        <f t="shared" si="4"/>
        <v>1</v>
      </c>
      <c r="T33" s="146"/>
      <c r="U33" s="43">
        <f t="shared" si="5"/>
        <v>0.33600210257676827</v>
      </c>
      <c r="V33" s="37">
        <f t="shared" si="6"/>
        <v>4.0000000730620244E-3</v>
      </c>
      <c r="W33" s="146"/>
      <c r="X33" s="89">
        <f t="shared" si="13"/>
        <v>7725</v>
      </c>
      <c r="Y33" s="45">
        <f t="shared" si="7"/>
        <v>111041358.32922749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32851.700674261228</v>
      </c>
      <c r="AD33" s="44">
        <f t="shared" si="11"/>
        <v>111433371.74308802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1707.4814425856043</v>
      </c>
      <c r="Q34" s="146"/>
      <c r="R34" s="32">
        <f t="shared" si="3"/>
        <v>1</v>
      </c>
      <c r="S34" s="37">
        <f t="shared" si="4"/>
        <v>1</v>
      </c>
      <c r="T34" s="146"/>
      <c r="U34" s="43">
        <f t="shared" si="5"/>
        <v>0.33600219768672818</v>
      </c>
      <c r="V34" s="37">
        <f t="shared" si="6"/>
        <v>4.0000000763392293E-3</v>
      </c>
      <c r="W34" s="146"/>
      <c r="X34" s="89">
        <f t="shared" si="13"/>
        <v>7725</v>
      </c>
      <c r="Y34" s="45">
        <f t="shared" si="7"/>
        <v>112276363.75241998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33216.326223611868</v>
      </c>
      <c r="AD34" s="44">
        <f t="shared" si="11"/>
        <v>112672175.26263084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1726.1089523535575</v>
      </c>
      <c r="Q35" s="146"/>
      <c r="R35" s="32">
        <f t="shared" si="3"/>
        <v>1</v>
      </c>
      <c r="S35" s="37">
        <f t="shared" si="4"/>
        <v>1</v>
      </c>
      <c r="T35" s="146"/>
      <c r="U35" s="43">
        <f t="shared" si="5"/>
        <v>0.33600229598749315</v>
      </c>
      <c r="V35" s="37">
        <f t="shared" si="6"/>
        <v>4.0000000797253844E-3</v>
      </c>
      <c r="W35" s="146"/>
      <c r="X35" s="89">
        <f t="shared" si="13"/>
        <v>7725</v>
      </c>
      <c r="Y35" s="45">
        <f t="shared" si="7"/>
        <v>113511370.92829028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33580.949607113122</v>
      </c>
      <c r="AD35" s="44">
        <f t="shared" si="11"/>
        <v>113910970.09298918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1744.7360237275518</v>
      </c>
      <c r="Q36" s="146"/>
      <c r="R36" s="32">
        <f t="shared" si="3"/>
        <v>1</v>
      </c>
      <c r="S36" s="37">
        <f t="shared" si="4"/>
        <v>1</v>
      </c>
      <c r="T36" s="146"/>
      <c r="U36" s="43">
        <f t="shared" si="5"/>
        <v>0.33600239754964212</v>
      </c>
      <c r="V36" s="37">
        <f t="shared" si="6"/>
        <v>4.0000000832228749E-3</v>
      </c>
      <c r="W36" s="146"/>
      <c r="X36" s="89">
        <f t="shared" si="13"/>
        <v>7725</v>
      </c>
      <c r="Y36" s="45">
        <f t="shared" si="7"/>
        <v>114746379.91672595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33945.570885541609</v>
      </c>
      <c r="AD36" s="44">
        <f t="shared" si="11"/>
        <v>115149756.2941668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1763.3626688955019</v>
      </c>
      <c r="Q37" s="146"/>
      <c r="R37" s="32">
        <f t="shared" si="3"/>
        <v>1</v>
      </c>
      <c r="S37" s="37">
        <f t="shared" si="4"/>
        <v>1</v>
      </c>
      <c r="T37" s="146"/>
      <c r="U37" s="43">
        <f t="shared" si="5"/>
        <v>0.33600250244452629</v>
      </c>
      <c r="V37" s="37">
        <f t="shared" si="6"/>
        <v>4.0000000868341129E-3</v>
      </c>
      <c r="W37" s="146"/>
      <c r="X37" s="89">
        <f t="shared" si="13"/>
        <v>7725</v>
      </c>
      <c r="Y37" s="45">
        <f t="shared" si="7"/>
        <v>115981390.77889362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34310.190117421051</v>
      </c>
      <c r="AD37" s="44">
        <f t="shared" si="11"/>
        <v>116388533.92744227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1781.9888995976862</v>
      </c>
      <c r="Q38" s="146"/>
      <c r="R38" s="32">
        <f t="shared" si="3"/>
        <v>1</v>
      </c>
      <c r="S38" s="37">
        <f t="shared" si="4"/>
        <v>1</v>
      </c>
      <c r="T38" s="146"/>
      <c r="U38" s="43">
        <f t="shared" si="5"/>
        <v>0.33600261074426885</v>
      </c>
      <c r="V38" s="37">
        <f t="shared" si="6"/>
        <v>4.0000000905615358E-3</v>
      </c>
      <c r="W38" s="146"/>
      <c r="X38" s="89">
        <f t="shared" si="13"/>
        <v>7725</v>
      </c>
      <c r="Y38" s="45">
        <f t="shared" si="7"/>
        <v>117216403.5772544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34674.807359125734</v>
      </c>
      <c r="AD38" s="44">
        <f t="shared" si="11"/>
        <v>117627303.05538449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1800.6147271471093</v>
      </c>
      <c r="Q39" s="146"/>
      <c r="R39" s="32">
        <f t="shared" si="3"/>
        <v>1</v>
      </c>
      <c r="S39" s="37">
        <f t="shared" si="4"/>
        <v>1</v>
      </c>
      <c r="T39" s="146"/>
      <c r="U39" s="43">
        <f t="shared" si="5"/>
        <v>0.33600272252176505</v>
      </c>
      <c r="V39" s="37">
        <f t="shared" si="6"/>
        <v>4.0000000944076077E-3</v>
      </c>
      <c r="W39" s="146"/>
      <c r="X39" s="89">
        <f t="shared" si="13"/>
        <v>7725</v>
      </c>
      <c r="Y39" s="45">
        <f t="shared" si="7"/>
        <v>118451418.37557907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35039.422664978243</v>
      </c>
      <c r="AD39" s="44">
        <f t="shared" si="11"/>
        <v>118866063.74186809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1819.2401624487634</v>
      </c>
      <c r="Q40" s="146"/>
      <c r="R40" s="32">
        <f t="shared" si="3"/>
        <v>1</v>
      </c>
      <c r="S40" s="37">
        <f t="shared" si="4"/>
        <v>1</v>
      </c>
      <c r="T40" s="146"/>
      <c r="U40" s="43">
        <f t="shared" si="5"/>
        <v>0.3360028378506823</v>
      </c>
      <c r="V40" s="37">
        <f t="shared" si="6"/>
        <v>4.0000000983748188E-3</v>
      </c>
      <c r="W40" s="146"/>
      <c r="X40" s="89">
        <f t="shared" si="13"/>
        <v>7725</v>
      </c>
      <c r="Y40" s="45">
        <f t="shared" si="7"/>
        <v>119686435.23896334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35404.036087341985</v>
      </c>
      <c r="AD40" s="44">
        <f t="shared" si="11"/>
        <v>120104816.05208892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1837.8652160178588</v>
      </c>
      <c r="Q41" s="146"/>
      <c r="R41" s="32">
        <f t="shared" si="3"/>
        <v>1</v>
      </c>
      <c r="S41" s="37">
        <f t="shared" si="4"/>
        <v>1</v>
      </c>
      <c r="T41" s="146"/>
      <c r="U41" s="43">
        <f t="shared" si="5"/>
        <v>0.33600295680546011</v>
      </c>
      <c r="V41" s="37">
        <f t="shared" si="6"/>
        <v>4.0000001024656819E-3</v>
      </c>
      <c r="W41" s="146"/>
      <c r="X41" s="89">
        <f t="shared" si="13"/>
        <v>7725</v>
      </c>
      <c r="Y41" s="45">
        <f t="shared" si="7"/>
        <v>120921454.23384276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35768.64767670873</v>
      </c>
      <c r="AD41" s="44">
        <f t="shared" si="11"/>
        <v>121343560.05257906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1856.489897997086</v>
      </c>
      <c r="Q42" s="146"/>
      <c r="R42" s="32">
        <f t="shared" si="3"/>
        <v>1</v>
      </c>
      <c r="S42" s="37">
        <f t="shared" si="4"/>
        <v>1</v>
      </c>
      <c r="T42" s="146"/>
      <c r="U42" s="43">
        <f t="shared" si="5"/>
        <v>0.33600307946130992</v>
      </c>
      <c r="V42" s="37">
        <f t="shared" si="6"/>
        <v>4.0000001066827408E-3</v>
      </c>
      <c r="W42" s="146"/>
      <c r="X42" s="89">
        <f t="shared" si="13"/>
        <v>7725</v>
      </c>
      <c r="Y42" s="45">
        <f t="shared" si="7"/>
        <v>122156475.42800793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36133.257481781468</v>
      </c>
      <c r="AD42" s="44">
        <f t="shared" si="11"/>
        <v>122582295.81122227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1875.1142181729651</v>
      </c>
      <c r="Q43" s="146"/>
      <c r="R43" s="32">
        <f t="shared" si="3"/>
        <v>1</v>
      </c>
      <c r="S43" s="37">
        <f t="shared" si="4"/>
        <v>1</v>
      </c>
      <c r="T43" s="146"/>
      <c r="U43" s="43">
        <f t="shared" si="5"/>
        <v>0.33600320589421551</v>
      </c>
      <c r="V43" s="37">
        <f t="shared" si="6"/>
        <v>4.0000001110285606E-3</v>
      </c>
      <c r="W43" s="146"/>
      <c r="X43" s="89">
        <f t="shared" si="13"/>
        <v>7725</v>
      </c>
      <c r="Y43" s="45">
        <f t="shared" si="7"/>
        <v>123391498.89061949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36497.865549552953</v>
      </c>
      <c r="AD43" s="44">
        <f t="shared" si="11"/>
        <v>123821023.39726903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18132.12279417973</v>
      </c>
      <c r="P44" s="39">
        <f t="shared" si="2"/>
        <v>1893.7381859913462</v>
      </c>
      <c r="Q44" s="146"/>
      <c r="R44" s="32">
        <f t="shared" si="3"/>
        <v>1</v>
      </c>
      <c r="S44" s="37">
        <f t="shared" si="4"/>
        <v>1</v>
      </c>
      <c r="T44" s="146"/>
      <c r="U44" s="43">
        <f t="shared" si="5"/>
        <v>0.33600333618093248</v>
      </c>
      <c r="V44" s="37">
        <f t="shared" si="6"/>
        <v>4.0000001155057361E-3</v>
      </c>
      <c r="W44" s="146"/>
      <c r="X44" s="89">
        <f t="shared" si="13"/>
        <v>7725</v>
      </c>
      <c r="Y44" s="45">
        <f t="shared" si="7"/>
        <v>124626524.6922231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36862.471925380123</v>
      </c>
      <c r="AD44" s="44">
        <f t="shared" si="11"/>
        <v>125059742.88135172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1912.3618105721021</v>
      </c>
      <c r="Q45" s="146"/>
      <c r="R45" s="32">
        <f t="shared" si="3"/>
        <v>1</v>
      </c>
      <c r="S45" s="37">
        <f t="shared" si="4"/>
        <v>1</v>
      </c>
      <c r="T45" s="146"/>
      <c r="U45" s="43">
        <f t="shared" si="5"/>
        <v>0.3360034703989887</v>
      </c>
      <c r="V45" s="37">
        <f t="shared" si="6"/>
        <v>4.0000001201168827E-3</v>
      </c>
      <c r="W45" s="146"/>
      <c r="X45" s="89">
        <f t="shared" si="13"/>
        <v>7725</v>
      </c>
      <c r="Y45" s="45">
        <f t="shared" si="7"/>
        <v>125861552.90476422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37227.076653054595</v>
      </c>
      <c r="AD45" s="44">
        <f t="shared" si="11"/>
        <v>126298454.33549957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1930.9851007230729</v>
      </c>
      <c r="Q46" s="146"/>
      <c r="R46" s="32">
        <f t="shared" si="3"/>
        <v>1</v>
      </c>
      <c r="S46" s="37">
        <f t="shared" si="4"/>
        <v>1</v>
      </c>
      <c r="T46" s="146"/>
      <c r="U46" s="43">
        <f t="shared" si="5"/>
        <v>0.3360036086266841</v>
      </c>
      <c r="V46" s="37">
        <f t="shared" si="6"/>
        <v>4.0000001248646474E-3</v>
      </c>
      <c r="W46" s="146"/>
      <c r="X46" s="89">
        <f t="shared" si="13"/>
        <v>7725</v>
      </c>
      <c r="Y46" s="45">
        <f t="shared" si="7"/>
        <v>127096583.60160333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37591.679774869743</v>
      </c>
      <c r="AD46" s="44">
        <f t="shared" si="11"/>
        <v>127537157.8331539</v>
      </c>
      <c r="AE46" s="125"/>
      <c r="AF46" s="53"/>
      <c r="AG46" s="54">
        <f>'[4]Risikoschätzung '!$T$22</f>
        <v>4.5820769878319424E-6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1949.6080649532967</v>
      </c>
      <c r="Q47" s="146"/>
      <c r="R47" s="32">
        <f t="shared" si="3"/>
        <v>1</v>
      </c>
      <c r="S47" s="37">
        <f t="shared" si="4"/>
        <v>1</v>
      </c>
      <c r="T47" s="146"/>
      <c r="U47" s="43">
        <f t="shared" si="5"/>
        <v>0.3360037509430906</v>
      </c>
      <c r="V47" s="37">
        <f t="shared" si="6"/>
        <v>4.0000001297516991E-3</v>
      </c>
      <c r="W47" s="146"/>
      <c r="X47" s="89">
        <f t="shared" si="13"/>
        <v>7725</v>
      </c>
      <c r="Y47" s="45">
        <f t="shared" si="7"/>
        <v>128331616.85753034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37956.281331684106</v>
      </c>
      <c r="AD47" s="44">
        <f t="shared" ref="AD47:AD54" si="14">SUM(X47:AB47)</f>
        <v>128775853.44918276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18850.843122906754</v>
      </c>
      <c r="P48" s="39">
        <f t="shared" si="2"/>
        <v>1968.2307114855723</v>
      </c>
      <c r="Q48" s="146"/>
      <c r="R48" s="32">
        <f t="shared" si="3"/>
        <v>1</v>
      </c>
      <c r="S48" s="37">
        <f t="shared" si="4"/>
        <v>1</v>
      </c>
      <c r="T48" s="146"/>
      <c r="U48" s="43">
        <f t="shared" si="5"/>
        <v>0.33600389742805226</v>
      </c>
      <c r="V48" s="37">
        <f t="shared" si="6"/>
        <v>4.0000001347807353E-3</v>
      </c>
      <c r="W48" s="146"/>
      <c r="X48" s="89">
        <f t="shared" si="13"/>
        <v>7725</v>
      </c>
      <c r="Y48" s="45">
        <f t="shared" si="7"/>
        <v>129566652.7487798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38320.881362981796</v>
      </c>
      <c r="AD48" s="44">
        <f t="shared" si="14"/>
        <v>130014832.33891721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19030.52320508851</v>
      </c>
      <c r="P49" s="39">
        <f t="shared" si="2"/>
        <v>1986.8530482683987</v>
      </c>
      <c r="Q49" s="146"/>
      <c r="R49" s="32">
        <f t="shared" si="3"/>
        <v>1</v>
      </c>
      <c r="S49" s="37">
        <f t="shared" si="4"/>
        <v>1</v>
      </c>
      <c r="T49" s="146"/>
      <c r="U49" s="43">
        <f t="shared" si="5"/>
        <v>0.33600404816218532</v>
      </c>
      <c r="V49" s="37">
        <f t="shared" si="6"/>
        <v>4.000000139954476E-3</v>
      </c>
      <c r="W49" s="146"/>
      <c r="X49" s="89">
        <f t="shared" si="13"/>
        <v>7725</v>
      </c>
      <c r="Y49" s="45">
        <f t="shared" si="7"/>
        <v>130801691.35304557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38685.479906929759</v>
      </c>
      <c r="AD49" s="44">
        <f t="shared" si="14"/>
        <v>131254067.943652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19210.203287270266</v>
      </c>
      <c r="P50" s="39">
        <f t="shared" si="2"/>
        <v>2005.475082987314</v>
      </c>
      <c r="Q50" s="146"/>
      <c r="R50" s="32">
        <f t="shared" si="3"/>
        <v>1</v>
      </c>
      <c r="S50" s="37">
        <f t="shared" si="4"/>
        <v>1</v>
      </c>
      <c r="T50" s="146"/>
      <c r="U50" s="43">
        <f t="shared" si="5"/>
        <v>0.33600420322687802</v>
      </c>
      <c r="V50" s="37">
        <f t="shared" si="6"/>
        <v>4.0000001452756692E-3</v>
      </c>
      <c r="W50" s="146"/>
      <c r="X50" s="89">
        <f t="shared" si="13"/>
        <v>7725</v>
      </c>
      <c r="Y50" s="45">
        <f t="shared" si="7"/>
        <v>132036732.74949545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39050.077000432299</v>
      </c>
      <c r="AD50" s="44">
        <f t="shared" si="14"/>
        <v>132493306.33779739</v>
      </c>
      <c r="AE50" s="125"/>
      <c r="AF50" s="53"/>
      <c r="AG50" s="54">
        <f>'[4]Risikoschätzung '!$T$21</f>
        <v>3.1719598989821684E-7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19389.883369452022</v>
      </c>
      <c r="P51" s="39">
        <f t="shared" si="2"/>
        <v>2024.0968230756841</v>
      </c>
      <c r="Q51" s="146"/>
      <c r="R51" s="32">
        <f t="shared" si="3"/>
        <v>1</v>
      </c>
      <c r="S51" s="37">
        <f t="shared" si="4"/>
        <v>1</v>
      </c>
      <c r="T51" s="146"/>
      <c r="U51" s="43">
        <f t="shared" si="5"/>
        <v>0.33600436270429063</v>
      </c>
      <c r="V51" s="37">
        <f t="shared" si="6"/>
        <v>4.0000001507470894E-3</v>
      </c>
      <c r="W51" s="146"/>
      <c r="X51" s="89">
        <f t="shared" si="13"/>
        <v>7725</v>
      </c>
      <c r="Y51" s="45">
        <f t="shared" si="7"/>
        <v>133271777.01878598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39414.672679182826</v>
      </c>
      <c r="AD51" s="44">
        <f t="shared" si="14"/>
        <v>133732547.60207823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19569.563451633778</v>
      </c>
      <c r="P52" s="39">
        <f t="shared" si="2"/>
        <v>2042.7182757249593</v>
      </c>
      <c r="Q52" s="146"/>
      <c r="R52" s="32">
        <f t="shared" si="3"/>
        <v>1</v>
      </c>
      <c r="S52" s="37">
        <f t="shared" si="4"/>
        <v>1</v>
      </c>
      <c r="T52" s="146"/>
      <c r="U52" s="43">
        <f t="shared" si="5"/>
        <v>0.33600452667735553</v>
      </c>
      <c r="V52" s="37">
        <f t="shared" si="6"/>
        <v>4.0000001563715356E-3</v>
      </c>
      <c r="W52" s="146"/>
      <c r="X52" s="89">
        <f t="shared" si="13"/>
        <v>7725</v>
      </c>
      <c r="Y52" s="45">
        <f t="shared" si="7"/>
        <v>134506824.24307728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39779.266977713116</v>
      </c>
      <c r="AD52" s="44">
        <f t="shared" si="14"/>
        <v>134971791.81872061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19749.243533815534</v>
      </c>
      <c r="P53" s="39">
        <f t="shared" si="2"/>
        <v>2061.339447894436</v>
      </c>
      <c r="Q53" s="146"/>
      <c r="R53" s="32">
        <f t="shared" si="3"/>
        <v>1</v>
      </c>
      <c r="S53" s="37">
        <f t="shared" si="4"/>
        <v>1</v>
      </c>
      <c r="T53" s="146"/>
      <c r="U53" s="43">
        <f t="shared" si="5"/>
        <v>0.33600469522977738</v>
      </c>
      <c r="V53" s="37">
        <f t="shared" si="6"/>
        <v>4.0000001621518328E-3</v>
      </c>
      <c r="W53" s="146"/>
      <c r="X53" s="89">
        <f t="shared" si="13"/>
        <v>7725</v>
      </c>
      <c r="Y53" s="45">
        <f t="shared" si="7"/>
        <v>135741874.50604752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40143.859929440223</v>
      </c>
      <c r="AD53" s="44">
        <f t="shared" si="14"/>
        <v>136211039.07146662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19928.923615997293</v>
      </c>
      <c r="P54" s="39">
        <f t="shared" si="2"/>
        <v>2079.9603463205526</v>
      </c>
      <c r="Q54" s="147"/>
      <c r="R54" s="32">
        <f t="shared" si="3"/>
        <v>1</v>
      </c>
      <c r="S54" s="37">
        <f t="shared" si="4"/>
        <v>1</v>
      </c>
      <c r="T54" s="147"/>
      <c r="U54" s="43">
        <f t="shared" si="5"/>
        <v>0.33600486844603261</v>
      </c>
      <c r="V54" s="37">
        <f t="shared" si="6"/>
        <v>4.0000001680908313E-3</v>
      </c>
      <c r="W54" s="147"/>
      <c r="X54" s="89">
        <f t="shared" si="13"/>
        <v>7725</v>
      </c>
      <c r="Y54" s="45">
        <f t="shared" si="7"/>
        <v>136976927.89290771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40508.451566711054</v>
      </c>
      <c r="AD54" s="44">
        <f t="shared" si="14"/>
        <v>137450289.44558913</v>
      </c>
      <c r="AE54" s="125"/>
      <c r="AF54" s="53"/>
      <c r="AG54" s="54">
        <f>'[4]Risikoschätzung '!$T$20</f>
        <v>1.6438356164383561E-8</v>
      </c>
      <c r="AH54" s="52" t="s">
        <v>52</v>
      </c>
    </row>
    <row r="55" spans="1:34" ht="15" thickBot="1" x14ac:dyDescent="0.35">
      <c r="AD55" s="44">
        <f>SUM(AD9:AD54)</f>
        <v>5041567212.283145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5022693905.1964655</v>
      </c>
      <c r="Z56" s="71">
        <f>SUM(Z9:Z54)</f>
        <v>15271398.532316765</v>
      </c>
      <c r="AA56" s="71">
        <f>SUM(AA9:AA54)</f>
        <v>625299.4132128919</v>
      </c>
      <c r="AB56" s="78">
        <f>SUM(AB9:AB54)</f>
        <v>1486009.141149496</v>
      </c>
      <c r="AD56" s="72">
        <f>X56+Y56+Z56+AA56+AB56</f>
        <v>5041567212.283145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AD32" workbookViewId="0">
      <selection activeCell="AG46" sqref="AG4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89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88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0.33600060722386682</v>
      </c>
      <c r="V9" s="37">
        <f>($AI$7/$AG$12)*(1+0.15*(P9/$AG$10)^4)+$AH$32</f>
        <v>4.0000000217359239E-3</v>
      </c>
      <c r="W9" s="146"/>
      <c r="X9" s="80">
        <f>($AG$7*$AG$8*S9*$AG$24+$AG$15*$AG$16*R9*$AG$24)</f>
        <v>3600</v>
      </c>
      <c r="Y9" s="45">
        <f>(O9*U9*$AG$30+P9*V9*$AG$29)*365</f>
        <v>81401909.211672857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365*((P9*$AI$7*($AG$53*$AG$54+$AG$49*$AG$50+$AG$45*$AG$46))+(O9*$AI$15*($AG$53*$AG$55+$AG$49*$AG$51+$AG$45*$AG$47)))</f>
        <v>24127.080379323415</v>
      </c>
      <c r="AD9" s="44">
        <f>SUM(X9:AB9)</f>
        <v>81694240.421540812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3" si="4">($AI$15/$AG$20)*(1+0.15*(O10/$AG$18)^4)+$AH$33</f>
        <v>0.33600064492079135</v>
      </c>
      <c r="V10" s="37">
        <f t="shared" ref="V10:V54" si="5">($AI$7/$AG$12)*(1+0.15*(P10/$AG$10)^4)+$AH$32</f>
        <v>4.0000000230590877E-3</v>
      </c>
      <c r="W10" s="146"/>
      <c r="X10" s="80">
        <f t="shared" ref="X10:X12" si="6">($AG$7*$AG$8*S10*$AG$24+$AG$15*$AG$16*R10*$AG$24)</f>
        <v>3600</v>
      </c>
      <c r="Y10" s="45">
        <f t="shared" ref="Y10:Y54" si="7">(O10*U10*$AG$30+P10*V10*$AG$29)*365</f>
        <v>82636883.347710729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365*((P10*$AI$7*($AG$53*$AG$54+$AG$49*$AG$50+$AG$45*$AG$46))+(O10*$AI$15*($AG$53*$AG$55+$AG$49*$AG$51+$AG$45*$AG$47)))</f>
        <v>24491.395593581452</v>
      </c>
      <c r="AD10" s="44">
        <f t="shared" ref="AD10:AD46" si="11">SUM(X10:AB10)</f>
        <v>82933583.483944312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0.33600068434625008</v>
      </c>
      <c r="V11" s="37">
        <f t="shared" si="5"/>
        <v>4.0000000244418644E-3</v>
      </c>
      <c r="W11" s="146"/>
      <c r="X11" s="80">
        <f t="shared" si="6"/>
        <v>3600</v>
      </c>
      <c r="Y11" s="45">
        <f t="shared" si="7"/>
        <v>83871858.260799289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24855.717293275025</v>
      </c>
      <c r="AD11" s="44">
        <f t="shared" si="11"/>
        <v>84172925.491539091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0"/>
        <v>12382.360164363514</v>
      </c>
      <c r="P12" s="39">
        <f t="shared" si="1"/>
        <v>1302.9728796478428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0.33600072555229193</v>
      </c>
      <c r="V12" s="37">
        <f t="shared" si="5"/>
        <v>4.0000000258860217E-3</v>
      </c>
      <c r="W12" s="146"/>
      <c r="X12" s="80">
        <f t="shared" si="6"/>
        <v>3600</v>
      </c>
      <c r="Y12" s="45">
        <f t="shared" si="7"/>
        <v>85106833.979781061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25220.045161181755</v>
      </c>
      <c r="AD12" s="44">
        <f t="shared" si="11"/>
        <v>85412265.778267831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0.33600076859173794</v>
      </c>
      <c r="V13" s="37">
        <f t="shared" si="5"/>
        <v>4.0000000273933498E-3</v>
      </c>
      <c r="W13" s="146"/>
      <c r="X13" s="80">
        <f>($AG$7*$AG$8*S13*$AG$24+$AG$15*$AG$16*R13*$AG$24)</f>
        <v>3600</v>
      </c>
      <c r="Y13" s="45">
        <f t="shared" si="7"/>
        <v>86341810.534678087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25584.37890043576</v>
      </c>
      <c r="AD13" s="44">
        <f t="shared" si="11"/>
        <v>86651593.265990242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0.33600081351818128</v>
      </c>
      <c r="V14" s="37">
        <f t="shared" si="5"/>
        <v>4.0000000289656685E-3</v>
      </c>
      <c r="W14" s="146"/>
      <c r="X14" s="80">
        <f>($AG$7*$AG$8*S14*$AG$24+$AG$15*$AG$16*R14*$AG$24)+AG26</f>
        <v>1163600</v>
      </c>
      <c r="Y14" s="45">
        <f t="shared" si="7"/>
        <v>87576787.956689045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25948.718232920597</v>
      </c>
      <c r="AD14" s="44">
        <f t="shared" si="11"/>
        <v>89050576.991475523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0.3360008603859872</v>
      </c>
      <c r="V15" s="37">
        <f t="shared" si="5"/>
        <v>4.00000003060482E-3</v>
      </c>
      <c r="W15" s="146"/>
      <c r="X15" s="80">
        <f>($AJ$11*$AG$8*S15*$AG$25+$AJ$9*$AG$8*$AG$24*S15+$AG$15*$AG$16*R15*$AG$24)</f>
        <v>7725</v>
      </c>
      <c r="Y15" s="45">
        <f t="shared" si="7"/>
        <v>88811766.278187856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26313.062897812022</v>
      </c>
      <c r="AD15" s="44">
        <f t="shared" si="11"/>
        <v>89133676.188924238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0.33600090925029286</v>
      </c>
      <c r="V16" s="37">
        <f t="shared" si="5"/>
        <v>4.0000000323126761E-3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90046745.53272371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26677.412650254635</v>
      </c>
      <c r="AD16" s="44">
        <f t="shared" si="11"/>
        <v>90372640.891417369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0"/>
        <v>13280.760575272299</v>
      </c>
      <c r="P17" s="39">
        <f t="shared" si="1"/>
        <v>1395.8199492093775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0.33600096016700776</v>
      </c>
      <c r="V17" s="37">
        <f t="shared" si="5"/>
        <v>4.000000034091131E-3</v>
      </c>
      <c r="W17" s="146"/>
      <c r="X17" s="89">
        <f t="shared" si="13"/>
        <v>7725</v>
      </c>
      <c r="Y17" s="45">
        <f t="shared" si="7"/>
        <v>91281725.755022645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27041.767260158173</v>
      </c>
      <c r="AD17" s="44">
        <f t="shared" si="11"/>
        <v>91611596.133241013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0.33600101319281334</v>
      </c>
      <c r="V18" s="37">
        <f t="shared" si="5"/>
        <v>4.0000000359421061E-3</v>
      </c>
      <c r="W18" s="146"/>
      <c r="X18" s="89">
        <f t="shared" si="13"/>
        <v>7725</v>
      </c>
      <c r="Y18" s="45">
        <f t="shared" si="7"/>
        <v>92516706.980989829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27406.12651110112</v>
      </c>
      <c r="AD18" s="44">
        <f t="shared" si="11"/>
        <v>92850541.949886441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0.33600106838516319</v>
      </c>
      <c r="V19" s="37">
        <f t="shared" si="5"/>
        <v>4.0000000378675495E-3</v>
      </c>
      <c r="W19" s="146"/>
      <c r="X19" s="89">
        <f t="shared" si="13"/>
        <v>7725</v>
      </c>
      <c r="Y19" s="45">
        <f t="shared" si="7"/>
        <v>93751689.247713313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27770.490199330528</v>
      </c>
      <c r="AD19" s="44">
        <f t="shared" si="11"/>
        <v>94089478.378052175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0.33600112580228292</v>
      </c>
      <c r="V20" s="37">
        <f t="shared" si="5"/>
        <v>4.0000000398694334E-3</v>
      </c>
      <c r="W20" s="146"/>
      <c r="X20" s="89">
        <f t="shared" si="13"/>
        <v>7725</v>
      </c>
      <c r="Y20" s="45">
        <f t="shared" si="7"/>
        <v>94986672.593468264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28134.858132848414</v>
      </c>
      <c r="AD20" s="44">
        <f t="shared" si="11"/>
        <v>95328405.455646217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0.33600118550317032</v>
      </c>
      <c r="V21" s="37">
        <f t="shared" si="5"/>
        <v>4.0000000419497563E-3</v>
      </c>
      <c r="W21" s="146"/>
      <c r="X21" s="89">
        <f t="shared" si="13"/>
        <v>7725</v>
      </c>
      <c r="Y21" s="45">
        <f t="shared" si="7"/>
        <v>96221657.057722405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28499.230130576132</v>
      </c>
      <c r="AD21" s="44">
        <f t="shared" si="11"/>
        <v>96567323.221790031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0.33600124754759514</v>
      </c>
      <c r="V22" s="37">
        <f t="shared" si="5"/>
        <v>4.0000000441105443E-3</v>
      </c>
      <c r="W22" s="146"/>
      <c r="X22" s="89">
        <f t="shared" si="13"/>
        <v>7725</v>
      </c>
      <c r="Y22" s="45">
        <f t="shared" si="7"/>
        <v>97456642.681141973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28863.60602158897</v>
      </c>
      <c r="AD22" s="44">
        <f t="shared" si="11"/>
        <v>97806231.716822997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0.33600131199609939</v>
      </c>
      <c r="V23" s="37">
        <f t="shared" si="5"/>
        <v>4.0000000463538479E-3</v>
      </c>
      <c r="W23" s="146"/>
      <c r="X23" s="89">
        <f t="shared" si="13"/>
        <v>7725</v>
      </c>
      <c r="Y23" s="45">
        <f t="shared" si="7"/>
        <v>98691629.505598545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29227.985644414261</v>
      </c>
      <c r="AD23" s="44">
        <f t="shared" si="11"/>
        <v>99045130.982307985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0.33600137890999693</v>
      </c>
      <c r="V24" s="37">
        <f t="shared" si="5"/>
        <v>4.000000048681741E-3</v>
      </c>
      <c r="W24" s="146"/>
      <c r="X24" s="89">
        <f t="shared" si="13"/>
        <v>7725</v>
      </c>
      <c r="Y24" s="45">
        <f t="shared" si="7"/>
        <v>99926617.574176103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29592.368846386962</v>
      </c>
      <c r="AD24" s="44">
        <f t="shared" si="11"/>
        <v>100284021.061037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0.33600144835137397</v>
      </c>
      <c r="V25" s="37">
        <f t="shared" si="5"/>
        <v>4.0000000510963286E-3</v>
      </c>
      <c r="W25" s="146"/>
      <c r="X25" s="89">
        <f t="shared" si="13"/>
        <v>7725</v>
      </c>
      <c r="Y25" s="45">
        <f t="shared" si="7"/>
        <v>101161606.93117926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29956.755483057175</v>
      </c>
      <c r="AD25" s="44">
        <f t="shared" si="11"/>
        <v>101522901.9970385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0.33600152038308856</v>
      </c>
      <c r="V26" s="37">
        <f t="shared" si="5"/>
        <v>4.0000000535997376E-3</v>
      </c>
      <c r="W26" s="146"/>
      <c r="X26" s="89">
        <f t="shared" si="13"/>
        <v>7725</v>
      </c>
      <c r="Y26" s="45">
        <f t="shared" si="7"/>
        <v>102396597.62214129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30321.145417644908</v>
      </c>
      <c r="AD26" s="44">
        <f t="shared" si="11"/>
        <v>102761773.83558418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0.33600159506877103</v>
      </c>
      <c r="V27" s="37">
        <f t="shared" si="5"/>
        <v>4.0000000561941206E-3</v>
      </c>
      <c r="W27" s="146"/>
      <c r="X27" s="89">
        <f t="shared" si="13"/>
        <v>7725</v>
      </c>
      <c r="Y27" s="45">
        <f t="shared" si="7"/>
        <v>103631589.69383323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30685.538520537688</v>
      </c>
      <c r="AD27" s="44">
        <f t="shared" si="11"/>
        <v>104000636.62319724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0.33600167247282375</v>
      </c>
      <c r="V28" s="37">
        <f t="shared" si="5"/>
        <v>4.0000000588816583E-3</v>
      </c>
      <c r="W28" s="146"/>
      <c r="X28" s="89">
        <f t="shared" si="13"/>
        <v>7725</v>
      </c>
      <c r="Y28" s="45">
        <f t="shared" si="7"/>
        <v>104866583.19427297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31049.934668827125</v>
      </c>
      <c r="AD28" s="44">
        <f t="shared" si="11"/>
        <v>105239490.40766054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0.33600175266042104</v>
      </c>
      <c r="V29" s="37">
        <f t="shared" si="5"/>
        <v>4.0000000616645572E-3</v>
      </c>
      <c r="W29" s="146"/>
      <c r="X29" s="89">
        <f t="shared" si="13"/>
        <v>7725</v>
      </c>
      <c r="Y29" s="45">
        <f t="shared" si="7"/>
        <v>106101578.17273492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31414.333745880998</v>
      </c>
      <c r="AD29" s="44">
        <f t="shared" si="11"/>
        <v>106478335.2380255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0.33600183569750952</v>
      </c>
      <c r="V30" s="37">
        <f t="shared" si="5"/>
        <v>4.0000000645450465E-3</v>
      </c>
      <c r="W30" s="146"/>
      <c r="X30" s="89">
        <f t="shared" si="13"/>
        <v>7725</v>
      </c>
      <c r="Y30" s="45">
        <f t="shared" si="7"/>
        <v>107336574.67975996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31778.735640947725</v>
      </c>
      <c r="AD30" s="44">
        <f t="shared" si="11"/>
        <v>107717171.1646212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0.33600192165080772</v>
      </c>
      <c r="V31" s="37">
        <f t="shared" si="5"/>
        <v>4.0000000675253847E-3</v>
      </c>
      <c r="W31" s="146"/>
      <c r="X31" s="89">
        <f t="shared" si="13"/>
        <v>7725</v>
      </c>
      <c r="Y31" s="45">
        <f t="shared" si="7"/>
        <v>108571572.76716575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32143.140248790307</v>
      </c>
      <c r="AD31" s="44">
        <f t="shared" si="11"/>
        <v>108955998.23906408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0.33600201058780638</v>
      </c>
      <c r="V32" s="37">
        <f t="shared" si="5"/>
        <v>4.000000070607853E-3</v>
      </c>
      <c r="W32" s="146"/>
      <c r="X32" s="89">
        <f t="shared" si="13"/>
        <v>7725</v>
      </c>
      <c r="Y32" s="45">
        <f t="shared" si="7"/>
        <v>109806572.48805739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32507.547469347348</v>
      </c>
      <c r="AD32" s="44">
        <f t="shared" si="11"/>
        <v>110194816.51426789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0.33600210257676827</v>
      </c>
      <c r="V33" s="37">
        <f t="shared" si="5"/>
        <v>4.0000000737947621E-3</v>
      </c>
      <c r="W33" s="146"/>
      <c r="X33" s="89">
        <f t="shared" si="13"/>
        <v>7725</v>
      </c>
      <c r="Y33" s="45">
        <f t="shared" si="7"/>
        <v>111041573.89683801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32871.957207418702</v>
      </c>
      <c r="AD33" s="44">
        <f t="shared" si="11"/>
        <v>111433626.04445374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0.33600219768672818</v>
      </c>
      <c r="V34" s="37">
        <f t="shared" si="5"/>
        <v>4.000000077088446E-3</v>
      </c>
      <c r="W34" s="146"/>
      <c r="X34" s="89">
        <f t="shared" si="13"/>
        <v>7725</v>
      </c>
      <c r="Y34" s="45">
        <f t="shared" si="7"/>
        <v>112276577.04922009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33236.369372373869</v>
      </c>
      <c r="AD34" s="44">
        <f t="shared" si="11"/>
        <v>112672426.8851608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0.33600229598749315</v>
      </c>
      <c r="V35" s="37">
        <f t="shared" si="5"/>
        <v>4.0000000804912648E-3</v>
      </c>
      <c r="W35" s="146"/>
      <c r="X35" s="89">
        <f t="shared" si="13"/>
        <v>7725</v>
      </c>
      <c r="Y35" s="45">
        <f t="shared" si="7"/>
        <v>113511582.00223656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33600.783877881011</v>
      </c>
      <c r="AD35" s="44">
        <f t="shared" si="11"/>
        <v>113911219.09325695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0.33600239754964212</v>
      </c>
      <c r="V36" s="37">
        <f t="shared" si="5"/>
        <v>4.0000000840056046E-3</v>
      </c>
      <c r="W36" s="146"/>
      <c r="X36" s="89">
        <f t="shared" si="13"/>
        <v>7725</v>
      </c>
      <c r="Y36" s="45">
        <f t="shared" si="7"/>
        <v>114746588.81425257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33965.200641655116</v>
      </c>
      <c r="AD36" s="44">
        <f t="shared" si="11"/>
        <v>115150002.72694996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0.33600250244452629</v>
      </c>
      <c r="V37" s="37">
        <f t="shared" si="5"/>
        <v>4.0000000876338759E-3</v>
      </c>
      <c r="W37" s="146"/>
      <c r="X37" s="89">
        <f t="shared" si="13"/>
        <v>7725</v>
      </c>
      <c r="Y37" s="45">
        <f t="shared" si="7"/>
        <v>115981597.54497683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34329.619585223554</v>
      </c>
      <c r="AD37" s="44">
        <f t="shared" si="11"/>
        <v>116388777.84579849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0.33600261074426885</v>
      </c>
      <c r="V38" s="37">
        <f t="shared" si="5"/>
        <v>4.0000000913785203E-3</v>
      </c>
      <c r="W38" s="146"/>
      <c r="X38" s="89">
        <f t="shared" si="13"/>
        <v>7725</v>
      </c>
      <c r="Y38" s="45">
        <f t="shared" si="7"/>
        <v>117216608.25547366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34694.040633707911</v>
      </c>
      <c r="AD38" s="44">
        <f t="shared" si="11"/>
        <v>117627544.5107237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0.33600272252176505</v>
      </c>
      <c r="V39" s="37">
        <f t="shared" si="5"/>
        <v>4.0000000952419975E-3</v>
      </c>
      <c r="W39" s="146"/>
      <c r="X39" s="89">
        <f t="shared" si="13"/>
        <v>7725</v>
      </c>
      <c r="Y39" s="45">
        <f t="shared" si="7"/>
        <v>118451621.00817502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35058.463715620484</v>
      </c>
      <c r="AD39" s="44">
        <f t="shared" si="11"/>
        <v>118866302.78402084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0.3360028378506823</v>
      </c>
      <c r="V40" s="37">
        <f t="shared" si="5"/>
        <v>4.0000000992267996E-3</v>
      </c>
      <c r="W40" s="146"/>
      <c r="X40" s="89">
        <f t="shared" si="13"/>
        <v>7725</v>
      </c>
      <c r="Y40" s="45">
        <f t="shared" si="7"/>
        <v>119686635.86689264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35422.888762674498</v>
      </c>
      <c r="AD40" s="44">
        <f t="shared" si="11"/>
        <v>120105052.72937107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0.33600295680546011</v>
      </c>
      <c r="V41" s="37">
        <f t="shared" si="5"/>
        <v>4.000000103335441E-3</v>
      </c>
      <c r="W41" s="146"/>
      <c r="X41" s="89">
        <f t="shared" si="13"/>
        <v>7725</v>
      </c>
      <c r="Y41" s="45">
        <f t="shared" si="7"/>
        <v>120921652.89683028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35787.315709606948</v>
      </c>
      <c r="AD41" s="44">
        <f t="shared" si="11"/>
        <v>121343794.41185336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0.33600307946130992</v>
      </c>
      <c r="V42" s="37">
        <f t="shared" si="5"/>
        <v>4.0000001075704622E-3</v>
      </c>
      <c r="W42" s="146"/>
      <c r="X42" s="89">
        <f t="shared" si="13"/>
        <v>7725</v>
      </c>
      <c r="Y42" s="45">
        <f t="shared" si="7"/>
        <v>122156672.16459605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36151.744494013066</v>
      </c>
      <c r="AD42" s="44">
        <f t="shared" si="11"/>
        <v>122582527.89795649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0.33600320589421551</v>
      </c>
      <c r="V43" s="37">
        <f t="shared" si="5"/>
        <v>4.0000001119344297E-3</v>
      </c>
      <c r="W43" s="146"/>
      <c r="X43" s="89">
        <f t="shared" si="13"/>
        <v>7725</v>
      </c>
      <c r="Y43" s="45">
        <f t="shared" si="7"/>
        <v>123391693.73821522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36516.175056191547</v>
      </c>
      <c r="AD43" s="44">
        <f t="shared" si="11"/>
        <v>123821253.25559157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0.33600333618093248</v>
      </c>
      <c r="V44" s="37">
        <f t="shared" si="5"/>
        <v>4.0000001164299387E-3</v>
      </c>
      <c r="W44" s="146"/>
      <c r="X44" s="89">
        <f t="shared" si="13"/>
        <v>7725</v>
      </c>
      <c r="Y44" s="45">
        <f t="shared" si="7"/>
        <v>124626717.68714269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36880.607338999725</v>
      </c>
      <c r="AD44" s="44">
        <f t="shared" si="11"/>
        <v>125059970.55410421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0.3360034703989887</v>
      </c>
      <c r="V45" s="37">
        <f t="shared" si="5"/>
        <v>4.0000001210596051E-3</v>
      </c>
      <c r="W45" s="146"/>
      <c r="X45" s="89">
        <f t="shared" si="13"/>
        <v>7725</v>
      </c>
      <c r="Y45" s="45">
        <f t="shared" si="7"/>
        <v>125861744.08227552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37245.04128771789</v>
      </c>
      <c r="AD45" s="44">
        <f t="shared" si="11"/>
        <v>126298679.8642869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0.3360036086266841</v>
      </c>
      <c r="V46" s="37">
        <f t="shared" si="5"/>
        <v>4.0000001258260753E-3</v>
      </c>
      <c r="W46" s="146"/>
      <c r="X46" s="89">
        <f t="shared" si="13"/>
        <v>7725</v>
      </c>
      <c r="Y46" s="45">
        <f t="shared" si="7"/>
        <v>127096772.99596624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37609.476849922328</v>
      </c>
      <c r="AD46" s="44">
        <f t="shared" si="11"/>
        <v>127537381.25839187</v>
      </c>
      <c r="AE46" s="125"/>
      <c r="AF46" s="53"/>
      <c r="AG46" s="54">
        <f>'[4]Risikoschätzung '!$T$22</f>
        <v>4.5820769878319424E-6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0.3360037509430906</v>
      </c>
      <c r="V47" s="37">
        <f t="shared" si="5"/>
        <v>4.0000001307320182E-3</v>
      </c>
      <c r="W47" s="146"/>
      <c r="X47" s="89">
        <f t="shared" si="13"/>
        <v>7725</v>
      </c>
      <c r="Y47" s="45">
        <f t="shared" si="7"/>
        <v>128331804.50203526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37973.913975366057</v>
      </c>
      <c r="AD47" s="44">
        <f t="shared" ref="AD47:AD54" si="14">SUM(X47:AB47)</f>
        <v>128776074.81014347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0.33600389742805226</v>
      </c>
      <c r="V48" s="37">
        <f t="shared" si="5"/>
        <v>4.0000001357801303E-3</v>
      </c>
      <c r="W48" s="146"/>
      <c r="X48" s="89">
        <f t="shared" si="13"/>
        <v>7725</v>
      </c>
      <c r="Y48" s="45">
        <f t="shared" si="7"/>
        <v>129566838.67578417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38338.352615867036</v>
      </c>
      <c r="AD48" s="44">
        <f t="shared" si="14"/>
        <v>130015051.67377214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0.33600404816218532</v>
      </c>
      <c r="V49" s="37">
        <f t="shared" si="5"/>
        <v>4.0000001409731326E-3</v>
      </c>
      <c r="W49" s="146"/>
      <c r="X49" s="89">
        <f t="shared" si="13"/>
        <v>7725</v>
      </c>
      <c r="Y49" s="45">
        <f t="shared" si="7"/>
        <v>130801875.59400874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38702.792725203188</v>
      </c>
      <c r="AD49" s="44">
        <f t="shared" si="14"/>
        <v>131254285.28951323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0.33600420322687802</v>
      </c>
      <c r="V50" s="37">
        <f t="shared" si="5"/>
        <v>4.0000001463137745E-3</v>
      </c>
      <c r="W50" s="146"/>
      <c r="X50" s="89">
        <f t="shared" si="13"/>
        <v>7725</v>
      </c>
      <c r="Y50" s="45">
        <f t="shared" si="7"/>
        <v>132036915.33501199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39067.23425901372</v>
      </c>
      <c r="AD50" s="44">
        <f t="shared" si="14"/>
        <v>132493521.73075679</v>
      </c>
      <c r="AE50" s="125"/>
      <c r="AF50" s="53"/>
      <c r="AG50" s="54">
        <f>'[4]Risikoschätzung '!$T$21</f>
        <v>3.1719598989821684E-7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0.33600436270429063</v>
      </c>
      <c r="V51" s="37">
        <f t="shared" si="5"/>
        <v>4.0000001518048283E-3</v>
      </c>
      <c r="W51" s="146"/>
      <c r="X51" s="89">
        <f t="shared" si="13"/>
        <v>7725</v>
      </c>
      <c r="Y51" s="45">
        <f t="shared" si="7"/>
        <v>133271957.97861739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39431.677174706361</v>
      </c>
      <c r="AD51" s="44">
        <f t="shared" si="14"/>
        <v>133732761.07724491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0.33600452667735553</v>
      </c>
      <c r="V52" s="37">
        <f t="shared" si="5"/>
        <v>4.0000001574490929E-3</v>
      </c>
      <c r="W52" s="146"/>
      <c r="X52" s="89">
        <f t="shared" si="13"/>
        <v>7725</v>
      </c>
      <c r="Y52" s="45">
        <f t="shared" si="7"/>
        <v>134507003.60618213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39796.121431370149</v>
      </c>
      <c r="AD52" s="44">
        <f t="shared" si="14"/>
        <v>134972003.41025653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0.33600469522977738</v>
      </c>
      <c r="V53" s="37">
        <f t="shared" si="5"/>
        <v>4.0000001632493941E-3</v>
      </c>
      <c r="W53" s="146"/>
      <c r="X53" s="89">
        <f t="shared" si="13"/>
        <v>7725</v>
      </c>
      <c r="Y53" s="45">
        <f t="shared" si="7"/>
        <v>135742052.30061045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40160.566989693216</v>
      </c>
      <c r="AD53" s="44">
        <f t="shared" si="14"/>
        <v>136211248.81262067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147"/>
      <c r="R54" s="32">
        <f t="shared" si="2"/>
        <v>1</v>
      </c>
      <c r="S54" s="37">
        <f t="shared" si="3"/>
        <v>1</v>
      </c>
      <c r="T54" s="147"/>
      <c r="U54" s="43">
        <f>($AI$15/$AG$20)*(1+0.15*(O54/$AG$18)^4)+$AH$33</f>
        <v>0.33600486844603261</v>
      </c>
      <c r="V54" s="37">
        <f t="shared" si="5"/>
        <v>4.0000001692085839E-3</v>
      </c>
      <c r="W54" s="147"/>
      <c r="X54" s="89">
        <f t="shared" si="13"/>
        <v>7725</v>
      </c>
      <c r="Y54" s="45">
        <f t="shared" si="7"/>
        <v>136977104.14636698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40525.013811885452</v>
      </c>
      <c r="AD54" s="44">
        <f t="shared" si="14"/>
        <v>137450497.36872977</v>
      </c>
      <c r="AE54" s="125"/>
      <c r="AF54" s="53"/>
      <c r="AG54" s="54">
        <f>'[4]Risikoschätzung '!$T$20</f>
        <v>1.6438356164383561E-8</v>
      </c>
      <c r="AH54" s="52" t="s">
        <v>52</v>
      </c>
    </row>
    <row r="55" spans="1:34" ht="15" thickBot="1" x14ac:dyDescent="0.35">
      <c r="AD55" s="44">
        <f>SUM(AD9:AD54)</f>
        <v>5041579359.4663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5022704202.1889305</v>
      </c>
      <c r="Z56" s="71">
        <f>SUM(Z9:Z54)</f>
        <v>15272281.131591605</v>
      </c>
      <c r="AA56" s="71">
        <f>SUM(AA9:AA54)</f>
        <v>625299.4132128919</v>
      </c>
      <c r="AB56" s="78">
        <f>SUM(AB9:AB54)</f>
        <v>1486976.7325663343</v>
      </c>
      <c r="AD56" s="72">
        <f>X56+Y56+Z56+AA56+AB56</f>
        <v>5041579359.466301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2020-05-07T14:11:01Z</dcterms:modified>
</cp:coreProperties>
</file>