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xr:revisionPtr revIDLastSave="0" documentId="13_ncr:1_{9E0B8F67-75ED-46D1-B67D-3E2717B7CA9C}" xr6:coauthVersionLast="45" xr6:coauthVersionMax="45" xr10:uidLastSave="{00000000-0000-0000-0000-000000000000}"/>
  <bookViews>
    <workbookView xWindow="2688" yWindow="2688" windowWidth="17136" windowHeight="7152" firstSheet="5" activeTab="8" xr2:uid="{00000000-000D-0000-FFFF-FFFF00000000}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2" l="1"/>
  <c r="I16" i="2"/>
  <c r="P16" i="2"/>
  <c r="S16" i="2"/>
  <c r="B16" i="2"/>
  <c r="O16" i="2"/>
  <c r="R16" i="2"/>
  <c r="X16" i="2"/>
  <c r="C17" i="2"/>
  <c r="I17" i="2"/>
  <c r="P17" i="2"/>
  <c r="S17" i="2"/>
  <c r="B17" i="2"/>
  <c r="O17" i="2"/>
  <c r="R17" i="2"/>
  <c r="X17" i="2"/>
  <c r="C18" i="2"/>
  <c r="I18" i="2"/>
  <c r="P18" i="2"/>
  <c r="S18" i="2"/>
  <c r="B18" i="2"/>
  <c r="O18" i="2"/>
  <c r="R18" i="2"/>
  <c r="X18" i="2"/>
  <c r="C19" i="2"/>
  <c r="I19" i="2"/>
  <c r="P19" i="2"/>
  <c r="S19" i="2"/>
  <c r="B19" i="2"/>
  <c r="O19" i="2"/>
  <c r="R19" i="2"/>
  <c r="X19" i="2"/>
  <c r="C20" i="2"/>
  <c r="I20" i="2"/>
  <c r="P20" i="2"/>
  <c r="S20" i="2"/>
  <c r="B20" i="2"/>
  <c r="O20" i="2"/>
  <c r="R20" i="2"/>
  <c r="X20" i="2"/>
  <c r="C21" i="2"/>
  <c r="I21" i="2"/>
  <c r="P21" i="2"/>
  <c r="S21" i="2"/>
  <c r="B21" i="2"/>
  <c r="O21" i="2"/>
  <c r="R21" i="2"/>
  <c r="X21" i="2"/>
  <c r="C22" i="2"/>
  <c r="I22" i="2"/>
  <c r="P22" i="2"/>
  <c r="S22" i="2"/>
  <c r="B22" i="2"/>
  <c r="O22" i="2"/>
  <c r="R22" i="2"/>
  <c r="X22" i="2"/>
  <c r="C23" i="2"/>
  <c r="I23" i="2"/>
  <c r="P23" i="2"/>
  <c r="S23" i="2"/>
  <c r="B23" i="2"/>
  <c r="O23" i="2"/>
  <c r="R23" i="2"/>
  <c r="X23" i="2"/>
  <c r="C24" i="2"/>
  <c r="I24" i="2"/>
  <c r="P24" i="2"/>
  <c r="S24" i="2"/>
  <c r="B24" i="2"/>
  <c r="O24" i="2"/>
  <c r="R24" i="2"/>
  <c r="X24" i="2"/>
  <c r="C25" i="2"/>
  <c r="I25" i="2"/>
  <c r="P25" i="2"/>
  <c r="S25" i="2"/>
  <c r="B25" i="2"/>
  <c r="O25" i="2"/>
  <c r="R25" i="2"/>
  <c r="X25" i="2"/>
  <c r="C26" i="2"/>
  <c r="I26" i="2"/>
  <c r="P26" i="2"/>
  <c r="S26" i="2"/>
  <c r="B26" i="2"/>
  <c r="O26" i="2"/>
  <c r="R26" i="2"/>
  <c r="X26" i="2"/>
  <c r="C27" i="2"/>
  <c r="I27" i="2"/>
  <c r="P27" i="2"/>
  <c r="S27" i="2"/>
  <c r="B27" i="2"/>
  <c r="O27" i="2"/>
  <c r="R27" i="2"/>
  <c r="X27" i="2"/>
  <c r="C28" i="2"/>
  <c r="I28" i="2"/>
  <c r="P28" i="2"/>
  <c r="S28" i="2"/>
  <c r="B28" i="2"/>
  <c r="O28" i="2"/>
  <c r="R28" i="2"/>
  <c r="X28" i="2"/>
  <c r="C29" i="2"/>
  <c r="I29" i="2"/>
  <c r="P29" i="2"/>
  <c r="S29" i="2"/>
  <c r="B29" i="2"/>
  <c r="O29" i="2"/>
  <c r="R29" i="2"/>
  <c r="X29" i="2"/>
  <c r="C30" i="2"/>
  <c r="I30" i="2"/>
  <c r="P30" i="2"/>
  <c r="S30" i="2"/>
  <c r="B30" i="2"/>
  <c r="O30" i="2"/>
  <c r="R30" i="2"/>
  <c r="X30" i="2"/>
  <c r="C31" i="2"/>
  <c r="I31" i="2"/>
  <c r="P31" i="2"/>
  <c r="S31" i="2"/>
  <c r="B31" i="2"/>
  <c r="O31" i="2"/>
  <c r="R31" i="2"/>
  <c r="X31" i="2"/>
  <c r="C32" i="2"/>
  <c r="I32" i="2"/>
  <c r="P32" i="2"/>
  <c r="S32" i="2"/>
  <c r="B32" i="2"/>
  <c r="O32" i="2"/>
  <c r="R32" i="2"/>
  <c r="X32" i="2"/>
  <c r="C33" i="2"/>
  <c r="I33" i="2"/>
  <c r="P33" i="2"/>
  <c r="S33" i="2"/>
  <c r="B33" i="2"/>
  <c r="O33" i="2"/>
  <c r="R33" i="2"/>
  <c r="X33" i="2"/>
  <c r="C34" i="2"/>
  <c r="I34" i="2"/>
  <c r="P34" i="2"/>
  <c r="S34" i="2"/>
  <c r="B34" i="2"/>
  <c r="O34" i="2"/>
  <c r="R34" i="2"/>
  <c r="X34" i="2"/>
  <c r="C35" i="2"/>
  <c r="I35" i="2"/>
  <c r="P35" i="2"/>
  <c r="S35" i="2"/>
  <c r="B35" i="2"/>
  <c r="O35" i="2"/>
  <c r="R35" i="2"/>
  <c r="X35" i="2"/>
  <c r="C36" i="2"/>
  <c r="I36" i="2"/>
  <c r="P36" i="2"/>
  <c r="S36" i="2"/>
  <c r="B36" i="2"/>
  <c r="O36" i="2"/>
  <c r="R36" i="2"/>
  <c r="X36" i="2"/>
  <c r="C37" i="2"/>
  <c r="I37" i="2"/>
  <c r="P37" i="2"/>
  <c r="S37" i="2"/>
  <c r="B37" i="2"/>
  <c r="O37" i="2"/>
  <c r="R37" i="2"/>
  <c r="X37" i="2"/>
  <c r="C38" i="2"/>
  <c r="I38" i="2"/>
  <c r="P38" i="2"/>
  <c r="S38" i="2"/>
  <c r="B38" i="2"/>
  <c r="O38" i="2"/>
  <c r="R38" i="2"/>
  <c r="X38" i="2"/>
  <c r="C39" i="2"/>
  <c r="I39" i="2"/>
  <c r="P39" i="2"/>
  <c r="S39" i="2"/>
  <c r="B39" i="2"/>
  <c r="O39" i="2"/>
  <c r="R39" i="2"/>
  <c r="X39" i="2"/>
  <c r="C40" i="2"/>
  <c r="I40" i="2"/>
  <c r="P40" i="2"/>
  <c r="S40" i="2"/>
  <c r="B40" i="2"/>
  <c r="O40" i="2"/>
  <c r="R40" i="2"/>
  <c r="X40" i="2"/>
  <c r="C41" i="2"/>
  <c r="I41" i="2"/>
  <c r="P41" i="2"/>
  <c r="S41" i="2"/>
  <c r="B41" i="2"/>
  <c r="O41" i="2"/>
  <c r="R41" i="2"/>
  <c r="X41" i="2"/>
  <c r="C42" i="2"/>
  <c r="I42" i="2"/>
  <c r="P42" i="2"/>
  <c r="S42" i="2"/>
  <c r="B42" i="2"/>
  <c r="O42" i="2"/>
  <c r="R42" i="2"/>
  <c r="X42" i="2"/>
  <c r="C43" i="2"/>
  <c r="I43" i="2"/>
  <c r="P43" i="2"/>
  <c r="S43" i="2"/>
  <c r="B43" i="2"/>
  <c r="O43" i="2"/>
  <c r="R43" i="2"/>
  <c r="X43" i="2"/>
  <c r="C44" i="2"/>
  <c r="I44" i="2"/>
  <c r="P44" i="2"/>
  <c r="S44" i="2"/>
  <c r="B44" i="2"/>
  <c r="O44" i="2"/>
  <c r="R44" i="2"/>
  <c r="X44" i="2"/>
  <c r="C45" i="2"/>
  <c r="I45" i="2"/>
  <c r="P45" i="2"/>
  <c r="S45" i="2"/>
  <c r="B45" i="2"/>
  <c r="O45" i="2"/>
  <c r="R45" i="2"/>
  <c r="X45" i="2"/>
  <c r="C46" i="2"/>
  <c r="I46" i="2"/>
  <c r="P46" i="2"/>
  <c r="S46" i="2"/>
  <c r="B46" i="2"/>
  <c r="O46" i="2"/>
  <c r="R46" i="2"/>
  <c r="X46" i="2"/>
  <c r="C47" i="2"/>
  <c r="I47" i="2"/>
  <c r="P47" i="2"/>
  <c r="S47" i="2"/>
  <c r="B47" i="2"/>
  <c r="O47" i="2"/>
  <c r="R47" i="2"/>
  <c r="X47" i="2"/>
  <c r="C48" i="2"/>
  <c r="I48" i="2"/>
  <c r="P48" i="2"/>
  <c r="S48" i="2"/>
  <c r="B48" i="2"/>
  <c r="O48" i="2"/>
  <c r="R48" i="2"/>
  <c r="X48" i="2"/>
  <c r="C49" i="2"/>
  <c r="I49" i="2"/>
  <c r="P49" i="2"/>
  <c r="S49" i="2"/>
  <c r="B49" i="2"/>
  <c r="O49" i="2"/>
  <c r="R49" i="2"/>
  <c r="X49" i="2"/>
  <c r="C50" i="2"/>
  <c r="I50" i="2"/>
  <c r="P50" i="2"/>
  <c r="S50" i="2"/>
  <c r="B50" i="2"/>
  <c r="O50" i="2"/>
  <c r="R50" i="2"/>
  <c r="X50" i="2"/>
  <c r="C51" i="2"/>
  <c r="I51" i="2"/>
  <c r="P51" i="2"/>
  <c r="S51" i="2"/>
  <c r="B51" i="2"/>
  <c r="O51" i="2"/>
  <c r="R51" i="2"/>
  <c r="X51" i="2"/>
  <c r="C52" i="2"/>
  <c r="I52" i="2"/>
  <c r="P52" i="2"/>
  <c r="S52" i="2"/>
  <c r="B52" i="2"/>
  <c r="O52" i="2"/>
  <c r="R52" i="2"/>
  <c r="X52" i="2"/>
  <c r="C53" i="2"/>
  <c r="I53" i="2"/>
  <c r="P53" i="2"/>
  <c r="S53" i="2"/>
  <c r="B53" i="2"/>
  <c r="O53" i="2"/>
  <c r="R53" i="2"/>
  <c r="X53" i="2"/>
  <c r="C54" i="2"/>
  <c r="I54" i="2"/>
  <c r="P54" i="2"/>
  <c r="S54" i="2"/>
  <c r="B54" i="2"/>
  <c r="O54" i="2"/>
  <c r="R54" i="2"/>
  <c r="X54" i="2"/>
  <c r="C15" i="2"/>
  <c r="I15" i="2"/>
  <c r="P15" i="2"/>
  <c r="S15" i="2"/>
  <c r="B15" i="2"/>
  <c r="O15" i="2"/>
  <c r="R15" i="2"/>
  <c r="X15" i="2"/>
  <c r="C14" i="2"/>
  <c r="I14" i="2"/>
  <c r="P14" i="2"/>
  <c r="S14" i="2"/>
  <c r="B14" i="2"/>
  <c r="O14" i="2"/>
  <c r="R14" i="2"/>
  <c r="X14" i="2"/>
  <c r="C10" i="2"/>
  <c r="I10" i="2"/>
  <c r="P10" i="2"/>
  <c r="S10" i="2"/>
  <c r="B10" i="2"/>
  <c r="O10" i="2"/>
  <c r="R10" i="2"/>
  <c r="X10" i="2"/>
  <c r="C16" i="4"/>
  <c r="J16" i="4"/>
  <c r="P16" i="4"/>
  <c r="S16" i="4"/>
  <c r="B16" i="4"/>
  <c r="O16" i="4"/>
  <c r="R16" i="4"/>
  <c r="X16" i="4"/>
  <c r="C17" i="4"/>
  <c r="J17" i="4"/>
  <c r="P17" i="4"/>
  <c r="S17" i="4"/>
  <c r="B17" i="4"/>
  <c r="O17" i="4"/>
  <c r="R17" i="4"/>
  <c r="X17" i="4"/>
  <c r="C18" i="4"/>
  <c r="J18" i="4"/>
  <c r="P18" i="4"/>
  <c r="S18" i="4"/>
  <c r="B18" i="4"/>
  <c r="O18" i="4"/>
  <c r="R18" i="4"/>
  <c r="X18" i="4"/>
  <c r="C19" i="4"/>
  <c r="J19" i="4"/>
  <c r="P19" i="4"/>
  <c r="S19" i="4"/>
  <c r="B19" i="4"/>
  <c r="O19" i="4"/>
  <c r="R19" i="4"/>
  <c r="X19" i="4"/>
  <c r="C20" i="4"/>
  <c r="J20" i="4"/>
  <c r="P20" i="4"/>
  <c r="S20" i="4"/>
  <c r="B20" i="4"/>
  <c r="O20" i="4"/>
  <c r="R20" i="4"/>
  <c r="X20" i="4"/>
  <c r="C21" i="4"/>
  <c r="J21" i="4"/>
  <c r="P21" i="4"/>
  <c r="S21" i="4"/>
  <c r="B21" i="4"/>
  <c r="O21" i="4"/>
  <c r="R21" i="4"/>
  <c r="X21" i="4"/>
  <c r="C22" i="4"/>
  <c r="J22" i="4"/>
  <c r="P22" i="4"/>
  <c r="S22" i="4"/>
  <c r="B22" i="4"/>
  <c r="O22" i="4"/>
  <c r="R22" i="4"/>
  <c r="X22" i="4"/>
  <c r="C23" i="4"/>
  <c r="J23" i="4"/>
  <c r="P23" i="4"/>
  <c r="S23" i="4"/>
  <c r="B23" i="4"/>
  <c r="O23" i="4"/>
  <c r="R23" i="4"/>
  <c r="X23" i="4"/>
  <c r="C24" i="4"/>
  <c r="J24" i="4"/>
  <c r="P24" i="4"/>
  <c r="S24" i="4"/>
  <c r="B24" i="4"/>
  <c r="O24" i="4"/>
  <c r="R24" i="4"/>
  <c r="X24" i="4"/>
  <c r="C25" i="4"/>
  <c r="J25" i="4"/>
  <c r="P25" i="4"/>
  <c r="S25" i="4"/>
  <c r="B25" i="4"/>
  <c r="O25" i="4"/>
  <c r="R25" i="4"/>
  <c r="X25" i="4"/>
  <c r="C26" i="4"/>
  <c r="J26" i="4"/>
  <c r="P26" i="4"/>
  <c r="S26" i="4"/>
  <c r="B26" i="4"/>
  <c r="O26" i="4"/>
  <c r="R26" i="4"/>
  <c r="X26" i="4"/>
  <c r="C27" i="4"/>
  <c r="J27" i="4"/>
  <c r="P27" i="4"/>
  <c r="S27" i="4"/>
  <c r="B27" i="4"/>
  <c r="O27" i="4"/>
  <c r="R27" i="4"/>
  <c r="X27" i="4"/>
  <c r="C28" i="4"/>
  <c r="J28" i="4"/>
  <c r="P28" i="4"/>
  <c r="S28" i="4"/>
  <c r="B28" i="4"/>
  <c r="O28" i="4"/>
  <c r="R28" i="4"/>
  <c r="X28" i="4"/>
  <c r="C29" i="4"/>
  <c r="J29" i="4"/>
  <c r="P29" i="4"/>
  <c r="S29" i="4"/>
  <c r="B29" i="4"/>
  <c r="O29" i="4"/>
  <c r="R29" i="4"/>
  <c r="X29" i="4"/>
  <c r="C30" i="4"/>
  <c r="J30" i="4"/>
  <c r="P30" i="4"/>
  <c r="S30" i="4"/>
  <c r="B30" i="4"/>
  <c r="O30" i="4"/>
  <c r="R30" i="4"/>
  <c r="X30" i="4"/>
  <c r="C31" i="4"/>
  <c r="J31" i="4"/>
  <c r="P31" i="4"/>
  <c r="S31" i="4"/>
  <c r="B31" i="4"/>
  <c r="O31" i="4"/>
  <c r="R31" i="4"/>
  <c r="X31" i="4"/>
  <c r="C32" i="4"/>
  <c r="J32" i="4"/>
  <c r="P32" i="4"/>
  <c r="S32" i="4"/>
  <c r="B32" i="4"/>
  <c r="O32" i="4"/>
  <c r="R32" i="4"/>
  <c r="X32" i="4"/>
  <c r="C33" i="4"/>
  <c r="J33" i="4"/>
  <c r="P33" i="4"/>
  <c r="S33" i="4"/>
  <c r="B33" i="4"/>
  <c r="O33" i="4"/>
  <c r="R33" i="4"/>
  <c r="X33" i="4"/>
  <c r="C34" i="4"/>
  <c r="J34" i="4"/>
  <c r="P34" i="4"/>
  <c r="S34" i="4"/>
  <c r="B34" i="4"/>
  <c r="O34" i="4"/>
  <c r="R34" i="4"/>
  <c r="X34" i="4"/>
  <c r="C35" i="4"/>
  <c r="J35" i="4"/>
  <c r="P35" i="4"/>
  <c r="S35" i="4"/>
  <c r="B35" i="4"/>
  <c r="O35" i="4"/>
  <c r="R35" i="4"/>
  <c r="X35" i="4"/>
  <c r="C36" i="4"/>
  <c r="J36" i="4"/>
  <c r="P36" i="4"/>
  <c r="S36" i="4"/>
  <c r="B36" i="4"/>
  <c r="O36" i="4"/>
  <c r="R36" i="4"/>
  <c r="X36" i="4"/>
  <c r="C37" i="4"/>
  <c r="J37" i="4"/>
  <c r="P37" i="4"/>
  <c r="S37" i="4"/>
  <c r="B37" i="4"/>
  <c r="O37" i="4"/>
  <c r="R37" i="4"/>
  <c r="X37" i="4"/>
  <c r="C38" i="4"/>
  <c r="J38" i="4"/>
  <c r="P38" i="4"/>
  <c r="S38" i="4"/>
  <c r="B38" i="4"/>
  <c r="O38" i="4"/>
  <c r="R38" i="4"/>
  <c r="X38" i="4"/>
  <c r="C39" i="4"/>
  <c r="J39" i="4"/>
  <c r="P39" i="4"/>
  <c r="S39" i="4"/>
  <c r="B39" i="4"/>
  <c r="O39" i="4"/>
  <c r="R39" i="4"/>
  <c r="X39" i="4"/>
  <c r="C40" i="4"/>
  <c r="J40" i="4"/>
  <c r="P40" i="4"/>
  <c r="S40" i="4"/>
  <c r="B40" i="4"/>
  <c r="O40" i="4"/>
  <c r="R40" i="4"/>
  <c r="X40" i="4"/>
  <c r="C41" i="4"/>
  <c r="J41" i="4"/>
  <c r="P41" i="4"/>
  <c r="S41" i="4"/>
  <c r="B41" i="4"/>
  <c r="O41" i="4"/>
  <c r="R41" i="4"/>
  <c r="X41" i="4"/>
  <c r="C42" i="4"/>
  <c r="J42" i="4"/>
  <c r="P42" i="4"/>
  <c r="S42" i="4"/>
  <c r="B42" i="4"/>
  <c r="O42" i="4"/>
  <c r="R42" i="4"/>
  <c r="X42" i="4"/>
  <c r="C43" i="4"/>
  <c r="J43" i="4"/>
  <c r="P43" i="4"/>
  <c r="S43" i="4"/>
  <c r="B43" i="4"/>
  <c r="O43" i="4"/>
  <c r="R43" i="4"/>
  <c r="X43" i="4"/>
  <c r="C44" i="4"/>
  <c r="J44" i="4"/>
  <c r="P44" i="4"/>
  <c r="S44" i="4"/>
  <c r="B44" i="4"/>
  <c r="O44" i="4"/>
  <c r="R44" i="4"/>
  <c r="X44" i="4"/>
  <c r="C45" i="4"/>
  <c r="J45" i="4"/>
  <c r="P45" i="4"/>
  <c r="S45" i="4"/>
  <c r="B45" i="4"/>
  <c r="O45" i="4"/>
  <c r="R45" i="4"/>
  <c r="X45" i="4"/>
  <c r="C46" i="4"/>
  <c r="J46" i="4"/>
  <c r="P46" i="4"/>
  <c r="S46" i="4"/>
  <c r="B46" i="4"/>
  <c r="O46" i="4"/>
  <c r="R46" i="4"/>
  <c r="X46" i="4"/>
  <c r="C47" i="4"/>
  <c r="J47" i="4"/>
  <c r="P47" i="4"/>
  <c r="S47" i="4"/>
  <c r="B47" i="4"/>
  <c r="O47" i="4"/>
  <c r="R47" i="4"/>
  <c r="X47" i="4"/>
  <c r="C48" i="4"/>
  <c r="J48" i="4"/>
  <c r="P48" i="4"/>
  <c r="S48" i="4"/>
  <c r="B48" i="4"/>
  <c r="O48" i="4"/>
  <c r="R48" i="4"/>
  <c r="X48" i="4"/>
  <c r="C49" i="4"/>
  <c r="J49" i="4"/>
  <c r="P49" i="4"/>
  <c r="S49" i="4"/>
  <c r="B49" i="4"/>
  <c r="O49" i="4"/>
  <c r="R49" i="4"/>
  <c r="X49" i="4"/>
  <c r="C50" i="4"/>
  <c r="J50" i="4"/>
  <c r="P50" i="4"/>
  <c r="S50" i="4"/>
  <c r="B50" i="4"/>
  <c r="O50" i="4"/>
  <c r="R50" i="4"/>
  <c r="X50" i="4"/>
  <c r="C51" i="4"/>
  <c r="J51" i="4"/>
  <c r="P51" i="4"/>
  <c r="S51" i="4"/>
  <c r="B51" i="4"/>
  <c r="O51" i="4"/>
  <c r="R51" i="4"/>
  <c r="X51" i="4"/>
  <c r="C52" i="4"/>
  <c r="J52" i="4"/>
  <c r="P52" i="4"/>
  <c r="S52" i="4"/>
  <c r="B52" i="4"/>
  <c r="O52" i="4"/>
  <c r="R52" i="4"/>
  <c r="X52" i="4"/>
  <c r="C53" i="4"/>
  <c r="J53" i="4"/>
  <c r="P53" i="4"/>
  <c r="S53" i="4"/>
  <c r="B53" i="4"/>
  <c r="O53" i="4"/>
  <c r="R53" i="4"/>
  <c r="X53" i="4"/>
  <c r="C54" i="4"/>
  <c r="J54" i="4"/>
  <c r="P54" i="4"/>
  <c r="S54" i="4"/>
  <c r="B54" i="4"/>
  <c r="O54" i="4"/>
  <c r="R54" i="4"/>
  <c r="X54" i="4"/>
  <c r="C15" i="4"/>
  <c r="J15" i="4"/>
  <c r="P15" i="4"/>
  <c r="S15" i="4"/>
  <c r="B15" i="4"/>
  <c r="O15" i="4"/>
  <c r="R15" i="4"/>
  <c r="X15" i="4"/>
  <c r="C14" i="4"/>
  <c r="J14" i="4"/>
  <c r="P14" i="4"/>
  <c r="S14" i="4"/>
  <c r="B14" i="4"/>
  <c r="O14" i="4"/>
  <c r="R14" i="4"/>
  <c r="X14" i="4"/>
  <c r="C14" i="5"/>
  <c r="K14" i="5"/>
  <c r="P14" i="5"/>
  <c r="S14" i="5"/>
  <c r="B14" i="5"/>
  <c r="O14" i="5"/>
  <c r="R14" i="5"/>
  <c r="X14" i="5"/>
  <c r="C16" i="5"/>
  <c r="K16" i="5"/>
  <c r="P16" i="5"/>
  <c r="S16" i="5"/>
  <c r="B16" i="5"/>
  <c r="O16" i="5"/>
  <c r="R16" i="5"/>
  <c r="X16" i="5"/>
  <c r="C17" i="5"/>
  <c r="K17" i="5"/>
  <c r="P17" i="5"/>
  <c r="S17" i="5"/>
  <c r="B17" i="5"/>
  <c r="O17" i="5"/>
  <c r="R17" i="5"/>
  <c r="X17" i="5"/>
  <c r="C18" i="5"/>
  <c r="K18" i="5"/>
  <c r="P18" i="5"/>
  <c r="S18" i="5"/>
  <c r="B18" i="5"/>
  <c r="O18" i="5"/>
  <c r="R18" i="5"/>
  <c r="X18" i="5"/>
  <c r="C19" i="5"/>
  <c r="K19" i="5"/>
  <c r="P19" i="5"/>
  <c r="S19" i="5"/>
  <c r="B19" i="5"/>
  <c r="O19" i="5"/>
  <c r="R19" i="5"/>
  <c r="X19" i="5"/>
  <c r="C20" i="5"/>
  <c r="K20" i="5"/>
  <c r="P20" i="5"/>
  <c r="S20" i="5"/>
  <c r="B20" i="5"/>
  <c r="O20" i="5"/>
  <c r="R20" i="5"/>
  <c r="X20" i="5"/>
  <c r="C21" i="5"/>
  <c r="K21" i="5"/>
  <c r="P21" i="5"/>
  <c r="S21" i="5"/>
  <c r="B21" i="5"/>
  <c r="O21" i="5"/>
  <c r="R21" i="5"/>
  <c r="X21" i="5"/>
  <c r="C22" i="5"/>
  <c r="K22" i="5"/>
  <c r="P22" i="5"/>
  <c r="S22" i="5"/>
  <c r="B22" i="5"/>
  <c r="O22" i="5"/>
  <c r="R22" i="5"/>
  <c r="X22" i="5"/>
  <c r="C23" i="5"/>
  <c r="K23" i="5"/>
  <c r="P23" i="5"/>
  <c r="S23" i="5"/>
  <c r="B23" i="5"/>
  <c r="O23" i="5"/>
  <c r="R23" i="5"/>
  <c r="X23" i="5"/>
  <c r="C24" i="5"/>
  <c r="K24" i="5"/>
  <c r="P24" i="5"/>
  <c r="S24" i="5"/>
  <c r="B24" i="5"/>
  <c r="O24" i="5"/>
  <c r="R24" i="5"/>
  <c r="X24" i="5"/>
  <c r="C25" i="5"/>
  <c r="K25" i="5"/>
  <c r="P25" i="5"/>
  <c r="S25" i="5"/>
  <c r="B25" i="5"/>
  <c r="O25" i="5"/>
  <c r="R25" i="5"/>
  <c r="X25" i="5"/>
  <c r="C26" i="5"/>
  <c r="K26" i="5"/>
  <c r="P26" i="5"/>
  <c r="S26" i="5"/>
  <c r="B26" i="5"/>
  <c r="O26" i="5"/>
  <c r="R26" i="5"/>
  <c r="X26" i="5"/>
  <c r="C27" i="5"/>
  <c r="K27" i="5"/>
  <c r="P27" i="5"/>
  <c r="S27" i="5"/>
  <c r="B27" i="5"/>
  <c r="O27" i="5"/>
  <c r="R27" i="5"/>
  <c r="X27" i="5"/>
  <c r="C28" i="5"/>
  <c r="K28" i="5"/>
  <c r="P28" i="5"/>
  <c r="S28" i="5"/>
  <c r="B28" i="5"/>
  <c r="O28" i="5"/>
  <c r="R28" i="5"/>
  <c r="X28" i="5"/>
  <c r="C29" i="5"/>
  <c r="K29" i="5"/>
  <c r="P29" i="5"/>
  <c r="S29" i="5"/>
  <c r="B29" i="5"/>
  <c r="O29" i="5"/>
  <c r="R29" i="5"/>
  <c r="X29" i="5"/>
  <c r="C30" i="5"/>
  <c r="K30" i="5"/>
  <c r="P30" i="5"/>
  <c r="S30" i="5"/>
  <c r="B30" i="5"/>
  <c r="O30" i="5"/>
  <c r="R30" i="5"/>
  <c r="X30" i="5"/>
  <c r="C31" i="5"/>
  <c r="K31" i="5"/>
  <c r="P31" i="5"/>
  <c r="S31" i="5"/>
  <c r="B31" i="5"/>
  <c r="O31" i="5"/>
  <c r="R31" i="5"/>
  <c r="X31" i="5"/>
  <c r="C32" i="5"/>
  <c r="K32" i="5"/>
  <c r="P32" i="5"/>
  <c r="S32" i="5"/>
  <c r="B32" i="5"/>
  <c r="O32" i="5"/>
  <c r="R32" i="5"/>
  <c r="X32" i="5"/>
  <c r="C33" i="5"/>
  <c r="K33" i="5"/>
  <c r="P33" i="5"/>
  <c r="S33" i="5"/>
  <c r="B33" i="5"/>
  <c r="O33" i="5"/>
  <c r="R33" i="5"/>
  <c r="X33" i="5"/>
  <c r="C34" i="5"/>
  <c r="K34" i="5"/>
  <c r="P34" i="5"/>
  <c r="S34" i="5"/>
  <c r="B34" i="5"/>
  <c r="O34" i="5"/>
  <c r="R34" i="5"/>
  <c r="X34" i="5"/>
  <c r="C35" i="5"/>
  <c r="K35" i="5"/>
  <c r="P35" i="5"/>
  <c r="S35" i="5"/>
  <c r="B35" i="5"/>
  <c r="O35" i="5"/>
  <c r="R35" i="5"/>
  <c r="X35" i="5"/>
  <c r="C36" i="5"/>
  <c r="K36" i="5"/>
  <c r="P36" i="5"/>
  <c r="S36" i="5"/>
  <c r="B36" i="5"/>
  <c r="O36" i="5"/>
  <c r="R36" i="5"/>
  <c r="X36" i="5"/>
  <c r="C37" i="5"/>
  <c r="K37" i="5"/>
  <c r="P37" i="5"/>
  <c r="S37" i="5"/>
  <c r="B37" i="5"/>
  <c r="O37" i="5"/>
  <c r="R37" i="5"/>
  <c r="X37" i="5"/>
  <c r="C38" i="5"/>
  <c r="K38" i="5"/>
  <c r="P38" i="5"/>
  <c r="S38" i="5"/>
  <c r="B38" i="5"/>
  <c r="O38" i="5"/>
  <c r="R38" i="5"/>
  <c r="X38" i="5"/>
  <c r="C39" i="5"/>
  <c r="K39" i="5"/>
  <c r="P39" i="5"/>
  <c r="S39" i="5"/>
  <c r="B39" i="5"/>
  <c r="O39" i="5"/>
  <c r="R39" i="5"/>
  <c r="X39" i="5"/>
  <c r="C40" i="5"/>
  <c r="K40" i="5"/>
  <c r="P40" i="5"/>
  <c r="S40" i="5"/>
  <c r="B40" i="5"/>
  <c r="O40" i="5"/>
  <c r="R40" i="5"/>
  <c r="X40" i="5"/>
  <c r="C41" i="5"/>
  <c r="K41" i="5"/>
  <c r="P41" i="5"/>
  <c r="S41" i="5"/>
  <c r="B41" i="5"/>
  <c r="O41" i="5"/>
  <c r="R41" i="5"/>
  <c r="X41" i="5"/>
  <c r="C42" i="5"/>
  <c r="K42" i="5"/>
  <c r="P42" i="5"/>
  <c r="S42" i="5"/>
  <c r="B42" i="5"/>
  <c r="O42" i="5"/>
  <c r="R42" i="5"/>
  <c r="X42" i="5"/>
  <c r="C43" i="5"/>
  <c r="K43" i="5"/>
  <c r="P43" i="5"/>
  <c r="S43" i="5"/>
  <c r="B43" i="5"/>
  <c r="O43" i="5"/>
  <c r="R43" i="5"/>
  <c r="X43" i="5"/>
  <c r="C44" i="5"/>
  <c r="K44" i="5"/>
  <c r="P44" i="5"/>
  <c r="S44" i="5"/>
  <c r="B44" i="5"/>
  <c r="O44" i="5"/>
  <c r="R44" i="5"/>
  <c r="X44" i="5"/>
  <c r="C45" i="5"/>
  <c r="K45" i="5"/>
  <c r="P45" i="5"/>
  <c r="S45" i="5"/>
  <c r="B45" i="5"/>
  <c r="O45" i="5"/>
  <c r="R45" i="5"/>
  <c r="X45" i="5"/>
  <c r="C46" i="5"/>
  <c r="K46" i="5"/>
  <c r="P46" i="5"/>
  <c r="S46" i="5"/>
  <c r="B46" i="5"/>
  <c r="O46" i="5"/>
  <c r="R46" i="5"/>
  <c r="X46" i="5"/>
  <c r="C47" i="5"/>
  <c r="K47" i="5"/>
  <c r="P47" i="5"/>
  <c r="S47" i="5"/>
  <c r="B47" i="5"/>
  <c r="O47" i="5"/>
  <c r="R47" i="5"/>
  <c r="X47" i="5"/>
  <c r="C48" i="5"/>
  <c r="K48" i="5"/>
  <c r="P48" i="5"/>
  <c r="S48" i="5"/>
  <c r="B48" i="5"/>
  <c r="O48" i="5"/>
  <c r="R48" i="5"/>
  <c r="X48" i="5"/>
  <c r="C49" i="5"/>
  <c r="K49" i="5"/>
  <c r="P49" i="5"/>
  <c r="S49" i="5"/>
  <c r="B49" i="5"/>
  <c r="O49" i="5"/>
  <c r="R49" i="5"/>
  <c r="X49" i="5"/>
  <c r="C50" i="5"/>
  <c r="K50" i="5"/>
  <c r="P50" i="5"/>
  <c r="S50" i="5"/>
  <c r="B50" i="5"/>
  <c r="O50" i="5"/>
  <c r="R50" i="5"/>
  <c r="X50" i="5"/>
  <c r="C51" i="5"/>
  <c r="K51" i="5"/>
  <c r="P51" i="5"/>
  <c r="S51" i="5"/>
  <c r="B51" i="5"/>
  <c r="O51" i="5"/>
  <c r="R51" i="5"/>
  <c r="X51" i="5"/>
  <c r="C52" i="5"/>
  <c r="K52" i="5"/>
  <c r="P52" i="5"/>
  <c r="S52" i="5"/>
  <c r="B52" i="5"/>
  <c r="O52" i="5"/>
  <c r="R52" i="5"/>
  <c r="X52" i="5"/>
  <c r="C53" i="5"/>
  <c r="K53" i="5"/>
  <c r="P53" i="5"/>
  <c r="S53" i="5"/>
  <c r="B53" i="5"/>
  <c r="O53" i="5"/>
  <c r="R53" i="5"/>
  <c r="X53" i="5"/>
  <c r="C54" i="5"/>
  <c r="K54" i="5"/>
  <c r="P54" i="5"/>
  <c r="S54" i="5"/>
  <c r="B54" i="5"/>
  <c r="O54" i="5"/>
  <c r="R54" i="5"/>
  <c r="X54" i="5"/>
  <c r="C15" i="5"/>
  <c r="K15" i="5"/>
  <c r="P15" i="5"/>
  <c r="S15" i="5"/>
  <c r="B15" i="5"/>
  <c r="O15" i="5"/>
  <c r="R15" i="5"/>
  <c r="X15" i="5"/>
  <c r="E14" i="6"/>
  <c r="I14" i="6"/>
  <c r="P14" i="6"/>
  <c r="S14" i="6"/>
  <c r="D14" i="6"/>
  <c r="O14" i="6"/>
  <c r="R14" i="6"/>
  <c r="X14" i="6"/>
  <c r="E16" i="6"/>
  <c r="I16" i="6"/>
  <c r="P16" i="6"/>
  <c r="S16" i="6"/>
  <c r="D16" i="6"/>
  <c r="O16" i="6"/>
  <c r="R16" i="6"/>
  <c r="X16" i="6"/>
  <c r="E17" i="6"/>
  <c r="I17" i="6"/>
  <c r="P17" i="6"/>
  <c r="S17" i="6"/>
  <c r="D17" i="6"/>
  <c r="O17" i="6"/>
  <c r="R17" i="6"/>
  <c r="X17" i="6"/>
  <c r="E18" i="6"/>
  <c r="I18" i="6"/>
  <c r="P18" i="6"/>
  <c r="S18" i="6"/>
  <c r="D18" i="6"/>
  <c r="O18" i="6"/>
  <c r="R18" i="6"/>
  <c r="X18" i="6"/>
  <c r="E19" i="6"/>
  <c r="I19" i="6"/>
  <c r="P19" i="6"/>
  <c r="S19" i="6"/>
  <c r="D19" i="6"/>
  <c r="O19" i="6"/>
  <c r="R19" i="6"/>
  <c r="X19" i="6"/>
  <c r="E20" i="6"/>
  <c r="I20" i="6"/>
  <c r="P20" i="6"/>
  <c r="S20" i="6"/>
  <c r="D20" i="6"/>
  <c r="O20" i="6"/>
  <c r="R20" i="6"/>
  <c r="X20" i="6"/>
  <c r="E21" i="6"/>
  <c r="I21" i="6"/>
  <c r="P21" i="6"/>
  <c r="S21" i="6"/>
  <c r="D21" i="6"/>
  <c r="O21" i="6"/>
  <c r="R21" i="6"/>
  <c r="X21" i="6"/>
  <c r="E22" i="6"/>
  <c r="I22" i="6"/>
  <c r="P22" i="6"/>
  <c r="S22" i="6"/>
  <c r="D22" i="6"/>
  <c r="O22" i="6"/>
  <c r="R22" i="6"/>
  <c r="X22" i="6"/>
  <c r="E23" i="6"/>
  <c r="I23" i="6"/>
  <c r="P23" i="6"/>
  <c r="S23" i="6"/>
  <c r="D23" i="6"/>
  <c r="O23" i="6"/>
  <c r="R23" i="6"/>
  <c r="X23" i="6"/>
  <c r="E24" i="6"/>
  <c r="I24" i="6"/>
  <c r="P24" i="6"/>
  <c r="S24" i="6"/>
  <c r="D24" i="6"/>
  <c r="O24" i="6"/>
  <c r="R24" i="6"/>
  <c r="X24" i="6"/>
  <c r="E25" i="6"/>
  <c r="I25" i="6"/>
  <c r="P25" i="6"/>
  <c r="S25" i="6"/>
  <c r="D25" i="6"/>
  <c r="O25" i="6"/>
  <c r="R25" i="6"/>
  <c r="X25" i="6"/>
  <c r="E26" i="6"/>
  <c r="I26" i="6"/>
  <c r="P26" i="6"/>
  <c r="S26" i="6"/>
  <c r="D26" i="6"/>
  <c r="O26" i="6"/>
  <c r="R26" i="6"/>
  <c r="X26" i="6"/>
  <c r="E27" i="6"/>
  <c r="I27" i="6"/>
  <c r="P27" i="6"/>
  <c r="S27" i="6"/>
  <c r="D27" i="6"/>
  <c r="O27" i="6"/>
  <c r="R27" i="6"/>
  <c r="X27" i="6"/>
  <c r="E28" i="6"/>
  <c r="I28" i="6"/>
  <c r="P28" i="6"/>
  <c r="S28" i="6"/>
  <c r="D28" i="6"/>
  <c r="O28" i="6"/>
  <c r="R28" i="6"/>
  <c r="X28" i="6"/>
  <c r="E29" i="6"/>
  <c r="I29" i="6"/>
  <c r="P29" i="6"/>
  <c r="S29" i="6"/>
  <c r="D29" i="6"/>
  <c r="O29" i="6"/>
  <c r="R29" i="6"/>
  <c r="X29" i="6"/>
  <c r="E30" i="6"/>
  <c r="I30" i="6"/>
  <c r="P30" i="6"/>
  <c r="S30" i="6"/>
  <c r="D30" i="6"/>
  <c r="O30" i="6"/>
  <c r="R30" i="6"/>
  <c r="X30" i="6"/>
  <c r="E31" i="6"/>
  <c r="I31" i="6"/>
  <c r="P31" i="6"/>
  <c r="S31" i="6"/>
  <c r="D31" i="6"/>
  <c r="O31" i="6"/>
  <c r="R31" i="6"/>
  <c r="X31" i="6"/>
  <c r="E32" i="6"/>
  <c r="I32" i="6"/>
  <c r="P32" i="6"/>
  <c r="S32" i="6"/>
  <c r="D32" i="6"/>
  <c r="O32" i="6"/>
  <c r="R32" i="6"/>
  <c r="X32" i="6"/>
  <c r="E33" i="6"/>
  <c r="I33" i="6"/>
  <c r="P33" i="6"/>
  <c r="S33" i="6"/>
  <c r="D33" i="6"/>
  <c r="O33" i="6"/>
  <c r="R33" i="6"/>
  <c r="X33" i="6"/>
  <c r="E34" i="6"/>
  <c r="I34" i="6"/>
  <c r="P34" i="6"/>
  <c r="S34" i="6"/>
  <c r="D34" i="6"/>
  <c r="O34" i="6"/>
  <c r="R34" i="6"/>
  <c r="X34" i="6"/>
  <c r="E35" i="6"/>
  <c r="I35" i="6"/>
  <c r="P35" i="6"/>
  <c r="S35" i="6"/>
  <c r="D35" i="6"/>
  <c r="O35" i="6"/>
  <c r="R35" i="6"/>
  <c r="X35" i="6"/>
  <c r="E36" i="6"/>
  <c r="I36" i="6"/>
  <c r="P36" i="6"/>
  <c r="S36" i="6"/>
  <c r="D36" i="6"/>
  <c r="O36" i="6"/>
  <c r="R36" i="6"/>
  <c r="X36" i="6"/>
  <c r="E37" i="6"/>
  <c r="I37" i="6"/>
  <c r="P37" i="6"/>
  <c r="S37" i="6"/>
  <c r="D37" i="6"/>
  <c r="O37" i="6"/>
  <c r="R37" i="6"/>
  <c r="X37" i="6"/>
  <c r="E38" i="6"/>
  <c r="I38" i="6"/>
  <c r="P38" i="6"/>
  <c r="S38" i="6"/>
  <c r="D38" i="6"/>
  <c r="O38" i="6"/>
  <c r="R38" i="6"/>
  <c r="X38" i="6"/>
  <c r="E39" i="6"/>
  <c r="I39" i="6"/>
  <c r="P39" i="6"/>
  <c r="S39" i="6"/>
  <c r="D39" i="6"/>
  <c r="O39" i="6"/>
  <c r="R39" i="6"/>
  <c r="X39" i="6"/>
  <c r="E40" i="6"/>
  <c r="I40" i="6"/>
  <c r="P40" i="6"/>
  <c r="S40" i="6"/>
  <c r="D40" i="6"/>
  <c r="O40" i="6"/>
  <c r="R40" i="6"/>
  <c r="X40" i="6"/>
  <c r="E41" i="6"/>
  <c r="I41" i="6"/>
  <c r="P41" i="6"/>
  <c r="S41" i="6"/>
  <c r="D41" i="6"/>
  <c r="O41" i="6"/>
  <c r="R41" i="6"/>
  <c r="X41" i="6"/>
  <c r="E42" i="6"/>
  <c r="I42" i="6"/>
  <c r="P42" i="6"/>
  <c r="S42" i="6"/>
  <c r="D42" i="6"/>
  <c r="O42" i="6"/>
  <c r="R42" i="6"/>
  <c r="X42" i="6"/>
  <c r="E43" i="6"/>
  <c r="I43" i="6"/>
  <c r="P43" i="6"/>
  <c r="S43" i="6"/>
  <c r="D43" i="6"/>
  <c r="O43" i="6"/>
  <c r="R43" i="6"/>
  <c r="X43" i="6"/>
  <c r="E44" i="6"/>
  <c r="I44" i="6"/>
  <c r="P44" i="6"/>
  <c r="S44" i="6"/>
  <c r="D44" i="6"/>
  <c r="O44" i="6"/>
  <c r="R44" i="6"/>
  <c r="X44" i="6"/>
  <c r="E45" i="6"/>
  <c r="I45" i="6"/>
  <c r="P45" i="6"/>
  <c r="S45" i="6"/>
  <c r="D45" i="6"/>
  <c r="O45" i="6"/>
  <c r="R45" i="6"/>
  <c r="X45" i="6"/>
  <c r="E46" i="6"/>
  <c r="I46" i="6"/>
  <c r="P46" i="6"/>
  <c r="S46" i="6"/>
  <c r="D46" i="6"/>
  <c r="O46" i="6"/>
  <c r="R46" i="6"/>
  <c r="X46" i="6"/>
  <c r="E47" i="6"/>
  <c r="I47" i="6"/>
  <c r="P47" i="6"/>
  <c r="S47" i="6"/>
  <c r="D47" i="6"/>
  <c r="O47" i="6"/>
  <c r="R47" i="6"/>
  <c r="X47" i="6"/>
  <c r="E48" i="6"/>
  <c r="I48" i="6"/>
  <c r="P48" i="6"/>
  <c r="S48" i="6"/>
  <c r="D48" i="6"/>
  <c r="O48" i="6"/>
  <c r="R48" i="6"/>
  <c r="X48" i="6"/>
  <c r="E49" i="6"/>
  <c r="I49" i="6"/>
  <c r="P49" i="6"/>
  <c r="S49" i="6"/>
  <c r="D49" i="6"/>
  <c r="O49" i="6"/>
  <c r="R49" i="6"/>
  <c r="X49" i="6"/>
  <c r="E50" i="6"/>
  <c r="I50" i="6"/>
  <c r="P50" i="6"/>
  <c r="S50" i="6"/>
  <c r="D50" i="6"/>
  <c r="O50" i="6"/>
  <c r="R50" i="6"/>
  <c r="X50" i="6"/>
  <c r="E51" i="6"/>
  <c r="I51" i="6"/>
  <c r="P51" i="6"/>
  <c r="S51" i="6"/>
  <c r="D51" i="6"/>
  <c r="O51" i="6"/>
  <c r="R51" i="6"/>
  <c r="X51" i="6"/>
  <c r="E52" i="6"/>
  <c r="I52" i="6"/>
  <c r="P52" i="6"/>
  <c r="S52" i="6"/>
  <c r="D52" i="6"/>
  <c r="O52" i="6"/>
  <c r="R52" i="6"/>
  <c r="X52" i="6"/>
  <c r="E53" i="6"/>
  <c r="I53" i="6"/>
  <c r="P53" i="6"/>
  <c r="S53" i="6"/>
  <c r="D53" i="6"/>
  <c r="O53" i="6"/>
  <c r="R53" i="6"/>
  <c r="X53" i="6"/>
  <c r="E54" i="6"/>
  <c r="I54" i="6"/>
  <c r="P54" i="6"/>
  <c r="S54" i="6"/>
  <c r="D54" i="6"/>
  <c r="O54" i="6"/>
  <c r="R54" i="6"/>
  <c r="X54" i="6"/>
  <c r="E15" i="6"/>
  <c r="I15" i="6"/>
  <c r="P15" i="6"/>
  <c r="S15" i="6"/>
  <c r="D15" i="6"/>
  <c r="O15" i="6"/>
  <c r="R15" i="6"/>
  <c r="X15" i="6"/>
  <c r="E14" i="7"/>
  <c r="J14" i="7"/>
  <c r="P14" i="7"/>
  <c r="S14" i="7"/>
  <c r="D14" i="7"/>
  <c r="O14" i="7"/>
  <c r="R14" i="7"/>
  <c r="X14" i="7"/>
  <c r="E15" i="7"/>
  <c r="J15" i="7"/>
  <c r="P15" i="7"/>
  <c r="S15" i="7"/>
  <c r="D15" i="7"/>
  <c r="O15" i="7"/>
  <c r="R15" i="7"/>
  <c r="X15" i="7"/>
  <c r="E16" i="7"/>
  <c r="J16" i="7"/>
  <c r="P16" i="7"/>
  <c r="S16" i="7"/>
  <c r="D16" i="7"/>
  <c r="O16" i="7"/>
  <c r="R16" i="7"/>
  <c r="X16" i="7"/>
  <c r="E17" i="7"/>
  <c r="J17" i="7"/>
  <c r="P17" i="7"/>
  <c r="S17" i="7"/>
  <c r="D17" i="7"/>
  <c r="O17" i="7"/>
  <c r="R17" i="7"/>
  <c r="X17" i="7"/>
  <c r="E18" i="7"/>
  <c r="J18" i="7"/>
  <c r="P18" i="7"/>
  <c r="S18" i="7"/>
  <c r="D18" i="7"/>
  <c r="O18" i="7"/>
  <c r="R18" i="7"/>
  <c r="X18" i="7"/>
  <c r="E19" i="7"/>
  <c r="J19" i="7"/>
  <c r="P19" i="7"/>
  <c r="S19" i="7"/>
  <c r="D19" i="7"/>
  <c r="O19" i="7"/>
  <c r="R19" i="7"/>
  <c r="X19" i="7"/>
  <c r="E20" i="7"/>
  <c r="J20" i="7"/>
  <c r="P20" i="7"/>
  <c r="S20" i="7"/>
  <c r="D20" i="7"/>
  <c r="O20" i="7"/>
  <c r="R20" i="7"/>
  <c r="X20" i="7"/>
  <c r="E21" i="7"/>
  <c r="J21" i="7"/>
  <c r="P21" i="7"/>
  <c r="S21" i="7"/>
  <c r="D21" i="7"/>
  <c r="O21" i="7"/>
  <c r="R21" i="7"/>
  <c r="X21" i="7"/>
  <c r="E22" i="7"/>
  <c r="J22" i="7"/>
  <c r="P22" i="7"/>
  <c r="S22" i="7"/>
  <c r="D22" i="7"/>
  <c r="O22" i="7"/>
  <c r="R22" i="7"/>
  <c r="X22" i="7"/>
  <c r="E23" i="7"/>
  <c r="J23" i="7"/>
  <c r="P23" i="7"/>
  <c r="S23" i="7"/>
  <c r="D23" i="7"/>
  <c r="O23" i="7"/>
  <c r="R23" i="7"/>
  <c r="X23" i="7"/>
  <c r="E24" i="7"/>
  <c r="J24" i="7"/>
  <c r="P24" i="7"/>
  <c r="S24" i="7"/>
  <c r="D24" i="7"/>
  <c r="O24" i="7"/>
  <c r="R24" i="7"/>
  <c r="X24" i="7"/>
  <c r="E25" i="7"/>
  <c r="J25" i="7"/>
  <c r="P25" i="7"/>
  <c r="S25" i="7"/>
  <c r="D25" i="7"/>
  <c r="O25" i="7"/>
  <c r="R25" i="7"/>
  <c r="X25" i="7"/>
  <c r="E26" i="7"/>
  <c r="J26" i="7"/>
  <c r="P26" i="7"/>
  <c r="S26" i="7"/>
  <c r="D26" i="7"/>
  <c r="O26" i="7"/>
  <c r="R26" i="7"/>
  <c r="X26" i="7"/>
  <c r="E27" i="7"/>
  <c r="J27" i="7"/>
  <c r="P27" i="7"/>
  <c r="S27" i="7"/>
  <c r="D27" i="7"/>
  <c r="O27" i="7"/>
  <c r="R27" i="7"/>
  <c r="X27" i="7"/>
  <c r="E28" i="7"/>
  <c r="J28" i="7"/>
  <c r="P28" i="7"/>
  <c r="S28" i="7"/>
  <c r="D28" i="7"/>
  <c r="O28" i="7"/>
  <c r="R28" i="7"/>
  <c r="X28" i="7"/>
  <c r="E29" i="7"/>
  <c r="J29" i="7"/>
  <c r="P29" i="7"/>
  <c r="S29" i="7"/>
  <c r="D29" i="7"/>
  <c r="O29" i="7"/>
  <c r="R29" i="7"/>
  <c r="X29" i="7"/>
  <c r="E30" i="7"/>
  <c r="J30" i="7"/>
  <c r="P30" i="7"/>
  <c r="S30" i="7"/>
  <c r="D30" i="7"/>
  <c r="O30" i="7"/>
  <c r="R30" i="7"/>
  <c r="X30" i="7"/>
  <c r="E31" i="7"/>
  <c r="J31" i="7"/>
  <c r="P31" i="7"/>
  <c r="S31" i="7"/>
  <c r="D31" i="7"/>
  <c r="O31" i="7"/>
  <c r="R31" i="7"/>
  <c r="X31" i="7"/>
  <c r="E32" i="7"/>
  <c r="J32" i="7"/>
  <c r="P32" i="7"/>
  <c r="S32" i="7"/>
  <c r="D32" i="7"/>
  <c r="O32" i="7"/>
  <c r="R32" i="7"/>
  <c r="X32" i="7"/>
  <c r="E33" i="7"/>
  <c r="J33" i="7"/>
  <c r="P33" i="7"/>
  <c r="S33" i="7"/>
  <c r="D33" i="7"/>
  <c r="O33" i="7"/>
  <c r="R33" i="7"/>
  <c r="X33" i="7"/>
  <c r="E34" i="7"/>
  <c r="J34" i="7"/>
  <c r="P34" i="7"/>
  <c r="S34" i="7"/>
  <c r="D34" i="7"/>
  <c r="O34" i="7"/>
  <c r="R34" i="7"/>
  <c r="X34" i="7"/>
  <c r="E35" i="7"/>
  <c r="J35" i="7"/>
  <c r="P35" i="7"/>
  <c r="S35" i="7"/>
  <c r="D35" i="7"/>
  <c r="O35" i="7"/>
  <c r="R35" i="7"/>
  <c r="X35" i="7"/>
  <c r="E36" i="7"/>
  <c r="J36" i="7"/>
  <c r="P36" i="7"/>
  <c r="S36" i="7"/>
  <c r="D36" i="7"/>
  <c r="O36" i="7"/>
  <c r="R36" i="7"/>
  <c r="X36" i="7"/>
  <c r="E37" i="7"/>
  <c r="J37" i="7"/>
  <c r="P37" i="7"/>
  <c r="S37" i="7"/>
  <c r="D37" i="7"/>
  <c r="O37" i="7"/>
  <c r="R37" i="7"/>
  <c r="X37" i="7"/>
  <c r="E38" i="7"/>
  <c r="J38" i="7"/>
  <c r="P38" i="7"/>
  <c r="S38" i="7"/>
  <c r="D38" i="7"/>
  <c r="O38" i="7"/>
  <c r="R38" i="7"/>
  <c r="X38" i="7"/>
  <c r="E39" i="7"/>
  <c r="J39" i="7"/>
  <c r="P39" i="7"/>
  <c r="S39" i="7"/>
  <c r="D39" i="7"/>
  <c r="O39" i="7"/>
  <c r="R39" i="7"/>
  <c r="X39" i="7"/>
  <c r="E40" i="7"/>
  <c r="J40" i="7"/>
  <c r="P40" i="7"/>
  <c r="S40" i="7"/>
  <c r="D40" i="7"/>
  <c r="O40" i="7"/>
  <c r="R40" i="7"/>
  <c r="X40" i="7"/>
  <c r="E41" i="7"/>
  <c r="J41" i="7"/>
  <c r="P41" i="7"/>
  <c r="S41" i="7"/>
  <c r="D41" i="7"/>
  <c r="O41" i="7"/>
  <c r="R41" i="7"/>
  <c r="X41" i="7"/>
  <c r="E42" i="7"/>
  <c r="J42" i="7"/>
  <c r="P42" i="7"/>
  <c r="S42" i="7"/>
  <c r="D42" i="7"/>
  <c r="O42" i="7"/>
  <c r="R42" i="7"/>
  <c r="X42" i="7"/>
  <c r="E43" i="7"/>
  <c r="J43" i="7"/>
  <c r="P43" i="7"/>
  <c r="S43" i="7"/>
  <c r="D43" i="7"/>
  <c r="O43" i="7"/>
  <c r="R43" i="7"/>
  <c r="X43" i="7"/>
  <c r="E44" i="7"/>
  <c r="J44" i="7"/>
  <c r="P44" i="7"/>
  <c r="S44" i="7"/>
  <c r="D44" i="7"/>
  <c r="O44" i="7"/>
  <c r="R44" i="7"/>
  <c r="X44" i="7"/>
  <c r="E45" i="7"/>
  <c r="J45" i="7"/>
  <c r="P45" i="7"/>
  <c r="S45" i="7"/>
  <c r="D45" i="7"/>
  <c r="O45" i="7"/>
  <c r="R45" i="7"/>
  <c r="X45" i="7"/>
  <c r="E46" i="7"/>
  <c r="J46" i="7"/>
  <c r="P46" i="7"/>
  <c r="S46" i="7"/>
  <c r="D46" i="7"/>
  <c r="O46" i="7"/>
  <c r="R46" i="7"/>
  <c r="X46" i="7"/>
  <c r="E47" i="7"/>
  <c r="J47" i="7"/>
  <c r="P47" i="7"/>
  <c r="S47" i="7"/>
  <c r="D47" i="7"/>
  <c r="O47" i="7"/>
  <c r="R47" i="7"/>
  <c r="X47" i="7"/>
  <c r="E48" i="7"/>
  <c r="J48" i="7"/>
  <c r="P48" i="7"/>
  <c r="S48" i="7"/>
  <c r="D48" i="7"/>
  <c r="O48" i="7"/>
  <c r="R48" i="7"/>
  <c r="X48" i="7"/>
  <c r="E49" i="7"/>
  <c r="J49" i="7"/>
  <c r="P49" i="7"/>
  <c r="S49" i="7"/>
  <c r="D49" i="7"/>
  <c r="O49" i="7"/>
  <c r="R49" i="7"/>
  <c r="X49" i="7"/>
  <c r="E50" i="7"/>
  <c r="J50" i="7"/>
  <c r="P50" i="7"/>
  <c r="S50" i="7"/>
  <c r="D50" i="7"/>
  <c r="O50" i="7"/>
  <c r="R50" i="7"/>
  <c r="X50" i="7"/>
  <c r="E51" i="7"/>
  <c r="J51" i="7"/>
  <c r="P51" i="7"/>
  <c r="S51" i="7"/>
  <c r="D51" i="7"/>
  <c r="O51" i="7"/>
  <c r="R51" i="7"/>
  <c r="X51" i="7"/>
  <c r="E52" i="7"/>
  <c r="J52" i="7"/>
  <c r="P52" i="7"/>
  <c r="S52" i="7"/>
  <c r="D52" i="7"/>
  <c r="O52" i="7"/>
  <c r="R52" i="7"/>
  <c r="X52" i="7"/>
  <c r="E53" i="7"/>
  <c r="J53" i="7"/>
  <c r="P53" i="7"/>
  <c r="S53" i="7"/>
  <c r="D53" i="7"/>
  <c r="O53" i="7"/>
  <c r="R53" i="7"/>
  <c r="X53" i="7"/>
  <c r="E54" i="7"/>
  <c r="J54" i="7"/>
  <c r="P54" i="7"/>
  <c r="S54" i="7"/>
  <c r="D54" i="7"/>
  <c r="O54" i="7"/>
  <c r="R54" i="7"/>
  <c r="X54" i="7"/>
  <c r="E16" i="8"/>
  <c r="K16" i="8"/>
  <c r="P16" i="8"/>
  <c r="S16" i="8"/>
  <c r="D16" i="8"/>
  <c r="O16" i="8"/>
  <c r="R16" i="8"/>
  <c r="X16" i="8"/>
  <c r="E17" i="8"/>
  <c r="K17" i="8"/>
  <c r="P17" i="8"/>
  <c r="S17" i="8"/>
  <c r="D17" i="8"/>
  <c r="O17" i="8"/>
  <c r="R17" i="8"/>
  <c r="X17" i="8"/>
  <c r="E18" i="8"/>
  <c r="K18" i="8"/>
  <c r="P18" i="8"/>
  <c r="S18" i="8"/>
  <c r="D18" i="8"/>
  <c r="O18" i="8"/>
  <c r="R18" i="8"/>
  <c r="X18" i="8"/>
  <c r="E19" i="8"/>
  <c r="K19" i="8"/>
  <c r="P19" i="8"/>
  <c r="S19" i="8"/>
  <c r="D19" i="8"/>
  <c r="O19" i="8"/>
  <c r="R19" i="8"/>
  <c r="X19" i="8"/>
  <c r="E20" i="8"/>
  <c r="K20" i="8"/>
  <c r="P20" i="8"/>
  <c r="S20" i="8"/>
  <c r="D20" i="8"/>
  <c r="O20" i="8"/>
  <c r="R20" i="8"/>
  <c r="X20" i="8"/>
  <c r="E21" i="8"/>
  <c r="K21" i="8"/>
  <c r="P21" i="8"/>
  <c r="S21" i="8"/>
  <c r="D21" i="8"/>
  <c r="O21" i="8"/>
  <c r="R21" i="8"/>
  <c r="X21" i="8"/>
  <c r="E22" i="8"/>
  <c r="K22" i="8"/>
  <c r="P22" i="8"/>
  <c r="S22" i="8"/>
  <c r="D22" i="8"/>
  <c r="O22" i="8"/>
  <c r="R22" i="8"/>
  <c r="X22" i="8"/>
  <c r="E23" i="8"/>
  <c r="K23" i="8"/>
  <c r="P23" i="8"/>
  <c r="S23" i="8"/>
  <c r="D23" i="8"/>
  <c r="O23" i="8"/>
  <c r="R23" i="8"/>
  <c r="X23" i="8"/>
  <c r="E24" i="8"/>
  <c r="K24" i="8"/>
  <c r="P24" i="8"/>
  <c r="S24" i="8"/>
  <c r="D24" i="8"/>
  <c r="O24" i="8"/>
  <c r="R24" i="8"/>
  <c r="X24" i="8"/>
  <c r="E25" i="8"/>
  <c r="K25" i="8"/>
  <c r="P25" i="8"/>
  <c r="S25" i="8"/>
  <c r="D25" i="8"/>
  <c r="O25" i="8"/>
  <c r="R25" i="8"/>
  <c r="X25" i="8"/>
  <c r="E26" i="8"/>
  <c r="K26" i="8"/>
  <c r="P26" i="8"/>
  <c r="S26" i="8"/>
  <c r="D26" i="8"/>
  <c r="O26" i="8"/>
  <c r="R26" i="8"/>
  <c r="X26" i="8"/>
  <c r="E27" i="8"/>
  <c r="K27" i="8"/>
  <c r="P27" i="8"/>
  <c r="S27" i="8"/>
  <c r="D27" i="8"/>
  <c r="O27" i="8"/>
  <c r="R27" i="8"/>
  <c r="X27" i="8"/>
  <c r="E28" i="8"/>
  <c r="K28" i="8"/>
  <c r="P28" i="8"/>
  <c r="S28" i="8"/>
  <c r="D28" i="8"/>
  <c r="O28" i="8"/>
  <c r="R28" i="8"/>
  <c r="X28" i="8"/>
  <c r="E29" i="8"/>
  <c r="K29" i="8"/>
  <c r="P29" i="8"/>
  <c r="S29" i="8"/>
  <c r="D29" i="8"/>
  <c r="O29" i="8"/>
  <c r="R29" i="8"/>
  <c r="X29" i="8"/>
  <c r="E30" i="8"/>
  <c r="K30" i="8"/>
  <c r="P30" i="8"/>
  <c r="S30" i="8"/>
  <c r="D30" i="8"/>
  <c r="O30" i="8"/>
  <c r="R30" i="8"/>
  <c r="X30" i="8"/>
  <c r="E31" i="8"/>
  <c r="K31" i="8"/>
  <c r="P31" i="8"/>
  <c r="S31" i="8"/>
  <c r="D31" i="8"/>
  <c r="O31" i="8"/>
  <c r="R31" i="8"/>
  <c r="X31" i="8"/>
  <c r="E32" i="8"/>
  <c r="K32" i="8"/>
  <c r="P32" i="8"/>
  <c r="S32" i="8"/>
  <c r="D32" i="8"/>
  <c r="O32" i="8"/>
  <c r="R32" i="8"/>
  <c r="X32" i="8"/>
  <c r="E33" i="8"/>
  <c r="K33" i="8"/>
  <c r="P33" i="8"/>
  <c r="S33" i="8"/>
  <c r="D33" i="8"/>
  <c r="O33" i="8"/>
  <c r="R33" i="8"/>
  <c r="X33" i="8"/>
  <c r="E34" i="8"/>
  <c r="K34" i="8"/>
  <c r="P34" i="8"/>
  <c r="S34" i="8"/>
  <c r="D34" i="8"/>
  <c r="O34" i="8"/>
  <c r="R34" i="8"/>
  <c r="X34" i="8"/>
  <c r="E35" i="8"/>
  <c r="K35" i="8"/>
  <c r="P35" i="8"/>
  <c r="S35" i="8"/>
  <c r="D35" i="8"/>
  <c r="O35" i="8"/>
  <c r="R35" i="8"/>
  <c r="X35" i="8"/>
  <c r="E36" i="8"/>
  <c r="K36" i="8"/>
  <c r="P36" i="8"/>
  <c r="S36" i="8"/>
  <c r="D36" i="8"/>
  <c r="O36" i="8"/>
  <c r="R36" i="8"/>
  <c r="X36" i="8"/>
  <c r="E37" i="8"/>
  <c r="K37" i="8"/>
  <c r="P37" i="8"/>
  <c r="S37" i="8"/>
  <c r="D37" i="8"/>
  <c r="O37" i="8"/>
  <c r="R37" i="8"/>
  <c r="X37" i="8"/>
  <c r="E38" i="8"/>
  <c r="K38" i="8"/>
  <c r="P38" i="8"/>
  <c r="S38" i="8"/>
  <c r="D38" i="8"/>
  <c r="O38" i="8"/>
  <c r="R38" i="8"/>
  <c r="X38" i="8"/>
  <c r="E39" i="8"/>
  <c r="K39" i="8"/>
  <c r="P39" i="8"/>
  <c r="S39" i="8"/>
  <c r="D39" i="8"/>
  <c r="O39" i="8"/>
  <c r="R39" i="8"/>
  <c r="X39" i="8"/>
  <c r="E40" i="8"/>
  <c r="K40" i="8"/>
  <c r="P40" i="8"/>
  <c r="S40" i="8"/>
  <c r="D40" i="8"/>
  <c r="O40" i="8"/>
  <c r="R40" i="8"/>
  <c r="X40" i="8"/>
  <c r="E41" i="8"/>
  <c r="K41" i="8"/>
  <c r="P41" i="8"/>
  <c r="S41" i="8"/>
  <c r="D41" i="8"/>
  <c r="O41" i="8"/>
  <c r="R41" i="8"/>
  <c r="X41" i="8"/>
  <c r="E42" i="8"/>
  <c r="K42" i="8"/>
  <c r="P42" i="8"/>
  <c r="S42" i="8"/>
  <c r="D42" i="8"/>
  <c r="O42" i="8"/>
  <c r="R42" i="8"/>
  <c r="X42" i="8"/>
  <c r="E43" i="8"/>
  <c r="K43" i="8"/>
  <c r="P43" i="8"/>
  <c r="S43" i="8"/>
  <c r="D43" i="8"/>
  <c r="O43" i="8"/>
  <c r="R43" i="8"/>
  <c r="X43" i="8"/>
  <c r="E44" i="8"/>
  <c r="K44" i="8"/>
  <c r="P44" i="8"/>
  <c r="S44" i="8"/>
  <c r="D44" i="8"/>
  <c r="O44" i="8"/>
  <c r="R44" i="8"/>
  <c r="X44" i="8"/>
  <c r="E45" i="8"/>
  <c r="K45" i="8"/>
  <c r="P45" i="8"/>
  <c r="S45" i="8"/>
  <c r="D45" i="8"/>
  <c r="O45" i="8"/>
  <c r="R45" i="8"/>
  <c r="X45" i="8"/>
  <c r="E46" i="8"/>
  <c r="K46" i="8"/>
  <c r="P46" i="8"/>
  <c r="S46" i="8"/>
  <c r="D46" i="8"/>
  <c r="O46" i="8"/>
  <c r="R46" i="8"/>
  <c r="X46" i="8"/>
  <c r="E47" i="8"/>
  <c r="K47" i="8"/>
  <c r="P47" i="8"/>
  <c r="S47" i="8"/>
  <c r="D47" i="8"/>
  <c r="O47" i="8"/>
  <c r="R47" i="8"/>
  <c r="X47" i="8"/>
  <c r="E48" i="8"/>
  <c r="K48" i="8"/>
  <c r="P48" i="8"/>
  <c r="S48" i="8"/>
  <c r="D48" i="8"/>
  <c r="O48" i="8"/>
  <c r="R48" i="8"/>
  <c r="X48" i="8"/>
  <c r="E49" i="8"/>
  <c r="K49" i="8"/>
  <c r="P49" i="8"/>
  <c r="S49" i="8"/>
  <c r="D49" i="8"/>
  <c r="O49" i="8"/>
  <c r="R49" i="8"/>
  <c r="X49" i="8"/>
  <c r="E50" i="8"/>
  <c r="K50" i="8"/>
  <c r="P50" i="8"/>
  <c r="S50" i="8"/>
  <c r="D50" i="8"/>
  <c r="O50" i="8"/>
  <c r="R50" i="8"/>
  <c r="X50" i="8"/>
  <c r="E51" i="8"/>
  <c r="K51" i="8"/>
  <c r="P51" i="8"/>
  <c r="S51" i="8"/>
  <c r="D51" i="8"/>
  <c r="O51" i="8"/>
  <c r="R51" i="8"/>
  <c r="X51" i="8"/>
  <c r="E52" i="8"/>
  <c r="K52" i="8"/>
  <c r="P52" i="8"/>
  <c r="S52" i="8"/>
  <c r="D52" i="8"/>
  <c r="O52" i="8"/>
  <c r="R52" i="8"/>
  <c r="X52" i="8"/>
  <c r="E53" i="8"/>
  <c r="K53" i="8"/>
  <c r="P53" i="8"/>
  <c r="S53" i="8"/>
  <c r="D53" i="8"/>
  <c r="O53" i="8"/>
  <c r="R53" i="8"/>
  <c r="X53" i="8"/>
  <c r="E54" i="8"/>
  <c r="K54" i="8"/>
  <c r="P54" i="8"/>
  <c r="S54" i="8"/>
  <c r="D54" i="8"/>
  <c r="O54" i="8"/>
  <c r="R54" i="8"/>
  <c r="X54" i="8"/>
  <c r="E15" i="8"/>
  <c r="K15" i="8"/>
  <c r="P15" i="8"/>
  <c r="S15" i="8"/>
  <c r="D15" i="8"/>
  <c r="O15" i="8"/>
  <c r="R15" i="8"/>
  <c r="X15" i="8"/>
  <c r="E14" i="8"/>
  <c r="K14" i="8"/>
  <c r="P14" i="8"/>
  <c r="S14" i="8"/>
  <c r="D14" i="8"/>
  <c r="O14" i="8"/>
  <c r="R14" i="8"/>
  <c r="X14" i="8"/>
  <c r="E9" i="8"/>
  <c r="K9" i="8"/>
  <c r="P9" i="8"/>
  <c r="S9" i="8"/>
  <c r="D9" i="8"/>
  <c r="O9" i="8"/>
  <c r="R9" i="8"/>
  <c r="X9" i="8"/>
  <c r="G14" i="10"/>
  <c r="I14" i="10"/>
  <c r="P14" i="10"/>
  <c r="S14" i="10"/>
  <c r="F14" i="10"/>
  <c r="O14" i="10"/>
  <c r="R14" i="10"/>
  <c r="X14" i="10"/>
  <c r="G16" i="10"/>
  <c r="I16" i="10"/>
  <c r="P16" i="10"/>
  <c r="S16" i="10"/>
  <c r="F16" i="10"/>
  <c r="O16" i="10"/>
  <c r="R16" i="10"/>
  <c r="X16" i="10"/>
  <c r="G17" i="10"/>
  <c r="I17" i="10"/>
  <c r="P17" i="10"/>
  <c r="S17" i="10"/>
  <c r="F17" i="10"/>
  <c r="O17" i="10"/>
  <c r="R17" i="10"/>
  <c r="X17" i="10"/>
  <c r="G18" i="10"/>
  <c r="I18" i="10"/>
  <c r="P18" i="10"/>
  <c r="S18" i="10"/>
  <c r="F18" i="10"/>
  <c r="O18" i="10"/>
  <c r="R18" i="10"/>
  <c r="X18" i="10"/>
  <c r="G19" i="10"/>
  <c r="I19" i="10"/>
  <c r="P19" i="10"/>
  <c r="S19" i="10"/>
  <c r="F19" i="10"/>
  <c r="O19" i="10"/>
  <c r="R19" i="10"/>
  <c r="X19" i="10"/>
  <c r="G20" i="10"/>
  <c r="I20" i="10"/>
  <c r="P20" i="10"/>
  <c r="S20" i="10"/>
  <c r="F20" i="10"/>
  <c r="O20" i="10"/>
  <c r="R20" i="10"/>
  <c r="X20" i="10"/>
  <c r="G21" i="10"/>
  <c r="I21" i="10"/>
  <c r="P21" i="10"/>
  <c r="S21" i="10"/>
  <c r="F21" i="10"/>
  <c r="O21" i="10"/>
  <c r="R21" i="10"/>
  <c r="X21" i="10"/>
  <c r="G22" i="10"/>
  <c r="I22" i="10"/>
  <c r="P22" i="10"/>
  <c r="S22" i="10"/>
  <c r="F22" i="10"/>
  <c r="O22" i="10"/>
  <c r="R22" i="10"/>
  <c r="X22" i="10"/>
  <c r="G23" i="10"/>
  <c r="I23" i="10"/>
  <c r="P23" i="10"/>
  <c r="S23" i="10"/>
  <c r="F23" i="10"/>
  <c r="O23" i="10"/>
  <c r="R23" i="10"/>
  <c r="X23" i="10"/>
  <c r="G24" i="10"/>
  <c r="I24" i="10"/>
  <c r="P24" i="10"/>
  <c r="S24" i="10"/>
  <c r="F24" i="10"/>
  <c r="O24" i="10"/>
  <c r="R24" i="10"/>
  <c r="X24" i="10"/>
  <c r="G25" i="10"/>
  <c r="I25" i="10"/>
  <c r="P25" i="10"/>
  <c r="S25" i="10"/>
  <c r="F25" i="10"/>
  <c r="O25" i="10"/>
  <c r="R25" i="10"/>
  <c r="X25" i="10"/>
  <c r="G26" i="10"/>
  <c r="I26" i="10"/>
  <c r="P26" i="10"/>
  <c r="S26" i="10"/>
  <c r="F26" i="10"/>
  <c r="O26" i="10"/>
  <c r="R26" i="10"/>
  <c r="X26" i="10"/>
  <c r="G27" i="10"/>
  <c r="I27" i="10"/>
  <c r="P27" i="10"/>
  <c r="S27" i="10"/>
  <c r="F27" i="10"/>
  <c r="O27" i="10"/>
  <c r="R27" i="10"/>
  <c r="X27" i="10"/>
  <c r="G28" i="10"/>
  <c r="I28" i="10"/>
  <c r="P28" i="10"/>
  <c r="S28" i="10"/>
  <c r="F28" i="10"/>
  <c r="O28" i="10"/>
  <c r="R28" i="10"/>
  <c r="X28" i="10"/>
  <c r="G29" i="10"/>
  <c r="I29" i="10"/>
  <c r="P29" i="10"/>
  <c r="S29" i="10"/>
  <c r="F29" i="10"/>
  <c r="O29" i="10"/>
  <c r="R29" i="10"/>
  <c r="X29" i="10"/>
  <c r="G30" i="10"/>
  <c r="I30" i="10"/>
  <c r="P30" i="10"/>
  <c r="S30" i="10"/>
  <c r="F30" i="10"/>
  <c r="O30" i="10"/>
  <c r="R30" i="10"/>
  <c r="X30" i="10"/>
  <c r="G31" i="10"/>
  <c r="I31" i="10"/>
  <c r="P31" i="10"/>
  <c r="S31" i="10"/>
  <c r="F31" i="10"/>
  <c r="O31" i="10"/>
  <c r="R31" i="10"/>
  <c r="X31" i="10"/>
  <c r="G32" i="10"/>
  <c r="I32" i="10"/>
  <c r="P32" i="10"/>
  <c r="S32" i="10"/>
  <c r="F32" i="10"/>
  <c r="O32" i="10"/>
  <c r="R32" i="10"/>
  <c r="X32" i="10"/>
  <c r="G33" i="10"/>
  <c r="I33" i="10"/>
  <c r="P33" i="10"/>
  <c r="S33" i="10"/>
  <c r="F33" i="10"/>
  <c r="O33" i="10"/>
  <c r="R33" i="10"/>
  <c r="X33" i="10"/>
  <c r="G34" i="10"/>
  <c r="I34" i="10"/>
  <c r="P34" i="10"/>
  <c r="S34" i="10"/>
  <c r="F34" i="10"/>
  <c r="O34" i="10"/>
  <c r="R34" i="10"/>
  <c r="X34" i="10"/>
  <c r="G35" i="10"/>
  <c r="I35" i="10"/>
  <c r="P35" i="10"/>
  <c r="S35" i="10"/>
  <c r="F35" i="10"/>
  <c r="O35" i="10"/>
  <c r="R35" i="10"/>
  <c r="X35" i="10"/>
  <c r="G36" i="10"/>
  <c r="I36" i="10"/>
  <c r="P36" i="10"/>
  <c r="S36" i="10"/>
  <c r="F36" i="10"/>
  <c r="O36" i="10"/>
  <c r="R36" i="10"/>
  <c r="X36" i="10"/>
  <c r="G37" i="10"/>
  <c r="I37" i="10"/>
  <c r="P37" i="10"/>
  <c r="S37" i="10"/>
  <c r="F37" i="10"/>
  <c r="O37" i="10"/>
  <c r="R37" i="10"/>
  <c r="X37" i="10"/>
  <c r="G38" i="10"/>
  <c r="I38" i="10"/>
  <c r="P38" i="10"/>
  <c r="S38" i="10"/>
  <c r="F38" i="10"/>
  <c r="O38" i="10"/>
  <c r="R38" i="10"/>
  <c r="X38" i="10"/>
  <c r="G39" i="10"/>
  <c r="I39" i="10"/>
  <c r="P39" i="10"/>
  <c r="S39" i="10"/>
  <c r="F39" i="10"/>
  <c r="O39" i="10"/>
  <c r="R39" i="10"/>
  <c r="X39" i="10"/>
  <c r="G40" i="10"/>
  <c r="I40" i="10"/>
  <c r="P40" i="10"/>
  <c r="S40" i="10"/>
  <c r="F40" i="10"/>
  <c r="O40" i="10"/>
  <c r="R40" i="10"/>
  <c r="X40" i="10"/>
  <c r="G41" i="10"/>
  <c r="I41" i="10"/>
  <c r="P41" i="10"/>
  <c r="S41" i="10"/>
  <c r="F41" i="10"/>
  <c r="O41" i="10"/>
  <c r="R41" i="10"/>
  <c r="X41" i="10"/>
  <c r="G42" i="10"/>
  <c r="I42" i="10"/>
  <c r="P42" i="10"/>
  <c r="S42" i="10"/>
  <c r="F42" i="10"/>
  <c r="O42" i="10"/>
  <c r="R42" i="10"/>
  <c r="X42" i="10"/>
  <c r="G43" i="10"/>
  <c r="I43" i="10"/>
  <c r="P43" i="10"/>
  <c r="S43" i="10"/>
  <c r="F43" i="10"/>
  <c r="O43" i="10"/>
  <c r="R43" i="10"/>
  <c r="X43" i="10"/>
  <c r="G44" i="10"/>
  <c r="I44" i="10"/>
  <c r="P44" i="10"/>
  <c r="S44" i="10"/>
  <c r="F44" i="10"/>
  <c r="O44" i="10"/>
  <c r="R44" i="10"/>
  <c r="X44" i="10"/>
  <c r="G45" i="10"/>
  <c r="I45" i="10"/>
  <c r="P45" i="10"/>
  <c r="S45" i="10"/>
  <c r="F45" i="10"/>
  <c r="O45" i="10"/>
  <c r="R45" i="10"/>
  <c r="X45" i="10"/>
  <c r="G46" i="10"/>
  <c r="I46" i="10"/>
  <c r="P46" i="10"/>
  <c r="S46" i="10"/>
  <c r="F46" i="10"/>
  <c r="O46" i="10"/>
  <c r="R46" i="10"/>
  <c r="X46" i="10"/>
  <c r="G47" i="10"/>
  <c r="I47" i="10"/>
  <c r="P47" i="10"/>
  <c r="S47" i="10"/>
  <c r="F47" i="10"/>
  <c r="O47" i="10"/>
  <c r="R47" i="10"/>
  <c r="X47" i="10"/>
  <c r="G48" i="10"/>
  <c r="I48" i="10"/>
  <c r="P48" i="10"/>
  <c r="S48" i="10"/>
  <c r="F48" i="10"/>
  <c r="O48" i="10"/>
  <c r="R48" i="10"/>
  <c r="X48" i="10"/>
  <c r="G49" i="10"/>
  <c r="I49" i="10"/>
  <c r="P49" i="10"/>
  <c r="S49" i="10"/>
  <c r="F49" i="10"/>
  <c r="O49" i="10"/>
  <c r="R49" i="10"/>
  <c r="X49" i="10"/>
  <c r="G50" i="10"/>
  <c r="I50" i="10"/>
  <c r="P50" i="10"/>
  <c r="S50" i="10"/>
  <c r="F50" i="10"/>
  <c r="O50" i="10"/>
  <c r="R50" i="10"/>
  <c r="X50" i="10"/>
  <c r="G51" i="10"/>
  <c r="I51" i="10"/>
  <c r="P51" i="10"/>
  <c r="S51" i="10"/>
  <c r="F51" i="10"/>
  <c r="O51" i="10"/>
  <c r="R51" i="10"/>
  <c r="X51" i="10"/>
  <c r="G52" i="10"/>
  <c r="I52" i="10"/>
  <c r="P52" i="10"/>
  <c r="S52" i="10"/>
  <c r="F52" i="10"/>
  <c r="O52" i="10"/>
  <c r="R52" i="10"/>
  <c r="X52" i="10"/>
  <c r="G53" i="10"/>
  <c r="I53" i="10"/>
  <c r="P53" i="10"/>
  <c r="S53" i="10"/>
  <c r="F53" i="10"/>
  <c r="O53" i="10"/>
  <c r="R53" i="10"/>
  <c r="X53" i="10"/>
  <c r="G54" i="10"/>
  <c r="I54" i="10"/>
  <c r="P54" i="10"/>
  <c r="S54" i="10"/>
  <c r="F54" i="10"/>
  <c r="O54" i="10"/>
  <c r="R54" i="10"/>
  <c r="X54" i="10"/>
  <c r="G15" i="10"/>
  <c r="I15" i="10"/>
  <c r="P15" i="10"/>
  <c r="S15" i="10"/>
  <c r="F15" i="10"/>
  <c r="O15" i="10"/>
  <c r="R15" i="10"/>
  <c r="X15" i="10"/>
  <c r="G14" i="12"/>
  <c r="K14" i="12"/>
  <c r="P14" i="12"/>
  <c r="S14" i="12"/>
  <c r="F14" i="12"/>
  <c r="O14" i="12"/>
  <c r="R14" i="12"/>
  <c r="X14" i="12"/>
  <c r="G16" i="11"/>
  <c r="J16" i="11"/>
  <c r="P16" i="11"/>
  <c r="S16" i="11"/>
  <c r="F16" i="11"/>
  <c r="O16" i="11"/>
  <c r="R16" i="11"/>
  <c r="X16" i="11"/>
  <c r="G17" i="11"/>
  <c r="J17" i="11"/>
  <c r="P17" i="11"/>
  <c r="S17" i="11"/>
  <c r="F17" i="11"/>
  <c r="O17" i="11"/>
  <c r="R17" i="11"/>
  <c r="X17" i="11"/>
  <c r="G18" i="11"/>
  <c r="J18" i="11"/>
  <c r="P18" i="11"/>
  <c r="S18" i="11"/>
  <c r="F18" i="11"/>
  <c r="O18" i="11"/>
  <c r="R18" i="11"/>
  <c r="X18" i="11"/>
  <c r="G19" i="11"/>
  <c r="J19" i="11"/>
  <c r="P19" i="11"/>
  <c r="S19" i="11"/>
  <c r="F19" i="11"/>
  <c r="O19" i="11"/>
  <c r="R19" i="11"/>
  <c r="X19" i="11"/>
  <c r="G20" i="11"/>
  <c r="J20" i="11"/>
  <c r="P20" i="11"/>
  <c r="S20" i="11"/>
  <c r="F20" i="11"/>
  <c r="O20" i="11"/>
  <c r="R20" i="11"/>
  <c r="X20" i="11"/>
  <c r="G21" i="11"/>
  <c r="J21" i="11"/>
  <c r="P21" i="11"/>
  <c r="S21" i="11"/>
  <c r="F21" i="11"/>
  <c r="O21" i="11"/>
  <c r="R21" i="11"/>
  <c r="X21" i="11"/>
  <c r="G22" i="11"/>
  <c r="J22" i="11"/>
  <c r="P22" i="11"/>
  <c r="S22" i="11"/>
  <c r="F22" i="11"/>
  <c r="O22" i="11"/>
  <c r="R22" i="11"/>
  <c r="X22" i="11"/>
  <c r="G23" i="11"/>
  <c r="J23" i="11"/>
  <c r="P23" i="11"/>
  <c r="S23" i="11"/>
  <c r="F23" i="11"/>
  <c r="O23" i="11"/>
  <c r="R23" i="11"/>
  <c r="X23" i="11"/>
  <c r="G24" i="11"/>
  <c r="J24" i="11"/>
  <c r="P24" i="11"/>
  <c r="S24" i="11"/>
  <c r="F24" i="11"/>
  <c r="O24" i="11"/>
  <c r="R24" i="11"/>
  <c r="X24" i="11"/>
  <c r="G25" i="11"/>
  <c r="J25" i="11"/>
  <c r="P25" i="11"/>
  <c r="S25" i="11"/>
  <c r="F25" i="11"/>
  <c r="O25" i="11"/>
  <c r="R25" i="11"/>
  <c r="X25" i="11"/>
  <c r="G26" i="11"/>
  <c r="J26" i="11"/>
  <c r="P26" i="11"/>
  <c r="S26" i="11"/>
  <c r="F26" i="11"/>
  <c r="O26" i="11"/>
  <c r="R26" i="11"/>
  <c r="X26" i="11"/>
  <c r="G27" i="11"/>
  <c r="J27" i="11"/>
  <c r="P27" i="11"/>
  <c r="S27" i="11"/>
  <c r="F27" i="11"/>
  <c r="O27" i="11"/>
  <c r="R27" i="11"/>
  <c r="X27" i="11"/>
  <c r="G28" i="11"/>
  <c r="J28" i="11"/>
  <c r="P28" i="11"/>
  <c r="S28" i="11"/>
  <c r="F28" i="11"/>
  <c r="O28" i="11"/>
  <c r="R28" i="11"/>
  <c r="X28" i="11"/>
  <c r="G29" i="11"/>
  <c r="J29" i="11"/>
  <c r="P29" i="11"/>
  <c r="S29" i="11"/>
  <c r="F29" i="11"/>
  <c r="O29" i="11"/>
  <c r="R29" i="11"/>
  <c r="X29" i="11"/>
  <c r="G30" i="11"/>
  <c r="J30" i="11"/>
  <c r="P30" i="11"/>
  <c r="S30" i="11"/>
  <c r="F30" i="11"/>
  <c r="O30" i="11"/>
  <c r="R30" i="11"/>
  <c r="X30" i="11"/>
  <c r="G31" i="11"/>
  <c r="J31" i="11"/>
  <c r="P31" i="11"/>
  <c r="S31" i="11"/>
  <c r="F31" i="11"/>
  <c r="O31" i="11"/>
  <c r="R31" i="11"/>
  <c r="X31" i="11"/>
  <c r="G32" i="11"/>
  <c r="J32" i="11"/>
  <c r="P32" i="11"/>
  <c r="S32" i="11"/>
  <c r="F32" i="11"/>
  <c r="O32" i="11"/>
  <c r="R32" i="11"/>
  <c r="X32" i="11"/>
  <c r="G33" i="11"/>
  <c r="J33" i="11"/>
  <c r="P33" i="11"/>
  <c r="S33" i="11"/>
  <c r="F33" i="11"/>
  <c r="O33" i="11"/>
  <c r="R33" i="11"/>
  <c r="X33" i="11"/>
  <c r="G34" i="11"/>
  <c r="J34" i="11"/>
  <c r="P34" i="11"/>
  <c r="S34" i="11"/>
  <c r="F34" i="11"/>
  <c r="O34" i="11"/>
  <c r="R34" i="11"/>
  <c r="X34" i="11"/>
  <c r="G35" i="11"/>
  <c r="J35" i="11"/>
  <c r="P35" i="11"/>
  <c r="S35" i="11"/>
  <c r="F35" i="11"/>
  <c r="O35" i="11"/>
  <c r="R35" i="11"/>
  <c r="X35" i="11"/>
  <c r="G36" i="11"/>
  <c r="J36" i="11"/>
  <c r="P36" i="11"/>
  <c r="S36" i="11"/>
  <c r="F36" i="11"/>
  <c r="O36" i="11"/>
  <c r="R36" i="11"/>
  <c r="X36" i="11"/>
  <c r="G37" i="11"/>
  <c r="J37" i="11"/>
  <c r="P37" i="11"/>
  <c r="S37" i="11"/>
  <c r="F37" i="11"/>
  <c r="O37" i="11"/>
  <c r="R37" i="11"/>
  <c r="X37" i="11"/>
  <c r="G38" i="11"/>
  <c r="J38" i="11"/>
  <c r="P38" i="11"/>
  <c r="S38" i="11"/>
  <c r="F38" i="11"/>
  <c r="O38" i="11"/>
  <c r="R38" i="11"/>
  <c r="X38" i="11"/>
  <c r="G39" i="11"/>
  <c r="J39" i="11"/>
  <c r="P39" i="11"/>
  <c r="S39" i="11"/>
  <c r="F39" i="11"/>
  <c r="O39" i="11"/>
  <c r="R39" i="11"/>
  <c r="X39" i="11"/>
  <c r="G40" i="11"/>
  <c r="J40" i="11"/>
  <c r="P40" i="11"/>
  <c r="S40" i="11"/>
  <c r="F40" i="11"/>
  <c r="O40" i="11"/>
  <c r="R40" i="11"/>
  <c r="X40" i="11"/>
  <c r="G41" i="11"/>
  <c r="J41" i="11"/>
  <c r="P41" i="11"/>
  <c r="S41" i="11"/>
  <c r="F41" i="11"/>
  <c r="O41" i="11"/>
  <c r="R41" i="11"/>
  <c r="X41" i="11"/>
  <c r="G42" i="11"/>
  <c r="J42" i="11"/>
  <c r="P42" i="11"/>
  <c r="S42" i="11"/>
  <c r="F42" i="11"/>
  <c r="O42" i="11"/>
  <c r="R42" i="11"/>
  <c r="X42" i="11"/>
  <c r="G43" i="11"/>
  <c r="J43" i="11"/>
  <c r="P43" i="11"/>
  <c r="S43" i="11"/>
  <c r="F43" i="11"/>
  <c r="O43" i="11"/>
  <c r="R43" i="11"/>
  <c r="X43" i="11"/>
  <c r="G44" i="11"/>
  <c r="J44" i="11"/>
  <c r="P44" i="11"/>
  <c r="S44" i="11"/>
  <c r="F44" i="11"/>
  <c r="O44" i="11"/>
  <c r="R44" i="11"/>
  <c r="X44" i="11"/>
  <c r="G45" i="11"/>
  <c r="J45" i="11"/>
  <c r="P45" i="11"/>
  <c r="S45" i="11"/>
  <c r="F45" i="11"/>
  <c r="O45" i="11"/>
  <c r="R45" i="11"/>
  <c r="X45" i="11"/>
  <c r="G46" i="11"/>
  <c r="J46" i="11"/>
  <c r="P46" i="11"/>
  <c r="S46" i="11"/>
  <c r="F46" i="11"/>
  <c r="O46" i="11"/>
  <c r="R46" i="11"/>
  <c r="X46" i="11"/>
  <c r="G47" i="11"/>
  <c r="J47" i="11"/>
  <c r="P47" i="11"/>
  <c r="S47" i="11"/>
  <c r="F47" i="11"/>
  <c r="O47" i="11"/>
  <c r="R47" i="11"/>
  <c r="X47" i="11"/>
  <c r="G48" i="11"/>
  <c r="J48" i="11"/>
  <c r="P48" i="11"/>
  <c r="S48" i="11"/>
  <c r="F48" i="11"/>
  <c r="O48" i="11"/>
  <c r="R48" i="11"/>
  <c r="X48" i="11"/>
  <c r="G49" i="11"/>
  <c r="J49" i="11"/>
  <c r="P49" i="11"/>
  <c r="S49" i="11"/>
  <c r="F49" i="11"/>
  <c r="O49" i="11"/>
  <c r="R49" i="11"/>
  <c r="X49" i="11"/>
  <c r="G50" i="11"/>
  <c r="J50" i="11"/>
  <c r="P50" i="11"/>
  <c r="S50" i="11"/>
  <c r="F50" i="11"/>
  <c r="O50" i="11"/>
  <c r="R50" i="11"/>
  <c r="X50" i="11"/>
  <c r="G51" i="11"/>
  <c r="J51" i="11"/>
  <c r="P51" i="11"/>
  <c r="S51" i="11"/>
  <c r="F51" i="11"/>
  <c r="O51" i="11"/>
  <c r="R51" i="11"/>
  <c r="X51" i="11"/>
  <c r="G52" i="11"/>
  <c r="J52" i="11"/>
  <c r="P52" i="11"/>
  <c r="S52" i="11"/>
  <c r="F52" i="11"/>
  <c r="O52" i="11"/>
  <c r="R52" i="11"/>
  <c r="X52" i="11"/>
  <c r="G53" i="11"/>
  <c r="J53" i="11"/>
  <c r="P53" i="11"/>
  <c r="S53" i="11"/>
  <c r="F53" i="11"/>
  <c r="O53" i="11"/>
  <c r="R53" i="11"/>
  <c r="X53" i="11"/>
  <c r="G54" i="11"/>
  <c r="J54" i="11"/>
  <c r="P54" i="11"/>
  <c r="S54" i="11"/>
  <c r="F54" i="11"/>
  <c r="O54" i="11"/>
  <c r="R54" i="11"/>
  <c r="X54" i="11"/>
  <c r="G15" i="11"/>
  <c r="J15" i="11"/>
  <c r="P15" i="11"/>
  <c r="S15" i="11"/>
  <c r="F15" i="11"/>
  <c r="O15" i="11"/>
  <c r="R15" i="11"/>
  <c r="X15" i="11"/>
  <c r="G14" i="11"/>
  <c r="J14" i="11"/>
  <c r="P14" i="11"/>
  <c r="S14" i="11"/>
  <c r="F14" i="11"/>
  <c r="O14" i="11"/>
  <c r="R14" i="11"/>
  <c r="X14" i="11"/>
  <c r="G15" i="12"/>
  <c r="K15" i="12"/>
  <c r="P15" i="12"/>
  <c r="S15" i="12"/>
  <c r="F15" i="12"/>
  <c r="O15" i="12"/>
  <c r="R15" i="12"/>
  <c r="X15" i="12"/>
  <c r="G13" i="12"/>
  <c r="K13" i="12"/>
  <c r="P13" i="12"/>
  <c r="S13" i="12"/>
  <c r="F13" i="12"/>
  <c r="O13" i="12"/>
  <c r="R13" i="12"/>
  <c r="X13" i="12"/>
  <c r="G16" i="12"/>
  <c r="K16" i="12"/>
  <c r="P16" i="12"/>
  <c r="S16" i="12"/>
  <c r="F16" i="12"/>
  <c r="O16" i="12"/>
  <c r="R16" i="12"/>
  <c r="X16" i="12"/>
  <c r="G17" i="12"/>
  <c r="K17" i="12"/>
  <c r="P17" i="12"/>
  <c r="S17" i="12"/>
  <c r="F17" i="12"/>
  <c r="O17" i="12"/>
  <c r="R17" i="12"/>
  <c r="X17" i="12"/>
  <c r="G18" i="12"/>
  <c r="K18" i="12"/>
  <c r="P18" i="12"/>
  <c r="S18" i="12"/>
  <c r="F18" i="12"/>
  <c r="O18" i="12"/>
  <c r="R18" i="12"/>
  <c r="X18" i="12"/>
  <c r="G19" i="12"/>
  <c r="K19" i="12"/>
  <c r="P19" i="12"/>
  <c r="S19" i="12"/>
  <c r="F19" i="12"/>
  <c r="O19" i="12"/>
  <c r="R19" i="12"/>
  <c r="X19" i="12"/>
  <c r="G20" i="12"/>
  <c r="K20" i="12"/>
  <c r="P20" i="12"/>
  <c r="S20" i="12"/>
  <c r="F20" i="12"/>
  <c r="O20" i="12"/>
  <c r="R20" i="12"/>
  <c r="X20" i="12"/>
  <c r="G21" i="12"/>
  <c r="K21" i="12"/>
  <c r="P21" i="12"/>
  <c r="S21" i="12"/>
  <c r="F21" i="12"/>
  <c r="O21" i="12"/>
  <c r="R21" i="12"/>
  <c r="X21" i="12"/>
  <c r="G22" i="12"/>
  <c r="K22" i="12"/>
  <c r="P22" i="12"/>
  <c r="S22" i="12"/>
  <c r="F22" i="12"/>
  <c r="O22" i="12"/>
  <c r="R22" i="12"/>
  <c r="X22" i="12"/>
  <c r="G23" i="12"/>
  <c r="K23" i="12"/>
  <c r="P23" i="12"/>
  <c r="S23" i="12"/>
  <c r="F23" i="12"/>
  <c r="O23" i="12"/>
  <c r="R23" i="12"/>
  <c r="X23" i="12"/>
  <c r="G24" i="12"/>
  <c r="K24" i="12"/>
  <c r="P24" i="12"/>
  <c r="S24" i="12"/>
  <c r="F24" i="12"/>
  <c r="O24" i="12"/>
  <c r="R24" i="12"/>
  <c r="X24" i="12"/>
  <c r="G25" i="12"/>
  <c r="K25" i="12"/>
  <c r="P25" i="12"/>
  <c r="S25" i="12"/>
  <c r="F25" i="12"/>
  <c r="O25" i="12"/>
  <c r="R25" i="12"/>
  <c r="X25" i="12"/>
  <c r="G26" i="12"/>
  <c r="K26" i="12"/>
  <c r="P26" i="12"/>
  <c r="S26" i="12"/>
  <c r="F26" i="12"/>
  <c r="O26" i="12"/>
  <c r="R26" i="12"/>
  <c r="X26" i="12"/>
  <c r="G27" i="12"/>
  <c r="K27" i="12"/>
  <c r="P27" i="12"/>
  <c r="S27" i="12"/>
  <c r="F27" i="12"/>
  <c r="O27" i="12"/>
  <c r="R27" i="12"/>
  <c r="X27" i="12"/>
  <c r="G28" i="12"/>
  <c r="K28" i="12"/>
  <c r="P28" i="12"/>
  <c r="S28" i="12"/>
  <c r="F28" i="12"/>
  <c r="O28" i="12"/>
  <c r="R28" i="12"/>
  <c r="X28" i="12"/>
  <c r="G29" i="12"/>
  <c r="K29" i="12"/>
  <c r="P29" i="12"/>
  <c r="S29" i="12"/>
  <c r="F29" i="12"/>
  <c r="O29" i="12"/>
  <c r="R29" i="12"/>
  <c r="X29" i="12"/>
  <c r="G30" i="12"/>
  <c r="K30" i="12"/>
  <c r="P30" i="12"/>
  <c r="S30" i="12"/>
  <c r="F30" i="12"/>
  <c r="O30" i="12"/>
  <c r="R30" i="12"/>
  <c r="X30" i="12"/>
  <c r="G31" i="12"/>
  <c r="K31" i="12"/>
  <c r="P31" i="12"/>
  <c r="S31" i="12"/>
  <c r="F31" i="12"/>
  <c r="O31" i="12"/>
  <c r="R31" i="12"/>
  <c r="X31" i="12"/>
  <c r="G32" i="12"/>
  <c r="K32" i="12"/>
  <c r="P32" i="12"/>
  <c r="S32" i="12"/>
  <c r="F32" i="12"/>
  <c r="O32" i="12"/>
  <c r="R32" i="12"/>
  <c r="X32" i="12"/>
  <c r="G33" i="12"/>
  <c r="K33" i="12"/>
  <c r="P33" i="12"/>
  <c r="S33" i="12"/>
  <c r="F33" i="12"/>
  <c r="O33" i="12"/>
  <c r="R33" i="12"/>
  <c r="X33" i="12"/>
  <c r="G34" i="12"/>
  <c r="K34" i="12"/>
  <c r="P34" i="12"/>
  <c r="S34" i="12"/>
  <c r="F34" i="12"/>
  <c r="O34" i="12"/>
  <c r="R34" i="12"/>
  <c r="X34" i="12"/>
  <c r="G35" i="12"/>
  <c r="K35" i="12"/>
  <c r="P35" i="12"/>
  <c r="S35" i="12"/>
  <c r="F35" i="12"/>
  <c r="O35" i="12"/>
  <c r="R35" i="12"/>
  <c r="X35" i="12"/>
  <c r="G36" i="12"/>
  <c r="K36" i="12"/>
  <c r="P36" i="12"/>
  <c r="S36" i="12"/>
  <c r="F36" i="12"/>
  <c r="O36" i="12"/>
  <c r="R36" i="12"/>
  <c r="X36" i="12"/>
  <c r="G37" i="12"/>
  <c r="K37" i="12"/>
  <c r="P37" i="12"/>
  <c r="S37" i="12"/>
  <c r="F37" i="12"/>
  <c r="O37" i="12"/>
  <c r="R37" i="12"/>
  <c r="X37" i="12"/>
  <c r="G38" i="12"/>
  <c r="K38" i="12"/>
  <c r="P38" i="12"/>
  <c r="S38" i="12"/>
  <c r="F38" i="12"/>
  <c r="O38" i="12"/>
  <c r="R38" i="12"/>
  <c r="X38" i="12"/>
  <c r="G39" i="12"/>
  <c r="K39" i="12"/>
  <c r="P39" i="12"/>
  <c r="S39" i="12"/>
  <c r="F39" i="12"/>
  <c r="O39" i="12"/>
  <c r="R39" i="12"/>
  <c r="X39" i="12"/>
  <c r="G40" i="12"/>
  <c r="K40" i="12"/>
  <c r="P40" i="12"/>
  <c r="S40" i="12"/>
  <c r="F40" i="12"/>
  <c r="O40" i="12"/>
  <c r="R40" i="12"/>
  <c r="X40" i="12"/>
  <c r="G41" i="12"/>
  <c r="K41" i="12"/>
  <c r="P41" i="12"/>
  <c r="S41" i="12"/>
  <c r="F41" i="12"/>
  <c r="O41" i="12"/>
  <c r="R41" i="12"/>
  <c r="X41" i="12"/>
  <c r="G42" i="12"/>
  <c r="K42" i="12"/>
  <c r="P42" i="12"/>
  <c r="S42" i="12"/>
  <c r="F42" i="12"/>
  <c r="O42" i="12"/>
  <c r="R42" i="12"/>
  <c r="X42" i="12"/>
  <c r="G43" i="12"/>
  <c r="K43" i="12"/>
  <c r="P43" i="12"/>
  <c r="S43" i="12"/>
  <c r="F43" i="12"/>
  <c r="O43" i="12"/>
  <c r="R43" i="12"/>
  <c r="X43" i="12"/>
  <c r="G44" i="12"/>
  <c r="K44" i="12"/>
  <c r="P44" i="12"/>
  <c r="S44" i="12"/>
  <c r="F44" i="12"/>
  <c r="O44" i="12"/>
  <c r="R44" i="12"/>
  <c r="X44" i="12"/>
  <c r="G45" i="12"/>
  <c r="K45" i="12"/>
  <c r="P45" i="12"/>
  <c r="S45" i="12"/>
  <c r="F45" i="12"/>
  <c r="O45" i="12"/>
  <c r="R45" i="12"/>
  <c r="X45" i="12"/>
  <c r="G46" i="12"/>
  <c r="K46" i="12"/>
  <c r="P46" i="12"/>
  <c r="S46" i="12"/>
  <c r="F46" i="12"/>
  <c r="O46" i="12"/>
  <c r="R46" i="12"/>
  <c r="X46" i="12"/>
  <c r="G47" i="12"/>
  <c r="K47" i="12"/>
  <c r="P47" i="12"/>
  <c r="S47" i="12"/>
  <c r="F47" i="12"/>
  <c r="O47" i="12"/>
  <c r="R47" i="12"/>
  <c r="X47" i="12"/>
  <c r="G48" i="12"/>
  <c r="K48" i="12"/>
  <c r="P48" i="12"/>
  <c r="S48" i="12"/>
  <c r="F48" i="12"/>
  <c r="O48" i="12"/>
  <c r="R48" i="12"/>
  <c r="X48" i="12"/>
  <c r="G49" i="12"/>
  <c r="K49" i="12"/>
  <c r="P49" i="12"/>
  <c r="S49" i="12"/>
  <c r="F49" i="12"/>
  <c r="O49" i="12"/>
  <c r="R49" i="12"/>
  <c r="X49" i="12"/>
  <c r="G50" i="12"/>
  <c r="K50" i="12"/>
  <c r="P50" i="12"/>
  <c r="S50" i="12"/>
  <c r="F50" i="12"/>
  <c r="O50" i="12"/>
  <c r="R50" i="12"/>
  <c r="X50" i="12"/>
  <c r="G51" i="12"/>
  <c r="K51" i="12"/>
  <c r="P51" i="12"/>
  <c r="S51" i="12"/>
  <c r="F51" i="12"/>
  <c r="O51" i="12"/>
  <c r="R51" i="12"/>
  <c r="X51" i="12"/>
  <c r="G52" i="12"/>
  <c r="K52" i="12"/>
  <c r="P52" i="12"/>
  <c r="S52" i="12"/>
  <c r="F52" i="12"/>
  <c r="O52" i="12"/>
  <c r="R52" i="12"/>
  <c r="X52" i="12"/>
  <c r="G53" i="12"/>
  <c r="K53" i="12"/>
  <c r="P53" i="12"/>
  <c r="S53" i="12"/>
  <c r="F53" i="12"/>
  <c r="O53" i="12"/>
  <c r="R53" i="12"/>
  <c r="X53" i="12"/>
  <c r="G54" i="12"/>
  <c r="K54" i="12"/>
  <c r="P54" i="12"/>
  <c r="S54" i="12"/>
  <c r="F54" i="12"/>
  <c r="O54" i="12"/>
  <c r="R54" i="12"/>
  <c r="X54" i="12"/>
  <c r="G9" i="12"/>
  <c r="K9" i="12"/>
  <c r="P9" i="12"/>
  <c r="S9" i="12"/>
  <c r="F9" i="12"/>
  <c r="O9" i="12"/>
  <c r="R9" i="12"/>
  <c r="X9" i="12"/>
  <c r="G10" i="12"/>
  <c r="K10" i="12"/>
  <c r="P10" i="12"/>
  <c r="G11" i="12"/>
  <c r="K11" i="12"/>
  <c r="P11" i="12"/>
  <c r="G12" i="12"/>
  <c r="K12" i="12"/>
  <c r="P12" i="12"/>
  <c r="J9" i="12"/>
  <c r="J10" i="12"/>
  <c r="S10" i="12"/>
  <c r="F10" i="12"/>
  <c r="O10" i="12"/>
  <c r="R10" i="12"/>
  <c r="X10" i="12"/>
  <c r="J11" i="12"/>
  <c r="S11" i="12"/>
  <c r="F11" i="12"/>
  <c r="O11" i="12"/>
  <c r="R11" i="12"/>
  <c r="X11" i="12"/>
  <c r="J12" i="12"/>
  <c r="S12" i="12"/>
  <c r="F12" i="12"/>
  <c r="O12" i="12"/>
  <c r="R12" i="12"/>
  <c r="X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X56" i="12"/>
  <c r="AH33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U14" i="12"/>
  <c r="V14" i="12"/>
  <c r="Y14" i="12"/>
  <c r="U15" i="12"/>
  <c r="V15" i="12"/>
  <c r="Y15" i="12"/>
  <c r="U16" i="12"/>
  <c r="V16" i="12"/>
  <c r="Y16" i="12"/>
  <c r="U17" i="12"/>
  <c r="V17" i="12"/>
  <c r="Y17" i="12"/>
  <c r="U18" i="12"/>
  <c r="V18" i="12"/>
  <c r="Y18" i="12"/>
  <c r="U19" i="12"/>
  <c r="V19" i="12"/>
  <c r="Y19" i="12"/>
  <c r="U20" i="12"/>
  <c r="V20" i="12"/>
  <c r="Y20" i="12"/>
  <c r="U21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AD9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P10" i="11"/>
  <c r="G11" i="11"/>
  <c r="J11" i="11"/>
  <c r="P11" i="11"/>
  <c r="G12" i="11"/>
  <c r="J12" i="11"/>
  <c r="P12" i="11"/>
  <c r="G13" i="11"/>
  <c r="J13" i="11"/>
  <c r="P13" i="11"/>
  <c r="G9" i="11"/>
  <c r="J9" i="11"/>
  <c r="P9" i="11"/>
  <c r="I9" i="11"/>
  <c r="S9" i="11"/>
  <c r="F9" i="11"/>
  <c r="O9" i="11"/>
  <c r="R9" i="11"/>
  <c r="X9" i="11"/>
  <c r="I10" i="11"/>
  <c r="S10" i="11"/>
  <c r="F10" i="11"/>
  <c r="O10" i="11"/>
  <c r="R10" i="11"/>
  <c r="X10" i="11"/>
  <c r="I11" i="11"/>
  <c r="S11" i="11"/>
  <c r="F11" i="11"/>
  <c r="O11" i="11"/>
  <c r="R11" i="11"/>
  <c r="X11" i="11"/>
  <c r="I12" i="11"/>
  <c r="S12" i="11"/>
  <c r="F12" i="11"/>
  <c r="O12" i="11"/>
  <c r="R12" i="11"/>
  <c r="X12" i="11"/>
  <c r="I13" i="11"/>
  <c r="S13" i="11"/>
  <c r="F13" i="11"/>
  <c r="O13" i="11"/>
  <c r="R13" i="11"/>
  <c r="X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X56" i="11"/>
  <c r="AH33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P10" i="10"/>
  <c r="G11" i="10"/>
  <c r="I11" i="10"/>
  <c r="P11" i="10"/>
  <c r="G12" i="10"/>
  <c r="I12" i="10"/>
  <c r="P12" i="10"/>
  <c r="G13" i="10"/>
  <c r="I13" i="10"/>
  <c r="P13" i="10"/>
  <c r="F9" i="10"/>
  <c r="O9" i="10"/>
  <c r="G9" i="10"/>
  <c r="I9" i="10"/>
  <c r="P9" i="10"/>
  <c r="F10" i="10"/>
  <c r="O10" i="10"/>
  <c r="F11" i="10"/>
  <c r="O11" i="10"/>
  <c r="F12" i="10"/>
  <c r="O12" i="10"/>
  <c r="F13" i="10"/>
  <c r="O13" i="10"/>
  <c r="E9" i="10"/>
  <c r="K9" i="10"/>
  <c r="S9" i="10"/>
  <c r="D9" i="10"/>
  <c r="R9" i="10"/>
  <c r="X9" i="10"/>
  <c r="E10" i="10"/>
  <c r="K10" i="10"/>
  <c r="S10" i="10"/>
  <c r="D10" i="10"/>
  <c r="R10" i="10"/>
  <c r="X10" i="10"/>
  <c r="E11" i="10"/>
  <c r="K11" i="10"/>
  <c r="S11" i="10"/>
  <c r="D11" i="10"/>
  <c r="R11" i="10"/>
  <c r="X11" i="10"/>
  <c r="E12" i="10"/>
  <c r="K12" i="10"/>
  <c r="S12" i="10"/>
  <c r="D12" i="10"/>
  <c r="R12" i="10"/>
  <c r="X12" i="10"/>
  <c r="E13" i="10"/>
  <c r="K13" i="10"/>
  <c r="S13" i="10"/>
  <c r="D13" i="10"/>
  <c r="R13" i="10"/>
  <c r="X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X56" i="10"/>
  <c r="AH33" i="10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E10" i="8"/>
  <c r="K10" i="8"/>
  <c r="P10" i="8"/>
  <c r="E11" i="8"/>
  <c r="K11" i="8"/>
  <c r="P11" i="8"/>
  <c r="E12" i="8"/>
  <c r="K12" i="8"/>
  <c r="P12" i="8"/>
  <c r="E13" i="8"/>
  <c r="K13" i="8"/>
  <c r="P13" i="8"/>
  <c r="J9" i="8"/>
  <c r="J10" i="8"/>
  <c r="S10" i="8"/>
  <c r="D10" i="8"/>
  <c r="O10" i="8"/>
  <c r="R10" i="8"/>
  <c r="X10" i="8"/>
  <c r="J11" i="8"/>
  <c r="S11" i="8"/>
  <c r="D11" i="8"/>
  <c r="O11" i="8"/>
  <c r="R11" i="8"/>
  <c r="X11" i="8"/>
  <c r="J12" i="8"/>
  <c r="S12" i="8"/>
  <c r="D12" i="8"/>
  <c r="O12" i="8"/>
  <c r="R12" i="8"/>
  <c r="X12" i="8"/>
  <c r="J13" i="8"/>
  <c r="S13" i="8"/>
  <c r="D13" i="8"/>
  <c r="O13" i="8"/>
  <c r="R13" i="8"/>
  <c r="X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X56" i="8"/>
  <c r="AH33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E10" i="7"/>
  <c r="J10" i="7"/>
  <c r="P10" i="7"/>
  <c r="E11" i="7"/>
  <c r="J11" i="7"/>
  <c r="P11" i="7"/>
  <c r="E12" i="7"/>
  <c r="J12" i="7"/>
  <c r="P12" i="7"/>
  <c r="E13" i="7"/>
  <c r="J13" i="7"/>
  <c r="P13" i="7"/>
  <c r="E9" i="7"/>
  <c r="J9" i="7"/>
  <c r="P9" i="7"/>
  <c r="D9" i="7"/>
  <c r="O9" i="7"/>
  <c r="I9" i="7"/>
  <c r="S9" i="7"/>
  <c r="R9" i="7"/>
  <c r="X9" i="7"/>
  <c r="I10" i="7"/>
  <c r="S10" i="7"/>
  <c r="D10" i="7"/>
  <c r="O10" i="7"/>
  <c r="R10" i="7"/>
  <c r="X10" i="7"/>
  <c r="I11" i="7"/>
  <c r="S11" i="7"/>
  <c r="D11" i="7"/>
  <c r="O11" i="7"/>
  <c r="R11" i="7"/>
  <c r="X11" i="7"/>
  <c r="I12" i="7"/>
  <c r="S12" i="7"/>
  <c r="D12" i="7"/>
  <c r="O12" i="7"/>
  <c r="R12" i="7"/>
  <c r="X12" i="7"/>
  <c r="I13" i="7"/>
  <c r="S13" i="7"/>
  <c r="D13" i="7"/>
  <c r="O13" i="7"/>
  <c r="R13" i="7"/>
  <c r="X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X56" i="7"/>
  <c r="AH33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E10" i="6"/>
  <c r="I10" i="6"/>
  <c r="P10" i="6"/>
  <c r="E11" i="6"/>
  <c r="I11" i="6"/>
  <c r="P11" i="6"/>
  <c r="E12" i="6"/>
  <c r="I12" i="6"/>
  <c r="P12" i="6"/>
  <c r="E13" i="6"/>
  <c r="I13" i="6"/>
  <c r="P13" i="6"/>
  <c r="E9" i="6"/>
  <c r="I9" i="6"/>
  <c r="P9" i="6"/>
  <c r="D11" i="6"/>
  <c r="O11" i="6"/>
  <c r="D10" i="6"/>
  <c r="O10" i="6"/>
  <c r="D12" i="6"/>
  <c r="O12" i="6"/>
  <c r="D13" i="6"/>
  <c r="O13" i="6"/>
  <c r="D9" i="6"/>
  <c r="O9" i="6"/>
  <c r="C9" i="6"/>
  <c r="K9" i="6"/>
  <c r="S9" i="6"/>
  <c r="B9" i="6"/>
  <c r="R9" i="6"/>
  <c r="X9" i="6"/>
  <c r="C10" i="6"/>
  <c r="K10" i="6"/>
  <c r="S10" i="6"/>
  <c r="B10" i="6"/>
  <c r="R10" i="6"/>
  <c r="X10" i="6"/>
  <c r="C11" i="6"/>
  <c r="K11" i="6"/>
  <c r="S11" i="6"/>
  <c r="B11" i="6"/>
  <c r="R11" i="6"/>
  <c r="X11" i="6"/>
  <c r="C12" i="6"/>
  <c r="K12" i="6"/>
  <c r="S12" i="6"/>
  <c r="B12" i="6"/>
  <c r="R12" i="6"/>
  <c r="X12" i="6"/>
  <c r="C13" i="6"/>
  <c r="K13" i="6"/>
  <c r="S13" i="6"/>
  <c r="B13" i="6"/>
  <c r="R13" i="6"/>
  <c r="X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X56" i="6"/>
  <c r="AH33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P12" i="5"/>
  <c r="C9" i="5"/>
  <c r="K9" i="5"/>
  <c r="P9" i="5"/>
  <c r="C10" i="5"/>
  <c r="K10" i="5"/>
  <c r="P10" i="5"/>
  <c r="C11" i="5"/>
  <c r="K11" i="5"/>
  <c r="P11" i="5"/>
  <c r="C13" i="5"/>
  <c r="K13" i="5"/>
  <c r="P13" i="5"/>
  <c r="J9" i="5"/>
  <c r="S9" i="5"/>
  <c r="B9" i="5"/>
  <c r="O9" i="5"/>
  <c r="R9" i="5"/>
  <c r="X9" i="5"/>
  <c r="J10" i="5"/>
  <c r="S10" i="5"/>
  <c r="B10" i="5"/>
  <c r="O10" i="5"/>
  <c r="R10" i="5"/>
  <c r="X10" i="5"/>
  <c r="J11" i="5"/>
  <c r="S11" i="5"/>
  <c r="B11" i="5"/>
  <c r="O11" i="5"/>
  <c r="R11" i="5"/>
  <c r="X11" i="5"/>
  <c r="J12" i="5"/>
  <c r="S12" i="5"/>
  <c r="B12" i="5"/>
  <c r="O12" i="5"/>
  <c r="R12" i="5"/>
  <c r="X12" i="5"/>
  <c r="J13" i="5"/>
  <c r="S13" i="5"/>
  <c r="B13" i="5"/>
  <c r="O13" i="5"/>
  <c r="R13" i="5"/>
  <c r="X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X56" i="5"/>
  <c r="AH33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C10" i="4"/>
  <c r="J10" i="4"/>
  <c r="P10" i="4"/>
  <c r="C11" i="4"/>
  <c r="J11" i="4"/>
  <c r="P11" i="4"/>
  <c r="C12" i="4"/>
  <c r="J12" i="4"/>
  <c r="P12" i="4"/>
  <c r="C13" i="4"/>
  <c r="J13" i="4"/>
  <c r="P13" i="4"/>
  <c r="C9" i="4"/>
  <c r="J9" i="4"/>
  <c r="P9" i="4"/>
  <c r="B9" i="4"/>
  <c r="O9" i="4"/>
  <c r="B9" i="2"/>
  <c r="O9" i="2"/>
  <c r="I9" i="4"/>
  <c r="S9" i="4"/>
  <c r="R9" i="4"/>
  <c r="X9" i="4"/>
  <c r="S10" i="4"/>
  <c r="B10" i="4"/>
  <c r="O10" i="4"/>
  <c r="R10" i="4"/>
  <c r="X10" i="4"/>
  <c r="S11" i="4"/>
  <c r="B11" i="4"/>
  <c r="O11" i="4"/>
  <c r="R11" i="4"/>
  <c r="X11" i="4"/>
  <c r="S12" i="4"/>
  <c r="B12" i="4"/>
  <c r="O12" i="4"/>
  <c r="R12" i="4"/>
  <c r="X12" i="4"/>
  <c r="S13" i="4"/>
  <c r="B13" i="4"/>
  <c r="O13" i="4"/>
  <c r="R13" i="4"/>
  <c r="X13" i="4"/>
  <c r="X56" i="4"/>
  <c r="AH33" i="4"/>
  <c r="U9" i="4"/>
  <c r="V9" i="4"/>
  <c r="Y9" i="4"/>
  <c r="V10" i="4"/>
  <c r="U10" i="4"/>
  <c r="Y10" i="4"/>
  <c r="V11" i="4"/>
  <c r="U11" i="4"/>
  <c r="Y11" i="4"/>
  <c r="V12" i="4"/>
  <c r="U12" i="4"/>
  <c r="Y12" i="4"/>
  <c r="V13" i="4"/>
  <c r="U13" i="4"/>
  <c r="Y13" i="4"/>
  <c r="V14" i="4"/>
  <c r="U14" i="4"/>
  <c r="Y14" i="4"/>
  <c r="V15" i="4"/>
  <c r="U15" i="4"/>
  <c r="Y15" i="4"/>
  <c r="V16" i="4"/>
  <c r="U16" i="4"/>
  <c r="Y16" i="4"/>
  <c r="V17" i="4"/>
  <c r="U17" i="4"/>
  <c r="Y17" i="4"/>
  <c r="V18" i="4"/>
  <c r="U18" i="4"/>
  <c r="Y18" i="4"/>
  <c r="V19" i="4"/>
  <c r="U19" i="4"/>
  <c r="Y19" i="4"/>
  <c r="V20" i="4"/>
  <c r="U20" i="4"/>
  <c r="Y20" i="4"/>
  <c r="V21" i="4"/>
  <c r="U21" i="4"/>
  <c r="Y21" i="4"/>
  <c r="V22" i="4"/>
  <c r="U22" i="4"/>
  <c r="Y22" i="4"/>
  <c r="V23" i="4"/>
  <c r="U23" i="4"/>
  <c r="Y23" i="4"/>
  <c r="V24" i="4"/>
  <c r="U24" i="4"/>
  <c r="Y24" i="4"/>
  <c r="V25" i="4"/>
  <c r="U25" i="4"/>
  <c r="Y25" i="4"/>
  <c r="V26" i="4"/>
  <c r="U26" i="4"/>
  <c r="Y26" i="4"/>
  <c r="V27" i="4"/>
  <c r="U27" i="4"/>
  <c r="Y27" i="4"/>
  <c r="V28" i="4"/>
  <c r="U28" i="4"/>
  <c r="Y28" i="4"/>
  <c r="V29" i="4"/>
  <c r="U29" i="4"/>
  <c r="Y29" i="4"/>
  <c r="V30" i="4"/>
  <c r="U30" i="4"/>
  <c r="Y30" i="4"/>
  <c r="V31" i="4"/>
  <c r="U31" i="4"/>
  <c r="Y31" i="4"/>
  <c r="V32" i="4"/>
  <c r="U32" i="4"/>
  <c r="Y32" i="4"/>
  <c r="V33" i="4"/>
  <c r="U33" i="4"/>
  <c r="Y33" i="4"/>
  <c r="V34" i="4"/>
  <c r="U34" i="4"/>
  <c r="Y34" i="4"/>
  <c r="V35" i="4"/>
  <c r="U35" i="4"/>
  <c r="Y35" i="4"/>
  <c r="V36" i="4"/>
  <c r="U36" i="4"/>
  <c r="Y36" i="4"/>
  <c r="V37" i="4"/>
  <c r="U37" i="4"/>
  <c r="Y37" i="4"/>
  <c r="V38" i="4"/>
  <c r="U38" i="4"/>
  <c r="Y38" i="4"/>
  <c r="V39" i="4"/>
  <c r="U39" i="4"/>
  <c r="Y39" i="4"/>
  <c r="V40" i="4"/>
  <c r="U40" i="4"/>
  <c r="Y40" i="4"/>
  <c r="V41" i="4"/>
  <c r="U41" i="4"/>
  <c r="Y41" i="4"/>
  <c r="V42" i="4"/>
  <c r="U42" i="4"/>
  <c r="Y42" i="4"/>
  <c r="V43" i="4"/>
  <c r="U43" i="4"/>
  <c r="Y43" i="4"/>
  <c r="V44" i="4"/>
  <c r="U44" i="4"/>
  <c r="Y44" i="4"/>
  <c r="V45" i="4"/>
  <c r="U45" i="4"/>
  <c r="Y45" i="4"/>
  <c r="V46" i="4"/>
  <c r="U46" i="4"/>
  <c r="Y46" i="4"/>
  <c r="V47" i="4"/>
  <c r="U47" i="4"/>
  <c r="Y47" i="4"/>
  <c r="V48" i="4"/>
  <c r="U48" i="4"/>
  <c r="Y48" i="4"/>
  <c r="V49" i="4"/>
  <c r="U49" i="4"/>
  <c r="Y49" i="4"/>
  <c r="V50" i="4"/>
  <c r="U50" i="4"/>
  <c r="Y50" i="4"/>
  <c r="V51" i="4"/>
  <c r="U51" i="4"/>
  <c r="Y51" i="4"/>
  <c r="V52" i="4"/>
  <c r="U52" i="4"/>
  <c r="Y52" i="4"/>
  <c r="V53" i="4"/>
  <c r="U53" i="4"/>
  <c r="Y53" i="4"/>
  <c r="V54" i="4"/>
  <c r="U54" i="4"/>
  <c r="Y54" i="4"/>
  <c r="Y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P9" i="2"/>
  <c r="S9" i="2"/>
  <c r="R9" i="2"/>
  <c r="X9" i="2"/>
  <c r="C11" i="2"/>
  <c r="I11" i="2"/>
  <c r="P11" i="2"/>
  <c r="S11" i="2"/>
  <c r="B11" i="2"/>
  <c r="O11" i="2"/>
  <c r="R11" i="2"/>
  <c r="X11" i="2"/>
  <c r="C12" i="2"/>
  <c r="I12" i="2"/>
  <c r="P12" i="2"/>
  <c r="S12" i="2"/>
  <c r="B12" i="2"/>
  <c r="O12" i="2"/>
  <c r="R12" i="2"/>
  <c r="X12" i="2"/>
  <c r="C13" i="2"/>
  <c r="I13" i="2"/>
  <c r="P13" i="2"/>
  <c r="S13" i="2"/>
  <c r="B13" i="2"/>
  <c r="O13" i="2"/>
  <c r="R13" i="2"/>
  <c r="X13" i="2"/>
  <c r="AG55" i="2"/>
  <c r="AG54" i="2"/>
  <c r="U54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AB52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AB50" i="2"/>
  <c r="M50" i="2"/>
  <c r="K50" i="2"/>
  <c r="J50" i="2"/>
  <c r="G50" i="2"/>
  <c r="F50" i="2"/>
  <c r="E50" i="2"/>
  <c r="D50" i="2"/>
  <c r="M49" i="2"/>
  <c r="AA49" i="2"/>
  <c r="K49" i="2"/>
  <c r="J49" i="2"/>
  <c r="G49" i="2"/>
  <c r="F49" i="2"/>
  <c r="E49" i="2"/>
  <c r="D49" i="2"/>
  <c r="Z48" i="2"/>
  <c r="M48" i="2"/>
  <c r="AA48" i="2"/>
  <c r="K48" i="2"/>
  <c r="J48" i="2"/>
  <c r="G48" i="2"/>
  <c r="F48" i="2"/>
  <c r="E48" i="2"/>
  <c r="D48" i="2"/>
  <c r="Z47" i="2"/>
  <c r="M47" i="2"/>
  <c r="AA47" i="2"/>
  <c r="K47" i="2"/>
  <c r="J47" i="2"/>
  <c r="G47" i="2"/>
  <c r="F47" i="2"/>
  <c r="E47" i="2"/>
  <c r="D47" i="2"/>
  <c r="M46" i="2"/>
  <c r="AA46" i="2"/>
  <c r="K46" i="2"/>
  <c r="J46" i="2"/>
  <c r="G46" i="2"/>
  <c r="F46" i="2"/>
  <c r="E46" i="2"/>
  <c r="D46" i="2"/>
  <c r="V45" i="2"/>
  <c r="M45" i="2"/>
  <c r="K45" i="2"/>
  <c r="J45" i="2"/>
  <c r="G45" i="2"/>
  <c r="F45" i="2"/>
  <c r="E45" i="2"/>
  <c r="D45" i="2"/>
  <c r="V44" i="2"/>
  <c r="U44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U43" i="2"/>
  <c r="V42" i="2"/>
  <c r="U42" i="2"/>
  <c r="M42" i="2"/>
  <c r="K42" i="2"/>
  <c r="J42" i="2"/>
  <c r="G42" i="2"/>
  <c r="F42" i="2"/>
  <c r="E42" i="2"/>
  <c r="D42" i="2"/>
  <c r="AB42" i="2"/>
  <c r="U41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AA40" i="2"/>
  <c r="M39" i="2"/>
  <c r="K39" i="2"/>
  <c r="J39" i="2"/>
  <c r="AB39" i="2"/>
  <c r="G39" i="2"/>
  <c r="F39" i="2"/>
  <c r="E39" i="2"/>
  <c r="D39" i="2"/>
  <c r="U38" i="2"/>
  <c r="M38" i="2"/>
  <c r="AA38" i="2"/>
  <c r="K38" i="2"/>
  <c r="J38" i="2"/>
  <c r="G38" i="2"/>
  <c r="F38" i="2"/>
  <c r="E38" i="2"/>
  <c r="D38" i="2"/>
  <c r="V37" i="2"/>
  <c r="M37" i="2"/>
  <c r="K37" i="2"/>
  <c r="J37" i="2"/>
  <c r="G37" i="2"/>
  <c r="F37" i="2"/>
  <c r="E37" i="2"/>
  <c r="D37" i="2"/>
  <c r="V36" i="2"/>
  <c r="U36" i="2"/>
  <c r="Y36" i="2"/>
  <c r="M36" i="2"/>
  <c r="K36" i="2"/>
  <c r="J36" i="2"/>
  <c r="G36" i="2"/>
  <c r="F36" i="2"/>
  <c r="E36" i="2"/>
  <c r="D36" i="2"/>
  <c r="U35" i="2"/>
  <c r="M35" i="2"/>
  <c r="K35" i="2"/>
  <c r="J35" i="2"/>
  <c r="G35" i="2"/>
  <c r="F35" i="2"/>
  <c r="E35" i="2"/>
  <c r="D35" i="2"/>
  <c r="U34" i="2"/>
  <c r="M34" i="2"/>
  <c r="K34" i="2"/>
  <c r="J34" i="2"/>
  <c r="G34" i="2"/>
  <c r="F34" i="2"/>
  <c r="E34" i="2"/>
  <c r="D34" i="2"/>
  <c r="AB34" i="2"/>
  <c r="AH33" i="2"/>
  <c r="U48" i="2"/>
  <c r="U33" i="2"/>
  <c r="M33" i="2"/>
  <c r="K33" i="2"/>
  <c r="J33" i="2"/>
  <c r="G33" i="2"/>
  <c r="F33" i="2"/>
  <c r="E33" i="2"/>
  <c r="D33" i="2"/>
  <c r="AB33" i="2"/>
  <c r="V49" i="2"/>
  <c r="U32" i="2"/>
  <c r="M32" i="2"/>
  <c r="K32" i="2"/>
  <c r="J32" i="2"/>
  <c r="G32" i="2"/>
  <c r="F32" i="2"/>
  <c r="E32" i="2"/>
  <c r="D32" i="2"/>
  <c r="AB32" i="2"/>
  <c r="M31" i="2"/>
  <c r="K31" i="2"/>
  <c r="J31" i="2"/>
  <c r="G31" i="2"/>
  <c r="F31" i="2"/>
  <c r="E31" i="2"/>
  <c r="D31" i="2"/>
  <c r="M30" i="2"/>
  <c r="AA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AA28" i="2"/>
  <c r="U28" i="2"/>
  <c r="Z28" i="2"/>
  <c r="K28" i="2"/>
  <c r="J28" i="2"/>
  <c r="G28" i="2"/>
  <c r="F28" i="2"/>
  <c r="E28" i="2"/>
  <c r="D28" i="2"/>
  <c r="V27" i="2"/>
  <c r="M27" i="2"/>
  <c r="K27" i="2"/>
  <c r="J27" i="2"/>
  <c r="G27" i="2"/>
  <c r="F27" i="2"/>
  <c r="E27" i="2"/>
  <c r="D27" i="2"/>
  <c r="U26" i="2"/>
  <c r="M26" i="2"/>
  <c r="K26" i="2"/>
  <c r="J26" i="2"/>
  <c r="G26" i="2"/>
  <c r="F26" i="2"/>
  <c r="E26" i="2"/>
  <c r="D26" i="2"/>
  <c r="U25" i="2"/>
  <c r="M25" i="2"/>
  <c r="K25" i="2"/>
  <c r="J25" i="2"/>
  <c r="G25" i="2"/>
  <c r="F25" i="2"/>
  <c r="E25" i="2"/>
  <c r="D25" i="2"/>
  <c r="V24" i="2"/>
  <c r="U24" i="2"/>
  <c r="M24" i="2"/>
  <c r="K24" i="2"/>
  <c r="J24" i="2"/>
  <c r="G24" i="2"/>
  <c r="F24" i="2"/>
  <c r="E24" i="2"/>
  <c r="D24" i="2"/>
  <c r="AB24" i="2"/>
  <c r="M23" i="2"/>
  <c r="K23" i="2"/>
  <c r="J23" i="2"/>
  <c r="G23" i="2"/>
  <c r="F23" i="2"/>
  <c r="E23" i="2"/>
  <c r="D23" i="2"/>
  <c r="M22" i="2"/>
  <c r="AA22" i="2"/>
  <c r="K22" i="2"/>
  <c r="J22" i="2"/>
  <c r="G22" i="2"/>
  <c r="F22" i="2"/>
  <c r="E22" i="2"/>
  <c r="D22" i="2"/>
  <c r="AB21" i="2"/>
  <c r="Z21" i="2"/>
  <c r="M21" i="2"/>
  <c r="K21" i="2"/>
  <c r="J21" i="2"/>
  <c r="G21" i="2"/>
  <c r="F21" i="2"/>
  <c r="E21" i="2"/>
  <c r="D21" i="2"/>
  <c r="U20" i="2"/>
  <c r="M20" i="2"/>
  <c r="AA20" i="2"/>
  <c r="K20" i="2"/>
  <c r="J20" i="2"/>
  <c r="G20" i="2"/>
  <c r="F20" i="2"/>
  <c r="E20" i="2"/>
  <c r="D20" i="2"/>
  <c r="V19" i="2"/>
  <c r="M19" i="2"/>
  <c r="K19" i="2"/>
  <c r="J19" i="2"/>
  <c r="G19" i="2"/>
  <c r="F19" i="2"/>
  <c r="E19" i="2"/>
  <c r="D19" i="2"/>
  <c r="U18" i="2"/>
  <c r="M18" i="2"/>
  <c r="K18" i="2"/>
  <c r="J18" i="2"/>
  <c r="G18" i="2"/>
  <c r="F18" i="2"/>
  <c r="E18" i="2"/>
  <c r="D18" i="2"/>
  <c r="V18" i="2"/>
  <c r="M17" i="2"/>
  <c r="K17" i="2"/>
  <c r="J17" i="2"/>
  <c r="G17" i="2"/>
  <c r="F17" i="2"/>
  <c r="E17" i="2"/>
  <c r="D17" i="2"/>
  <c r="V16" i="2"/>
  <c r="U16" i="2"/>
  <c r="M16" i="2"/>
  <c r="K16" i="2"/>
  <c r="J16" i="2"/>
  <c r="G16" i="2"/>
  <c r="F16" i="2"/>
  <c r="E16" i="2"/>
  <c r="D16" i="2"/>
  <c r="AB16" i="2"/>
  <c r="U15" i="2"/>
  <c r="M15" i="2"/>
  <c r="K15" i="2"/>
  <c r="J15" i="2"/>
  <c r="G15" i="2"/>
  <c r="F15" i="2"/>
  <c r="E15" i="2"/>
  <c r="D15" i="2"/>
  <c r="AB15" i="2"/>
  <c r="M14" i="2"/>
  <c r="K14" i="2"/>
  <c r="J14" i="2"/>
  <c r="G14" i="2"/>
  <c r="F14" i="2"/>
  <c r="E14" i="2"/>
  <c r="D14" i="2"/>
  <c r="AB13" i="2"/>
  <c r="Z13" i="2"/>
  <c r="M13" i="2"/>
  <c r="K13" i="2"/>
  <c r="J13" i="2"/>
  <c r="G13" i="2"/>
  <c r="F13" i="2"/>
  <c r="E13" i="2"/>
  <c r="D13" i="2"/>
  <c r="M12" i="2"/>
  <c r="AA12" i="2"/>
  <c r="K12" i="2"/>
  <c r="J12" i="2"/>
  <c r="G12" i="2"/>
  <c r="F12" i="2"/>
  <c r="E12" i="2"/>
  <c r="D12" i="2"/>
  <c r="V11" i="2"/>
  <c r="M11" i="2"/>
  <c r="K11" i="2"/>
  <c r="J11" i="2"/>
  <c r="G11" i="2"/>
  <c r="F11" i="2"/>
  <c r="E11" i="2"/>
  <c r="D11" i="2"/>
  <c r="U10" i="2"/>
  <c r="M10" i="2"/>
  <c r="K10" i="2"/>
  <c r="J10" i="2"/>
  <c r="G10" i="2"/>
  <c r="F10" i="2"/>
  <c r="E10" i="2"/>
  <c r="D10" i="2"/>
  <c r="V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U9" i="2"/>
  <c r="M9" i="2"/>
  <c r="K9" i="2"/>
  <c r="J9" i="2"/>
  <c r="G9" i="2"/>
  <c r="F9" i="2"/>
  <c r="E9" i="2"/>
  <c r="D9" i="2"/>
  <c r="Y44" i="2"/>
  <c r="U37" i="2"/>
  <c r="Y37" i="2"/>
  <c r="AA37" i="2"/>
  <c r="Z37" i="2"/>
  <c r="Y18" i="2"/>
  <c r="V20" i="2"/>
  <c r="Y20" i="2"/>
  <c r="AB20" i="2"/>
  <c r="V12" i="2"/>
  <c r="AB12" i="2"/>
  <c r="V38" i="2"/>
  <c r="AB38" i="2"/>
  <c r="Y38" i="2"/>
  <c r="Y10" i="2"/>
  <c r="U19" i="2"/>
  <c r="Y19" i="2"/>
  <c r="AA19" i="2"/>
  <c r="Z19" i="2"/>
  <c r="V9" i="2"/>
  <c r="Y9" i="2"/>
  <c r="AB9" i="2"/>
  <c r="V23" i="2"/>
  <c r="U27" i="2"/>
  <c r="Y27" i="2"/>
  <c r="AA27" i="2"/>
  <c r="Z22" i="2"/>
  <c r="U22" i="2"/>
  <c r="V25" i="2"/>
  <c r="AB25" i="2"/>
  <c r="Z29" i="2"/>
  <c r="AA31" i="2"/>
  <c r="Z31" i="2"/>
  <c r="Z46" i="2"/>
  <c r="AA51" i="2"/>
  <c r="Z51" i="2"/>
  <c r="U51" i="2"/>
  <c r="AA53" i="2"/>
  <c r="U53" i="2"/>
  <c r="Z53" i="2"/>
  <c r="V13" i="2"/>
  <c r="U23" i="2"/>
  <c r="AB29" i="2"/>
  <c r="U45" i="2"/>
  <c r="Y45" i="2"/>
  <c r="AA45" i="2"/>
  <c r="Z45" i="2"/>
  <c r="AB53" i="2"/>
  <c r="V53" i="2"/>
  <c r="U11" i="2"/>
  <c r="Y11" i="2"/>
  <c r="AA11" i="2"/>
  <c r="Z14" i="2"/>
  <c r="U14" i="2"/>
  <c r="V28" i="2"/>
  <c r="Y28" i="2"/>
  <c r="AB28" i="2"/>
  <c r="AB14" i="2"/>
  <c r="V14" i="2"/>
  <c r="AA17" i="2"/>
  <c r="Z17" i="2"/>
  <c r="V21" i="2"/>
  <c r="AB26" i="2"/>
  <c r="Z38" i="2"/>
  <c r="AA39" i="2"/>
  <c r="U39" i="2"/>
  <c r="AA9" i="2"/>
  <c r="Z9" i="2"/>
  <c r="Z11" i="2"/>
  <c r="AA13" i="2"/>
  <c r="U13" i="2"/>
  <c r="AA14" i="2"/>
  <c r="U17" i="2"/>
  <c r="AB22" i="2"/>
  <c r="V22" i="2"/>
  <c r="AB23" i="2"/>
  <c r="AA25" i="2"/>
  <c r="Z25" i="2"/>
  <c r="Y25" i="2"/>
  <c r="V29" i="2"/>
  <c r="Z30" i="2"/>
  <c r="U30" i="2"/>
  <c r="V32" i="2"/>
  <c r="Y32" i="2"/>
  <c r="V33" i="2"/>
  <c r="Y33" i="2"/>
  <c r="V34" i="2"/>
  <c r="Y34" i="2"/>
  <c r="V35" i="2"/>
  <c r="Y35" i="2"/>
  <c r="AB35" i="2"/>
  <c r="AB36" i="2"/>
  <c r="Z39" i="2"/>
  <c r="AA41" i="2"/>
  <c r="Z41" i="2"/>
  <c r="AB51" i="2"/>
  <c r="V17" i="2"/>
  <c r="AB17" i="2"/>
  <c r="V46" i="2"/>
  <c r="AB46" i="2"/>
  <c r="Z12" i="2"/>
  <c r="U12" i="2"/>
  <c r="Y12" i="2"/>
  <c r="V26" i="2"/>
  <c r="Y26" i="2"/>
  <c r="Z27" i="2"/>
  <c r="U31" i="2"/>
  <c r="V48" i="2"/>
  <c r="Y48" i="2"/>
  <c r="AB48" i="2"/>
  <c r="AB54" i="2"/>
  <c r="V54" i="2"/>
  <c r="AA23" i="2"/>
  <c r="Z23" i="2"/>
  <c r="Y23" i="2"/>
  <c r="AA15" i="2"/>
  <c r="Z15" i="2"/>
  <c r="AB30" i="2"/>
  <c r="V30" i="2"/>
  <c r="AB10" i="2"/>
  <c r="Z20" i="2"/>
  <c r="AA21" i="2"/>
  <c r="U21" i="2"/>
  <c r="Y21" i="2"/>
  <c r="AA35" i="2"/>
  <c r="Z35" i="2"/>
  <c r="V39" i="2"/>
  <c r="Z40" i="2"/>
  <c r="U40" i="2"/>
  <c r="V43" i="2"/>
  <c r="Y43" i="2"/>
  <c r="AB43" i="2"/>
  <c r="AB44" i="2"/>
  <c r="AA50" i="2"/>
  <c r="Z50" i="2"/>
  <c r="U50" i="2"/>
  <c r="AA52" i="2"/>
  <c r="Z52" i="2"/>
  <c r="U52" i="2"/>
  <c r="V15" i="2"/>
  <c r="Y15" i="2"/>
  <c r="V47" i="2"/>
  <c r="AB47" i="2"/>
  <c r="AB18" i="2"/>
  <c r="AA29" i="2"/>
  <c r="U29" i="2"/>
  <c r="AB40" i="2"/>
  <c r="V40" i="2"/>
  <c r="AA43" i="2"/>
  <c r="Z43" i="2"/>
  <c r="AB49" i="2"/>
  <c r="Z10" i="2"/>
  <c r="Z18" i="2"/>
  <c r="Z26" i="2"/>
  <c r="Z36" i="2"/>
  <c r="Z44" i="2"/>
  <c r="AA10" i="2"/>
  <c r="AB11" i="2"/>
  <c r="Y16" i="2"/>
  <c r="AA18" i="2"/>
  <c r="AB19" i="2"/>
  <c r="Y24" i="2"/>
  <c r="AA26" i="2"/>
  <c r="AB27" i="2"/>
  <c r="AA36" i="2"/>
  <c r="AB37" i="2"/>
  <c r="Y42" i="2"/>
  <c r="AA44" i="2"/>
  <c r="AB45" i="2"/>
  <c r="U49" i="2"/>
  <c r="V50" i="2"/>
  <c r="V51" i="2"/>
  <c r="Y51" i="2"/>
  <c r="V52" i="2"/>
  <c r="Y54" i="2"/>
  <c r="Z16" i="2"/>
  <c r="Z24" i="2"/>
  <c r="Z32" i="2"/>
  <c r="Z33" i="2"/>
  <c r="Z34" i="2"/>
  <c r="Z42" i="2"/>
  <c r="U46" i="2"/>
  <c r="Y46" i="2"/>
  <c r="U47" i="2"/>
  <c r="Z54" i="2"/>
  <c r="AA16" i="2"/>
  <c r="AA24" i="2"/>
  <c r="AA32" i="2"/>
  <c r="AA33" i="2"/>
  <c r="AA34" i="2"/>
  <c r="AA42" i="2"/>
  <c r="AA54" i="2"/>
  <c r="Y49" i="2"/>
  <c r="Z49" i="2"/>
  <c r="Y29" i="2"/>
  <c r="Y40" i="2"/>
  <c r="AD40" i="2"/>
  <c r="Y53" i="2"/>
  <c r="AD53" i="2"/>
  <c r="Y47" i="2"/>
  <c r="AD47" i="2"/>
  <c r="Y13" i="2"/>
  <c r="Y14" i="2"/>
  <c r="AD14" i="2"/>
  <c r="AD24" i="2"/>
  <c r="AD48" i="2"/>
  <c r="Y17" i="2"/>
  <c r="AD17" i="2"/>
  <c r="Y52" i="2"/>
  <c r="AD51" i="2"/>
  <c r="Y50" i="2"/>
  <c r="AD50" i="2"/>
  <c r="AD49" i="2"/>
  <c r="AD36" i="2"/>
  <c r="Y30" i="2"/>
  <c r="AD30" i="2"/>
  <c r="Y22" i="2"/>
  <c r="AD22" i="2"/>
  <c r="Y39" i="2"/>
  <c r="AD39" i="2"/>
  <c r="AD52" i="2"/>
  <c r="AD42" i="2"/>
  <c r="AD34" i="2"/>
  <c r="AD25" i="2"/>
  <c r="AD38" i="2"/>
  <c r="AD18" i="2"/>
  <c r="AD15" i="2"/>
  <c r="V41" i="2"/>
  <c r="Y41" i="2"/>
  <c r="AB41" i="2"/>
  <c r="AD33" i="2"/>
  <c r="AD10" i="2"/>
  <c r="AD35" i="2"/>
  <c r="AD46" i="2"/>
  <c r="AD19" i="2"/>
  <c r="AD54" i="2"/>
  <c r="Z56" i="2"/>
  <c r="AD26" i="2"/>
  <c r="V31" i="2"/>
  <c r="Y31" i="2"/>
  <c r="AB31" i="2"/>
  <c r="AD23" i="2"/>
  <c r="AD12" i="2"/>
  <c r="AD16" i="2"/>
  <c r="AD29" i="2"/>
  <c r="AA56" i="2"/>
  <c r="AD21" i="2"/>
  <c r="AD37" i="2"/>
  <c r="AD43" i="2"/>
  <c r="AD32" i="2"/>
  <c r="AD44" i="2"/>
  <c r="AD11" i="2"/>
  <c r="AD45" i="2"/>
  <c r="AD28" i="2"/>
  <c r="AD13" i="2"/>
  <c r="AD27" i="2"/>
  <c r="AD20" i="2"/>
  <c r="AB56" i="2"/>
  <c r="Y56" i="2"/>
  <c r="AD31" i="2"/>
  <c r="AD41" i="2"/>
  <c r="AD9" i="2"/>
  <c r="X56" i="2"/>
  <c r="AD56" i="2"/>
  <c r="AD55" i="2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<sst xmlns="http://schemas.openxmlformats.org/spreadsheetml/2006/main" count="882" uniqueCount="90">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</sst>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2CE6-6A7D-45D8-9E2F-16FDD98E5930}">
  <dimension ref="A1:AJ60"/>
  <sheetViews>
    <sheetView topLeftCell="AA34" workbookViewId="0">
      <selection activeCell="AD3" sqref="AD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28"/>
      <c r="S1" s="28"/>
      <c r="T1" s="90"/>
      <c r="U1" s="28"/>
      <c r="V1" s="28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28"/>
      <c r="S2" s="28"/>
      <c r="T2" s="91"/>
      <c r="U2" s="28"/>
      <c r="V2" s="28"/>
      <c r="W2" s="91"/>
      <c r="Y2" s="125" t="s">
        <v>73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72</v>
      </c>
      <c r="P3" s="135"/>
      <c r="Q3" s="91"/>
      <c r="R3" s="28"/>
      <c r="S3" s="28"/>
      <c r="T3" s="91"/>
      <c r="U3" s="28"/>
      <c r="V3" s="28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28"/>
      <c r="S4" s="28"/>
      <c r="T4" s="91"/>
      <c r="U4" s="28"/>
      <c r="V4" s="28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28"/>
      <c r="S7" s="28"/>
      <c r="T7" s="91"/>
      <c r="U7" s="28"/>
      <c r="V7" s="28"/>
      <c r="W7" s="91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31"/>
      <c r="S8" s="36"/>
      <c r="T8" s="91"/>
      <c r="U8" s="31"/>
      <c r="V8" s="36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0.33600063124830126</v>
      </c>
      <c r="V9" s="37">
        <f>($AI$7/$AG$12)*(1+0.15*(P9/$AG$10)^4)+$AH$32</f>
        <v>5.3333333620905312E-3</v>
      </c>
      <c r="W9" s="91"/>
      <c r="X9" s="28">
        <f t="shared" ref="X9:X12" si="0">($AG$7*$AG$8*S9*$AG$24+$AG$15*$AG$16*R9*$AG$24)</f>
        <v>3600</v>
      </c>
      <c r="Y9" s="45">
        <f>(O9*U9*$AG$30+P9*V9*$AG$29)*365</f>
        <v>82215851.022763669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23296.014965485811</v>
      </c>
      <c r="AD9" s="44">
        <f>SUM(X9:AB9)</f>
        <v>82509866.59262675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>C10+(C10*I10)</f>
        <v>1251.5123790474024</v>
      </c>
      <c r="Q10" s="91"/>
      <c r="R10" s="32">
        <f t="shared" ref="R10:R54" si="1">IF(O10&lt;$AG$18,1,2)</f>
        <v>1</v>
      </c>
      <c r="S10" s="37">
        <f t="shared" ref="S10:S54" si="2">IF(P10&lt;$AG$10,1,2)</f>
        <v>1</v>
      </c>
      <c r="T10" s="91"/>
      <c r="U10" s="43">
        <f t="shared" ref="U10:U54" si="3">($AI$15/$AG$20)*(1+0.15*(O10/$AG$18)^4)+$AH$33</f>
        <v>0.33600064492079135</v>
      </c>
      <c r="V10" s="37">
        <f t="shared" ref="V10:V54" si="4">($AI$7/$AG$12)*(1+0.15*(P10/$AG$10)^4)+$AH$32</f>
        <v>5.3333333627100417E-3</v>
      </c>
      <c r="W10" s="91"/>
      <c r="X10" s="28">
        <f>($AG$7*$AG$8*S10*$AG$24+$AG$15*$AG$16*R10*$AG$24)</f>
        <v>3600</v>
      </c>
      <c r="Y10" s="45">
        <f t="shared" ref="Y10:Y54" si="5">(O10*U10*$AG$30+P10*V10*$AG$29)*365</f>
        <v>82657468.51992397</v>
      </c>
      <c r="Z10" s="45">
        <f t="shared" ref="Z10:Z54" si="6">(O10*$AI$15*$AG$37+P10*$AI$7*$AG$36)*365</f>
        <v>251231.74422022761</v>
      </c>
      <c r="AA10" s="45">
        <f t="shared" ref="AA10:AA54" si="7">O10*$AI$15*($AG$41+$AG$40*(1-M10))*365</f>
        <v>17314.231670626003</v>
      </c>
      <c r="AB10" s="46">
        <f t="shared" ref="AB10:AB54" si="8">365*((P10*$AI$7*($AG$53*$AG$54+$AG$49*$AG$50+$AG$45*$AG$46))+(O10*$AI$15*($AG$53*$AG$55+$AG$49*$AG$51+$AG$45*$AG$47)))</f>
        <v>23421.004892177258</v>
      </c>
      <c r="AD10" s="44">
        <f t="shared" ref="AD10:AD46" si="9">SUM(X10:AB10)</f>
        <v>82953035.500707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1">B11</f>
        <v>12087.23564851654</v>
      </c>
      <c r="P11" s="39">
        <f t="shared" ref="P11:P53" si="12">C11+(C11*I11)</f>
        <v>1258.1633380948049</v>
      </c>
      <c r="Q11" s="91"/>
      <c r="R11" s="32">
        <f t="shared" si="1"/>
        <v>1</v>
      </c>
      <c r="S11" s="37">
        <f t="shared" si="2"/>
        <v>1</v>
      </c>
      <c r="T11" s="91"/>
      <c r="U11" s="43">
        <f t="shared" si="3"/>
        <v>0.33600065881419183</v>
      </c>
      <c r="V11" s="37">
        <f t="shared" si="4"/>
        <v>5.3333333633395087E-3</v>
      </c>
      <c r="W11" s="91"/>
      <c r="X11" s="28">
        <f t="shared" si="0"/>
        <v>3600</v>
      </c>
      <c r="Y11" s="45">
        <f t="shared" si="5"/>
        <v>83099086.10756667</v>
      </c>
      <c r="Z11" s="45">
        <f t="shared" si="6"/>
        <v>252573.85207653334</v>
      </c>
      <c r="AA11" s="45">
        <f t="shared" si="7"/>
        <v>17396.873832080575</v>
      </c>
      <c r="AB11" s="46">
        <f t="shared" si="8"/>
        <v>23545.994818868705</v>
      </c>
      <c r="AD11" s="44">
        <f t="shared" si="9"/>
        <v>83396202.828294143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1"/>
        <v>12151.471297033078</v>
      </c>
      <c r="P12" s="39">
        <f t="shared" si="12"/>
        <v>1264.8142971422074</v>
      </c>
      <c r="Q12" s="91"/>
      <c r="R12" s="32">
        <f t="shared" si="1"/>
        <v>1</v>
      </c>
      <c r="S12" s="37">
        <f t="shared" si="2"/>
        <v>1</v>
      </c>
      <c r="T12" s="91"/>
      <c r="U12" s="43">
        <f t="shared" si="3"/>
        <v>0.3360006729308696</v>
      </c>
      <c r="V12" s="37">
        <f t="shared" si="4"/>
        <v>5.3333333639790379E-3</v>
      </c>
      <c r="W12" s="91"/>
      <c r="X12" s="28">
        <f t="shared" si="0"/>
        <v>3600</v>
      </c>
      <c r="Y12" s="45">
        <f t="shared" si="5"/>
        <v>83540703.787149787</v>
      </c>
      <c r="Z12" s="45">
        <f t="shared" si="6"/>
        <v>253915.959932839</v>
      </c>
      <c r="AA12" s="45">
        <f t="shared" si="7"/>
        <v>17477.207711134364</v>
      </c>
      <c r="AB12" s="46">
        <f t="shared" si="8"/>
        <v>23670.984745560148</v>
      </c>
      <c r="AD12" s="44">
        <f t="shared" si="9"/>
        <v>83839367.939539313</v>
      </c>
      <c r="AE12" s="116"/>
      <c r="AF12" s="68" t="s">
        <v>32</v>
      </c>
      <c r="AG12" s="61">
        <v>15</v>
      </c>
      <c r="AH12" s="42" t="s">
        <v>33</v>
      </c>
      <c r="AI12" s="42"/>
      <c r="AJ12" s="57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1"/>
        <v>12215.706945549618</v>
      </c>
      <c r="P13" s="39">
        <f t="shared" si="12"/>
        <v>1271.4652561896098</v>
      </c>
      <c r="Q13" s="91"/>
      <c r="R13" s="32">
        <f t="shared" si="1"/>
        <v>1</v>
      </c>
      <c r="S13" s="37">
        <f t="shared" si="2"/>
        <v>1</v>
      </c>
      <c r="T13" s="91"/>
      <c r="U13" s="43">
        <f t="shared" si="3"/>
        <v>0.33600068727320404</v>
      </c>
      <c r="V13" s="37">
        <f t="shared" si="4"/>
        <v>5.3333333646287343E-3</v>
      </c>
      <c r="W13" s="91"/>
      <c r="X13" s="28">
        <f>($AG$7*$AG$8*S13*$AG$24+$AG$15*$AG$16*R13*$AG$24)</f>
        <v>3600</v>
      </c>
      <c r="Y13" s="45">
        <f t="shared" si="5"/>
        <v>83982321.560146913</v>
      </c>
      <c r="Z13" s="45">
        <f t="shared" si="6"/>
        <v>255258.06778914467</v>
      </c>
      <c r="AA13" s="45">
        <f t="shared" si="7"/>
        <v>17544.492054087576</v>
      </c>
      <c r="AB13" s="46">
        <f t="shared" si="8"/>
        <v>23795.974672251596</v>
      </c>
      <c r="AD13" s="44">
        <f t="shared" si="9"/>
        <v>84282520.094662398</v>
      </c>
      <c r="AE13" s="116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1"/>
        <v>12279.942594066157</v>
      </c>
      <c r="P14" s="39">
        <f t="shared" si="12"/>
        <v>1278.1162152370123</v>
      </c>
      <c r="Q14" s="91"/>
      <c r="R14" s="32">
        <f t="shared" si="1"/>
        <v>1</v>
      </c>
      <c r="S14" s="37">
        <f t="shared" si="2"/>
        <v>1</v>
      </c>
      <c r="T14" s="91"/>
      <c r="U14" s="43">
        <f t="shared" si="3"/>
        <v>0.33600070184358727</v>
      </c>
      <c r="V14" s="37">
        <f t="shared" si="4"/>
        <v>5.3333333652887081E-3</v>
      </c>
      <c r="W14" s="91"/>
      <c r="X14" s="28">
        <f>($AG$7*$AG$8*S14*$AG$24+$AG$15*$AG$16*R14*$AG$24)+AG26</f>
        <v>1163600</v>
      </c>
      <c r="Y14" s="45">
        <f t="shared" si="5"/>
        <v>84423939.428047329</v>
      </c>
      <c r="Z14" s="45">
        <f t="shared" si="6"/>
        <v>256600.17564545033</v>
      </c>
      <c r="AA14" s="45">
        <f t="shared" si="7"/>
        <v>17280.074321086307</v>
      </c>
      <c r="AB14" s="46">
        <f t="shared" si="8"/>
        <v>23920.964598943043</v>
      </c>
      <c r="AD14" s="44">
        <f t="shared" si="9"/>
        <v>85885340.642612815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1"/>
        <v>12344.178242582695</v>
      </c>
      <c r="P15" s="39">
        <f t="shared" si="12"/>
        <v>1284.7671742844145</v>
      </c>
      <c r="Q15" s="91"/>
      <c r="R15" s="32">
        <f t="shared" si="1"/>
        <v>1</v>
      </c>
      <c r="S15" s="37">
        <f t="shared" si="2"/>
        <v>1</v>
      </c>
      <c r="T15" s="91"/>
      <c r="U15" s="43">
        <f t="shared" si="3"/>
        <v>0.33600071664442382</v>
      </c>
      <c r="V15" s="37">
        <f t="shared" si="4"/>
        <v>5.333333365959066E-3</v>
      </c>
      <c r="W15" s="91"/>
      <c r="X15" s="28">
        <f>($AJ$11*$AG$8*S15*$AG$25+$AJ$9*$AG$8*$AG$24*S15+$AG$15*$AG$16*R15*$AG$24)</f>
        <v>7725</v>
      </c>
      <c r="Y15" s="45">
        <f t="shared" si="5"/>
        <v>84865557.392356008</v>
      </c>
      <c r="Z15" s="45">
        <f t="shared" si="6"/>
        <v>257942.28350175603</v>
      </c>
      <c r="AA15" s="45">
        <f t="shared" si="7"/>
        <v>17011.925101773959</v>
      </c>
      <c r="AB15" s="46">
        <f t="shared" si="8"/>
        <v>24045.954525634486</v>
      </c>
      <c r="AD15" s="44">
        <f t="shared" si="9"/>
        <v>85172282.555485174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1"/>
        <v>12408.413891099233</v>
      </c>
      <c r="P16" s="39">
        <f t="shared" si="12"/>
        <v>1291.418133331817</v>
      </c>
      <c r="Q16" s="91"/>
      <c r="R16" s="32">
        <f t="shared" si="1"/>
        <v>1</v>
      </c>
      <c r="S16" s="37">
        <f t="shared" si="2"/>
        <v>1</v>
      </c>
      <c r="T16" s="91"/>
      <c r="U16" s="43">
        <f t="shared" si="3"/>
        <v>0.3360007316781311</v>
      </c>
      <c r="V16" s="37">
        <f t="shared" si="4"/>
        <v>5.3333333666399146E-3</v>
      </c>
      <c r="W16" s="91"/>
      <c r="X16" s="89">
        <f t="shared" ref="X16:X54" si="13">($AJ$11*$AG$8*S16*$AG$25+$AJ$9*$AG$8*$AG$24*S16+$AG$15*$AG$16*R16*$AG$24)</f>
        <v>7725</v>
      </c>
      <c r="Y16" s="45">
        <f t="shared" si="5"/>
        <v>85307175.454593807</v>
      </c>
      <c r="Z16" s="45">
        <f t="shared" si="6"/>
        <v>259284.39135806172</v>
      </c>
      <c r="AA16" s="45">
        <f t="shared" si="7"/>
        <v>16740.04439615053</v>
      </c>
      <c r="AB16" s="46">
        <f t="shared" si="8"/>
        <v>24170.944452325934</v>
      </c>
      <c r="AD16" s="44">
        <f t="shared" si="9"/>
        <v>85615095.834800348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1"/>
        <v>12472.649539615772</v>
      </c>
      <c r="P17" s="39">
        <f t="shared" si="12"/>
        <v>1298.0690923792195</v>
      </c>
      <c r="Q17" s="91"/>
      <c r="R17" s="32">
        <f t="shared" si="1"/>
        <v>1</v>
      </c>
      <c r="S17" s="37">
        <f t="shared" si="2"/>
        <v>1</v>
      </c>
      <c r="T17" s="91"/>
      <c r="U17" s="43">
        <f t="shared" si="3"/>
        <v>0.33600074694713888</v>
      </c>
      <c r="V17" s="37">
        <f t="shared" si="4"/>
        <v>5.333333367331365E-3</v>
      </c>
      <c r="W17" s="91"/>
      <c r="X17" s="89">
        <f t="shared" si="13"/>
        <v>7725</v>
      </c>
      <c r="Y17" s="45">
        <f t="shared" si="5"/>
        <v>85748793.616297439</v>
      </c>
      <c r="Z17" s="45">
        <f t="shared" si="6"/>
        <v>260626.49921436736</v>
      </c>
      <c r="AA17" s="45">
        <f t="shared" si="7"/>
        <v>16464.432204216024</v>
      </c>
      <c r="AB17" s="46">
        <f t="shared" si="8"/>
        <v>24295.934379017373</v>
      </c>
      <c r="AD17" s="44">
        <f t="shared" si="9"/>
        <v>86057905.482095033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1"/>
        <v>12536.885188132312</v>
      </c>
      <c r="P18" s="39">
        <f t="shared" si="12"/>
        <v>1304.7200514266219</v>
      </c>
      <c r="Q18" s="91"/>
      <c r="R18" s="32">
        <f t="shared" si="1"/>
        <v>1</v>
      </c>
      <c r="S18" s="37">
        <f t="shared" si="2"/>
        <v>1</v>
      </c>
      <c r="T18" s="91"/>
      <c r="U18" s="43">
        <f t="shared" si="3"/>
        <v>0.33600076245388971</v>
      </c>
      <c r="V18" s="37">
        <f t="shared" si="4"/>
        <v>5.3333333680335264E-3</v>
      </c>
      <c r="W18" s="91"/>
      <c r="X18" s="89">
        <f t="shared" si="13"/>
        <v>7725</v>
      </c>
      <c r="Y18" s="45">
        <f t="shared" si="5"/>
        <v>86190411.879019663</v>
      </c>
      <c r="Z18" s="45">
        <f t="shared" si="6"/>
        <v>261968.60707067308</v>
      </c>
      <c r="AA18" s="45">
        <f t="shared" si="7"/>
        <v>16185.088525970441</v>
      </c>
      <c r="AB18" s="46">
        <f t="shared" si="8"/>
        <v>24420.924305708828</v>
      </c>
      <c r="AD18" s="44">
        <f t="shared" si="9"/>
        <v>86500711.498922005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1"/>
        <v>12601.120836648852</v>
      </c>
      <c r="P19" s="39">
        <f t="shared" si="12"/>
        <v>1311.3710104740244</v>
      </c>
      <c r="Q19" s="91"/>
      <c r="R19" s="32">
        <f t="shared" si="1"/>
        <v>1</v>
      </c>
      <c r="S19" s="37">
        <f t="shared" si="2"/>
        <v>1</v>
      </c>
      <c r="T19" s="91"/>
      <c r="U19" s="43">
        <f t="shared" si="3"/>
        <v>0.33600077820083873</v>
      </c>
      <c r="V19" s="37">
        <f t="shared" si="4"/>
        <v>5.3333333687465073E-3</v>
      </c>
      <c r="W19" s="91"/>
      <c r="X19" s="89">
        <f t="shared" si="13"/>
        <v>7725</v>
      </c>
      <c r="Y19" s="45">
        <f t="shared" si="5"/>
        <v>86632030.244329333</v>
      </c>
      <c r="Z19" s="45">
        <f t="shared" si="6"/>
        <v>263310.71492697875</v>
      </c>
      <c r="AA19" s="45">
        <f t="shared" si="7"/>
        <v>15902.013361413778</v>
      </c>
      <c r="AB19" s="46">
        <f t="shared" si="8"/>
        <v>24545.914232400268</v>
      </c>
      <c r="AD19" s="44">
        <f t="shared" si="9"/>
        <v>86943513.886850119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1"/>
        <v>12665.356485165392</v>
      </c>
      <c r="P20" s="39">
        <f t="shared" si="12"/>
        <v>1318.0219695214271</v>
      </c>
      <c r="Q20" s="91"/>
      <c r="R20" s="32">
        <f t="shared" si="1"/>
        <v>1</v>
      </c>
      <c r="S20" s="37">
        <f t="shared" si="2"/>
        <v>1</v>
      </c>
      <c r="T20" s="91"/>
      <c r="U20" s="43">
        <f t="shared" si="3"/>
        <v>0.33600079419045359</v>
      </c>
      <c r="V20" s="37">
        <f t="shared" si="4"/>
        <v>5.3333333694704195E-3</v>
      </c>
      <c r="W20" s="91"/>
      <c r="X20" s="89">
        <f t="shared" si="13"/>
        <v>7725</v>
      </c>
      <c r="Y20" s="45">
        <f t="shared" si="5"/>
        <v>87073648.713811338</v>
      </c>
      <c r="Z20" s="45">
        <f t="shared" si="6"/>
        <v>264652.82278328447</v>
      </c>
      <c r="AA20" s="45">
        <f t="shared" si="7"/>
        <v>15615.206710546036</v>
      </c>
      <c r="AB20" s="46">
        <f t="shared" si="8"/>
        <v>24670.904159091719</v>
      </c>
      <c r="AD20" s="44">
        <f t="shared" si="9"/>
        <v>87386312.647464275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1"/>
        <v>12729.59213368193</v>
      </c>
      <c r="P21" s="39">
        <f t="shared" si="12"/>
        <v>1324.6729285688293</v>
      </c>
      <c r="Q21" s="91"/>
      <c r="R21" s="32">
        <f t="shared" si="1"/>
        <v>1</v>
      </c>
      <c r="S21" s="37">
        <f t="shared" si="2"/>
        <v>1</v>
      </c>
      <c r="T21" s="91"/>
      <c r="U21" s="43">
        <f t="shared" si="3"/>
        <v>0.33600081042521468</v>
      </c>
      <c r="V21" s="37">
        <f t="shared" si="4"/>
        <v>5.3333333702053742E-3</v>
      </c>
      <c r="W21" s="91"/>
      <c r="X21" s="89">
        <f t="shared" si="13"/>
        <v>7725</v>
      </c>
      <c r="Y21" s="45">
        <f t="shared" si="5"/>
        <v>87515267.289066941</v>
      </c>
      <c r="Z21" s="45">
        <f t="shared" si="6"/>
        <v>265994.93063959008</v>
      </c>
      <c r="AA21" s="45">
        <f t="shared" si="7"/>
        <v>15324.668573367213</v>
      </c>
      <c r="AB21" s="46">
        <f t="shared" si="8"/>
        <v>24795.894085783166</v>
      </c>
      <c r="AD21" s="44">
        <f t="shared" si="9"/>
        <v>87829107.78236568</v>
      </c>
      <c r="AE21" s="116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1"/>
        <v>12793.827782198468</v>
      </c>
      <c r="P22" s="39">
        <f t="shared" si="12"/>
        <v>1331.3238876162318</v>
      </c>
      <c r="Q22" s="91"/>
      <c r="R22" s="32">
        <f t="shared" si="1"/>
        <v>1</v>
      </c>
      <c r="S22" s="37">
        <f t="shared" si="2"/>
        <v>1</v>
      </c>
      <c r="T22" s="91"/>
      <c r="U22" s="43">
        <f t="shared" si="3"/>
        <v>0.33600082690761485</v>
      </c>
      <c r="V22" s="37">
        <f t="shared" si="4"/>
        <v>5.3333333709514839E-3</v>
      </c>
      <c r="W22" s="91"/>
      <c r="X22" s="89">
        <f t="shared" si="13"/>
        <v>7725</v>
      </c>
      <c r="Y22" s="45">
        <f t="shared" si="5"/>
        <v>87956885.971713617</v>
      </c>
      <c r="Z22" s="45">
        <f t="shared" si="6"/>
        <v>267337.0384958958</v>
      </c>
      <c r="AA22" s="45">
        <f t="shared" si="7"/>
        <v>15030.398949877313</v>
      </c>
      <c r="AB22" s="46">
        <f t="shared" si="8"/>
        <v>24920.884012474606</v>
      </c>
      <c r="AD22" s="44">
        <f t="shared" si="9"/>
        <v>88271899.293171868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1"/>
        <v>12858.063430715009</v>
      </c>
      <c r="P23" s="39">
        <f t="shared" si="12"/>
        <v>1337.9748466636343</v>
      </c>
      <c r="Q23" s="91"/>
      <c r="R23" s="32">
        <f t="shared" si="1"/>
        <v>1</v>
      </c>
      <c r="S23" s="37">
        <f t="shared" si="2"/>
        <v>1</v>
      </c>
      <c r="T23" s="91"/>
      <c r="U23" s="43">
        <f t="shared" si="3"/>
        <v>0.33600084364015975</v>
      </c>
      <c r="V23" s="37">
        <f t="shared" si="4"/>
        <v>5.3333333717088581E-3</v>
      </c>
      <c r="W23" s="91"/>
      <c r="X23" s="89">
        <f t="shared" si="13"/>
        <v>7725</v>
      </c>
      <c r="Y23" s="45">
        <f t="shared" si="5"/>
        <v>88398504.7633854</v>
      </c>
      <c r="Z23" s="45">
        <f t="shared" si="6"/>
        <v>268679.14635220153</v>
      </c>
      <c r="AA23" s="45">
        <f t="shared" si="7"/>
        <v>14732.39784007633</v>
      </c>
      <c r="AB23" s="46">
        <f t="shared" si="8"/>
        <v>25045.873939166057</v>
      </c>
      <c r="AD23" s="44">
        <f t="shared" si="9"/>
        <v>88714687.181516856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1"/>
        <v>12922.299079231549</v>
      </c>
      <c r="P24" s="39">
        <f t="shared" si="12"/>
        <v>1344.6258057110369</v>
      </c>
      <c r="Q24" s="91"/>
      <c r="R24" s="32">
        <f t="shared" si="1"/>
        <v>1</v>
      </c>
      <c r="S24" s="37">
        <f t="shared" si="2"/>
        <v>1</v>
      </c>
      <c r="T24" s="91"/>
      <c r="U24" s="43">
        <f t="shared" si="3"/>
        <v>0.33600086062536749</v>
      </c>
      <c r="V24" s="37">
        <f t="shared" si="4"/>
        <v>5.333333372477613E-3</v>
      </c>
      <c r="W24" s="91"/>
      <c r="X24" s="89">
        <f t="shared" si="13"/>
        <v>7725</v>
      </c>
      <c r="Y24" s="45">
        <f t="shared" si="5"/>
        <v>88840123.665732682</v>
      </c>
      <c r="Z24" s="45">
        <f t="shared" si="6"/>
        <v>270021.25420850725</v>
      </c>
      <c r="AA24" s="45">
        <f t="shared" si="7"/>
        <v>14430.665243964275</v>
      </c>
      <c r="AB24" s="46">
        <f t="shared" si="8"/>
        <v>25170.863865857504</v>
      </c>
      <c r="AD24" s="44">
        <f t="shared" si="9"/>
        <v>89157471.449051008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1"/>
        <v>12986.534727748087</v>
      </c>
      <c r="P25" s="39">
        <f t="shared" si="12"/>
        <v>1351.2767647584392</v>
      </c>
      <c r="Q25" s="91"/>
      <c r="R25" s="32">
        <f t="shared" si="1"/>
        <v>1</v>
      </c>
      <c r="S25" s="37">
        <f t="shared" si="2"/>
        <v>1</v>
      </c>
      <c r="T25" s="91"/>
      <c r="U25" s="43">
        <f t="shared" si="3"/>
        <v>0.33600087786576888</v>
      </c>
      <c r="V25" s="37">
        <f t="shared" si="4"/>
        <v>5.3333333732578604E-3</v>
      </c>
      <c r="W25" s="91"/>
      <c r="X25" s="89">
        <f t="shared" si="13"/>
        <v>7725</v>
      </c>
      <c r="Y25" s="45">
        <f t="shared" si="5"/>
        <v>89281742.680422455</v>
      </c>
      <c r="Z25" s="45">
        <f t="shared" si="6"/>
        <v>271363.36206481286</v>
      </c>
      <c r="AA25" s="45">
        <f t="shared" si="7"/>
        <v>14125.201161541136</v>
      </c>
      <c r="AB25" s="46">
        <f t="shared" si="8"/>
        <v>25295.853792548947</v>
      </c>
      <c r="AD25" s="44">
        <f t="shared" si="9"/>
        <v>89600252.09744136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1"/>
        <v>13050.770376264627</v>
      </c>
      <c r="P26" s="39">
        <f t="shared" si="12"/>
        <v>1357.9277238058419</v>
      </c>
      <c r="Q26" s="91"/>
      <c r="R26" s="32">
        <f t="shared" si="1"/>
        <v>1</v>
      </c>
      <c r="S26" s="37">
        <f t="shared" si="2"/>
        <v>1</v>
      </c>
      <c r="T26" s="91"/>
      <c r="U26" s="43">
        <f t="shared" si="3"/>
        <v>0.33600089536390726</v>
      </c>
      <c r="V26" s="37">
        <f t="shared" si="4"/>
        <v>5.3333333740497131E-3</v>
      </c>
      <c r="W26" s="91"/>
      <c r="X26" s="89">
        <f t="shared" si="13"/>
        <v>7725</v>
      </c>
      <c r="Y26" s="45">
        <f t="shared" si="5"/>
        <v>89723361.809138417</v>
      </c>
      <c r="Z26" s="45">
        <f t="shared" si="6"/>
        <v>272705.46992111852</v>
      </c>
      <c r="AA26" s="45">
        <f t="shared" si="7"/>
        <v>13816.00559280692</v>
      </c>
      <c r="AB26" s="46">
        <f t="shared" si="8"/>
        <v>25420.843719240394</v>
      </c>
      <c r="AD26" s="44">
        <f t="shared" si="9"/>
        <v>90043029.128371581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1"/>
        <v>13115.006024781167</v>
      </c>
      <c r="P27" s="39">
        <f t="shared" si="12"/>
        <v>1364.5786828532443</v>
      </c>
      <c r="Q27" s="91"/>
      <c r="R27" s="32">
        <f t="shared" si="1"/>
        <v>1</v>
      </c>
      <c r="S27" s="37">
        <f t="shared" si="2"/>
        <v>1</v>
      </c>
      <c r="T27" s="91"/>
      <c r="U27" s="43">
        <f t="shared" si="3"/>
        <v>0.33600091312233865</v>
      </c>
      <c r="V27" s="37">
        <f t="shared" si="4"/>
        <v>5.3333333748532882E-3</v>
      </c>
      <c r="W27" s="91"/>
      <c r="X27" s="89">
        <f t="shared" si="13"/>
        <v>7725</v>
      </c>
      <c r="Y27" s="45">
        <f t="shared" si="5"/>
        <v>90164981.053580925</v>
      </c>
      <c r="Z27" s="45">
        <f t="shared" si="6"/>
        <v>274047.57777742425</v>
      </c>
      <c r="AA27" s="45">
        <f t="shared" si="7"/>
        <v>13503.078537761625</v>
      </c>
      <c r="AB27" s="46">
        <f t="shared" si="8"/>
        <v>25545.833645931842</v>
      </c>
      <c r="AD27" s="44">
        <f t="shared" si="9"/>
        <v>90485802.543542042</v>
      </c>
      <c r="AE27" s="116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1"/>
        <v>13179.241673297707</v>
      </c>
      <c r="P28" s="39">
        <f t="shared" si="12"/>
        <v>1371.229641900647</v>
      </c>
      <c r="Q28" s="91"/>
      <c r="R28" s="32">
        <f t="shared" si="1"/>
        <v>1</v>
      </c>
      <c r="S28" s="37">
        <f t="shared" si="2"/>
        <v>1</v>
      </c>
      <c r="T28" s="91"/>
      <c r="U28" s="43">
        <f t="shared" si="3"/>
        <v>0.33600093114363172</v>
      </c>
      <c r="V28" s="37">
        <f t="shared" si="4"/>
        <v>5.3333333756686984E-3</v>
      </c>
      <c r="W28" s="91"/>
      <c r="X28" s="89">
        <f t="shared" si="13"/>
        <v>7725</v>
      </c>
      <c r="Y28" s="45">
        <f t="shared" si="5"/>
        <v>90606600.415467247</v>
      </c>
      <c r="Z28" s="45">
        <f t="shared" si="6"/>
        <v>275389.68563372997</v>
      </c>
      <c r="AA28" s="45">
        <f t="shared" si="7"/>
        <v>13186.419996405246</v>
      </c>
      <c r="AB28" s="46">
        <f t="shared" si="8"/>
        <v>25670.823572623292</v>
      </c>
      <c r="AD28" s="44">
        <f t="shared" si="9"/>
        <v>90928572.344670013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1"/>
        <v>13243.477321814247</v>
      </c>
      <c r="P29" s="39">
        <f t="shared" si="12"/>
        <v>1377.8806009480495</v>
      </c>
      <c r="Q29" s="91"/>
      <c r="R29" s="32">
        <f t="shared" si="1"/>
        <v>1</v>
      </c>
      <c r="S29" s="37">
        <f t="shared" si="2"/>
        <v>1</v>
      </c>
      <c r="T29" s="91"/>
      <c r="U29" s="43">
        <f t="shared" si="3"/>
        <v>0.33600094943036757</v>
      </c>
      <c r="V29" s="37">
        <f t="shared" si="4"/>
        <v>5.3333333764960609E-3</v>
      </c>
      <c r="W29" s="91"/>
      <c r="X29" s="89">
        <f t="shared" si="13"/>
        <v>7725</v>
      </c>
      <c r="Y29" s="45">
        <f t="shared" si="5"/>
        <v>91048219.896531492</v>
      </c>
      <c r="Z29" s="45">
        <f t="shared" si="6"/>
        <v>276731.79349003569</v>
      </c>
      <c r="AA29" s="45">
        <f t="shared" si="7"/>
        <v>12866.029968737797</v>
      </c>
      <c r="AB29" s="46">
        <f t="shared" si="8"/>
        <v>25795.813499314736</v>
      </c>
      <c r="AD29" s="44">
        <f t="shared" si="9"/>
        <v>91371338.533489585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1"/>
        <v>13307.712970330787</v>
      </c>
      <c r="P30" s="39">
        <f t="shared" si="12"/>
        <v>1384.5315599954522</v>
      </c>
      <c r="Q30" s="91"/>
      <c r="R30" s="32">
        <f t="shared" si="1"/>
        <v>1</v>
      </c>
      <c r="S30" s="37">
        <f t="shared" si="2"/>
        <v>1</v>
      </c>
      <c r="T30" s="91"/>
      <c r="U30" s="43">
        <f t="shared" si="3"/>
        <v>0.33600096798514012</v>
      </c>
      <c r="V30" s="37">
        <f t="shared" si="4"/>
        <v>5.333333377335491E-3</v>
      </c>
      <c r="W30" s="91"/>
      <c r="X30" s="89">
        <f t="shared" si="13"/>
        <v>7725</v>
      </c>
      <c r="Y30" s="45">
        <f t="shared" si="5"/>
        <v>91489839.49852474</v>
      </c>
      <c r="Z30" s="45">
        <f t="shared" si="6"/>
        <v>278073.90134634136</v>
      </c>
      <c r="AA30" s="45">
        <f t="shared" si="7"/>
        <v>12541.908454759263</v>
      </c>
      <c r="AB30" s="46">
        <f t="shared" si="8"/>
        <v>25920.803426006187</v>
      </c>
      <c r="AD30" s="44">
        <f t="shared" si="9"/>
        <v>91814101.111751854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1"/>
        <v>13371.948618847327</v>
      </c>
      <c r="P31" s="39">
        <f t="shared" si="12"/>
        <v>1391.1825190428547</v>
      </c>
      <c r="Q31" s="91"/>
      <c r="R31" s="32">
        <f t="shared" si="1"/>
        <v>1</v>
      </c>
      <c r="S31" s="37">
        <f t="shared" si="2"/>
        <v>1</v>
      </c>
      <c r="T31" s="91"/>
      <c r="U31" s="43">
        <f t="shared" si="3"/>
        <v>0.33600098681055579</v>
      </c>
      <c r="V31" s="37">
        <f t="shared" si="4"/>
        <v>5.3333333781871075E-3</v>
      </c>
      <c r="W31" s="91"/>
      <c r="X31" s="89">
        <f t="shared" si="13"/>
        <v>7725</v>
      </c>
      <c r="Y31" s="45">
        <f t="shared" si="5"/>
        <v>91931459.223215237</v>
      </c>
      <c r="Z31" s="45">
        <f t="shared" si="6"/>
        <v>279416.00920264708</v>
      </c>
      <c r="AA31" s="45">
        <f t="shared" si="7"/>
        <v>12214.055454469648</v>
      </c>
      <c r="AB31" s="46">
        <f t="shared" si="8"/>
        <v>26045.793352697634</v>
      </c>
      <c r="AD31" s="44">
        <f t="shared" si="9"/>
        <v>92256860.081225038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1"/>
        <v>13436.184267363868</v>
      </c>
      <c r="P32" s="39">
        <f t="shared" si="12"/>
        <v>1397.8334780902571</v>
      </c>
      <c r="Q32" s="91"/>
      <c r="R32" s="32">
        <f t="shared" si="1"/>
        <v>1</v>
      </c>
      <c r="S32" s="37">
        <f t="shared" si="2"/>
        <v>1</v>
      </c>
      <c r="T32" s="91"/>
      <c r="U32" s="43">
        <f t="shared" si="3"/>
        <v>0.33600100590923365</v>
      </c>
      <c r="V32" s="37">
        <f t="shared" si="4"/>
        <v>5.3333333790510241E-3</v>
      </c>
      <c r="W32" s="91"/>
      <c r="X32" s="89">
        <f t="shared" si="13"/>
        <v>7725</v>
      </c>
      <c r="Y32" s="45">
        <f t="shared" si="5"/>
        <v>92373079.072388262</v>
      </c>
      <c r="Z32" s="45">
        <f t="shared" si="6"/>
        <v>280758.11705895275</v>
      </c>
      <c r="AA32" s="45">
        <f t="shared" si="7"/>
        <v>11882.47096786896</v>
      </c>
      <c r="AB32" s="46">
        <f t="shared" si="8"/>
        <v>26170.783279389081</v>
      </c>
      <c r="AD32" s="44">
        <f t="shared" si="9"/>
        <v>92699615.443694472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1"/>
        <v>13500.419915880406</v>
      </c>
      <c r="P33" s="39">
        <f t="shared" si="12"/>
        <v>1404.4844371376596</v>
      </c>
      <c r="Q33" s="91"/>
      <c r="R33" s="32">
        <f t="shared" si="1"/>
        <v>1</v>
      </c>
      <c r="S33" s="37">
        <f t="shared" si="2"/>
        <v>1</v>
      </c>
      <c r="T33" s="91"/>
      <c r="U33" s="43">
        <f t="shared" si="3"/>
        <v>0.33600102528380538</v>
      </c>
      <c r="V33" s="37">
        <f t="shared" si="4"/>
        <v>5.3333333799273621E-3</v>
      </c>
      <c r="W33" s="91"/>
      <c r="X33" s="89">
        <f t="shared" si="13"/>
        <v>7725</v>
      </c>
      <c r="Y33" s="45">
        <f t="shared" si="5"/>
        <v>92814699.047846422</v>
      </c>
      <c r="Z33" s="45">
        <f t="shared" si="6"/>
        <v>282100.22491525841</v>
      </c>
      <c r="AA33" s="45">
        <f t="shared" si="7"/>
        <v>11547.154994957189</v>
      </c>
      <c r="AB33" s="46">
        <f t="shared" si="8"/>
        <v>26295.773206080525</v>
      </c>
      <c r="AD33" s="44">
        <f t="shared" si="9"/>
        <v>93142367.200962722</v>
      </c>
      <c r="AE33" s="116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1"/>
        <v>13564.655564396946</v>
      </c>
      <c r="P34" s="39">
        <f t="shared" si="12"/>
        <v>1411.1353961850621</v>
      </c>
      <c r="Q34" s="91"/>
      <c r="R34" s="32">
        <f t="shared" si="1"/>
        <v>1</v>
      </c>
      <c r="S34" s="37">
        <f t="shared" si="2"/>
        <v>1</v>
      </c>
      <c r="T34" s="91"/>
      <c r="U34" s="43">
        <f t="shared" si="3"/>
        <v>0.33600104493691524</v>
      </c>
      <c r="V34" s="37">
        <f t="shared" si="4"/>
        <v>5.3333333808162388E-3</v>
      </c>
      <c r="W34" s="91"/>
      <c r="X34" s="89">
        <f t="shared" si="13"/>
        <v>7725</v>
      </c>
      <c r="Y34" s="45">
        <f t="shared" si="5"/>
        <v>93256319.151409581</v>
      </c>
      <c r="Z34" s="45">
        <f t="shared" si="6"/>
        <v>283442.33277156414</v>
      </c>
      <c r="AA34" s="45">
        <f t="shared" si="7"/>
        <v>11208.107535734338</v>
      </c>
      <c r="AB34" s="46">
        <f t="shared" si="8"/>
        <v>26420.763132771972</v>
      </c>
      <c r="AD34" s="44">
        <f t="shared" si="9"/>
        <v>93585115.354849651</v>
      </c>
      <c r="AE34" s="116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1"/>
        <v>13628.891212913486</v>
      </c>
      <c r="P35" s="39">
        <f t="shared" si="12"/>
        <v>1417.7863552324648</v>
      </c>
      <c r="Q35" s="91"/>
      <c r="R35" s="32">
        <f t="shared" si="1"/>
        <v>1</v>
      </c>
      <c r="S35" s="37">
        <f t="shared" si="2"/>
        <v>1</v>
      </c>
      <c r="T35" s="91"/>
      <c r="U35" s="43">
        <f t="shared" si="3"/>
        <v>0.33600106487122006</v>
      </c>
      <c r="V35" s="37">
        <f t="shared" si="4"/>
        <v>5.3333333817177711E-3</v>
      </c>
      <c r="W35" s="91"/>
      <c r="X35" s="89">
        <f t="shared" si="13"/>
        <v>7725</v>
      </c>
      <c r="Y35" s="45">
        <f t="shared" si="5"/>
        <v>93697939.384915039</v>
      </c>
      <c r="Z35" s="45">
        <f t="shared" si="6"/>
        <v>284784.44062786986</v>
      </c>
      <c r="AA35" s="45">
        <f t="shared" si="7"/>
        <v>10865.32859020041</v>
      </c>
      <c r="AB35" s="46">
        <f t="shared" si="8"/>
        <v>26545.753059463423</v>
      </c>
      <c r="AD35" s="44">
        <f t="shared" si="9"/>
        <v>94027859.907192573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1"/>
        <v>13693.126861430024</v>
      </c>
      <c r="P36" s="39">
        <f t="shared" si="12"/>
        <v>1424.437314279867</v>
      </c>
      <c r="Q36" s="91"/>
      <c r="R36" s="32">
        <f t="shared" si="1"/>
        <v>1</v>
      </c>
      <c r="S36" s="37">
        <f t="shared" si="2"/>
        <v>1</v>
      </c>
      <c r="T36" s="91"/>
      <c r="U36" s="43">
        <f t="shared" si="3"/>
        <v>0.33600108508938947</v>
      </c>
      <c r="V36" s="37">
        <f t="shared" si="4"/>
        <v>5.3333333826320823E-3</v>
      </c>
      <c r="W36" s="91"/>
      <c r="X36" s="89">
        <f t="shared" si="13"/>
        <v>7725</v>
      </c>
      <c r="Y36" s="45">
        <f t="shared" si="5"/>
        <v>94139559.750217617</v>
      </c>
      <c r="Z36" s="45">
        <f t="shared" si="6"/>
        <v>286126.54848417552</v>
      </c>
      <c r="AA36" s="45">
        <f t="shared" si="7"/>
        <v>10518.818158355401</v>
      </c>
      <c r="AB36" s="46">
        <f t="shared" si="8"/>
        <v>26670.742986154863</v>
      </c>
      <c r="AD36" s="44">
        <f t="shared" si="9"/>
        <v>94470600.859846309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1"/>
        <v>13757.362509946563</v>
      </c>
      <c r="P37" s="39">
        <f t="shared" si="12"/>
        <v>1431.0882733272695</v>
      </c>
      <c r="Q37" s="91"/>
      <c r="R37" s="32">
        <f t="shared" si="1"/>
        <v>1</v>
      </c>
      <c r="S37" s="37">
        <f t="shared" si="2"/>
        <v>1</v>
      </c>
      <c r="T37" s="91"/>
      <c r="U37" s="43">
        <f t="shared" si="3"/>
        <v>0.33600110559410551</v>
      </c>
      <c r="V37" s="37">
        <f t="shared" si="4"/>
        <v>5.3333333835592911E-3</v>
      </c>
      <c r="W37" s="91"/>
      <c r="X37" s="89">
        <f t="shared" si="13"/>
        <v>7725</v>
      </c>
      <c r="Y37" s="45">
        <f t="shared" si="5"/>
        <v>94581180.249189556</v>
      </c>
      <c r="Z37" s="45">
        <f t="shared" si="6"/>
        <v>287468.65634048113</v>
      </c>
      <c r="AA37" s="45">
        <f t="shared" si="7"/>
        <v>10168.576240199312</v>
      </c>
      <c r="AB37" s="46">
        <f t="shared" si="8"/>
        <v>26795.73291284631</v>
      </c>
      <c r="AD37" s="44">
        <f t="shared" si="9"/>
        <v>94913338.214683086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1"/>
        <v>13821.598158463101</v>
      </c>
      <c r="P38" s="39">
        <f t="shared" si="12"/>
        <v>1437.7392323746719</v>
      </c>
      <c r="Q38" s="91"/>
      <c r="R38" s="32">
        <f t="shared" si="1"/>
        <v>1</v>
      </c>
      <c r="S38" s="37">
        <f t="shared" si="2"/>
        <v>1</v>
      </c>
      <c r="T38" s="91"/>
      <c r="U38" s="43">
        <f t="shared" si="3"/>
        <v>0.3360011263880629</v>
      </c>
      <c r="V38" s="37">
        <f t="shared" si="4"/>
        <v>5.3333333844995182E-3</v>
      </c>
      <c r="W38" s="91"/>
      <c r="X38" s="89">
        <f t="shared" si="13"/>
        <v>7725</v>
      </c>
      <c r="Y38" s="45">
        <f t="shared" si="5"/>
        <v>95022800.883720905</v>
      </c>
      <c r="Z38" s="45">
        <f t="shared" si="6"/>
        <v>288810.7641967868</v>
      </c>
      <c r="AA38" s="45">
        <f t="shared" si="7"/>
        <v>9814.6028357321466</v>
      </c>
      <c r="AB38" s="46">
        <f t="shared" si="8"/>
        <v>26920.72283953775</v>
      </c>
      <c r="AD38" s="44">
        <f t="shared" si="9"/>
        <v>95356071.973592952</v>
      </c>
      <c r="AE38" s="116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1"/>
        <v>13885.833806979641</v>
      </c>
      <c r="P39" s="39">
        <f t="shared" si="12"/>
        <v>1444.3901914220744</v>
      </c>
      <c r="Q39" s="91"/>
      <c r="R39" s="32">
        <f t="shared" si="1"/>
        <v>1</v>
      </c>
      <c r="S39" s="37">
        <f t="shared" si="2"/>
        <v>1</v>
      </c>
      <c r="T39" s="91"/>
      <c r="U39" s="43">
        <f t="shared" si="3"/>
        <v>0.33600114747396898</v>
      </c>
      <c r="V39" s="37">
        <f t="shared" si="4"/>
        <v>5.333333385452884E-3</v>
      </c>
      <c r="W39" s="91"/>
      <c r="X39" s="89">
        <f t="shared" si="13"/>
        <v>7725</v>
      </c>
      <c r="Y39" s="45">
        <f t="shared" si="5"/>
        <v>95464421.655719385</v>
      </c>
      <c r="Z39" s="45">
        <f t="shared" si="6"/>
        <v>290152.87205309258</v>
      </c>
      <c r="AA39" s="45">
        <f t="shared" si="7"/>
        <v>9456.897944953902</v>
      </c>
      <c r="AB39" s="46">
        <f t="shared" si="8"/>
        <v>27045.7127662292</v>
      </c>
      <c r="AD39" s="44">
        <f t="shared" si="9"/>
        <v>95798802.138483658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1"/>
        <v>13950.069455496181</v>
      </c>
      <c r="P40" s="39">
        <f t="shared" si="12"/>
        <v>1451.0411504694769</v>
      </c>
      <c r="Q40" s="91"/>
      <c r="R40" s="32">
        <f t="shared" si="1"/>
        <v>1</v>
      </c>
      <c r="S40" s="37">
        <f t="shared" si="2"/>
        <v>1</v>
      </c>
      <c r="T40" s="91"/>
      <c r="U40" s="43">
        <f t="shared" si="3"/>
        <v>0.33600116885454373</v>
      </c>
      <c r="V40" s="37">
        <f t="shared" si="4"/>
        <v>5.333333386419511E-3</v>
      </c>
      <c r="W40" s="91"/>
      <c r="X40" s="89">
        <f t="shared" si="13"/>
        <v>7725</v>
      </c>
      <c r="Y40" s="45">
        <f t="shared" si="5"/>
        <v>95906042.567110538</v>
      </c>
      <c r="Z40" s="45">
        <f t="shared" si="6"/>
        <v>291494.97990939824</v>
      </c>
      <c r="AA40" s="45">
        <f t="shared" si="7"/>
        <v>9095.4615678645769</v>
      </c>
      <c r="AB40" s="46">
        <f t="shared" si="8"/>
        <v>27170.702692920648</v>
      </c>
      <c r="AD40" s="44">
        <f t="shared" si="9"/>
        <v>96241528.711280733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1"/>
        <v>14014.305104012723</v>
      </c>
      <c r="P41" s="39">
        <f t="shared" si="12"/>
        <v>1457.6921095168798</v>
      </c>
      <c r="Q41" s="91"/>
      <c r="R41" s="32">
        <f t="shared" si="1"/>
        <v>1</v>
      </c>
      <c r="S41" s="37">
        <f t="shared" si="2"/>
        <v>1</v>
      </c>
      <c r="T41" s="91"/>
      <c r="U41" s="43">
        <f t="shared" si="3"/>
        <v>0.33600119053251964</v>
      </c>
      <c r="V41" s="37">
        <f t="shared" si="4"/>
        <v>5.3333333873995213E-3</v>
      </c>
      <c r="W41" s="91"/>
      <c r="X41" s="89">
        <f t="shared" si="13"/>
        <v>7725</v>
      </c>
      <c r="Y41" s="45">
        <f t="shared" si="5"/>
        <v>96347663.619837806</v>
      </c>
      <c r="Z41" s="45">
        <f t="shared" si="6"/>
        <v>292837.08776570397</v>
      </c>
      <c r="AA41" s="45">
        <f t="shared" si="7"/>
        <v>8730.2937044641767</v>
      </c>
      <c r="AB41" s="46">
        <f t="shared" si="8"/>
        <v>27295.692619612098</v>
      </c>
      <c r="AD41" s="44">
        <f t="shared" si="9"/>
        <v>96684251.693927586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1"/>
        <v>14078.540752529261</v>
      </c>
      <c r="P42" s="39">
        <f t="shared" si="12"/>
        <v>1464.343068564282</v>
      </c>
      <c r="Q42" s="91"/>
      <c r="R42" s="32">
        <f t="shared" si="1"/>
        <v>1</v>
      </c>
      <c r="S42" s="37">
        <f t="shared" si="2"/>
        <v>1</v>
      </c>
      <c r="T42" s="91"/>
      <c r="U42" s="43">
        <f t="shared" si="3"/>
        <v>0.33600121251064202</v>
      </c>
      <c r="V42" s="37">
        <f t="shared" si="4"/>
        <v>5.3333333883930391E-3</v>
      </c>
      <c r="W42" s="91"/>
      <c r="X42" s="89">
        <f t="shared" si="13"/>
        <v>7725</v>
      </c>
      <c r="Y42" s="45">
        <f t="shared" si="5"/>
        <v>96789284.815862566</v>
      </c>
      <c r="Z42" s="45">
        <f t="shared" si="6"/>
        <v>294179.19562200963</v>
      </c>
      <c r="AA42" s="45">
        <f t="shared" si="7"/>
        <v>8361.3943547526906</v>
      </c>
      <c r="AB42" s="46">
        <f t="shared" si="8"/>
        <v>27420.682546303546</v>
      </c>
      <c r="AD42" s="44">
        <f t="shared" si="9"/>
        <v>97126971.088385627</v>
      </c>
      <c r="AE42" s="116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1"/>
        <v>14142.776401045803</v>
      </c>
      <c r="P43" s="39">
        <f t="shared" si="12"/>
        <v>1470.9940276116847</v>
      </c>
      <c r="Q43" s="91"/>
      <c r="R43" s="32">
        <f t="shared" si="1"/>
        <v>1</v>
      </c>
      <c r="S43" s="37">
        <f t="shared" si="2"/>
        <v>1</v>
      </c>
      <c r="T43" s="91"/>
      <c r="U43" s="43">
        <f t="shared" si="3"/>
        <v>0.33600123479166849</v>
      </c>
      <c r="V43" s="37">
        <f t="shared" si="4"/>
        <v>5.3333333894001857E-3</v>
      </c>
      <c r="W43" s="91"/>
      <c r="X43" s="89">
        <f t="shared" si="13"/>
        <v>7725</v>
      </c>
      <c r="Y43" s="45">
        <f t="shared" si="5"/>
        <v>97230906.157164305</v>
      </c>
      <c r="Z43" s="45">
        <f t="shared" si="6"/>
        <v>295521.30347831541</v>
      </c>
      <c r="AA43" s="45">
        <f t="shared" si="7"/>
        <v>7988.763518730133</v>
      </c>
      <c r="AB43" s="46">
        <f t="shared" si="8"/>
        <v>27545.672472994996</v>
      </c>
      <c r="AD43" s="44">
        <f t="shared" si="9"/>
        <v>97569686.896634355</v>
      </c>
      <c r="AE43" s="116"/>
      <c r="AF43" s="48" t="s">
        <v>42</v>
      </c>
      <c r="AG43" s="49"/>
      <c r="AH43" s="50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1"/>
        <v>14207.012049562343</v>
      </c>
      <c r="P44" s="39">
        <f t="shared" si="12"/>
        <v>1477.6449866590874</v>
      </c>
      <c r="Q44" s="91"/>
      <c r="R44" s="32">
        <f t="shared" si="1"/>
        <v>1</v>
      </c>
      <c r="S44" s="37">
        <f t="shared" si="2"/>
        <v>1</v>
      </c>
      <c r="T44" s="91"/>
      <c r="U44" s="43">
        <f t="shared" si="3"/>
        <v>0.33600125737836961</v>
      </c>
      <c r="V44" s="37">
        <f t="shared" si="4"/>
        <v>5.3333333904210878E-3</v>
      </c>
      <c r="W44" s="91"/>
      <c r="X44" s="89">
        <f t="shared" si="13"/>
        <v>7725</v>
      </c>
      <c r="Y44" s="45">
        <f t="shared" si="5"/>
        <v>97672527.645740643</v>
      </c>
      <c r="Z44" s="45">
        <f t="shared" si="6"/>
        <v>296863.41133462108</v>
      </c>
      <c r="AA44" s="45">
        <f t="shared" si="7"/>
        <v>7612.401196396494</v>
      </c>
      <c r="AB44" s="46">
        <f t="shared" si="8"/>
        <v>27670.662399686444</v>
      </c>
      <c r="AD44" s="44">
        <f t="shared" si="9"/>
        <v>98012399.120671332</v>
      </c>
      <c r="AE44" s="116"/>
      <c r="AF44" s="138" t="s">
        <v>44</v>
      </c>
      <c r="AG44" s="139"/>
      <c r="AH44" s="140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1"/>
        <v>14271.247698078883</v>
      </c>
      <c r="P45" s="39">
        <f t="shared" si="12"/>
        <v>1484.2959457064899</v>
      </c>
      <c r="Q45" s="91"/>
      <c r="R45" s="32">
        <f t="shared" si="1"/>
        <v>1</v>
      </c>
      <c r="S45" s="37">
        <f t="shared" si="2"/>
        <v>1</v>
      </c>
      <c r="T45" s="91"/>
      <c r="U45" s="43">
        <f t="shared" si="3"/>
        <v>0.33600128027352827</v>
      </c>
      <c r="V45" s="37">
        <f t="shared" si="4"/>
        <v>5.3333333914558677E-3</v>
      </c>
      <c r="W45" s="91"/>
      <c r="X45" s="89">
        <f t="shared" si="13"/>
        <v>7725</v>
      </c>
      <c r="Y45" s="45">
        <f t="shared" si="5"/>
        <v>98114149.283607468</v>
      </c>
      <c r="Z45" s="45">
        <f t="shared" si="6"/>
        <v>298205.5191909268</v>
      </c>
      <c r="AA45" s="45">
        <f t="shared" si="7"/>
        <v>7232.3073877517754</v>
      </c>
      <c r="AB45" s="46">
        <f t="shared" si="8"/>
        <v>27795.652326377887</v>
      </c>
      <c r="AD45" s="44">
        <f t="shared" si="9"/>
        <v>98455107.76251252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1"/>
        <v>14335.483346595423</v>
      </c>
      <c r="P46" s="39">
        <f t="shared" si="12"/>
        <v>1490.9469047538926</v>
      </c>
      <c r="Q46" s="91"/>
      <c r="R46" s="32">
        <f t="shared" si="1"/>
        <v>1</v>
      </c>
      <c r="S46" s="37">
        <f t="shared" si="2"/>
        <v>1</v>
      </c>
      <c r="T46" s="91"/>
      <c r="U46" s="43">
        <f t="shared" si="3"/>
        <v>0.33600130347994012</v>
      </c>
      <c r="V46" s="37">
        <f t="shared" si="4"/>
        <v>5.333333392504652E-3</v>
      </c>
      <c r="W46" s="91"/>
      <c r="X46" s="89">
        <f t="shared" si="13"/>
        <v>7725</v>
      </c>
      <c r="Y46" s="45">
        <f t="shared" si="5"/>
        <v>98555771.072798923</v>
      </c>
      <c r="Z46" s="45">
        <f t="shared" si="6"/>
        <v>299547.62704723253</v>
      </c>
      <c r="AA46" s="45">
        <f t="shared" si="7"/>
        <v>6848.4820927959763</v>
      </c>
      <c r="AB46" s="46">
        <f t="shared" si="8"/>
        <v>27920.642253069338</v>
      </c>
      <c r="AD46" s="44">
        <f t="shared" si="9"/>
        <v>98897812.824192017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1"/>
        <v>14399.718995111962</v>
      </c>
      <c r="P47" s="39">
        <f t="shared" si="12"/>
        <v>1497.5978638012948</v>
      </c>
      <c r="Q47" s="91"/>
      <c r="R47" s="32">
        <f t="shared" si="1"/>
        <v>1</v>
      </c>
      <c r="S47" s="37">
        <f t="shared" si="2"/>
        <v>1</v>
      </c>
      <c r="T47" s="91"/>
      <c r="U47" s="43">
        <f t="shared" si="3"/>
        <v>0.33600132700041335</v>
      </c>
      <c r="V47" s="37">
        <f t="shared" si="4"/>
        <v>5.3333333935675666E-3</v>
      </c>
      <c r="W47" s="91"/>
      <c r="X47" s="89">
        <f t="shared" si="13"/>
        <v>7725</v>
      </c>
      <c r="Y47" s="45">
        <f t="shared" si="5"/>
        <v>98997393.015367508</v>
      </c>
      <c r="Z47" s="45">
        <f t="shared" si="6"/>
        <v>300889.73490353819</v>
      </c>
      <c r="AA47" s="45">
        <f t="shared" si="7"/>
        <v>6460.9253115290976</v>
      </c>
      <c r="AB47" s="46">
        <f t="shared" si="8"/>
        <v>28045.632179760785</v>
      </c>
      <c r="AD47" s="44">
        <f t="shared" ref="AD47:AD54" si="14">SUM(X47:AB47)</f>
        <v>99340514.307762355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1"/>
        <v>14463.954643628502</v>
      </c>
      <c r="P48" s="39">
        <f t="shared" si="12"/>
        <v>1504.2488228486975</v>
      </c>
      <c r="Q48" s="91"/>
      <c r="R48" s="32">
        <f t="shared" si="1"/>
        <v>1</v>
      </c>
      <c r="S48" s="37">
        <f t="shared" si="2"/>
        <v>1</v>
      </c>
      <c r="T48" s="91"/>
      <c r="U48" s="43">
        <f t="shared" si="3"/>
        <v>0.33600135083776889</v>
      </c>
      <c r="V48" s="37">
        <f t="shared" si="4"/>
        <v>5.333333394644737E-3</v>
      </c>
      <c r="W48" s="91"/>
      <c r="X48" s="89">
        <f t="shared" si="13"/>
        <v>7725</v>
      </c>
      <c r="Y48" s="45">
        <f t="shared" si="5"/>
        <v>99439015.113384351</v>
      </c>
      <c r="Z48" s="45">
        <f t="shared" si="6"/>
        <v>302231.84275984386</v>
      </c>
      <c r="AA48" s="45">
        <f t="shared" si="7"/>
        <v>6292.9773863498895</v>
      </c>
      <c r="AB48" s="46">
        <f t="shared" si="8"/>
        <v>28170.622106452232</v>
      </c>
      <c r="AD48" s="44">
        <f t="shared" si="14"/>
        <v>99783435.555637002</v>
      </c>
      <c r="AE48" s="116"/>
      <c r="AF48" s="138" t="s">
        <v>45</v>
      </c>
      <c r="AG48" s="139"/>
      <c r="AH48" s="140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1"/>
        <v>14528.19029214504</v>
      </c>
      <c r="P49" s="39">
        <f t="shared" si="12"/>
        <v>1510.8997818960997</v>
      </c>
      <c r="Q49" s="91"/>
      <c r="R49" s="32">
        <f t="shared" si="1"/>
        <v>1</v>
      </c>
      <c r="S49" s="37">
        <f t="shared" si="2"/>
        <v>1</v>
      </c>
      <c r="T49" s="91"/>
      <c r="U49" s="43">
        <f t="shared" si="3"/>
        <v>0.33600137499484017</v>
      </c>
      <c r="V49" s="37">
        <f t="shared" si="4"/>
        <v>5.333333395736291E-3</v>
      </c>
      <c r="W49" s="91"/>
      <c r="X49" s="89">
        <f t="shared" si="13"/>
        <v>7725</v>
      </c>
      <c r="Y49" s="45">
        <f t="shared" si="5"/>
        <v>99880637.368938982</v>
      </c>
      <c r="Z49" s="45">
        <f t="shared" si="6"/>
        <v>303573.95061614952</v>
      </c>
      <c r="AA49" s="45">
        <f t="shared" si="7"/>
        <v>6320.9250323064643</v>
      </c>
      <c r="AB49" s="46">
        <f t="shared" si="8"/>
        <v>28295.612033143672</v>
      </c>
      <c r="AD49" s="44">
        <f t="shared" si="14"/>
        <v>100226552.85662058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1"/>
        <v>14592.42594066158</v>
      </c>
      <c r="P50" s="39">
        <f t="shared" si="12"/>
        <v>1517.5507409435024</v>
      </c>
      <c r="Q50" s="91"/>
      <c r="R50" s="32">
        <f t="shared" si="1"/>
        <v>1</v>
      </c>
      <c r="S50" s="37">
        <f t="shared" si="2"/>
        <v>1</v>
      </c>
      <c r="T50" s="91"/>
      <c r="U50" s="43">
        <f t="shared" si="3"/>
        <v>0.33600139947447322</v>
      </c>
      <c r="V50" s="37">
        <f t="shared" si="4"/>
        <v>5.333333396842355E-3</v>
      </c>
      <c r="W50" s="91"/>
      <c r="X50" s="89">
        <f t="shared" si="13"/>
        <v>7725</v>
      </c>
      <c r="Y50" s="45">
        <f t="shared" si="5"/>
        <v>100322259.78413968</v>
      </c>
      <c r="Z50" s="45">
        <f t="shared" si="6"/>
        <v>304916.05847245525</v>
      </c>
      <c r="AA50" s="45">
        <f t="shared" si="7"/>
        <v>6348.8726782630411</v>
      </c>
      <c r="AB50" s="46">
        <f t="shared" si="8"/>
        <v>28420.601959835123</v>
      </c>
      <c r="AD50" s="44">
        <f t="shared" si="14"/>
        <v>100669670.31725024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1"/>
        <v>14656.661589178118</v>
      </c>
      <c r="P51" s="39">
        <f t="shared" si="12"/>
        <v>1524.2016999909047</v>
      </c>
      <c r="Q51" s="91"/>
      <c r="R51" s="32">
        <f t="shared" si="1"/>
        <v>1</v>
      </c>
      <c r="S51" s="37">
        <f t="shared" si="2"/>
        <v>1</v>
      </c>
      <c r="T51" s="91"/>
      <c r="U51" s="43">
        <f t="shared" si="3"/>
        <v>0.33600142427952673</v>
      </c>
      <c r="V51" s="37">
        <f t="shared" si="4"/>
        <v>5.3333333979630583E-3</v>
      </c>
      <c r="W51" s="91"/>
      <c r="X51" s="89">
        <f t="shared" si="13"/>
        <v>7725</v>
      </c>
      <c r="Y51" s="45">
        <f t="shared" si="5"/>
        <v>100763882.36111338</v>
      </c>
      <c r="Z51" s="45">
        <f t="shared" si="6"/>
        <v>306258.16632876091</v>
      </c>
      <c r="AA51" s="45">
        <f t="shared" si="7"/>
        <v>6376.8203242196159</v>
      </c>
      <c r="AB51" s="46">
        <f t="shared" si="8"/>
        <v>28545.59188652657</v>
      </c>
      <c r="AD51" s="44">
        <f t="shared" si="14"/>
        <v>101112787.93965288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1"/>
        <v>14720.897237694657</v>
      </c>
      <c r="P52" s="39">
        <f t="shared" si="12"/>
        <v>1530.8526590383071</v>
      </c>
      <c r="Q52" s="91"/>
      <c r="R52" s="32">
        <f t="shared" si="1"/>
        <v>1</v>
      </c>
      <c r="S52" s="37">
        <f t="shared" si="2"/>
        <v>1</v>
      </c>
      <c r="T52" s="91"/>
      <c r="U52" s="43">
        <f t="shared" si="3"/>
        <v>0.33600144941287202</v>
      </c>
      <c r="V52" s="37">
        <f t="shared" si="4"/>
        <v>5.3333333990985277E-3</v>
      </c>
      <c r="W52" s="91"/>
      <c r="X52" s="89">
        <f t="shared" si="13"/>
        <v>7725</v>
      </c>
      <c r="Y52" s="45">
        <f t="shared" si="5"/>
        <v>101205505.10200588</v>
      </c>
      <c r="Z52" s="45">
        <f t="shared" si="6"/>
        <v>307600.27418506658</v>
      </c>
      <c r="AA52" s="45">
        <f t="shared" si="7"/>
        <v>6404.7679701761908</v>
      </c>
      <c r="AB52" s="46">
        <f t="shared" si="8"/>
        <v>28670.58181321801</v>
      </c>
      <c r="AD52" s="44">
        <f t="shared" si="14"/>
        <v>101555905.72597434</v>
      </c>
      <c r="AE52" s="116"/>
      <c r="AF52" s="138" t="s">
        <v>46</v>
      </c>
      <c r="AG52" s="139"/>
      <c r="AH52" s="140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1"/>
        <v>14785.132886211197</v>
      </c>
      <c r="P53" s="39">
        <f t="shared" si="12"/>
        <v>1537.5036180857096</v>
      </c>
      <c r="Q53" s="91"/>
      <c r="R53" s="32">
        <f t="shared" si="1"/>
        <v>1</v>
      </c>
      <c r="S53" s="37">
        <f t="shared" si="2"/>
        <v>1</v>
      </c>
      <c r="T53" s="91"/>
      <c r="U53" s="43">
        <f t="shared" si="3"/>
        <v>0.3360014748773929</v>
      </c>
      <c r="V53" s="37">
        <f t="shared" si="4"/>
        <v>5.3333334002488939E-3</v>
      </c>
      <c r="W53" s="91"/>
      <c r="X53" s="89">
        <f t="shared" si="13"/>
        <v>7725</v>
      </c>
      <c r="Y53" s="45">
        <f t="shared" si="5"/>
        <v>101647128.00898181</v>
      </c>
      <c r="Z53" s="45">
        <f t="shared" si="6"/>
        <v>308942.3820413723</v>
      </c>
      <c r="AA53" s="45">
        <f t="shared" si="7"/>
        <v>6432.7156161327675</v>
      </c>
      <c r="AB53" s="46">
        <f t="shared" si="8"/>
        <v>28795.571739909457</v>
      </c>
      <c r="AD53" s="44">
        <f t="shared" si="14"/>
        <v>101999023.67837922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1"/>
        <v>14849.368534727735</v>
      </c>
      <c r="P54" s="39">
        <f>C54+(C54*I54)</f>
        <v>1544.1545771331121</v>
      </c>
      <c r="Q54" s="92"/>
      <c r="R54" s="32">
        <f t="shared" si="1"/>
        <v>1</v>
      </c>
      <c r="S54" s="37">
        <f t="shared" si="2"/>
        <v>1</v>
      </c>
      <c r="T54" s="92"/>
      <c r="U54" s="43">
        <f t="shared" si="3"/>
        <v>0.336001500675986</v>
      </c>
      <c r="V54" s="37">
        <f t="shared" si="4"/>
        <v>5.3333334014142872E-3</v>
      </c>
      <c r="W54" s="92"/>
      <c r="X54" s="89">
        <f t="shared" si="13"/>
        <v>7725</v>
      </c>
      <c r="Y54" s="45">
        <f t="shared" si="5"/>
        <v>102088751.08422482</v>
      </c>
      <c r="Z54" s="45">
        <f t="shared" si="6"/>
        <v>310284.48989767791</v>
      </c>
      <c r="AA54" s="45">
        <f t="shared" si="7"/>
        <v>6460.6632620893442</v>
      </c>
      <c r="AB54" s="46">
        <f t="shared" si="8"/>
        <v>28920.561666600901</v>
      </c>
      <c r="AD54" s="44">
        <f t="shared" si="14"/>
        <v>102442141.7990512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4255126838.4218941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4239004890.1884694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1200981.2625379944</v>
      </c>
      <c r="AD56" s="72">
        <f>X56+Y56+Z56+AA56+AB56</f>
        <v>4255126838.4218926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52A3-1037-484B-9373-765BD7A7C31E}">
  <dimension ref="A1:AJ60"/>
  <sheetViews>
    <sheetView topLeftCell="Z31" workbookViewId="0">
      <selection activeCell="X14" sqref="X1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75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74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0.33600063124830126</v>
      </c>
      <c r="V9" s="37">
        <f>($AI$7/$AG$12)*(1+0.15*(P9/$AG$10)^4)+$AH$32</f>
        <v>5.3333333629165267E-3</v>
      </c>
      <c r="W9" s="91"/>
      <c r="X9" s="80">
        <f t="shared" ref="X9:X12" si="0">($AG$7*$AG$8*S9*$AG$24+$AG$15*$AG$16*R9*$AG$24)</f>
        <v>3600</v>
      </c>
      <c r="Y9" s="45">
        <f>(O9*U9*$AG$30+P9*V9*$AG$29)*365</f>
        <v>82216453.618537813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23331.405550243377</v>
      </c>
      <c r="AD9" s="44">
        <f>SUM(X9:AB9)</f>
        <v>82510543.317284346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 t="shared" ref="P10:P54" si="1">C10+(C10*J10)</f>
        <v>1260.2474266019526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5.3333333635388188E-3</v>
      </c>
      <c r="W10" s="91"/>
      <c r="X10" s="80">
        <f t="shared" si="0"/>
        <v>3600</v>
      </c>
      <c r="Y10" s="45">
        <f t="shared" ref="Y10:Y54" si="6">(O10*U10*$AG$30+P10*V10*$AG$29)*365</f>
        <v>82658063.667847306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82953703.861309424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1266.7917419090024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0.33600065881419183</v>
      </c>
      <c r="V11" s="37">
        <f t="shared" si="5"/>
        <v>5.3333333641711368E-3</v>
      </c>
      <c r="W11" s="91"/>
      <c r="X11" s="80">
        <f t="shared" si="0"/>
        <v>3600</v>
      </c>
      <c r="Y11" s="45">
        <f t="shared" si="6"/>
        <v>83099673.989496648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23580.521256222783</v>
      </c>
      <c r="AD11" s="44">
        <f t="shared" si="10"/>
        <v>83396863.029070184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2"/>
        <v>12151.471297033078</v>
      </c>
      <c r="P12" s="39">
        <f t="shared" si="1"/>
        <v>1273.3386297753007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0.3360006729308696</v>
      </c>
      <c r="V12" s="37">
        <f t="shared" si="5"/>
        <v>5.3333333648135847E-3</v>
      </c>
      <c r="W12" s="91"/>
      <c r="X12" s="80">
        <f t="shared" si="0"/>
        <v>3600</v>
      </c>
      <c r="Y12" s="45">
        <f t="shared" si="6"/>
        <v>83541284.578363448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23705.094743536545</v>
      </c>
      <c r="AD12" s="44">
        <f t="shared" si="10"/>
        <v>83840020.177327886</v>
      </c>
      <c r="AE12" s="116"/>
      <c r="AF12" s="68" t="s">
        <v>32</v>
      </c>
      <c r="AG12" s="61">
        <v>15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1279.8879982237345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0.33600068727320404</v>
      </c>
      <c r="V13" s="37">
        <f t="shared" si="5"/>
        <v>5.3333333654662692E-3</v>
      </c>
      <c r="W13" s="91"/>
      <c r="X13" s="80">
        <f>($AG$7*$AG$8*S13*$AG$24+$AG$15*$AG$16*R13*$AG$24)</f>
        <v>3600</v>
      </c>
      <c r="Y13" s="45">
        <f t="shared" si="6"/>
        <v>83982895.429654568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23829.678156865084</v>
      </c>
      <c r="AD13" s="44">
        <f t="shared" si="10"/>
        <v>84283164.559264779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1286.4397596101812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0.33600070184358727</v>
      </c>
      <c r="V14" s="37">
        <f t="shared" si="5"/>
        <v>5.3333333661292944E-3</v>
      </c>
      <c r="W14" s="91"/>
      <c r="X14" s="80">
        <f>($AG$7*$AG$8*S14*$AG$24+$AG$15*$AG$16*R14*$AG$24)+AG26</f>
        <v>1163600</v>
      </c>
      <c r="Y14" s="45">
        <f t="shared" si="6"/>
        <v>84424506.538887843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23954.271145501654</v>
      </c>
      <c r="AD14" s="44">
        <f t="shared" si="10"/>
        <v>85885977.517124251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1292.993830371322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0.33600071664442382</v>
      </c>
      <c r="V15" s="37">
        <f t="shared" si="5"/>
        <v>5.3333333668027652E-3</v>
      </c>
      <c r="W15" s="91"/>
      <c r="X15" s="80">
        <f>($AJ$11*$AG$8*S15*$AG$25+$AJ$9*$AG$8*$AG$24*S15+$AG$15*$AG$16*R15*$AG$24)</f>
        <v>7725</v>
      </c>
      <c r="Y15" s="45">
        <f t="shared" si="6"/>
        <v>84866117.901874751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24078.873375068815</v>
      </c>
      <c r="AD15" s="44">
        <f t="shared" si="10"/>
        <v>85172912.016607016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1299.5501307898676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0.3360007316781311</v>
      </c>
      <c r="V16" s="37">
        <f t="shared" si="5"/>
        <v>5.3333333674867919E-3</v>
      </c>
      <c r="W16" s="91"/>
      <c r="X16" s="89">
        <f t="shared" ref="X16:X54" si="13">($AJ$11*$AG$8*S16*$AG$25+$AJ$9*$AG$8*$AG$24*S16+$AG$15*$AG$16*R16*$AG$24)</f>
        <v>7725</v>
      </c>
      <c r="Y16" s="45">
        <f t="shared" si="6"/>
        <v>85307729.514704809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24203.484526578941</v>
      </c>
      <c r="AD16" s="44">
        <f t="shared" si="10"/>
        <v>85615718.053134456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1306.1085847758056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0.33600074694713888</v>
      </c>
      <c r="V17" s="37">
        <f t="shared" si="5"/>
        <v>5.3333333681814792E-3</v>
      </c>
      <c r="W17" s="91"/>
      <c r="X17" s="89">
        <f t="shared" si="13"/>
        <v>7725</v>
      </c>
      <c r="Y17" s="45">
        <f t="shared" si="6"/>
        <v>85749341.373730406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24328.1042955589</v>
      </c>
      <c r="AD17" s="44">
        <f t="shared" si="10"/>
        <v>86058520.622421235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1312.6691196624124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0.33600076245388971</v>
      </c>
      <c r="V18" s="37">
        <f t="shared" si="5"/>
        <v>5.3333333688869349E-3</v>
      </c>
      <c r="W18" s="91"/>
      <c r="X18" s="89">
        <f t="shared" si="13"/>
        <v>7725</v>
      </c>
      <c r="Y18" s="45">
        <f t="shared" si="6"/>
        <v>86190953.475553304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24452.732391233832</v>
      </c>
      <c r="AD18" s="44">
        <f t="shared" si="10"/>
        <v>86501319.720460057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1319.231666015877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0.33600077820083873</v>
      </c>
      <c r="V19" s="37">
        <f t="shared" si="5"/>
        <v>5.3333333696032716E-3</v>
      </c>
      <c r="W19" s="91"/>
      <c r="X19" s="89">
        <f t="shared" si="13"/>
        <v>7725</v>
      </c>
      <c r="Y19" s="45">
        <f t="shared" si="6"/>
        <v>86632565.81701158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24577.368535765298</v>
      </c>
      <c r="AD19" s="44">
        <f t="shared" si="10"/>
        <v>86944115.343507007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1325.7961574574899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0.33600079419045359</v>
      </c>
      <c r="V20" s="37">
        <f t="shared" si="5"/>
        <v>5.3333333703305934E-3</v>
      </c>
      <c r="W20" s="91"/>
      <c r="X20" s="89">
        <f t="shared" si="13"/>
        <v>7725</v>
      </c>
      <c r="Y20" s="45">
        <f t="shared" si="6"/>
        <v>87074178.395167544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24702.012463539832</v>
      </c>
      <c r="AD20" s="44">
        <f t="shared" si="10"/>
        <v>87386907.488068074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1332.36253049744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0.33600081042521468</v>
      </c>
      <c r="V21" s="37">
        <f t="shared" si="5"/>
        <v>5.3333333710690132E-3</v>
      </c>
      <c r="W21" s="91"/>
      <c r="X21" s="89">
        <f t="shared" si="13"/>
        <v>7725</v>
      </c>
      <c r="Y21" s="45">
        <f t="shared" si="6"/>
        <v>87515791.207296669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24826.663920503826</v>
      </c>
      <c r="AD21" s="44">
        <f t="shared" si="10"/>
        <v>87829696.15088658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1338.9307243793455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0.33600082690761485</v>
      </c>
      <c r="V22" s="37">
        <f t="shared" si="5"/>
        <v>5.3333333718186418E-3</v>
      </c>
      <c r="W22" s="91"/>
      <c r="X22" s="89">
        <f t="shared" si="13"/>
        <v>7725</v>
      </c>
      <c r="Y22" s="45">
        <f t="shared" si="6"/>
        <v>87957404.250876904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24951.322663541469</v>
      </c>
      <c r="AD22" s="44">
        <f t="shared" si="10"/>
        <v>88272481.328931242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1345.5006809347165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0.33600084364015975</v>
      </c>
      <c r="V23" s="37">
        <f t="shared" si="5"/>
        <v>5.3333333725795896E-3</v>
      </c>
      <c r="W23" s="91"/>
      <c r="X23" s="89">
        <f t="shared" si="13"/>
        <v>7725</v>
      </c>
      <c r="Y23" s="45">
        <f t="shared" si="6"/>
        <v>88399017.523579061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25075.988459892371</v>
      </c>
      <c r="AD23" s="44">
        <f t="shared" si="10"/>
        <v>88715263.019385338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1352.0723444466191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0.33600086062536749</v>
      </c>
      <c r="V24" s="37">
        <f t="shared" si="5"/>
        <v>5.3333333733519665E-3</v>
      </c>
      <c r="W24" s="91"/>
      <c r="X24" s="89">
        <f t="shared" si="13"/>
        <v>7725</v>
      </c>
      <c r="Y24" s="45">
        <f t="shared" si="6"/>
        <v>88840631.02325736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25200.661086606</v>
      </c>
      <c r="AD24" s="44">
        <f t="shared" si="10"/>
        <v>89158041.219636098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1358.6456615218688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0.33600087786576888</v>
      </c>
      <c r="V25" s="37">
        <f t="shared" si="5"/>
        <v>5.3333333741358889E-3</v>
      </c>
      <c r="W25" s="91"/>
      <c r="X25" s="89">
        <f t="shared" si="13"/>
        <v>7725</v>
      </c>
      <c r="Y25" s="45">
        <f t="shared" si="6"/>
        <v>89282244.747940943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25325.34033003026</v>
      </c>
      <c r="AD25" s="44">
        <f t="shared" si="10"/>
        <v>89600815.927265167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1365.2205809711379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0.33600089536390726</v>
      </c>
      <c r="V26" s="37">
        <f t="shared" si="5"/>
        <v>5.3333333749314669E-3</v>
      </c>
      <c r="W26" s="91"/>
      <c r="X26" s="89">
        <f t="shared" si="13"/>
        <v>7725</v>
      </c>
      <c r="Y26" s="45">
        <f t="shared" si="6"/>
        <v>89723858.695825785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25450.025985331777</v>
      </c>
      <c r="AD26" s="44">
        <f t="shared" si="10"/>
        <v>90043587.140039429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1371.7970536964062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0.33600091312233865</v>
      </c>
      <c r="V27" s="37">
        <f t="shared" si="5"/>
        <v>5.3333333757388151E-3</v>
      </c>
      <c r="W27" s="91"/>
      <c r="X27" s="89">
        <f t="shared" si="13"/>
        <v>7725</v>
      </c>
      <c r="Y27" s="45">
        <f t="shared" si="6"/>
        <v>90165472.865267053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25574.717856045518</v>
      </c>
      <c r="AD27" s="44">
        <f t="shared" si="10"/>
        <v>90486354.855902582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1378.375032585245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0.33600093114363172</v>
      </c>
      <c r="V28" s="37">
        <f t="shared" si="5"/>
        <v>5.3333333765580469E-3</v>
      </c>
      <c r="W28" s="91"/>
      <c r="X28" s="89">
        <f t="shared" si="13"/>
        <v>7725</v>
      </c>
      <c r="Y28" s="45">
        <f t="shared" si="6"/>
        <v>90607087.254772097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25699.415753651749</v>
      </c>
      <c r="AD28" s="44">
        <f t="shared" si="10"/>
        <v>90929119.072967082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1384.9544724114442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0.33600094943036757</v>
      </c>
      <c r="V29" s="37">
        <f t="shared" si="5"/>
        <v>5.3333333773892787E-3</v>
      </c>
      <c r="W29" s="91"/>
      <c r="X29" s="89">
        <f t="shared" si="13"/>
        <v>7725</v>
      </c>
      <c r="Y29" s="45">
        <f t="shared" si="6"/>
        <v>91048701.862993568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25824.119497178424</v>
      </c>
      <c r="AD29" s="44">
        <f t="shared" si="10"/>
        <v>91371879.789506525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1391.5353297415527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0.33600096798514012</v>
      </c>
      <c r="V30" s="37">
        <f t="shared" si="5"/>
        <v>5.3333333782326249E-3</v>
      </c>
      <c r="W30" s="91"/>
      <c r="X30" s="89">
        <f t="shared" si="13"/>
        <v>7725</v>
      </c>
      <c r="Y30" s="45">
        <f t="shared" si="6"/>
        <v>91490316.688723341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25948.828912827197</v>
      </c>
      <c r="AD30" s="44">
        <f t="shared" si="10"/>
        <v>91814637.003948748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1398.1175628469175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0.33600098681055579</v>
      </c>
      <c r="V31" s="37">
        <f t="shared" si="5"/>
        <v>5.3333333790882009E-3</v>
      </c>
      <c r="W31" s="91"/>
      <c r="X31" s="89">
        <f t="shared" si="13"/>
        <v>7725</v>
      </c>
      <c r="Y31" s="45">
        <f t="shared" si="6"/>
        <v>91931931.730886489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26073.543833621436</v>
      </c>
      <c r="AD31" s="44">
        <f t="shared" si="10"/>
        <v>92257390.714869082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1404.7011316208545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0.33600100590923365</v>
      </c>
      <c r="V32" s="37">
        <f t="shared" si="5"/>
        <v>5.3333333799561239E-3</v>
      </c>
      <c r="W32" s="91"/>
      <c r="X32" s="89">
        <f t="shared" si="13"/>
        <v>7725</v>
      </c>
      <c r="Y32" s="45">
        <f t="shared" si="6"/>
        <v>92373546.988535747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26198.264099074819</v>
      </c>
      <c r="AD32" s="44">
        <f t="shared" si="10"/>
        <v>92700140.920984119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1411.2859975006002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0.33600102528380538</v>
      </c>
      <c r="V33" s="37">
        <f t="shared" si="5"/>
        <v>5.3333333808365116E-3</v>
      </c>
      <c r="W33" s="91"/>
      <c r="X33" s="89">
        <f t="shared" si="13"/>
        <v>7725</v>
      </c>
      <c r="Y33" s="45">
        <f t="shared" si="6"/>
        <v>92815162.460846245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26322.989554878975</v>
      </c>
      <c r="AD33" s="44">
        <f t="shared" si="10"/>
        <v>93142887.62114574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1417.872123393727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0.33600104493691524</v>
      </c>
      <c r="V34" s="37">
        <f t="shared" si="5"/>
        <v>5.3333333817294814E-3</v>
      </c>
      <c r="W34" s="91"/>
      <c r="X34" s="89">
        <f t="shared" si="13"/>
        <v>7725</v>
      </c>
      <c r="Y34" s="45">
        <f t="shared" si="6"/>
        <v>93256778.147110701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26447.720052609075</v>
      </c>
      <c r="AD34" s="44">
        <f t="shared" si="10"/>
        <v>93585630.814335793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1424.4594736087292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0.33600106487122006</v>
      </c>
      <c r="V35" s="37">
        <f t="shared" si="5"/>
        <v>5.333333382635151E-3</v>
      </c>
      <c r="W35" s="91"/>
      <c r="X35" s="89">
        <f t="shared" si="13"/>
        <v>7725</v>
      </c>
      <c r="Y35" s="45">
        <f t="shared" si="6"/>
        <v>93698394.046734571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26572.455449446068</v>
      </c>
      <c r="AD35" s="44">
        <f t="shared" si="10"/>
        <v>94028370.499660581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1431.0480137895017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0.33600108508938947</v>
      </c>
      <c r="V36" s="37">
        <f t="shared" si="5"/>
        <v>5.3333333835536402E-3</v>
      </c>
      <c r="W36" s="91"/>
      <c r="X36" s="89">
        <f t="shared" si="13"/>
        <v>7725</v>
      </c>
      <c r="Y36" s="45">
        <f t="shared" si="6"/>
        <v>94140010.159231886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26697.195607914466</v>
      </c>
      <c r="AD36" s="44">
        <f t="shared" si="10"/>
        <v>94471106.676346183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1437.6377108534659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0.33600110559410551</v>
      </c>
      <c r="V37" s="37">
        <f t="shared" si="5"/>
        <v>5.3333333844850679E-3</v>
      </c>
      <c r="W37" s="91"/>
      <c r="X37" s="89">
        <f t="shared" si="13"/>
        <v>7725</v>
      </c>
      <c r="Y37" s="45">
        <f t="shared" si="6"/>
        <v>94581626.484220892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26821.940395634792</v>
      </c>
      <c r="AD37" s="44">
        <f t="shared" si="10"/>
        <v>94913839.343733579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1444.2285329331003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0.3360011263880629</v>
      </c>
      <c r="V38" s="37">
        <f t="shared" si="5"/>
        <v>5.3333333854295546E-3</v>
      </c>
      <c r="W38" s="91"/>
      <c r="X38" s="89">
        <f t="shared" si="13"/>
        <v>7725</v>
      </c>
      <c r="Y38" s="45">
        <f t="shared" si="6"/>
        <v>95023243.021420345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26946.689685089616</v>
      </c>
      <c r="AD38" s="44">
        <f t="shared" si="10"/>
        <v>95356568.501274392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1450.8204493206649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0.33600114747396898</v>
      </c>
      <c r="V39" s="37">
        <f t="shared" si="5"/>
        <v>5.33333338638722E-3</v>
      </c>
      <c r="W39" s="91"/>
      <c r="X39" s="89">
        <f t="shared" si="13"/>
        <v>7725</v>
      </c>
      <c r="Y39" s="45">
        <f t="shared" si="6"/>
        <v>95464859.770645812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27071.443353402341</v>
      </c>
      <c r="AD39" s="44">
        <f t="shared" si="10"/>
        <v>95799294.148526862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1457.4134304159165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0.33600116885454373</v>
      </c>
      <c r="V40" s="37">
        <f t="shared" si="5"/>
        <v>5.3333333873581881E-3</v>
      </c>
      <c r="W40" s="91"/>
      <c r="X40" s="89">
        <f t="shared" si="13"/>
        <v>7725</v>
      </c>
      <c r="Y40" s="45">
        <f t="shared" si="6"/>
        <v>95906476.731806025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27196.201282128004</v>
      </c>
      <c r="AD40" s="44">
        <f t="shared" si="10"/>
        <v>96242016.285151586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1464.0074476766267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0.33600119053251964</v>
      </c>
      <c r="V41" s="37">
        <f t="shared" si="5"/>
        <v>5.3333333883425786E-3</v>
      </c>
      <c r="W41" s="91"/>
      <c r="X41" s="89">
        <f t="shared" si="13"/>
        <v>7725</v>
      </c>
      <c r="Y41" s="45">
        <f t="shared" si="6"/>
        <v>96348093.904899746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27320.96335705528</v>
      </c>
      <c r="AD41" s="44">
        <f t="shared" si="10"/>
        <v>96684734.910908118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1470.6024735717263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0.33600121251064202</v>
      </c>
      <c r="V42" s="37">
        <f t="shared" si="5"/>
        <v>5.333333389340513E-3</v>
      </c>
      <c r="W42" s="91"/>
      <c r="X42" s="89">
        <f t="shared" si="13"/>
        <v>7725</v>
      </c>
      <c r="Y42" s="45">
        <f t="shared" si="6"/>
        <v>96789711.290012613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27445.729468018973</v>
      </c>
      <c r="AD42" s="44">
        <f t="shared" si="10"/>
        <v>97127450.025651321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1477.1984815369262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0.33600123479166849</v>
      </c>
      <c r="V43" s="37">
        <f t="shared" si="5"/>
        <v>5.3333333903521178E-3</v>
      </c>
      <c r="W43" s="91"/>
      <c r="X43" s="89">
        <f t="shared" si="13"/>
        <v>7725</v>
      </c>
      <c r="Y43" s="45">
        <f t="shared" si="6"/>
        <v>97231328.887314156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27570.499508722467</v>
      </c>
      <c r="AD43" s="44">
        <f t="shared" si="10"/>
        <v>97570161.629328117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2"/>
        <v>14207.012049562343</v>
      </c>
      <c r="P44" s="39">
        <f t="shared" si="1"/>
        <v>1483.795445932645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0.33600125737836961</v>
      </c>
      <c r="V44" s="37">
        <f t="shared" si="5"/>
        <v>5.333333391377512E-3</v>
      </c>
      <c r="W44" s="91"/>
      <c r="X44" s="89">
        <f t="shared" si="13"/>
        <v>7725</v>
      </c>
      <c r="Y44" s="45">
        <f t="shared" si="6"/>
        <v>97672946.697055101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27695.273376569316</v>
      </c>
      <c r="AD44" s="44">
        <f t="shared" si="10"/>
        <v>98012869.721974298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1490.3933420041212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0.33600128027352827</v>
      </c>
      <c r="V45" s="37">
        <f t="shared" si="5"/>
        <v>5.3333333924168247E-3</v>
      </c>
      <c r="W45" s="91"/>
      <c r="X45" s="89">
        <f t="shared" si="13"/>
        <v>7725</v>
      </c>
      <c r="Y45" s="45">
        <f t="shared" si="6"/>
        <v>98114564.719564721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27820.050972503694</v>
      </c>
      <c r="AD45" s="44">
        <f t="shared" si="10"/>
        <v>98455574.303711697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1496.9921458435724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0.33600130347994012</v>
      </c>
      <c r="V46" s="37">
        <f t="shared" si="5"/>
        <v>5.3333333934701766E-3</v>
      </c>
      <c r="W46" s="91"/>
      <c r="X46" s="89">
        <f t="shared" si="13"/>
        <v>7725</v>
      </c>
      <c r="Y46" s="45">
        <f t="shared" si="6"/>
        <v>98556182.955248207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27944.832200858953</v>
      </c>
      <c r="AD46" s="44">
        <f t="shared" si="10"/>
        <v>98898275.374745071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1503.5918343542758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0.33600132700041335</v>
      </c>
      <c r="V47" s="37">
        <f t="shared" si="5"/>
        <v>5.333333394537695E-3</v>
      </c>
      <c r="W47" s="91"/>
      <c r="X47" s="89">
        <f t="shared" si="13"/>
        <v>7725</v>
      </c>
      <c r="Y47" s="45">
        <f t="shared" si="6"/>
        <v>98997801.404584438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28069.616969213865</v>
      </c>
      <c r="AD47" s="44">
        <f t="shared" ref="AD47:AD54" si="14">SUM(X47:AB47)</f>
        <v>99340972.935359746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2"/>
        <v>14463.954643628502</v>
      </c>
      <c r="P48" s="39">
        <f t="shared" si="1"/>
        <v>1510.1923852164666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0.33600135083776889</v>
      </c>
      <c r="V48" s="37">
        <f t="shared" si="5"/>
        <v>5.3333333956195059E-3</v>
      </c>
      <c r="W48" s="91"/>
      <c r="X48" s="89">
        <f t="shared" si="13"/>
        <v>7725</v>
      </c>
      <c r="Y48" s="45">
        <f t="shared" si="6"/>
        <v>99439420.068123788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28194.405188256216</v>
      </c>
      <c r="AD48" s="44">
        <f t="shared" si="14"/>
        <v>99783890.326261416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2"/>
        <v>14528.19029214504</v>
      </c>
      <c r="P49" s="39">
        <f t="shared" si="1"/>
        <v>1516.7937768549373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0.33600137499484017</v>
      </c>
      <c r="V49" s="37">
        <f t="shared" si="5"/>
        <v>5.3333333967157349E-3</v>
      </c>
      <c r="W49" s="91"/>
      <c r="X49" s="89">
        <f t="shared" si="13"/>
        <v>7725</v>
      </c>
      <c r="Y49" s="45">
        <f t="shared" si="6"/>
        <v>99881038.946485862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28319.1967716531</v>
      </c>
      <c r="AD49" s="44">
        <f t="shared" si="14"/>
        <v>100227003.83460389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2"/>
        <v>14592.42594066158</v>
      </c>
      <c r="P50" s="39">
        <f t="shared" si="1"/>
        <v>1523.395988408251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0.33600139947447322</v>
      </c>
      <c r="V50" s="37">
        <f t="shared" si="5"/>
        <v>5.3333333978265096E-3</v>
      </c>
      <c r="W50" s="91"/>
      <c r="X50" s="89">
        <f t="shared" si="13"/>
        <v>7725</v>
      </c>
      <c r="Y50" s="45">
        <f t="shared" si="6"/>
        <v>100322658.0403575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28443.991635927781</v>
      </c>
      <c r="AD50" s="44">
        <f t="shared" si="14"/>
        <v>100670117.56532805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2"/>
        <v>14656.661589178118</v>
      </c>
      <c r="P51" s="39">
        <f t="shared" si="1"/>
        <v>1529.9989996994625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0.33600142427952673</v>
      </c>
      <c r="V51" s="37">
        <f t="shared" si="5"/>
        <v>5.3333333989519583E-3</v>
      </c>
      <c r="W51" s="91"/>
      <c r="X51" s="89">
        <f t="shared" si="13"/>
        <v>7725</v>
      </c>
      <c r="Y51" s="45">
        <f t="shared" si="6"/>
        <v>100764277.35049097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28568.789700342491</v>
      </c>
      <c r="AD51" s="44">
        <f t="shared" si="14"/>
        <v>101113231.51901701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2"/>
        <v>14720.897237694657</v>
      </c>
      <c r="P52" s="39">
        <f t="shared" si="1"/>
        <v>1536.6027912082768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0.33600144941287202</v>
      </c>
      <c r="V52" s="37">
        <f t="shared" si="5"/>
        <v>5.3333334000922076E-3</v>
      </c>
      <c r="W52" s="91"/>
      <c r="X52" s="89">
        <f t="shared" si="13"/>
        <v>7725</v>
      </c>
      <c r="Y52" s="45">
        <f t="shared" si="6"/>
        <v>101205896.87770206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28693.590886787038</v>
      </c>
      <c r="AD52" s="44">
        <f t="shared" si="14"/>
        <v>101556345.69632299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2"/>
        <v>14785.132886211197</v>
      </c>
      <c r="P53" s="39">
        <f t="shared" si="1"/>
        <v>1543.2073440445495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0.3360014748773929</v>
      </c>
      <c r="V53" s="37">
        <f t="shared" si="5"/>
        <v>5.3333334012473895E-3</v>
      </c>
      <c r="W53" s="91"/>
      <c r="X53" s="89">
        <f t="shared" si="13"/>
        <v>7725</v>
      </c>
      <c r="Y53" s="45">
        <f t="shared" si="6"/>
        <v>101647516.62286837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28818.395119672776</v>
      </c>
      <c r="AD53" s="44">
        <f t="shared" si="14"/>
        <v>101999460.09796526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2"/>
        <v>14849.368534727735</v>
      </c>
      <c r="P54" s="39">
        <f t="shared" si="1"/>
        <v>1549.8126399230619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0.336001500675986</v>
      </c>
      <c r="V54" s="37">
        <f t="shared" si="5"/>
        <v>5.3333334024176279E-3</v>
      </c>
      <c r="W54" s="92"/>
      <c r="X54" s="89">
        <f t="shared" si="13"/>
        <v>7725</v>
      </c>
      <c r="Y54" s="45">
        <f t="shared" si="6"/>
        <v>102089136.5869277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28943.202325831662</v>
      </c>
      <c r="AD54" s="44">
        <f t="shared" si="14"/>
        <v>102442574.72472832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4255151549.4059815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4239026894.3144383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1202273.5697639058</v>
      </c>
      <c r="AD56" s="72">
        <f>X56+Y56+Z56+AA56+AB56</f>
        <v>4255151549.4059825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3CF6-9CBF-4EF7-AA03-BC9314272F52}">
  <dimension ref="A1:AJ60"/>
  <sheetViews>
    <sheetView topLeftCell="AA31" workbookViewId="0">
      <selection activeCell="X15" sqref="X1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77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76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0.33600063124830126</v>
      </c>
      <c r="V9" s="37">
        <f>($AI$7/$AG$12)*(1+0.15*(P9/$AG$10)^4)+$AH$32</f>
        <v>5.3333333634611891E-3</v>
      </c>
      <c r="W9" s="91"/>
      <c r="X9" s="80">
        <f t="shared" ref="X9:X12" si="0">($AG$7*$AG$8*S9*$AG$24+$AG$15*$AG$16*R9*$AG$24)</f>
        <v>3600</v>
      </c>
      <c r="Y9" s="45">
        <f>(O9*U9*$AG$30+P9*V9*$AG$29)*365</f>
        <v>82216844.100599706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23354.338649166282</v>
      </c>
      <c r="AD9" s="44">
        <f>SUM(X9:AB9)</f>
        <v>82510981.834862739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>B10</f>
        <v>12023</v>
      </c>
      <c r="P10" s="39">
        <f t="shared" ref="P10:P54" si="1">C10+(C10*K10)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5.3333333640787836E-3</v>
      </c>
      <c r="W10" s="91"/>
      <c r="X10" s="80">
        <f t="shared" si="0"/>
        <v>3600</v>
      </c>
      <c r="Y10" s="45">
        <f t="shared" ref="Y10:Y54" si="6">(O10*U10*$AG$30+P10*V10*$AG$29)*365</f>
        <v>82658444.860493675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23478.345592424914</v>
      </c>
      <c r="AD10" s="44">
        <f t="shared" ref="AD10:AD46" si="10">SUM(X10:AB10)</f>
        <v>82954131.946726099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1272.2556781476355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0.33600065881419183</v>
      </c>
      <c r="V11" s="37">
        <f t="shared" si="5"/>
        <v>5.3333333647066277E-3</v>
      </c>
      <c r="W11" s="91"/>
      <c r="X11" s="80">
        <f t="shared" si="0"/>
        <v>3600</v>
      </c>
      <c r="Y11" s="45">
        <f t="shared" si="6"/>
        <v>83100046.26569657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23602.385120769715</v>
      </c>
      <c r="AD11" s="44">
        <f t="shared" si="10"/>
        <v>83397281.101175383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2"/>
        <v>12151.471297033078</v>
      </c>
      <c r="P12" s="39">
        <f>C12+(C12*K12)</f>
        <v>1278.6768707811332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0.3360006729308696</v>
      </c>
      <c r="V12" s="37">
        <f t="shared" si="5"/>
        <v>5.3333333653448143E-3</v>
      </c>
      <c r="W12" s="91"/>
      <c r="X12" s="80">
        <f t="shared" si="0"/>
        <v>3600</v>
      </c>
      <c r="Y12" s="45">
        <f t="shared" si="6"/>
        <v>83541648.290528134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23726.455640364948</v>
      </c>
      <c r="AD12" s="44">
        <f t="shared" si="10"/>
        <v>83840428.631885007</v>
      </c>
      <c r="AE12" s="116"/>
      <c r="AF12" s="68" t="s">
        <v>32</v>
      </c>
      <c r="AG12" s="61">
        <v>15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1285.1054355990343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0.33600068727320404</v>
      </c>
      <c r="V13" s="37">
        <f t="shared" si="5"/>
        <v>5.3333333659934387E-3</v>
      </c>
      <c r="W13" s="91"/>
      <c r="X13" s="80">
        <f>($AG$7*$AG$8*S13*$AG$24+$AG$15*$AG$16*R13*$AG$24)</f>
        <v>3600</v>
      </c>
      <c r="Y13" s="45">
        <f t="shared" si="6"/>
        <v>83983250.911065206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23850.55565965311</v>
      </c>
      <c r="AD13" s="44">
        <f t="shared" si="10"/>
        <v>84283563.770553902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1291.5410233926036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0.33600070184358727</v>
      </c>
      <c r="V14" s="37">
        <f t="shared" si="5"/>
        <v>5.3333333666525946E-3</v>
      </c>
      <c r="W14" s="91"/>
      <c r="X14" s="80">
        <f>($AG$7*$AG$8*S14*$AG$24+$AG$15*$AG$16*R14*$AG$24)+AG26</f>
        <v>1163600</v>
      </c>
      <c r="Y14" s="45">
        <f t="shared" si="6"/>
        <v>84424854.105004326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23974.683781280317</v>
      </c>
      <c r="AD14" s="44">
        <f t="shared" si="10"/>
        <v>85886367.83941187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1297.9833066655667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0.33600071664442382</v>
      </c>
      <c r="V15" s="37">
        <f t="shared" si="5"/>
        <v>5.3333333673223782E-3</v>
      </c>
      <c r="W15" s="91"/>
      <c r="X15" s="80">
        <f>($AJ$11*$AG$8*S15*$AG$25+$AJ$9*$AG$8*$AG$24*S15+$AG$15*$AG$16*R15*$AG$24)</f>
        <v>7725</v>
      </c>
      <c r="Y15" s="45">
        <f t="shared" si="6"/>
        <v>84866457.851537019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24098.838694774815</v>
      </c>
      <c r="AD15" s="44">
        <f t="shared" si="10"/>
        <v>85173293.785495162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1304.4319779724412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0.3360007316781311</v>
      </c>
      <c r="V16" s="37">
        <f t="shared" si="5"/>
        <v>5.3333333680028894E-3</v>
      </c>
      <c r="W16" s="91"/>
      <c r="X16" s="89">
        <f t="shared" ref="X16:X54" si="13">($AJ$11*$AG$8*S16*$AG$25+$AJ$9*$AG$8*$AG$24*S16+$AG$15*$AG$16*R16*$AG$24)</f>
        <v>7725</v>
      </c>
      <c r="Y16" s="45">
        <f t="shared" si="6"/>
        <v>85308062.131236911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24223.019169897783</v>
      </c>
      <c r="AD16" s="44">
        <f t="shared" si="10"/>
        <v>85616091.586800545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1310.8867484071711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0.33600074694713888</v>
      </c>
      <c r="V17" s="37">
        <f t="shared" si="5"/>
        <v>5.3333333686942271E-3</v>
      </c>
      <c r="W17" s="91"/>
      <c r="X17" s="89">
        <f t="shared" si="13"/>
        <v>7725</v>
      </c>
      <c r="Y17" s="45">
        <f t="shared" si="6"/>
        <v>85749666.925956547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24347.22405059568</v>
      </c>
      <c r="AD17" s="44">
        <f t="shared" si="10"/>
        <v>86058886.222759128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1317.3473462264355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0.33600076245388971</v>
      </c>
      <c r="V18" s="37">
        <f t="shared" si="5"/>
        <v>5.33333336939649E-3</v>
      </c>
      <c r="W18" s="91"/>
      <c r="X18" s="89">
        <f t="shared" si="13"/>
        <v>7725</v>
      </c>
      <c r="Y18" s="45">
        <f t="shared" si="6"/>
        <v>86191272.218733892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24471.452249491413</v>
      </c>
      <c r="AD18" s="44">
        <f t="shared" si="10"/>
        <v>86501677.674131244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1323.8135155938407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0.33600077820083873</v>
      </c>
      <c r="V19" s="37">
        <f t="shared" si="5"/>
        <v>5.3333333701097814E-3</v>
      </c>
      <c r="W19" s="91"/>
      <c r="X19" s="89">
        <f t="shared" si="13"/>
        <v>7725</v>
      </c>
      <c r="Y19" s="45">
        <f t="shared" si="6"/>
        <v>86632877.993706837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24595.702742859208</v>
      </c>
      <c r="AD19" s="44">
        <f t="shared" si="10"/>
        <v>86944465.922910511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1330.2850154327846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0.33600079419045359</v>
      </c>
      <c r="V20" s="37">
        <f t="shared" si="5"/>
        <v>5.3333333708342028E-3</v>
      </c>
      <c r="W20" s="91"/>
      <c r="X20" s="89">
        <f t="shared" si="13"/>
        <v>7725</v>
      </c>
      <c r="Y20" s="45">
        <f t="shared" si="6"/>
        <v>87074484.236034945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24719.974566034423</v>
      </c>
      <c r="AD20" s="44">
        <f t="shared" si="10"/>
        <v>87387250.952235892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1336.7616183771818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0.33600081042521468</v>
      </c>
      <c r="V21" s="37">
        <f t="shared" si="5"/>
        <v>5.3333333715698573E-3</v>
      </c>
      <c r="W21" s="91"/>
      <c r="X21" s="89">
        <f t="shared" si="13"/>
        <v>7725</v>
      </c>
      <c r="Y21" s="45">
        <f t="shared" si="6"/>
        <v>87516090.931828216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24844.266809214834</v>
      </c>
      <c r="AD21" s="44">
        <f t="shared" si="10"/>
        <v>87830032.746311739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1343.2431098104485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0.33600082690761485</v>
      </c>
      <c r="V22" s="37">
        <f t="shared" si="5"/>
        <v>5.333333372316851E-3</v>
      </c>
      <c r="W22" s="91"/>
      <c r="X22" s="89">
        <f t="shared" si="13"/>
        <v>7725</v>
      </c>
      <c r="Y22" s="45">
        <f t="shared" si="6"/>
        <v>87957698.068081617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24968.57861361518</v>
      </c>
      <c r="AD22" s="44">
        <f t="shared" si="10"/>
        <v>88272811.29033421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1349.7292869841981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0.33600084364015975</v>
      </c>
      <c r="V23" s="37">
        <f t="shared" si="5"/>
        <v>5.3333333730752877E-3</v>
      </c>
      <c r="W23" s="91"/>
      <c r="X23" s="89">
        <f t="shared" si="13"/>
        <v>7725</v>
      </c>
      <c r="Y23" s="45">
        <f t="shared" si="6"/>
        <v>88399305.632615238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25092.90916794063</v>
      </c>
      <c r="AD23" s="44">
        <f t="shared" si="10"/>
        <v>88715586.570424065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1356.2199582090477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0.33600086062536749</v>
      </c>
      <c r="V24" s="37">
        <f t="shared" si="5"/>
        <v>5.333333373845275E-3</v>
      </c>
      <c r="W24" s="91"/>
      <c r="X24" s="89">
        <f t="shared" si="13"/>
        <v>7725</v>
      </c>
      <c r="Y24" s="45">
        <f t="shared" si="6"/>
        <v>88840913.614019036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25217.257705148786</v>
      </c>
      <c r="AD24" s="44">
        <f t="shared" si="10"/>
        <v>89158358.573564604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1362.7149421107367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0.33600087786576888</v>
      </c>
      <c r="V25" s="37">
        <f t="shared" si="5"/>
        <v>5.3333333746269198E-3</v>
      </c>
      <c r="W25" s="91"/>
      <c r="X25" s="89">
        <f t="shared" si="13"/>
        <v>7725</v>
      </c>
      <c r="Y25" s="45">
        <f t="shared" si="6"/>
        <v>89282522.001602396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25341.623499473084</v>
      </c>
      <c r="AD25" s="44">
        <f t="shared" si="10"/>
        <v>89601127.287545025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1369.2140669454984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0.33600089536390726</v>
      </c>
      <c r="V26" s="37">
        <f t="shared" si="5"/>
        <v>5.3333333754203311E-3</v>
      </c>
      <c r="W26" s="91"/>
      <c r="X26" s="89">
        <f t="shared" si="13"/>
        <v>7725</v>
      </c>
      <c r="Y26" s="45">
        <f t="shared" si="6"/>
        <v>89724130.785347506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25466.005863683236</v>
      </c>
      <c r="AD26" s="44">
        <f t="shared" si="10"/>
        <v>90043892.700908065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1375.7171699692371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0.33600091312233865</v>
      </c>
      <c r="V27" s="37">
        <f t="shared" si="5"/>
        <v>5.3333333762256175E-3</v>
      </c>
      <c r="W27" s="91"/>
      <c r="X27" s="89">
        <f t="shared" si="13"/>
        <v>7725</v>
      </c>
      <c r="Y27" s="45">
        <f t="shared" si="6"/>
        <v>90165739.955866456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25590.404146561021</v>
      </c>
      <c r="AD27" s="44">
        <f t="shared" si="10"/>
        <v>90486654.802901775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1382.2240968556573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0.33600093114363172</v>
      </c>
      <c r="V28" s="37">
        <f t="shared" si="5"/>
        <v>5.3333333770428874E-3</v>
      </c>
      <c r="W28" s="91"/>
      <c r="X28" s="89">
        <f t="shared" si="13"/>
        <v>7725</v>
      </c>
      <c r="Y28" s="45">
        <f t="shared" si="6"/>
        <v>90607349.504361749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25714.817730571922</v>
      </c>
      <c r="AD28" s="44">
        <f t="shared" si="10"/>
        <v>90929413.583435163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1388.7347011589532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0.33600094943036757</v>
      </c>
      <c r="V29" s="37">
        <f t="shared" si="5"/>
        <v>5.3333333778722535E-3</v>
      </c>
      <c r="W29" s="91"/>
      <c r="X29" s="89">
        <f t="shared" si="13"/>
        <v>7725</v>
      </c>
      <c r="Y29" s="45">
        <f t="shared" si="6"/>
        <v>91048959.4225896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25839.24602971509</v>
      </c>
      <c r="AD29" s="44">
        <f t="shared" si="10"/>
        <v>91372169.033037022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1395.2488438171429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0.33600096798514012</v>
      </c>
      <c r="V30" s="37">
        <f t="shared" si="5"/>
        <v>5.3333333787138277E-3</v>
      </c>
      <c r="W30" s="91"/>
      <c r="X30" s="89">
        <f t="shared" si="13"/>
        <v>7725</v>
      </c>
      <c r="Y30" s="45">
        <f t="shared" si="6"/>
        <v>91490569.702826396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25963.68848753595</v>
      </c>
      <c r="AD30" s="44">
        <f t="shared" si="10"/>
        <v>91814921.142818168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1401.7663926924911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0.33600098681055579</v>
      </c>
      <c r="V31" s="37">
        <f t="shared" si="5"/>
        <v>5.333333379567721E-3</v>
      </c>
      <c r="W31" s="91"/>
      <c r="X31" s="89">
        <f t="shared" si="13"/>
        <v>7725</v>
      </c>
      <c r="Y31" s="45">
        <f t="shared" si="6"/>
        <v>91932180.337837353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26088.144575287188</v>
      </c>
      <c r="AD31" s="44">
        <f t="shared" si="10"/>
        <v>92257669.904436335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1408.2872221458406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0.33600100590923365</v>
      </c>
      <c r="V32" s="37">
        <f t="shared" si="5"/>
        <v>5.3333333804340471E-3</v>
      </c>
      <c r="W32" s="91"/>
      <c r="X32" s="89">
        <f t="shared" si="13"/>
        <v>7725</v>
      </c>
      <c r="Y32" s="45">
        <f t="shared" si="6"/>
        <v>92373791.320847571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26212.613790225481</v>
      </c>
      <c r="AD32" s="44">
        <f t="shared" si="10"/>
        <v>92700415.310063586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1414.8112126419608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0.33600102528380538</v>
      </c>
      <c r="V33" s="37">
        <f t="shared" si="5"/>
        <v>5.3333333813129205E-3</v>
      </c>
      <c r="W33" s="91"/>
      <c r="X33" s="89">
        <f t="shared" si="13"/>
        <v>7725</v>
      </c>
      <c r="Y33" s="45">
        <f t="shared" si="6"/>
        <v>92815402.645515308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26337.095654032277</v>
      </c>
      <c r="AD33" s="44">
        <f t="shared" si="10"/>
        <v>93143157.35235627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1421.3382503833116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0.33600104493691524</v>
      </c>
      <c r="V34" s="37">
        <f t="shared" si="5"/>
        <v>5.3333333822044556E-3</v>
      </c>
      <c r="W34" s="91"/>
      <c r="X34" s="89">
        <f t="shared" si="13"/>
        <v>7725</v>
      </c>
      <c r="Y34" s="45">
        <f t="shared" si="6"/>
        <v>93257014.305907026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26461.589711348308</v>
      </c>
      <c r="AD34" s="44">
        <f t="shared" si="10"/>
        <v>93585896.024427071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1427.8682269698654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0.33600106487122006</v>
      </c>
      <c r="V35" s="37">
        <f t="shared" si="5"/>
        <v>5.3333333831087678E-3</v>
      </c>
      <c r="W35" s="91"/>
      <c r="X35" s="89">
        <f t="shared" si="13"/>
        <v>7725</v>
      </c>
      <c r="Y35" s="45">
        <f t="shared" si="6"/>
        <v>93698626.296474367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26586.09552841237</v>
      </c>
      <c r="AD35" s="44">
        <f t="shared" si="10"/>
        <v>94028631.319819048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1434.401039082845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0.33600108508938947</v>
      </c>
      <c r="V36" s="37">
        <f t="shared" si="5"/>
        <v>5.3333333840259716E-3</v>
      </c>
      <c r="W36" s="91"/>
      <c r="X36" s="89">
        <f t="shared" si="13"/>
        <v>7725</v>
      </c>
      <c r="Y36" s="45">
        <f t="shared" si="6"/>
        <v>94140238.612032667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26710.612691795814</v>
      </c>
      <c r="AD36" s="44">
        <f t="shared" si="10"/>
        <v>94471363.232481629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1440.9365881904446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0.33600110559410551</v>
      </c>
      <c r="V37" s="37">
        <f t="shared" si="5"/>
        <v>5.3333333849561876E-3</v>
      </c>
      <c r="W37" s="91"/>
      <c r="X37" s="89">
        <f t="shared" si="13"/>
        <v>7725</v>
      </c>
      <c r="Y37" s="45">
        <f t="shared" si="6"/>
        <v>94581851.247740939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26835.140807225005</v>
      </c>
      <c r="AD37" s="44">
        <f t="shared" si="10"/>
        <v>94914091.756747946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1447.474780273765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0.3360011263880629</v>
      </c>
      <c r="V38" s="37">
        <f t="shared" si="5"/>
        <v>5.3333333858995311E-3</v>
      </c>
      <c r="W38" s="91"/>
      <c r="X38" s="89">
        <f t="shared" si="13"/>
        <v>7725</v>
      </c>
      <c r="Y38" s="45">
        <f t="shared" si="6"/>
        <v>95023464.199083343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26959.679498484631</v>
      </c>
      <c r="AD38" s="44">
        <f t="shared" si="10"/>
        <v>95356816.887314141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1454.0155255713664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0.33600114747396898</v>
      </c>
      <c r="V39" s="37">
        <f t="shared" si="5"/>
        <v>5.3333333868561192E-3</v>
      </c>
      <c r="W39" s="91"/>
      <c r="X39" s="89">
        <f t="shared" si="13"/>
        <v>7725</v>
      </c>
      <c r="Y39" s="45">
        <f t="shared" si="6"/>
        <v>95465077.46185191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27084.228406395552</v>
      </c>
      <c r="AD39" s="44">
        <f t="shared" si="10"/>
        <v>95799538.619219929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1460.5587383409782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0.33600116885454373</v>
      </c>
      <c r="V40" s="37">
        <f t="shared" si="5"/>
        <v>5.3333333878260742E-3</v>
      </c>
      <c r="W40" s="91"/>
      <c r="X40" s="89">
        <f t="shared" si="13"/>
        <v>7725</v>
      </c>
      <c r="Y40" s="45">
        <f t="shared" si="6"/>
        <v>95906691.032130241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27208.787187861257</v>
      </c>
      <c r="AD40" s="44">
        <f t="shared" si="10"/>
        <v>96242256.947830245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1467.1043366370361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0.33600119053251964</v>
      </c>
      <c r="V41" s="37">
        <f t="shared" si="5"/>
        <v>5.3333333888095124E-3</v>
      </c>
      <c r="W41" s="91"/>
      <c r="X41" s="89">
        <f t="shared" si="13"/>
        <v>7725</v>
      </c>
      <c r="Y41" s="45">
        <f t="shared" si="6"/>
        <v>96348304.906278506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27333.35551497772</v>
      </c>
      <c r="AD41" s="44">
        <f t="shared" si="10"/>
        <v>96684971.868818432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1473.6522421028308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0.33600121251064202</v>
      </c>
      <c r="V42" s="37">
        <f t="shared" si="5"/>
        <v>5.3333333898065568E-3</v>
      </c>
      <c r="W42" s="91"/>
      <c r="X42" s="89">
        <f t="shared" si="13"/>
        <v>7725</v>
      </c>
      <c r="Y42" s="45">
        <f t="shared" si="6"/>
        <v>96789919.080919459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27457.933074201654</v>
      </c>
      <c r="AD42" s="44">
        <f t="shared" si="10"/>
        <v>97127683.378150523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1480.2023797761699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0.33600123479166849</v>
      </c>
      <c r="V43" s="37">
        <f t="shared" si="5"/>
        <v>5.3333333908173264E-3</v>
      </c>
      <c r="W43" s="91"/>
      <c r="X43" s="89">
        <f t="shared" si="13"/>
        <v>7725</v>
      </c>
      <c r="Y43" s="45">
        <f t="shared" si="6"/>
        <v>97231533.552925169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27582.519565572915</v>
      </c>
      <c r="AD43" s="44">
        <f t="shared" si="10"/>
        <v>97570391.472070262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2"/>
        <v>14207.012049562343</v>
      </c>
      <c r="P44" s="39">
        <f t="shared" si="1"/>
        <v>1486.7546779075244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0.33600125737836961</v>
      </c>
      <c r="V44" s="37">
        <f t="shared" si="5"/>
        <v>5.3333333918419443E-3</v>
      </c>
      <c r="W44" s="91"/>
      <c r="X44" s="89">
        <f t="shared" si="13"/>
        <v>7725</v>
      </c>
      <c r="Y44" s="45">
        <f t="shared" si="6"/>
        <v>97673148.319404677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27707.114701986739</v>
      </c>
      <c r="AD44" s="44">
        <f t="shared" si="10"/>
        <v>98013096.147085339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1493.3090677897492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0.33600128027352827</v>
      </c>
      <c r="V45" s="37">
        <f t="shared" si="5"/>
        <v>5.3333333928805345E-3</v>
      </c>
      <c r="W45" s="91"/>
      <c r="X45" s="89">
        <f t="shared" si="13"/>
        <v>7725</v>
      </c>
      <c r="Y45" s="45">
        <f t="shared" si="6"/>
        <v>98114763.37769261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27831.718208512462</v>
      </c>
      <c r="AD45" s="44">
        <f t="shared" si="10"/>
        <v>98455797.399954528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1499.8654835985162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0.33600130347994012</v>
      </c>
      <c r="V46" s="37">
        <f t="shared" si="5"/>
        <v>5.3333333939332159E-3</v>
      </c>
      <c r="W46" s="91"/>
      <c r="X46" s="89">
        <f t="shared" si="13"/>
        <v>7725</v>
      </c>
      <c r="Y46" s="45">
        <f t="shared" si="6"/>
        <v>98556378.725338325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27956.329821754945</v>
      </c>
      <c r="AD46" s="44">
        <f t="shared" si="10"/>
        <v>98898495.227675438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1506.4238622426872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0.33600132700041335</v>
      </c>
      <c r="V47" s="37">
        <f t="shared" si="5"/>
        <v>5.3333333950001151E-3</v>
      </c>
      <c r="W47" s="91"/>
      <c r="X47" s="89">
        <f t="shared" si="13"/>
        <v>7725</v>
      </c>
      <c r="Y47" s="45">
        <f t="shared" si="6"/>
        <v>98997994.36009568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28080.949289255885</v>
      </c>
      <c r="AD47" s="44">
        <f t="shared" ref="AD47:AD54" si="14">SUM(X47:AB47)</f>
        <v>99341189.62747319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2"/>
        <v>14463.954643628502</v>
      </c>
      <c r="P48" s="39">
        <f t="shared" si="1"/>
        <v>1512.9841432239111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0.33600135083776889</v>
      </c>
      <c r="V48" s="37">
        <f t="shared" si="5"/>
        <v>5.3333333960813561E-3</v>
      </c>
      <c r="W48" s="91"/>
      <c r="X48" s="89">
        <f t="shared" si="13"/>
        <v>7725</v>
      </c>
      <c r="Y48" s="45">
        <f t="shared" si="6"/>
        <v>99439610.279913858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28205.576368931968</v>
      </c>
      <c r="AD48" s="44">
        <f t="shared" si="14"/>
        <v>99784103.937132224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2"/>
        <v>14528.19029214504</v>
      </c>
      <c r="P49" s="39">
        <f t="shared" si="1"/>
        <v>1519.5462685047858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0.33600137499484017</v>
      </c>
      <c r="V49" s="37">
        <f t="shared" si="5"/>
        <v>5.3333333971770629E-3</v>
      </c>
      <c r="W49" s="91"/>
      <c r="X49" s="89">
        <f t="shared" si="13"/>
        <v>7725</v>
      </c>
      <c r="Y49" s="45">
        <f t="shared" si="6"/>
        <v>99881226.482928112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28330.210828547348</v>
      </c>
      <c r="AD49" s="44">
        <f t="shared" si="14"/>
        <v>100227214.44101645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2"/>
        <v>14592.42594066158</v>
      </c>
      <c r="P50" s="39">
        <f t="shared" si="1"/>
        <v>1526.110182384987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0.33600139947447322</v>
      </c>
      <c r="V50" s="37">
        <f t="shared" si="5"/>
        <v>5.3333333982873632E-3</v>
      </c>
      <c r="W50" s="91"/>
      <c r="X50" s="89">
        <f t="shared" si="13"/>
        <v>7725</v>
      </c>
      <c r="Y50" s="45">
        <f t="shared" si="6"/>
        <v>100322842.96745166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28454.852445217952</v>
      </c>
      <c r="AD50" s="44">
        <f t="shared" si="14"/>
        <v>100670325.24140111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2"/>
        <v>14656.661589178118</v>
      </c>
      <c r="P51" s="39">
        <f t="shared" si="1"/>
        <v>1532.6758313847995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0.33600142427952673</v>
      </c>
      <c r="V51" s="37">
        <f t="shared" si="5"/>
        <v>5.3333333994123808E-3</v>
      </c>
      <c r="W51" s="91"/>
      <c r="X51" s="89">
        <f t="shared" si="13"/>
        <v>7725</v>
      </c>
      <c r="Y51" s="45">
        <f t="shared" si="6"/>
        <v>100764459.73196772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28579.501004945447</v>
      </c>
      <c r="AD51" s="44">
        <f t="shared" si="14"/>
        <v>101113436.33632115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2"/>
        <v>14720.897237694657</v>
      </c>
      <c r="P52" s="39">
        <f t="shared" si="1"/>
        <v>1539.2431641355518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0.33600144941287202</v>
      </c>
      <c r="V52" s="37">
        <f t="shared" si="5"/>
        <v>5.3333334005522441E-3</v>
      </c>
      <c r="W52" s="91"/>
      <c r="X52" s="89">
        <f t="shared" si="13"/>
        <v>7725</v>
      </c>
      <c r="Y52" s="45">
        <f t="shared" si="6"/>
        <v>101206076.77512212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28704.15630217881</v>
      </c>
      <c r="AD52" s="44">
        <f t="shared" si="14"/>
        <v>101556547.72399187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2"/>
        <v>14785.132886211197</v>
      </c>
      <c r="P53" s="39">
        <f t="shared" si="1"/>
        <v>1545.8121312764665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0.3360014748773929</v>
      </c>
      <c r="V53" s="37">
        <f t="shared" si="5"/>
        <v>5.3333334017070808E-3</v>
      </c>
      <c r="W53" s="91"/>
      <c r="X53" s="89">
        <f t="shared" si="13"/>
        <v>7725</v>
      </c>
      <c r="Y53" s="45">
        <f t="shared" si="6"/>
        <v>101647694.09571643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28828.818139401588</v>
      </c>
      <c r="AD53" s="44">
        <f t="shared" si="14"/>
        <v>101999659.40280113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2"/>
        <v>14849.368534727735</v>
      </c>
      <c r="P54" s="39">
        <f t="shared" si="1"/>
        <v>1552.3826853575067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0.336001500675986</v>
      </c>
      <c r="V54" s="37">
        <f t="shared" si="5"/>
        <v>5.3333334028770173E-3</v>
      </c>
      <c r="W54" s="92"/>
      <c r="X54" s="89">
        <f t="shared" si="13"/>
        <v>7725</v>
      </c>
      <c r="Y54" s="45">
        <f t="shared" si="6"/>
        <v>102089311.69270132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28953.486326743106</v>
      </c>
      <c r="AD54" s="44">
        <f t="shared" si="14"/>
        <v>102442771.37130184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4255164909.9301162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4239038791.3176093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1202972.2834140686</v>
      </c>
      <c r="AD56" s="72">
        <f>X56+Y56+Z56+AA56+AB56</f>
        <v>4255164909.9301176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B396-FDE3-4F6B-A0AE-672188A2A67C}">
  <dimension ref="A1:AJ60"/>
  <sheetViews>
    <sheetView topLeftCell="Y34" workbookViewId="0">
      <selection activeCell="X14" sqref="X1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79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78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0.3360006188453778</v>
      </c>
      <c r="V9" s="37">
        <f>($AI$7/$AG$12)*(1+0.15*(P9/$AG$10)^4)+$AH$32</f>
        <v>5.3333333615255031E-3</v>
      </c>
      <c r="W9" s="91"/>
      <c r="X9" s="80">
        <f t="shared" ref="X9:X12" si="0">($AG$7*$AG$8*S9*$AG$24+$AG$15*$AG$16*R9*$AG$24)</f>
        <v>3600</v>
      </c>
      <c r="Y9" s="45">
        <f>(O9*U9*$AG$30+P9*V9*$AG$29)*365</f>
        <v>81808988.465571195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23180.730554690352</v>
      </c>
      <c r="AD9" s="44">
        <f>SUM(X9:AB9)</f>
        <v>82101566.863114998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D10</f>
        <v>12023</v>
      </c>
      <c r="P10" s="39">
        <f t="shared" ref="P10:P54" si="2">E10+(E10*I10)</f>
        <v>1251.5123790474024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5.3333333627100417E-3</v>
      </c>
      <c r="W10" s="91"/>
      <c r="X10" s="80">
        <f t="shared" si="0"/>
        <v>3600</v>
      </c>
      <c r="Y10" s="45">
        <f t="shared" ref="Y10:Y54" si="7">(O10*U10*$AG$30+P10*V10*$AG$29)*365</f>
        <v>82657468.51992397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82953035.500707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si="2"/>
        <v>1264.3234030665508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0.33600067181167925</v>
      </c>
      <c r="V11" s="37">
        <f t="shared" si="6"/>
        <v>5.3333333639314882E-3</v>
      </c>
      <c r="W11" s="91"/>
      <c r="X11" s="80">
        <f t="shared" si="0"/>
        <v>3600</v>
      </c>
      <c r="Y11" s="45">
        <f t="shared" si="7"/>
        <v>83505948.88445951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23661.277829839491</v>
      </c>
      <c r="AD11" s="44">
        <f t="shared" si="11"/>
        <v>83804502.685743421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12269.831377428385</v>
      </c>
      <c r="P12" s="39">
        <f t="shared" si="2"/>
        <v>1277.1340828072928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0.33600069953486877</v>
      </c>
      <c r="V12" s="37">
        <f t="shared" si="6"/>
        <v>5.3333333651906008E-3</v>
      </c>
      <c r="W12" s="91"/>
      <c r="X12" s="80">
        <f t="shared" si="0"/>
        <v>3600</v>
      </c>
      <c r="Y12" s="45">
        <f t="shared" si="7"/>
        <v>84354429.569947377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23901.549389876487</v>
      </c>
      <c r="AD12" s="44">
        <f t="shared" si="11"/>
        <v>84655967.762520596</v>
      </c>
      <c r="AE12" s="116"/>
      <c r="AF12" s="68" t="s">
        <v>32</v>
      </c>
      <c r="AG12" s="61">
        <v>15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12393.24706614258</v>
      </c>
      <c r="P13" s="39">
        <f t="shared" si="2"/>
        <v>1289.9444237007381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0.33600072810735898</v>
      </c>
      <c r="V13" s="37">
        <f t="shared" si="6"/>
        <v>5.3333333664881428E-3</v>
      </c>
      <c r="W13" s="91"/>
      <c r="X13" s="80">
        <f>($AG$7*$AG$8*S13*$AG$24+$AG$15*$AG$16*R13*$AG$24)</f>
        <v>3600</v>
      </c>
      <c r="Y13" s="45">
        <f t="shared" si="7"/>
        <v>85202910.587362632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24141.819594020755</v>
      </c>
      <c r="AD13" s="44">
        <f t="shared" si="11"/>
        <v>85507419.81300883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12516.662754856772</v>
      </c>
      <c r="P14" s="39">
        <f t="shared" si="2"/>
        <v>1302.7544310643564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0.33600075754632092</v>
      </c>
      <c r="V14" s="37">
        <f t="shared" si="6"/>
        <v>5.3333333678248886E-3</v>
      </c>
      <c r="W14" s="91"/>
      <c r="X14" s="80">
        <f>($AG$7*$AG$8*S14*$AG$24+$AG$15*$AG$16*R14*$AG$24)+AG26</f>
        <v>1163600</v>
      </c>
      <c r="Y14" s="45">
        <f t="shared" si="7"/>
        <v>86051391.947887957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24382.088463550084</v>
      </c>
      <c r="AD14" s="44">
        <f t="shared" si="11"/>
        <v>87518533.869370878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12640.078443570965</v>
      </c>
      <c r="P15" s="39">
        <f t="shared" si="2"/>
        <v>1315.5641101049355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0.33600078786909732</v>
      </c>
      <c r="V15" s="37">
        <f t="shared" si="6"/>
        <v>5.3333333692016181E-3</v>
      </c>
      <c r="W15" s="91"/>
      <c r="X15" s="80">
        <f>($AJ$11*$AG$8*S15*$AG$25+$AJ$9*$AG$8*$AG$24*S15+$AG$15*$AG$16*R15*$AG$24)</f>
        <v>7725</v>
      </c>
      <c r="Y15" s="45">
        <f t="shared" si="7"/>
        <v>86899873.662916198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24622.356019299354</v>
      </c>
      <c r="AD15" s="44">
        <f t="shared" si="11"/>
        <v>87213766.108194634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12763.494132285157</v>
      </c>
      <c r="P16" s="39">
        <f t="shared" si="2"/>
        <v>1328.3734659214454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0.33600081909320284</v>
      </c>
      <c r="V16" s="37">
        <f t="shared" si="6"/>
        <v>5.3333333706191205E-3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87748355.744052738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24862.622281672026</v>
      </c>
      <c r="AD16" s="44">
        <f t="shared" si="11"/>
        <v>88064866.541128188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12886.909820999348</v>
      </c>
      <c r="P17" s="39">
        <f t="shared" si="2"/>
        <v>1341.1825035078148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0.33600085123632406</v>
      </c>
      <c r="V17" s="37">
        <f t="shared" si="6"/>
        <v>5.3333333720781903E-3</v>
      </c>
      <c r="W17" s="91"/>
      <c r="X17" s="89">
        <f t="shared" si="13"/>
        <v>7725</v>
      </c>
      <c r="Y17" s="45">
        <f t="shared" si="7"/>
        <v>88596838.203117743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25102.887270651237</v>
      </c>
      <c r="AD17" s="44">
        <f t="shared" si="11"/>
        <v>88915960.180033594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13010.325509713541</v>
      </c>
      <c r="P18" s="39">
        <f t="shared" si="2"/>
        <v>1353.9912277556223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0.3360008843163193</v>
      </c>
      <c r="V18" s="37">
        <f t="shared" si="6"/>
        <v>5.3333333735796316E-3</v>
      </c>
      <c r="W18" s="91"/>
      <c r="X18" s="89">
        <f t="shared" si="13"/>
        <v>7725</v>
      </c>
      <c r="Y18" s="45">
        <f t="shared" si="7"/>
        <v>89445321.052148625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25343.151005810563</v>
      </c>
      <c r="AD18" s="44">
        <f t="shared" si="11"/>
        <v>89767047.036989242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13133.741198427733</v>
      </c>
      <c r="P19" s="39">
        <f t="shared" si="2"/>
        <v>1366.7996434567046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0.33600091835121876</v>
      </c>
      <c r="V19" s="37">
        <f t="shared" si="6"/>
        <v>5.3333333751242572E-3</v>
      </c>
      <c r="W19" s="91"/>
      <c r="X19" s="89">
        <f t="shared" si="13"/>
        <v>7725</v>
      </c>
      <c r="Y19" s="45">
        <f t="shared" si="7"/>
        <v>90293804.303402245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25583.413506324483</v>
      </c>
      <c r="AD19" s="44">
        <f t="shared" si="11"/>
        <v>90618127.124292195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13257.156887141928</v>
      </c>
      <c r="P20" s="39">
        <f t="shared" si="2"/>
        <v>1379.6077553056873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0.33600095335922447</v>
      </c>
      <c r="V20" s="37">
        <f t="shared" si="6"/>
        <v>5.333333376712884E-3</v>
      </c>
      <c r="W20" s="91"/>
      <c r="X20" s="89">
        <f t="shared" si="13"/>
        <v>7725</v>
      </c>
      <c r="Y20" s="45">
        <f t="shared" si="7"/>
        <v>91142287.969357461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25823.674790978468</v>
      </c>
      <c r="AD20" s="44">
        <f t="shared" si="11"/>
        <v>91469200.454460591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13380.57257585612</v>
      </c>
      <c r="P21" s="39">
        <f t="shared" si="2"/>
        <v>1392.415567902435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0.33600098935871042</v>
      </c>
      <c r="V21" s="37">
        <f t="shared" si="6"/>
        <v>5.3333333783463395E-3</v>
      </c>
      <c r="W21" s="91"/>
      <c r="X21" s="89">
        <f t="shared" si="13"/>
        <v>7725</v>
      </c>
      <c r="Y21" s="45">
        <f t="shared" si="7"/>
        <v>91990772.062717229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26063.934878178818</v>
      </c>
      <c r="AD21" s="44">
        <f t="shared" si="11"/>
        <v>92320267.040235996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13503.988264570315</v>
      </c>
      <c r="P22" s="39">
        <f t="shared" si="2"/>
        <v>1405.2230857544328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0.33600102636822227</v>
      </c>
      <c r="V22" s="37">
        <f t="shared" si="6"/>
        <v>5.333333380025459E-3</v>
      </c>
      <c r="W22" s="91"/>
      <c r="X22" s="89">
        <f t="shared" si="13"/>
        <v>7725</v>
      </c>
      <c r="Y22" s="45">
        <f t="shared" si="7"/>
        <v>92839256.596411124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26304.193785962165</v>
      </c>
      <c r="AD22" s="44">
        <f t="shared" si="11"/>
        <v>93171326.894585729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13627.403953284507</v>
      </c>
      <c r="P23" s="39">
        <f t="shared" si="2"/>
        <v>1418.0303132790923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0.3360010644064777</v>
      </c>
      <c r="V23" s="37">
        <f t="shared" si="6"/>
        <v>5.333333381751083E-3</v>
      </c>
      <c r="W23" s="91"/>
      <c r="X23" s="89">
        <f t="shared" si="13"/>
        <v>7725</v>
      </c>
      <c r="Y23" s="45">
        <f t="shared" si="7"/>
        <v>93687741.583597541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26544.451532004721</v>
      </c>
      <c r="AD23" s="44">
        <f t="shared" si="11"/>
        <v>94022380.030705228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13750.819641998702</v>
      </c>
      <c r="P24" s="39">
        <f t="shared" si="2"/>
        <v>1430.8372548059913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0.33600110349236617</v>
      </c>
      <c r="V24" s="37">
        <f t="shared" si="6"/>
        <v>5.3333333835240615E-3</v>
      </c>
      <c r="W24" s="91"/>
      <c r="X24" s="89">
        <f t="shared" si="13"/>
        <v>7725</v>
      </c>
      <c r="Y24" s="45">
        <f t="shared" si="7"/>
        <v>94536227.037666097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26784.70813363124</v>
      </c>
      <c r="AD24" s="44">
        <f t="shared" si="11"/>
        <v>94873426.462020412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13874.235330712894</v>
      </c>
      <c r="P25" s="39">
        <f t="shared" si="2"/>
        <v>1443.6439145790446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0.33600114364494893</v>
      </c>
      <c r="V25" s="37">
        <f t="shared" si="6"/>
        <v>5.3333333853452522E-3</v>
      </c>
      <c r="W25" s="91"/>
      <c r="X25" s="89">
        <f t="shared" si="13"/>
        <v>7725</v>
      </c>
      <c r="Y25" s="45">
        <f t="shared" si="7"/>
        <v>95384712.972239882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27024.963607823676</v>
      </c>
      <c r="AD25" s="44">
        <f t="shared" si="11"/>
        <v>95724466.202189893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13997.651019427089</v>
      </c>
      <c r="P26" s="39">
        <f t="shared" si="2"/>
        <v>1456.4502967586143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0.33600118488345915</v>
      </c>
      <c r="V26" s="37">
        <f t="shared" si="6"/>
        <v>5.3333333872155201E-3</v>
      </c>
      <c r="W26" s="91"/>
      <c r="X26" s="89">
        <f t="shared" si="13"/>
        <v>7725</v>
      </c>
      <c r="Y26" s="45">
        <f t="shared" si="7"/>
        <v>96233199.401177838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27265.217971229664</v>
      </c>
      <c r="AD26" s="44">
        <f t="shared" si="11"/>
        <v>96575499.265107542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14121.066708141281</v>
      </c>
      <c r="P27" s="39">
        <f t="shared" si="2"/>
        <v>1469.2564054235538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0.33600122722730186</v>
      </c>
      <c r="V27" s="37">
        <f t="shared" si="6"/>
        <v>5.3333333891357367E-3</v>
      </c>
      <c r="W27" s="91"/>
      <c r="X27" s="89">
        <f t="shared" si="13"/>
        <v>7725</v>
      </c>
      <c r="Y27" s="45">
        <f t="shared" si="7"/>
        <v>97081686.338576958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27505.471240170678</v>
      </c>
      <c r="AD27" s="44">
        <f t="shared" si="11"/>
        <v>97426525.664904505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14244.482396855472</v>
      </c>
      <c r="P28" s="39">
        <f t="shared" si="2"/>
        <v>1482.0622445731958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0.3360012706960539</v>
      </c>
      <c r="V28" s="37">
        <f t="shared" si="6"/>
        <v>5.333333391106785E-3</v>
      </c>
      <c r="W28" s="91"/>
      <c r="X28" s="89">
        <f t="shared" si="13"/>
        <v>7725</v>
      </c>
      <c r="Y28" s="45">
        <f t="shared" si="7"/>
        <v>97930173.798774749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27745.723430649989</v>
      </c>
      <c r="AD28" s="44">
        <f t="shared" si="11"/>
        <v>98277545.415951818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14367.898085569666</v>
      </c>
      <c r="P29" s="39">
        <f t="shared" si="2"/>
        <v>1494.8678181292801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0.33600131530946392</v>
      </c>
      <c r="V29" s="37">
        <f t="shared" si="6"/>
        <v>5.3333333931295497E-3</v>
      </c>
      <c r="W29" s="91"/>
      <c r="X29" s="89">
        <f t="shared" si="13"/>
        <v>7725</v>
      </c>
      <c r="Y29" s="45">
        <f t="shared" si="7"/>
        <v>98778661.796351373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27985.974558360394</v>
      </c>
      <c r="AD29" s="44">
        <f t="shared" si="11"/>
        <v>99128558.532862499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14491.313774283859</v>
      </c>
      <c r="P30" s="39">
        <f t="shared" si="2"/>
        <v>1507.6731299378255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0.33600136108745254</v>
      </c>
      <c r="V30" s="37">
        <f t="shared" si="6"/>
        <v>5.3333333952049287E-3</v>
      </c>
      <c r="W30" s="91"/>
      <c r="X30" s="89">
        <f t="shared" si="13"/>
        <v>7725</v>
      </c>
      <c r="Y30" s="45">
        <f t="shared" si="7"/>
        <v>99627150.34613204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28226.224638691678</v>
      </c>
      <c r="AD30" s="44">
        <f t="shared" si="11"/>
        <v>99979565.030494019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14614.729462998052</v>
      </c>
      <c r="P31" s="39">
        <f t="shared" si="2"/>
        <v>1520.4781837709506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0.33600140805011214</v>
      </c>
      <c r="V31" s="37">
        <f t="shared" si="6"/>
        <v>5.3333333973338256E-3</v>
      </c>
      <c r="W31" s="91"/>
      <c r="X31" s="89">
        <f t="shared" si="13"/>
        <v>7725</v>
      </c>
      <c r="Y31" s="45">
        <f t="shared" si="7"/>
        <v>100475639.46318924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28466.473686737914</v>
      </c>
      <c r="AD31" s="44">
        <f t="shared" si="11"/>
        <v>100830564.92395048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14738.145151712242</v>
      </c>
      <c r="P32" s="39">
        <f t="shared" si="2"/>
        <v>1533.2829833286382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0.336001456217707</v>
      </c>
      <c r="V32" s="37">
        <f t="shared" si="6"/>
        <v>5.3333333995171485E-3</v>
      </c>
      <c r="W32" s="91"/>
      <c r="X32" s="89">
        <f t="shared" si="13"/>
        <v>7725</v>
      </c>
      <c r="Y32" s="45">
        <f t="shared" si="7"/>
        <v>101324129.1628451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28706.721717304546</v>
      </c>
      <c r="AD32" s="44">
        <f t="shared" si="11"/>
        <v>101681558.22858498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14861.560840426435</v>
      </c>
      <c r="P33" s="39">
        <f t="shared" si="2"/>
        <v>1546.0875322404534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0.3360015056106731</v>
      </c>
      <c r="V33" s="37">
        <f t="shared" si="6"/>
        <v>5.3333334017558196E-3</v>
      </c>
      <c r="W33" s="91"/>
      <c r="X33" s="89">
        <f t="shared" si="13"/>
        <v>7725</v>
      </c>
      <c r="Y33" s="45">
        <f t="shared" si="7"/>
        <v>102172619.46067359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28946.968744915215</v>
      </c>
      <c r="AD33" s="44">
        <f t="shared" si="11"/>
        <v>102532544.96000195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14984.976529140627</v>
      </c>
      <c r="P34" s="39">
        <f t="shared" si="2"/>
        <v>1558.8918340672083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0.33600155624961853</v>
      </c>
      <c r="V34" s="37">
        <f t="shared" si="6"/>
        <v>5.3333334040507633E-3</v>
      </c>
      <c r="W34" s="91"/>
      <c r="X34" s="89">
        <f t="shared" si="13"/>
        <v>7725</v>
      </c>
      <c r="Y34" s="45">
        <f t="shared" si="7"/>
        <v>103021110.37250291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29187.214783818472</v>
      </c>
      <c r="AD34" s="44">
        <f t="shared" si="11"/>
        <v>103383525.13405943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15108.392217854818</v>
      </c>
      <c r="P35" s="39">
        <f t="shared" si="2"/>
        <v>1571.6958923025848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0.33600160815532304</v>
      </c>
      <c r="V35" s="37">
        <f t="shared" si="6"/>
        <v>5.3333334064029131E-3</v>
      </c>
      <c r="W35" s="91"/>
      <c r="X35" s="89">
        <f t="shared" si="13"/>
        <v>7725</v>
      </c>
      <c r="Y35" s="45">
        <f t="shared" si="7"/>
        <v>103869601.91441759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29427.459847994225</v>
      </c>
      <c r="AD35" s="44">
        <f t="shared" si="11"/>
        <v>104234498.76687126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15231.807906569011</v>
      </c>
      <c r="P36" s="39">
        <f t="shared" si="2"/>
        <v>1584.499710374708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0.33600166134873821</v>
      </c>
      <c r="V36" s="37">
        <f t="shared" si="6"/>
        <v>5.3333334088132124E-3</v>
      </c>
      <c r="W36" s="91"/>
      <c r="X36" s="89">
        <f t="shared" si="13"/>
        <v>7725</v>
      </c>
      <c r="Y36" s="45">
        <f t="shared" si="7"/>
        <v>104718094.10276096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29667.703951160074</v>
      </c>
      <c r="AD36" s="44">
        <f t="shared" si="11"/>
        <v>105085465.87480941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15355.223595283205</v>
      </c>
      <c r="P37" s="39">
        <f t="shared" si="2"/>
        <v>1597.3032916476768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0.33600171585098765</v>
      </c>
      <c r="V37" s="37">
        <f t="shared" si="6"/>
        <v>5.3333334112826095E-3</v>
      </c>
      <c r="W37" s="91"/>
      <c r="X37" s="89">
        <f t="shared" si="13"/>
        <v>7725</v>
      </c>
      <c r="Y37" s="45">
        <f t="shared" si="7"/>
        <v>105566586.95413736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29907.947106777421</v>
      </c>
      <c r="AD37" s="44">
        <f t="shared" si="11"/>
        <v>105936426.47450651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15478.639283997396</v>
      </c>
      <c r="P38" s="39">
        <f t="shared" si="2"/>
        <v>1610.1066394230513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0.33600177168336659</v>
      </c>
      <c r="V38" s="37">
        <f t="shared" si="6"/>
        <v>5.333333413812061E-3</v>
      </c>
      <c r="W38" s="91"/>
      <c r="X38" s="89">
        <f t="shared" si="13"/>
        <v>7725</v>
      </c>
      <c r="Y38" s="45">
        <f t="shared" si="7"/>
        <v>106415080.48541422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30148.189328057397</v>
      </c>
      <c r="AD38" s="44">
        <f t="shared" si="11"/>
        <v>106787380.58285764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15602.054972711589</v>
      </c>
      <c r="P39" s="39">
        <f t="shared" si="2"/>
        <v>1622.9097569413002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0.33600182886734231</v>
      </c>
      <c r="V39" s="37">
        <f t="shared" si="6"/>
        <v>5.3333334164025322E-3</v>
      </c>
      <c r="W39" s="91"/>
      <c r="X39" s="89">
        <f t="shared" si="13"/>
        <v>7725</v>
      </c>
      <c r="Y39" s="45">
        <f t="shared" si="7"/>
        <v>107263574.71372475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30388.4306279667</v>
      </c>
      <c r="AD39" s="44">
        <f t="shared" si="11"/>
        <v>107638328.21702313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15725.470661425783</v>
      </c>
      <c r="P40" s="39">
        <f t="shared" si="2"/>
        <v>1635.7126473832072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0.33600188742455384</v>
      </c>
      <c r="V40" s="37">
        <f t="shared" si="6"/>
        <v>5.3333334190549956E-3</v>
      </c>
      <c r="W40" s="91"/>
      <c r="X40" s="89">
        <f t="shared" si="13"/>
        <v>7725</v>
      </c>
      <c r="Y40" s="45">
        <f t="shared" si="7"/>
        <v>108112069.65646972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30628.671019233196</v>
      </c>
      <c r="AD40" s="44">
        <f t="shared" si="11"/>
        <v>108489269.39443046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15848.886350139976</v>
      </c>
      <c r="P41" s="39">
        <f t="shared" si="2"/>
        <v>1648.5153138712376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0.33600194737681205</v>
      </c>
      <c r="V41" s="37">
        <f t="shared" si="6"/>
        <v>5.3333334217704311E-3</v>
      </c>
      <c r="W41" s="91"/>
      <c r="X41" s="89">
        <f t="shared" si="13"/>
        <v>7725</v>
      </c>
      <c r="Y41" s="45">
        <f t="shared" si="7"/>
        <v>108960565.33132003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30868.910514351392</v>
      </c>
      <c r="AD41" s="44">
        <f t="shared" si="11"/>
        <v>109340204.13277668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15972.302038854168</v>
      </c>
      <c r="P42" s="39">
        <f t="shared" si="2"/>
        <v>1661.3177594708702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0.33600200874609965</v>
      </c>
      <c r="V42" s="37">
        <f t="shared" si="6"/>
        <v>5.3333334245498267E-3</v>
      </c>
      <c r="W42" s="91"/>
      <c r="X42" s="89">
        <f t="shared" si="13"/>
        <v>7725</v>
      </c>
      <c r="Y42" s="45">
        <f t="shared" si="7"/>
        <v>109809061.75621895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31109.149125587737</v>
      </c>
      <c r="AD42" s="44">
        <f t="shared" si="11"/>
        <v>110191132.45003074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16095.717727568361</v>
      </c>
      <c r="P43" s="39">
        <f t="shared" si="2"/>
        <v>1674.1199871918911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0.33600207155457129</v>
      </c>
      <c r="V43" s="37">
        <f t="shared" si="6"/>
        <v>5.3333334273941756E-3</v>
      </c>
      <c r="W43" s="91"/>
      <c r="X43" s="89">
        <f t="shared" si="13"/>
        <v>7725</v>
      </c>
      <c r="Y43" s="45">
        <f t="shared" si="7"/>
        <v>110657558.94938418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31349.386864985867</v>
      </c>
      <c r="AD43" s="44">
        <f t="shared" si="11"/>
        <v>111042054.36443558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16219.133416282555</v>
      </c>
      <c r="P44" s="39">
        <f t="shared" si="2"/>
        <v>1686.921999989652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0.33600213582455341</v>
      </c>
      <c r="V44" s="37">
        <f t="shared" si="6"/>
        <v>5.3333334303044839E-3</v>
      </c>
      <c r="W44" s="91"/>
      <c r="X44" s="89">
        <f t="shared" si="13"/>
        <v>7725</v>
      </c>
      <c r="Y44" s="45">
        <f t="shared" si="7"/>
        <v>111506056.92931038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31589.623744371569</v>
      </c>
      <c r="AD44" s="44">
        <f t="shared" si="11"/>
        <v>111892969.89451063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16342.54910499675</v>
      </c>
      <c r="P45" s="39">
        <f t="shared" si="2"/>
        <v>1699.7238007662966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0.33600220157854427</v>
      </c>
      <c r="V45" s="37">
        <f t="shared" si="6"/>
        <v>5.3333334332817594E-3</v>
      </c>
      <c r="W45" s="91"/>
      <c r="X45" s="89">
        <f t="shared" si="13"/>
        <v>7725</v>
      </c>
      <c r="Y45" s="45">
        <f t="shared" si="7"/>
        <v>112354555.71477115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31829.859775357738</v>
      </c>
      <c r="AD45" s="44">
        <f t="shared" si="11"/>
        <v>112743879.05905384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16465.964793710944</v>
      </c>
      <c r="P46" s="39">
        <f t="shared" si="2"/>
        <v>1712.5253923719511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0.33600226883921397</v>
      </c>
      <c r="V46" s="37">
        <f t="shared" si="6"/>
        <v>5.3333334363270223E-3</v>
      </c>
      <c r="W46" s="91"/>
      <c r="X46" s="89">
        <f t="shared" si="13"/>
        <v>7725</v>
      </c>
      <c r="Y46" s="45">
        <f t="shared" si="7"/>
        <v>113203055.3248214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32070.09496934912</v>
      </c>
      <c r="AD46" s="44">
        <f t="shared" si="11"/>
        <v>113594781.87714393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16589.380482425138</v>
      </c>
      <c r="P47" s="39">
        <f t="shared" si="2"/>
        <v>1725.3267776058856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0.33600233762940462</v>
      </c>
      <c r="V47" s="37">
        <f t="shared" si="6"/>
        <v>5.3333334394412993E-3</v>
      </c>
      <c r="W47" s="91"/>
      <c r="X47" s="89">
        <f t="shared" si="13"/>
        <v>7725</v>
      </c>
      <c r="Y47" s="45">
        <f t="shared" si="7"/>
        <v>114051555.77879974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32310.32933754694</v>
      </c>
      <c r="AD47" s="44">
        <f t="shared" ref="AD47:AD54" si="14">SUM(X47:AB47)</f>
        <v>114445678.36814307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16712.796171139333</v>
      </c>
      <c r="P48" s="39">
        <f t="shared" si="2"/>
        <v>1738.1279592176429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0.33600240797212994</v>
      </c>
      <c r="V48" s="37">
        <f t="shared" si="6"/>
        <v>5.3333334426256219E-3</v>
      </c>
      <c r="W48" s="91"/>
      <c r="X48" s="89">
        <f t="shared" si="13"/>
        <v>7725</v>
      </c>
      <c r="Y48" s="45">
        <f t="shared" si="7"/>
        <v>114900057.09633043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32550.562890953461</v>
      </c>
      <c r="AD48" s="44">
        <f t="shared" si="14"/>
        <v>115296826.61677898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16836.211859853523</v>
      </c>
      <c r="P49" s="39">
        <f t="shared" si="2"/>
        <v>1750.9289399081383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0.33600247989057569</v>
      </c>
      <c r="V49" s="37">
        <f t="shared" si="6"/>
        <v>5.3333334458810326E-3</v>
      </c>
      <c r="W49" s="91"/>
      <c r="X49" s="89">
        <f t="shared" si="13"/>
        <v>7725</v>
      </c>
      <c r="Y49" s="45">
        <f t="shared" si="7"/>
        <v>115748559.29732585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32790.795640376353</v>
      </c>
      <c r="AD49" s="44">
        <f t="shared" si="14"/>
        <v>116148201.43119442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16959.627548567718</v>
      </c>
      <c r="P50" s="39">
        <f t="shared" si="2"/>
        <v>1763.7297223307291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0.33600255340809937</v>
      </c>
      <c r="V50" s="37">
        <f t="shared" si="6"/>
        <v>5.3333334492085809E-3</v>
      </c>
      <c r="W50" s="91"/>
      <c r="X50" s="89">
        <f t="shared" si="13"/>
        <v>7725</v>
      </c>
      <c r="Y50" s="45">
        <f t="shared" si="7"/>
        <v>116597062.40198869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33031.027596432999</v>
      </c>
      <c r="AD50" s="44">
        <f t="shared" si="14"/>
        <v>116999577.14761548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17083.043237281912</v>
      </c>
      <c r="P51" s="39">
        <f t="shared" si="2"/>
        <v>1776.5303090922573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0.33600262854823032</v>
      </c>
      <c r="V51" s="37">
        <f t="shared" si="6"/>
        <v>5.3333334526093215E-3</v>
      </c>
      <c r="W51" s="91"/>
      <c r="X51" s="89">
        <f t="shared" si="13"/>
        <v>7725</v>
      </c>
      <c r="Y51" s="45">
        <f t="shared" si="7"/>
        <v>117445566.4308141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33271.258769554639</v>
      </c>
      <c r="AD51" s="44">
        <f t="shared" si="14"/>
        <v>117850953.78655921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17206.458925996103</v>
      </c>
      <c r="P52" s="39">
        <f t="shared" si="2"/>
        <v>1789.3307027540648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0.33600270533466992</v>
      </c>
      <c r="V52" s="37">
        <f t="shared" si="6"/>
        <v>5.3333334560843205E-3</v>
      </c>
      <c r="W52" s="91"/>
      <c r="X52" s="89">
        <f t="shared" si="13"/>
        <v>7725</v>
      </c>
      <c r="Y52" s="45">
        <f t="shared" si="7"/>
        <v>118294071.40459204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33511.489169990433</v>
      </c>
      <c r="AD52" s="44">
        <f t="shared" si="14"/>
        <v>118702331.36883697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17329.874614710297</v>
      </c>
      <c r="P53" s="39">
        <f t="shared" si="2"/>
        <v>1802.1309058329807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0.33600278379129112</v>
      </c>
      <c r="V53" s="37">
        <f t="shared" si="6"/>
        <v>5.3333334596346507E-3</v>
      </c>
      <c r="W53" s="91"/>
      <c r="X53" s="89">
        <f t="shared" si="13"/>
        <v>7725</v>
      </c>
      <c r="Y53" s="45">
        <f t="shared" si="7"/>
        <v>119142577.34440948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33751.718807811456</v>
      </c>
      <c r="AD53" s="44">
        <f t="shared" si="14"/>
        <v>119553709.91555689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17453.290303424488</v>
      </c>
      <c r="P54" s="39">
        <f t="shared" si="2"/>
        <v>1814.9309208022851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0.33600286394213891</v>
      </c>
      <c r="V54" s="37">
        <f t="shared" si="6"/>
        <v>5.3333334632613884E-3</v>
      </c>
      <c r="W54" s="92"/>
      <c r="X54" s="89">
        <f t="shared" si="13"/>
        <v>7725</v>
      </c>
      <c r="Y54" s="45">
        <f t="shared" si="7"/>
        <v>119991084.27165253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33991.947692914495</v>
      </c>
      <c r="AD54" s="44">
        <f t="shared" si="14"/>
        <v>120405089.44812576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4658896506.8964796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4641397095.1616669</v>
      </c>
      <c r="Z56" s="71">
        <f>SUM(Z9:Z54)</f>
        <v>14107004.80498809</v>
      </c>
      <c r="AA56" s="71">
        <f>SUM(AA9:AA54)</f>
        <v>586827.55473511782</v>
      </c>
      <c r="AB56" s="78">
        <f>SUM(AB9:AB54)</f>
        <v>1314979.3750891425</v>
      </c>
      <c r="AD56" s="72">
        <f>X56+Y56+Z56+AA56+AB56</f>
        <v>4658896506.8964787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599D-EBBA-424F-9F82-F79EA59303D1}">
  <dimension ref="A1:AJ60"/>
  <sheetViews>
    <sheetView topLeftCell="Z34" workbookViewId="0">
      <selection activeCell="X15" sqref="X1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81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80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0.3360006188453778</v>
      </c>
      <c r="V9" s="37">
        <f>($AI$7/$AG$12)*(1+0.15*(P9/$AG$10)^4)+$AH$32</f>
        <v>5.3333333623352686E-3</v>
      </c>
      <c r="W9" s="91"/>
      <c r="X9" s="80">
        <f t="shared" ref="X9:X12" si="0">($AG$7*$AG$8*S9*$AG$24+$AG$15*$AG$16*R9*$AG$24)</f>
        <v>3600</v>
      </c>
      <c r="Y9" s="45">
        <f>(O9*U9*$AG$30+P9*V9*$AG$29)*365</f>
        <v>81809588.079294264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23215.946002939912</v>
      </c>
      <c r="AD9" s="44">
        <f>SUM(X9:AB9)</f>
        <v>82102240.238881782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D10</f>
        <v>12023</v>
      </c>
      <c r="P10" s="39">
        <f>E10+(E10*J10)</f>
        <v>1260.2474266019526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5.3333333635388188E-3</v>
      </c>
      <c r="W10" s="91"/>
      <c r="X10" s="80">
        <f t="shared" si="0"/>
        <v>3600</v>
      </c>
      <c r="Y10" s="45">
        <f t="shared" ref="Y10:Y54" si="6">(O10*U10*$AG$30+P10*V10*$AG$29)*365</f>
        <v>82658063.667847306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82953703.861309424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ref="P11:P54" si="12">E11+(E11*J11)</f>
        <v>1272.9940522128832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0.33600067181167925</v>
      </c>
      <c r="V11" s="37">
        <f t="shared" si="5"/>
        <v>5.3333333647795234E-3</v>
      </c>
      <c r="W11" s="91"/>
      <c r="X11" s="80">
        <f t="shared" si="0"/>
        <v>3600</v>
      </c>
      <c r="Y11" s="45">
        <f t="shared" si="6"/>
        <v>83506539.644705191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23695.973311300084</v>
      </c>
      <c r="AD11" s="44">
        <f t="shared" si="10"/>
        <v>83805166.118913829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12269.831377428385</v>
      </c>
      <c r="P12" s="39">
        <f t="shared" si="12"/>
        <v>1285.7414457723603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0.33600069953486877</v>
      </c>
      <c r="V12" s="37">
        <f t="shared" si="5"/>
        <v>5.3333333660581413E-3</v>
      </c>
      <c r="W12" s="91"/>
      <c r="X12" s="80">
        <f t="shared" si="0"/>
        <v>3600</v>
      </c>
      <c r="Y12" s="45">
        <f t="shared" si="6"/>
        <v>84355016.018295154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23935.991632566638</v>
      </c>
      <c r="AD12" s="44">
        <f t="shared" si="10"/>
        <v>84656626.353360847</v>
      </c>
      <c r="AE12" s="116"/>
      <c r="AF12" s="68" t="s">
        <v>32</v>
      </c>
      <c r="AG12" s="61">
        <v>15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12393.24706614258</v>
      </c>
      <c r="P13" s="39">
        <f t="shared" si="12"/>
        <v>1298.4895798237999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0.33600072810735898</v>
      </c>
      <c r="V13" s="37">
        <f t="shared" si="5"/>
        <v>5.3333333673754391E-3</v>
      </c>
      <c r="W13" s="91"/>
      <c r="X13" s="80">
        <f>($AG$7*$AG$8*S13*$AG$24+$AG$15*$AG$16*R13*$AG$24)</f>
        <v>3600</v>
      </c>
      <c r="Y13" s="45">
        <f t="shared" si="6"/>
        <v>85203492.79735148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24176.012916901433</v>
      </c>
      <c r="AD13" s="44">
        <f t="shared" si="10"/>
        <v>85508073.644104391</v>
      </c>
      <c r="AE13" s="116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12516.662754856772</v>
      </c>
      <c r="P14" s="39">
        <f t="shared" si="12"/>
        <v>1311.2384282040812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0.33600075754632092</v>
      </c>
      <c r="V14" s="37">
        <f t="shared" si="5"/>
        <v>5.3333333687321889E-3</v>
      </c>
      <c r="W14" s="91"/>
      <c r="X14" s="80">
        <f>($AG$7*$AG$8*S14*$AG$24+$AG$15*$AG$16*R14*$AG$24)+AG26</f>
        <v>1163600</v>
      </c>
      <c r="Y14" s="45">
        <f t="shared" si="6"/>
        <v>86051969.990912005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24416.037059613114</v>
      </c>
      <c r="AD14" s="44">
        <f t="shared" si="10"/>
        <v>87519183.020898461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12640.078443570965</v>
      </c>
      <c r="P15" s="39">
        <f t="shared" si="12"/>
        <v>1323.987965968267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0.33600078786909732</v>
      </c>
      <c r="V15" s="37">
        <f t="shared" si="5"/>
        <v>5.3333333701291704E-3</v>
      </c>
      <c r="W15" s="91"/>
      <c r="X15" s="80">
        <f>($AJ$11*$AG$8*S15*$AG$25+$AJ$9*$AG$8*$AG$24*S15+$AG$15*$AG$16*R15*$AG$24)</f>
        <v>7725</v>
      </c>
      <c r="Y15" s="45">
        <f t="shared" si="6"/>
        <v>86900447.608315244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24656.063960884861</v>
      </c>
      <c r="AD15" s="44">
        <f t="shared" si="10"/>
        <v>87214410.658023939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12763.494132285157</v>
      </c>
      <c r="P16" s="39">
        <f t="shared" si="12"/>
        <v>1336.7381693195193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0.33600081909320284</v>
      </c>
      <c r="V16" s="37">
        <f t="shared" si="5"/>
        <v>5.3333333715671746E-3</v>
      </c>
      <c r="W16" s="91"/>
      <c r="X16" s="89">
        <f t="shared" ref="X16:X54" si="13">($AJ$11*$AG$8*S16*$AG$25+$AJ$9*$AG$8*$AG$24*S16+$AG$15*$AG$16*R16*$AG$24)</f>
        <v>7725</v>
      </c>
      <c r="Y16" s="45">
        <f t="shared" si="6"/>
        <v>87748925.659197763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24896.09352549395</v>
      </c>
      <c r="AD16" s="44">
        <f t="shared" si="10"/>
        <v>88065506.564917922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12886.909820999348</v>
      </c>
      <c r="P17" s="39">
        <f t="shared" si="12"/>
        <v>1349.4890155437977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0.33600085123632406</v>
      </c>
      <c r="V17" s="37">
        <f t="shared" si="5"/>
        <v>5.3333333730469969E-3</v>
      </c>
      <c r="W17" s="91"/>
      <c r="X17" s="89">
        <f t="shared" si="13"/>
        <v>7725</v>
      </c>
      <c r="Y17" s="45">
        <f t="shared" si="6"/>
        <v>88597404.153491944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25136.125662550483</v>
      </c>
      <c r="AD17" s="44">
        <f t="shared" si="10"/>
        <v>88916595.751322418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13010.325509713541</v>
      </c>
      <c r="P18" s="39">
        <f t="shared" si="12"/>
        <v>1362.240482948966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0.3360008843163193</v>
      </c>
      <c r="V18" s="37">
        <f t="shared" si="5"/>
        <v>5.3333333745694414E-3</v>
      </c>
      <c r="W18" s="91"/>
      <c r="X18" s="89">
        <f t="shared" si="13"/>
        <v>7725</v>
      </c>
      <c r="Y18" s="45">
        <f t="shared" si="6"/>
        <v>89445883.101423934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25376.160285253663</v>
      </c>
      <c r="AD18" s="44">
        <f t="shared" si="10"/>
        <v>89767678.227281749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13133.741198427733</v>
      </c>
      <c r="P19" s="39">
        <f t="shared" si="12"/>
        <v>1374.9925508079632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0.33600091835121876</v>
      </c>
      <c r="V19" s="37">
        <f t="shared" si="5"/>
        <v>5.3333333761353191E-3</v>
      </c>
      <c r="W19" s="91"/>
      <c r="X19" s="89">
        <f t="shared" si="13"/>
        <v>7725</v>
      </c>
      <c r="Y19" s="45">
        <f t="shared" si="6"/>
        <v>90294362.513511911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25616.197310664462</v>
      </c>
      <c r="AD19" s="44">
        <f t="shared" si="10"/>
        <v>90618754.00314039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13257.156887141928</v>
      </c>
      <c r="P20" s="39">
        <f t="shared" si="12"/>
        <v>1387.7451993057221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0.33600095335922447</v>
      </c>
      <c r="V20" s="37">
        <f t="shared" si="5"/>
        <v>5.3333333777454504E-3</v>
      </c>
      <c r="W20" s="91"/>
      <c r="X20" s="89">
        <f t="shared" si="13"/>
        <v>7725</v>
      </c>
      <c r="Y20" s="45">
        <f t="shared" si="6"/>
        <v>91142842.40056482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25856.236659493155</v>
      </c>
      <c r="AD20" s="44">
        <f t="shared" si="10"/>
        <v>91469823.089541197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13380.57257585612</v>
      </c>
      <c r="P21" s="39">
        <f t="shared" si="12"/>
        <v>1400.4984094895563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0.33600098935871042</v>
      </c>
      <c r="V21" s="37">
        <f t="shared" si="5"/>
        <v>5.3333333794006611E-3</v>
      </c>
      <c r="W21" s="91"/>
      <c r="X21" s="89">
        <f t="shared" si="13"/>
        <v>7725</v>
      </c>
      <c r="Y21" s="45">
        <f t="shared" si="6"/>
        <v>91991322.773680881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26096.278255900834</v>
      </c>
      <c r="AD21" s="44">
        <f t="shared" si="10"/>
        <v>92320885.4974235</v>
      </c>
      <c r="AE21" s="116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13503.988264570315</v>
      </c>
      <c r="P22" s="39">
        <f t="shared" si="12"/>
        <v>1413.2521632227508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0.33600102636822227</v>
      </c>
      <c r="V22" s="37">
        <f t="shared" si="5"/>
        <v>5.3333333811017855E-3</v>
      </c>
      <c r="W22" s="91"/>
      <c r="X22" s="89">
        <f t="shared" si="13"/>
        <v>7725</v>
      </c>
      <c r="Y22" s="45">
        <f t="shared" si="6"/>
        <v>92839803.644246846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26336.32202731369</v>
      </c>
      <c r="AD22" s="44">
        <f t="shared" si="10"/>
        <v>93171941.238022104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13627.403953284507</v>
      </c>
      <c r="P23" s="39">
        <f t="shared" si="12"/>
        <v>1426.0064431411149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0.3360010644064777</v>
      </c>
      <c r="V23" s="37">
        <f t="shared" si="5"/>
        <v>5.3333333828496686E-3</v>
      </c>
      <c r="W23" s="91"/>
      <c r="X23" s="89">
        <f t="shared" si="13"/>
        <v>7725</v>
      </c>
      <c r="Y23" s="45">
        <f t="shared" si="6"/>
        <v>93688285.023937091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26576.367904249146</v>
      </c>
      <c r="AD23" s="44">
        <f t="shared" si="10"/>
        <v>94022990.322865814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13750.819641998702</v>
      </c>
      <c r="P24" s="39">
        <f t="shared" si="12"/>
        <v>1438.7612326122869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0.33600110349236617</v>
      </c>
      <c r="V24" s="37">
        <f t="shared" si="5"/>
        <v>5.3333333846451569E-3</v>
      </c>
      <c r="W24" s="91"/>
      <c r="X24" s="89">
        <f t="shared" si="13"/>
        <v>7725</v>
      </c>
      <c r="Y24" s="45">
        <f t="shared" si="6"/>
        <v>94536766.924712986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26816.415820153052</v>
      </c>
      <c r="AD24" s="44">
        <f t="shared" si="10"/>
        <v>94874032.7637766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13874.235330712894</v>
      </c>
      <c r="P25" s="39">
        <f t="shared" si="12"/>
        <v>1451.5165156975786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0.33600114364494893</v>
      </c>
      <c r="V25" s="37">
        <f t="shared" si="5"/>
        <v>5.3333333864891098E-3</v>
      </c>
      <c r="W25" s="91"/>
      <c r="X25" s="89">
        <f t="shared" si="13"/>
        <v>7725</v>
      </c>
      <c r="Y25" s="45">
        <f t="shared" si="6"/>
        <v>95385249.358822539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27056.465711246958</v>
      </c>
      <c r="AD25" s="44">
        <f t="shared" si="10"/>
        <v>95725068.572868884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13997.651019427089</v>
      </c>
      <c r="P26" s="39">
        <f t="shared" si="12"/>
        <v>1464.2722771161875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0.33600118488345915</v>
      </c>
      <c r="V26" s="37">
        <f t="shared" si="5"/>
        <v>5.3333333883823922E-3</v>
      </c>
      <c r="W26" s="91"/>
      <c r="X26" s="89">
        <f t="shared" si="13"/>
        <v>7725</v>
      </c>
      <c r="Y26" s="45">
        <f t="shared" si="6"/>
        <v>96233732.338800073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27296.517516384956</v>
      </c>
      <c r="AD26" s="44">
        <f t="shared" si="10"/>
        <v>96576097.762548894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14121.066708141281</v>
      </c>
      <c r="P27" s="39">
        <f t="shared" si="12"/>
        <v>1477.0285022115986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0.33600122722730186</v>
      </c>
      <c r="V27" s="37">
        <f t="shared" si="5"/>
        <v>5.3333333903258775E-3</v>
      </c>
      <c r="W27" s="91"/>
      <c r="X27" s="89">
        <f t="shared" si="13"/>
        <v>7725</v>
      </c>
      <c r="Y27" s="45">
        <f t="shared" si="6"/>
        <v>97082215.877466112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27536.571176919198</v>
      </c>
      <c r="AD27" s="44">
        <f t="shared" si="10"/>
        <v>97427120.345514342</v>
      </c>
      <c r="AE27" s="116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14244.482396855472</v>
      </c>
      <c r="P28" s="39">
        <f t="shared" si="12"/>
        <v>1489.7851769200265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0.3360012706960539</v>
      </c>
      <c r="V28" s="37">
        <f t="shared" si="5"/>
        <v>5.3333333923204452E-3</v>
      </c>
      <c r="W28" s="91"/>
      <c r="X28" s="89">
        <f t="shared" si="13"/>
        <v>7725</v>
      </c>
      <c r="Y28" s="45">
        <f t="shared" si="6"/>
        <v>97930699.987927437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27776.626636573648</v>
      </c>
      <c r="AD28" s="44">
        <f t="shared" si="10"/>
        <v>98278136.334754109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14367.898085569666</v>
      </c>
      <c r="P29" s="39">
        <f t="shared" si="12"/>
        <v>1502.5422877407514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0.33600131530946392</v>
      </c>
      <c r="V29" s="37">
        <f t="shared" si="5"/>
        <v>5.3333333943669844E-3</v>
      </c>
      <c r="W29" s="91"/>
      <c r="X29" s="89">
        <f t="shared" si="13"/>
        <v>7725</v>
      </c>
      <c r="Y29" s="45">
        <f t="shared" si="6"/>
        <v>98779184.68357718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28016.683841325368</v>
      </c>
      <c r="AD29" s="44">
        <f t="shared" si="10"/>
        <v>99129145.743548185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14491.313774283859</v>
      </c>
      <c r="P30" s="39">
        <f t="shared" si="12"/>
        <v>1515.2998217082188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0.33600136108745254</v>
      </c>
      <c r="V30" s="37">
        <f t="shared" si="5"/>
        <v>5.333333396466391E-3</v>
      </c>
      <c r="W30" s="91"/>
      <c r="X30" s="89">
        <f t="shared" si="13"/>
        <v>7725</v>
      </c>
      <c r="Y30" s="45">
        <f t="shared" si="6"/>
        <v>99627669.978095099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28256.742739292866</v>
      </c>
      <c r="AD30" s="44">
        <f t="shared" si="10"/>
        <v>99980148.585467637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14614.729462998052</v>
      </c>
      <c r="P31" s="39">
        <f t="shared" si="12"/>
        <v>1528.0577663657839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0.33600140805011214</v>
      </c>
      <c r="V31" s="37">
        <f t="shared" si="5"/>
        <v>5.3333333986195688E-3</v>
      </c>
      <c r="W31" s="91"/>
      <c r="X31" s="89">
        <f t="shared" si="13"/>
        <v>7725</v>
      </c>
      <c r="Y31" s="45">
        <f t="shared" si="6"/>
        <v>100476155.88544799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28496.803280631051</v>
      </c>
      <c r="AD31" s="44">
        <f t="shared" si="10"/>
        <v>100831144.87437488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14738.145151712242</v>
      </c>
      <c r="P32" s="39">
        <f t="shared" si="12"/>
        <v>1540.8161097409834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0.336001456217707</v>
      </c>
      <c r="V32" s="37">
        <f t="shared" si="5"/>
        <v>5.3333334008274285E-3</v>
      </c>
      <c r="W32" s="91"/>
      <c r="X32" s="89">
        <f t="shared" si="13"/>
        <v>7725</v>
      </c>
      <c r="Y32" s="45">
        <f t="shared" si="6"/>
        <v>101324642.41989017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28736.865417432284</v>
      </c>
      <c r="AD32" s="44">
        <f t="shared" si="10"/>
        <v>101682134.62442386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14861.560840426435</v>
      </c>
      <c r="P33" s="39">
        <f t="shared" si="12"/>
        <v>1553.5748403222392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0.3360015056106731</v>
      </c>
      <c r="V33" s="37">
        <f t="shared" si="5"/>
        <v>5.3333334030908888E-3</v>
      </c>
      <c r="W33" s="91"/>
      <c r="X33" s="89">
        <f t="shared" si="13"/>
        <v>7725</v>
      </c>
      <c r="Y33" s="45">
        <f t="shared" si="6"/>
        <v>102173129.59596395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28976.929103633141</v>
      </c>
      <c r="AD33" s="44">
        <f t="shared" si="10"/>
        <v>102533117.85006043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14984.976529140627</v>
      </c>
      <c r="P34" s="39">
        <f t="shared" si="12"/>
        <v>1566.3339470368901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0.33600155624961853</v>
      </c>
      <c r="V34" s="37">
        <f t="shared" si="5"/>
        <v>5.3333334054108767E-3</v>
      </c>
      <c r="W34" s="91"/>
      <c r="X34" s="89">
        <f t="shared" si="13"/>
        <v>7725</v>
      </c>
      <c r="Y34" s="45">
        <f t="shared" si="6"/>
        <v>103021617.4285005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29216.994294926528</v>
      </c>
      <c r="AD34" s="44">
        <f t="shared" si="10"/>
        <v>103384094.56602295</v>
      </c>
      <c r="AE34" s="116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15108.392217854818</v>
      </c>
      <c r="P35" s="39">
        <f t="shared" si="12"/>
        <v>1579.0934192304721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0.33600160815532304</v>
      </c>
      <c r="V35" s="37">
        <f t="shared" si="5"/>
        <v>5.3333334077883274E-3</v>
      </c>
      <c r="W35" s="91"/>
      <c r="X35" s="89">
        <f t="shared" si="13"/>
        <v>7725</v>
      </c>
      <c r="Y35" s="45">
        <f t="shared" si="6"/>
        <v>103870105.93262045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29457.060948678751</v>
      </c>
      <c r="AD35" s="44">
        <f t="shared" si="10"/>
        <v>104235064.78734274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15231.807906569011</v>
      </c>
      <c r="P36" s="39">
        <f t="shared" si="12"/>
        <v>1591.8532466471593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0.33600166134873821</v>
      </c>
      <c r="V36" s="37">
        <f t="shared" si="5"/>
        <v>5.333333410224181E-3</v>
      </c>
      <c r="W36" s="91"/>
      <c r="X36" s="89">
        <f t="shared" si="13"/>
        <v>7725</v>
      </c>
      <c r="Y36" s="45">
        <f t="shared" si="6"/>
        <v>104718595.12373477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29697.129023851267</v>
      </c>
      <c r="AD36" s="44">
        <f t="shared" si="10"/>
        <v>105086028.5293448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15355.223595283205</v>
      </c>
      <c r="P37" s="39">
        <f t="shared" si="12"/>
        <v>1604.6134194112926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0.33600171585098765</v>
      </c>
      <c r="V37" s="37">
        <f t="shared" si="5"/>
        <v>5.3333334127193882E-3</v>
      </c>
      <c r="W37" s="91"/>
      <c r="X37" s="89">
        <f t="shared" si="13"/>
        <v>7725</v>
      </c>
      <c r="Y37" s="45">
        <f t="shared" si="6"/>
        <v>105567085.01754571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29937.198480926771</v>
      </c>
      <c r="AD37" s="44">
        <f t="shared" si="10"/>
        <v>105936985.80764863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15478.639283997396</v>
      </c>
      <c r="P38" s="39">
        <f t="shared" si="12"/>
        <v>1617.3739280099251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0.33600177168336659</v>
      </c>
      <c r="V38" s="37">
        <f t="shared" si="5"/>
        <v>5.3333334152749047E-3</v>
      </c>
      <c r="W38" s="91"/>
      <c r="X38" s="89">
        <f t="shared" si="13"/>
        <v>7725</v>
      </c>
      <c r="Y38" s="45">
        <f t="shared" si="6"/>
        <v>106415575.63004765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30177.26928183933</v>
      </c>
      <c r="AD38" s="44">
        <f t="shared" si="10"/>
        <v>106787936.63816886</v>
      </c>
      <c r="AE38" s="116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15602.054972711589</v>
      </c>
      <c r="P39" s="39">
        <f t="shared" si="12"/>
        <v>1630.1347632763245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0.33600182886734231</v>
      </c>
      <c r="V39" s="37">
        <f t="shared" si="5"/>
        <v>5.3333334178916978E-3</v>
      </c>
      <c r="W39" s="91"/>
      <c r="X39" s="89">
        <f t="shared" si="13"/>
        <v>7725</v>
      </c>
      <c r="Y39" s="45">
        <f t="shared" si="6"/>
        <v>107264066.97752839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30417.34138990839</v>
      </c>
      <c r="AD39" s="44">
        <f t="shared" si="10"/>
        <v>107638881.03711647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15725.470661425783</v>
      </c>
      <c r="P40" s="39">
        <f t="shared" si="12"/>
        <v>1642.8959163743627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0.33600188742455384</v>
      </c>
      <c r="V40" s="37">
        <f t="shared" si="5"/>
        <v>5.3333334205707388E-3</v>
      </c>
      <c r="W40" s="91"/>
      <c r="X40" s="89">
        <f t="shared" si="13"/>
        <v>7725</v>
      </c>
      <c r="Y40" s="45">
        <f t="shared" si="6"/>
        <v>108112559.07657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30657.414769776322</v>
      </c>
      <c r="AD40" s="44">
        <f t="shared" si="10"/>
        <v>108489819.02099948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15848.886350139976</v>
      </c>
      <c r="P41" s="39">
        <f t="shared" si="12"/>
        <v>1655.657378783744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0.33600194737681205</v>
      </c>
      <c r="V41" s="37">
        <f t="shared" si="5"/>
        <v>5.333333423313007E-3</v>
      </c>
      <c r="W41" s="91"/>
      <c r="X41" s="89">
        <f t="shared" si="13"/>
        <v>7725</v>
      </c>
      <c r="Y41" s="45">
        <f t="shared" si="6"/>
        <v>108961051.94405012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30897.489387349277</v>
      </c>
      <c r="AD41" s="44">
        <f t="shared" si="10"/>
        <v>109340750.60662408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15972.302038854168</v>
      </c>
      <c r="P42" s="39">
        <f t="shared" si="12"/>
        <v>1668.4191422860213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0.33600200874609965</v>
      </c>
      <c r="V42" s="37">
        <f t="shared" si="5"/>
        <v>5.3333334261194921E-3</v>
      </c>
      <c r="W42" s="91"/>
      <c r="X42" s="89">
        <f t="shared" si="13"/>
        <v>7725</v>
      </c>
      <c r="Y42" s="45">
        <f t="shared" si="6"/>
        <v>109809545.59714314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31137.565209741242</v>
      </c>
      <c r="AD42" s="44">
        <f t="shared" si="10"/>
        <v>110191675.81109582</v>
      </c>
      <c r="AE42" s="116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16095.717727568361</v>
      </c>
      <c r="P43" s="39">
        <f t="shared" si="12"/>
        <v>1681.1811989513451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0.33600207155457129</v>
      </c>
      <c r="V43" s="37">
        <f t="shared" si="5"/>
        <v>5.3333334289911872E-3</v>
      </c>
      <c r="W43" s="91"/>
      <c r="X43" s="89">
        <f t="shared" si="13"/>
        <v>7725</v>
      </c>
      <c r="Y43" s="45">
        <f t="shared" si="6"/>
        <v>110658040.05332151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31377.642205221051</v>
      </c>
      <c r="AD43" s="44">
        <f t="shared" si="10"/>
        <v>111042594.65182066</v>
      </c>
      <c r="AE43" s="116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16219.133416282555</v>
      </c>
      <c r="P44" s="39">
        <f t="shared" si="12"/>
        <v>1693.9435411259049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0.33600213582455341</v>
      </c>
      <c r="V44" s="37">
        <f t="shared" si="5"/>
        <v>5.3333334319290993E-3</v>
      </c>
      <c r="W44" s="91"/>
      <c r="X44" s="89">
        <f t="shared" si="13"/>
        <v>7725</v>
      </c>
      <c r="Y44" s="45">
        <f t="shared" si="6"/>
        <v>111506535.33035697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31617.720343162066</v>
      </c>
      <c r="AD44" s="44">
        <f t="shared" si="10"/>
        <v>111893507.14650619</v>
      </c>
      <c r="AE44" s="116"/>
      <c r="AF44" s="138" t="s">
        <v>44</v>
      </c>
      <c r="AG44" s="139"/>
      <c r="AH44" s="140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16342.54910499675</v>
      </c>
      <c r="P45" s="39">
        <f t="shared" si="12"/>
        <v>1706.706161420024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0.33600220157854427</v>
      </c>
      <c r="V45" s="37">
        <f t="shared" si="5"/>
        <v>5.3333334349342353E-3</v>
      </c>
      <c r="W45" s="91"/>
      <c r="X45" s="89">
        <f t="shared" si="13"/>
        <v>7725</v>
      </c>
      <c r="Y45" s="45">
        <f t="shared" si="6"/>
        <v>112355031.44632196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31857.799593994627</v>
      </c>
      <c r="AD45" s="44">
        <f t="shared" si="10"/>
        <v>112744413.31316294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16465.964793710944</v>
      </c>
      <c r="P46" s="39">
        <f t="shared" si="12"/>
        <v>1719.4690526968611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0.33600226883921397</v>
      </c>
      <c r="V46" s="37">
        <f t="shared" si="5"/>
        <v>5.3333334380076163E-3</v>
      </c>
      <c r="W46" s="91"/>
      <c r="X46" s="89">
        <f t="shared" si="13"/>
        <v>7725</v>
      </c>
      <c r="Y46" s="45">
        <f t="shared" si="6"/>
        <v>113203528.41959091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32097.87992916075</v>
      </c>
      <c r="AD46" s="44">
        <f t="shared" si="10"/>
        <v>113595313.17010547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16589.380482425138</v>
      </c>
      <c r="P47" s="39">
        <f t="shared" si="12"/>
        <v>1732.2322080616887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0.33600233762940462</v>
      </c>
      <c r="V47" s="37">
        <f t="shared" si="5"/>
        <v>5.3333334411502674E-3</v>
      </c>
      <c r="W47" s="91"/>
      <c r="X47" s="89">
        <f t="shared" si="13"/>
        <v>7725</v>
      </c>
      <c r="Y47" s="45">
        <f t="shared" si="6"/>
        <v>114052026.26884198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32337.961321071274</v>
      </c>
      <c r="AD47" s="44">
        <f t="shared" ref="AD47:AD54" si="14">SUM(X47:AB47)</f>
        <v>114446206.73595423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16712.796171139333</v>
      </c>
      <c r="P48" s="39">
        <f t="shared" si="12"/>
        <v>1744.9956208517133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0.33600240797212994</v>
      </c>
      <c r="V48" s="37">
        <f t="shared" si="5"/>
        <v>5.3333334443632216E-3</v>
      </c>
      <c r="W48" s="91"/>
      <c r="X48" s="89">
        <f t="shared" si="13"/>
        <v>7725</v>
      </c>
      <c r="Y48" s="45">
        <f t="shared" si="6"/>
        <v>114900525.01305808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32578.043743065129</v>
      </c>
      <c r="AD48" s="44">
        <f t="shared" si="14"/>
        <v>115297352.0947167</v>
      </c>
      <c r="AE48" s="116"/>
      <c r="AF48" s="138" t="s">
        <v>45</v>
      </c>
      <c r="AG48" s="139"/>
      <c r="AH48" s="140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16836.211859853523</v>
      </c>
      <c r="P49" s="39">
        <f t="shared" si="12"/>
        <v>1757.7592846264029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0.33600247989057569</v>
      </c>
      <c r="V49" s="37">
        <f t="shared" si="5"/>
        <v>5.3333334476475232E-3</v>
      </c>
      <c r="W49" s="91"/>
      <c r="X49" s="89">
        <f t="shared" si="13"/>
        <v>7725</v>
      </c>
      <c r="Y49" s="45">
        <f t="shared" si="6"/>
        <v>115749024.6715288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32818.127169370615</v>
      </c>
      <c r="AD49" s="44">
        <f t="shared" si="14"/>
        <v>116148724.05383623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16959.627548567718</v>
      </c>
      <c r="P50" s="39">
        <f t="shared" si="12"/>
        <v>1770.523193158298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0.33600255340809937</v>
      </c>
      <c r="V50" s="37">
        <f t="shared" si="5"/>
        <v>5.3333334510042183E-3</v>
      </c>
      <c r="W50" s="91"/>
      <c r="X50" s="89">
        <f t="shared" si="13"/>
        <v>7725</v>
      </c>
      <c r="Y50" s="45">
        <f t="shared" si="6"/>
        <v>116597525.26385173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33058.211575068635</v>
      </c>
      <c r="AD50" s="44">
        <f t="shared" si="14"/>
        <v>117000096.94885939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17083.043237281912</v>
      </c>
      <c r="P51" s="39">
        <f t="shared" si="12"/>
        <v>1783.2873404242694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0.33600262854823032</v>
      </c>
      <c r="V51" s="37">
        <f t="shared" si="5"/>
        <v>5.333333454434366E-3</v>
      </c>
      <c r="W51" s="91"/>
      <c r="X51" s="89">
        <f t="shared" si="13"/>
        <v>7725</v>
      </c>
      <c r="Y51" s="45">
        <f t="shared" si="6"/>
        <v>117446026.80993406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33298.296936057741</v>
      </c>
      <c r="AD51" s="44">
        <f t="shared" si="14"/>
        <v>117851470.79964291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17206.458925996103</v>
      </c>
      <c r="P52" s="39">
        <f t="shared" si="12"/>
        <v>1796.0517205972085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0.33600270533466992</v>
      </c>
      <c r="V52" s="37">
        <f t="shared" si="5"/>
        <v>5.3333334579390287E-3</v>
      </c>
      <c r="W52" s="91"/>
      <c r="X52" s="89">
        <f t="shared" si="13"/>
        <v>7725</v>
      </c>
      <c r="Y52" s="45">
        <f t="shared" si="6"/>
        <v>118294529.32999419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33538.383229020808</v>
      </c>
      <c r="AD52" s="44">
        <f t="shared" si="14"/>
        <v>118702845.6263563</v>
      </c>
      <c r="AE52" s="116"/>
      <c r="AF52" s="138" t="s">
        <v>46</v>
      </c>
      <c r="AG52" s="139"/>
      <c r="AH52" s="140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17329.874614710297</v>
      </c>
      <c r="P53" s="39">
        <f t="shared" si="12"/>
        <v>1808.8163280381166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0.33600278379129112</v>
      </c>
      <c r="V53" s="37">
        <f t="shared" si="5"/>
        <v>5.3333334615192811E-3</v>
      </c>
      <c r="W53" s="91"/>
      <c r="X53" s="89">
        <f t="shared" si="13"/>
        <v>7725</v>
      </c>
      <c r="Y53" s="45">
        <f t="shared" si="6"/>
        <v>119143032.84456341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33778.470431393493</v>
      </c>
      <c r="AD53" s="44">
        <f t="shared" si="14"/>
        <v>119554221.44948365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17453.290303424488</v>
      </c>
      <c r="P54" s="39">
        <f t="shared" si="12"/>
        <v>1821.5811572885739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0.33600286394213891</v>
      </c>
      <c r="V54" s="37">
        <f t="shared" si="5"/>
        <v>5.3333334651762005E-3</v>
      </c>
      <c r="W54" s="92"/>
      <c r="X54" s="89">
        <f t="shared" si="13"/>
        <v>7725</v>
      </c>
      <c r="Y54" s="45">
        <f t="shared" si="6"/>
        <v>119991537.3744874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34018.55852133398</v>
      </c>
      <c r="AD54" s="44">
        <f t="shared" si="14"/>
        <v>120405598.28982486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4658923307.131978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4641420959.6810722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1316380.9436066048</v>
      </c>
      <c r="AD56" s="72">
        <f>X56+Y56+Z56+AA56+AB56</f>
        <v>4658923307.1319799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0932-AA21-443D-A5FA-DDFA1CA46D77}">
  <dimension ref="A1:AJ60"/>
  <sheetViews>
    <sheetView topLeftCell="Z37" workbookViewId="0">
      <selection activeCell="X15" sqref="X1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83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82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0.3360006188453778</v>
      </c>
      <c r="V9" s="37">
        <f>($AI$7/$AG$12)*(1+0.15*(P9/$AG$10)^4)+$AH$32</f>
        <v>5.3333333628692295E-3</v>
      </c>
      <c r="W9" s="91"/>
      <c r="X9" s="80">
        <f>($AG$7*$AG$8*S9*$AG$24+$AG$15*$AG$16*R9*$AG$24)</f>
        <v>3600</v>
      </c>
      <c r="Y9" s="45">
        <f>(O9*U9*$AG$30+P9*V9*$AG$29)*365</f>
        <v>81809976.628987059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23238.765613405631</v>
      </c>
      <c r="AD9" s="44">
        <f>SUM(X9:AB9)</f>
        <v>82102676.586378887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5.3333333640787836E-3</v>
      </c>
      <c r="W10" s="91"/>
      <c r="X10" s="80">
        <f t="shared" ref="X10:X12" si="6">($AG$7*$AG$8*S10*$AG$24+$AG$15*$AG$16*R10*$AG$24)</f>
        <v>3600</v>
      </c>
      <c r="Y10" s="45">
        <f t="shared" ref="Y10:Y54" si="7">(O10*U10*$AG$30+P10*V10*$AG$29)*365</f>
        <v>82658444.860493675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82954131.946726099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>D11</f>
        <v>12146.415688714193</v>
      </c>
      <c r="P11" s="39">
        <f t="shared" si="1"/>
        <v>1278.484740305757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0.33600067181167925</v>
      </c>
      <c r="V11" s="37">
        <f t="shared" si="5"/>
        <v>5.3333333653255788E-3</v>
      </c>
      <c r="W11" s="91"/>
      <c r="X11" s="80">
        <f t="shared" si="6"/>
        <v>3600</v>
      </c>
      <c r="Y11" s="45">
        <f t="shared" si="7"/>
        <v>83506913.743598372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23717.944223018134</v>
      </c>
      <c r="AD11" s="44">
        <f t="shared" si="11"/>
        <v>83805586.237932563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0.33600069953486877</v>
      </c>
      <c r="V12" s="37">
        <f t="shared" si="5"/>
        <v>5.3333333666103731E-3</v>
      </c>
      <c r="W12" s="91"/>
      <c r="X12" s="80">
        <f t="shared" si="6"/>
        <v>3600</v>
      </c>
      <c r="Y12" s="45">
        <f t="shared" si="7"/>
        <v>84355383.273158938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23957.560592880036</v>
      </c>
      <c r="AD12" s="44">
        <f t="shared" si="11"/>
        <v>84657038.786425456</v>
      </c>
      <c r="AE12" s="116"/>
      <c r="AF12" s="68" t="s">
        <v>32</v>
      </c>
      <c r="AG12" s="61">
        <v>15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0.33600072810735898</v>
      </c>
      <c r="V13" s="37">
        <f t="shared" si="5"/>
        <v>5.3333333679339307E-3</v>
      </c>
      <c r="W13" s="91"/>
      <c r="X13" s="80">
        <f>($AG$7*$AG$8*S13*$AG$24+$AG$15*$AG$16*R13*$AG$24)</f>
        <v>3600</v>
      </c>
      <c r="Y13" s="45">
        <f t="shared" si="7"/>
        <v>85203853.445243329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24197.193848249037</v>
      </c>
      <c r="AD13" s="44">
        <f t="shared" si="11"/>
        <v>85508478.657434165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0.33600075754632092</v>
      </c>
      <c r="V14" s="37">
        <f t="shared" si="5"/>
        <v>5.33333336929702E-3</v>
      </c>
      <c r="W14" s="91"/>
      <c r="X14" s="80">
        <f>($AG$7*$AG$8*S14*$AG$24+$AG$15*$AG$16*R14*$AG$24)+AG26</f>
        <v>1163600</v>
      </c>
      <c r="Y14" s="45">
        <f t="shared" si="7"/>
        <v>86052324.257053107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24436.843189285308</v>
      </c>
      <c r="AD14" s="44">
        <f t="shared" si="11"/>
        <v>87519580.867420405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1329.0970441517004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0.33600078786909732</v>
      </c>
      <c r="V15" s="37">
        <f t="shared" si="5"/>
        <v>5.3333333707004261E-3</v>
      </c>
      <c r="W15" s="91"/>
      <c r="X15" s="80">
        <f>($AJ$11*$AG$8*S15*$AG$25+$AJ$9*$AG$8*$AG$24*S15+$AG$15*$AG$16*R15*$AG$24)</f>
        <v>7725</v>
      </c>
      <c r="Y15" s="45">
        <f t="shared" si="7"/>
        <v>86900795.706854239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24676.507865880023</v>
      </c>
      <c r="AD15" s="44">
        <f t="shared" si="11"/>
        <v>87214801.578230366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0.33600081909320284</v>
      </c>
      <c r="V16" s="37">
        <f t="shared" si="5"/>
        <v>5.3333333721449321E-3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87749267.793914542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24916.187173849383</v>
      </c>
      <c r="AD16" s="44">
        <f t="shared" si="11"/>
        <v>88065890.787656903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0.33600085123632406</v>
      </c>
      <c r="V17" s="37">
        <f t="shared" si="5"/>
        <v>5.3333333736313342E-3</v>
      </c>
      <c r="W17" s="91"/>
      <c r="X17" s="89">
        <f t="shared" si="13"/>
        <v>7725</v>
      </c>
      <c r="Y17" s="45">
        <f t="shared" si="7"/>
        <v>88597740.518446803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25155.880451472916</v>
      </c>
      <c r="AD17" s="44">
        <f t="shared" si="11"/>
        <v>88916973.494526774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0.3360008843163193</v>
      </c>
      <c r="V18" s="37">
        <f t="shared" si="5"/>
        <v>5.3333333751604383E-3</v>
      </c>
      <c r="W18" s="91"/>
      <c r="X18" s="89">
        <f t="shared" si="13"/>
        <v>7725</v>
      </c>
      <c r="Y18" s="45">
        <f t="shared" si="7"/>
        <v>89446213.88155739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25395.587076340289</v>
      </c>
      <c r="AD18" s="44">
        <f t="shared" si="11"/>
        <v>89768049.698642612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0.33600091835121876</v>
      </c>
      <c r="V19" s="37">
        <f t="shared" si="5"/>
        <v>5.3333333767330501E-3</v>
      </c>
      <c r="W19" s="91"/>
      <c r="X19" s="89">
        <f t="shared" si="13"/>
        <v>7725</v>
      </c>
      <c r="Y19" s="45">
        <f t="shared" si="7"/>
        <v>90294687.885199264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25635.306462474946</v>
      </c>
      <c r="AD19" s="44">
        <f t="shared" si="11"/>
        <v>90619119.400730044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0.33600095335922447</v>
      </c>
      <c r="V20" s="37">
        <f t="shared" si="5"/>
        <v>5.3333333783499911E-3</v>
      </c>
      <c r="W20" s="91"/>
      <c r="X20" s="89">
        <f t="shared" si="13"/>
        <v>7725</v>
      </c>
      <c r="Y20" s="45">
        <f t="shared" si="7"/>
        <v>91143162.532129586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25875.038057706675</v>
      </c>
      <c r="AD20" s="44">
        <f t="shared" si="11"/>
        <v>91470182.602389604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0.33600098935871042</v>
      </c>
      <c r="V21" s="37">
        <f t="shared" si="5"/>
        <v>5.333333380012086E-3</v>
      </c>
      <c r="W21" s="91"/>
      <c r="X21" s="89">
        <f t="shared" si="13"/>
        <v>7725</v>
      </c>
      <c r="Y21" s="45">
        <f t="shared" si="7"/>
        <v>91991637.825870812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26114.781341268292</v>
      </c>
      <c r="AD21" s="44">
        <f t="shared" si="11"/>
        <v>92321239.306052998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0.33600102636822227</v>
      </c>
      <c r="V22" s="37">
        <f t="shared" si="5"/>
        <v>5.3333333817201694E-3</v>
      </c>
      <c r="W22" s="91"/>
      <c r="X22" s="89">
        <f t="shared" si="13"/>
        <v>7725</v>
      </c>
      <c r="Y22" s="45">
        <f t="shared" si="7"/>
        <v>92840113.77067551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26354.535821594523</v>
      </c>
      <c r="AD22" s="44">
        <f t="shared" si="11"/>
        <v>93172289.514943153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0.3360010644064777</v>
      </c>
      <c r="V23" s="37">
        <f t="shared" si="5"/>
        <v>5.3333333834750833E-3</v>
      </c>
      <c r="W23" s="91"/>
      <c r="X23" s="89">
        <f t="shared" si="13"/>
        <v>7725</v>
      </c>
      <c r="Y23" s="45">
        <f t="shared" si="7"/>
        <v>93688590.371494114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26594.301034303426</v>
      </c>
      <c r="AD23" s="44">
        <f t="shared" si="11"/>
        <v>94023333.233037785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0.33600110349236617</v>
      </c>
      <c r="V24" s="37">
        <f t="shared" si="5"/>
        <v>5.3333333852776761E-3</v>
      </c>
      <c r="W24" s="91"/>
      <c r="X24" s="89">
        <f t="shared" si="13"/>
        <v>7725</v>
      </c>
      <c r="Y24" s="45">
        <f t="shared" si="7"/>
        <v>94537067.63394545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26834.07654034299</v>
      </c>
      <c r="AD24" s="44">
        <f t="shared" si="11"/>
        <v>94874370.465036124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0.33600114364494893</v>
      </c>
      <c r="V25" s="37">
        <f t="shared" si="5"/>
        <v>5.3333333871288047E-3</v>
      </c>
      <c r="W25" s="91"/>
      <c r="X25" s="89">
        <f t="shared" si="13"/>
        <v>7725</v>
      </c>
      <c r="Y25" s="45">
        <f t="shared" si="7"/>
        <v>95385545.564290032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27073.861924287296</v>
      </c>
      <c r="AD25" s="44">
        <f t="shared" si="11"/>
        <v>95725401.216328517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0.33600118488345915</v>
      </c>
      <c r="V26" s="37">
        <f t="shared" si="5"/>
        <v>5.3333333890293322E-3</v>
      </c>
      <c r="W26" s="91"/>
      <c r="X26" s="89">
        <f t="shared" si="13"/>
        <v>7725</v>
      </c>
      <c r="Y26" s="45">
        <f t="shared" si="7"/>
        <v>96234024.169405445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27313.656792768474</v>
      </c>
      <c r="AD26" s="44">
        <f t="shared" si="11"/>
        <v>96576425.492968604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0.33600122722730186</v>
      </c>
      <c r="V27" s="37">
        <f t="shared" si="5"/>
        <v>5.3333333909801346E-3</v>
      </c>
      <c r="W27" s="91"/>
      <c r="X27" s="89">
        <f t="shared" si="13"/>
        <v>7725</v>
      </c>
      <c r="Y27" s="45">
        <f t="shared" si="7"/>
        <v>97082503.456763908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27553.460773031791</v>
      </c>
      <c r="AD27" s="44">
        <f t="shared" si="11"/>
        <v>97427443.301647827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0.3360012706960539</v>
      </c>
      <c r="V28" s="37">
        <f t="shared" si="5"/>
        <v>5.3333333929820887E-3</v>
      </c>
      <c r="W28" s="91"/>
      <c r="X28" s="89">
        <f t="shared" si="13"/>
        <v>7725</v>
      </c>
      <c r="Y28" s="45">
        <f t="shared" si="7"/>
        <v>97930983.434411794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27793.27351160294</v>
      </c>
      <c r="AD28" s="44">
        <f t="shared" si="11"/>
        <v>98278454.649672195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0.33600131530946392</v>
      </c>
      <c r="V29" s="37">
        <f t="shared" si="5"/>
        <v>5.3333333950360828E-3</v>
      </c>
      <c r="W29" s="91"/>
      <c r="X29" s="89">
        <f t="shared" si="13"/>
        <v>7725</v>
      </c>
      <c r="Y29" s="45">
        <f t="shared" si="7"/>
        <v>98779464.110950813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28033.094673057367</v>
      </c>
      <c r="AD29" s="44">
        <f t="shared" si="11"/>
        <v>99129459.544940814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0.33600136108745254</v>
      </c>
      <c r="V30" s="37">
        <f t="shared" si="5"/>
        <v>5.3333333971430121E-3</v>
      </c>
      <c r="W30" s="91"/>
      <c r="X30" s="89">
        <f t="shared" si="13"/>
        <v>7725</v>
      </c>
      <c r="Y30" s="45">
        <f t="shared" si="7"/>
        <v>99627945.49552083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28272.923938882679</v>
      </c>
      <c r="AD30" s="44">
        <f t="shared" si="11"/>
        <v>99980457.99592641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0.33600140805011214</v>
      </c>
      <c r="V31" s="37">
        <f t="shared" si="5"/>
        <v>5.3333333993037827E-3</v>
      </c>
      <c r="W31" s="91"/>
      <c r="X31" s="89">
        <f t="shared" si="13"/>
        <v>7725</v>
      </c>
      <c r="Y31" s="45">
        <f t="shared" si="7"/>
        <v>100476427.59778401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28512.761006426026</v>
      </c>
      <c r="AD31" s="44">
        <f t="shared" si="11"/>
        <v>100831450.01165722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0.336001456217707</v>
      </c>
      <c r="V32" s="37">
        <f t="shared" si="5"/>
        <v>5.3333334015193004E-3</v>
      </c>
      <c r="W32" s="91"/>
      <c r="X32" s="89">
        <f t="shared" si="13"/>
        <v>7725</v>
      </c>
      <c r="Y32" s="45">
        <f t="shared" si="7"/>
        <v>101324910.42791063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28752.605587919115</v>
      </c>
      <c r="AD32" s="44">
        <f t="shared" si="11"/>
        <v>101682435.60170074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0.3360015056106731</v>
      </c>
      <c r="V33" s="37">
        <f t="shared" si="5"/>
        <v>5.333333403790488E-3</v>
      </c>
      <c r="W33" s="91"/>
      <c r="X33" s="89">
        <f t="shared" si="13"/>
        <v>7725</v>
      </c>
      <c r="Y33" s="45">
        <f t="shared" si="7"/>
        <v>102173393.99656549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28992.457409574301</v>
      </c>
      <c r="AD33" s="44">
        <f t="shared" si="11"/>
        <v>102533414.77614832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0.33600155624961853</v>
      </c>
      <c r="V34" s="37">
        <f t="shared" si="5"/>
        <v>5.3333334061182684E-3</v>
      </c>
      <c r="W34" s="91"/>
      <c r="X34" s="89">
        <f t="shared" si="13"/>
        <v>7725</v>
      </c>
      <c r="Y34" s="45">
        <f t="shared" si="7"/>
        <v>103021878.3148962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29232.316210745754</v>
      </c>
      <c r="AD34" s="44">
        <f t="shared" si="11"/>
        <v>103384387.54560162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0.33600160815532304</v>
      </c>
      <c r="V35" s="37">
        <f t="shared" si="5"/>
        <v>5.3333334085035773E-3</v>
      </c>
      <c r="W35" s="91"/>
      <c r="X35" s="89">
        <f t="shared" si="13"/>
        <v>7725</v>
      </c>
      <c r="Y35" s="45">
        <f t="shared" si="7"/>
        <v>103870363.39452177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29472.181743150286</v>
      </c>
      <c r="AD35" s="44">
        <f t="shared" si="11"/>
        <v>104235353.92115958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0.33600166134873821</v>
      </c>
      <c r="V36" s="37">
        <f t="shared" si="5"/>
        <v>5.333333410947356E-3</v>
      </c>
      <c r="W36" s="91"/>
      <c r="X36" s="89">
        <f t="shared" si="13"/>
        <v>7725</v>
      </c>
      <c r="Y36" s="45">
        <f t="shared" si="7"/>
        <v>104718849.24752258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29712.053770142978</v>
      </c>
      <c r="AD36" s="44">
        <f t="shared" si="11"/>
        <v>105086313.91440693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0.33600171585098765</v>
      </c>
      <c r="V37" s="37">
        <f t="shared" si="5"/>
        <v>5.3333334134505533E-3</v>
      </c>
      <c r="W37" s="91"/>
      <c r="X37" s="89">
        <f t="shared" si="13"/>
        <v>7725</v>
      </c>
      <c r="Y37" s="45">
        <f t="shared" si="7"/>
        <v>105567335.88643105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29951.932066043177</v>
      </c>
      <c r="AD37" s="44">
        <f t="shared" si="11"/>
        <v>105937267.53740336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0.33600177168336659</v>
      </c>
      <c r="V38" s="37">
        <f t="shared" si="5"/>
        <v>5.3333334160141251E-3</v>
      </c>
      <c r="W38" s="91"/>
      <c r="X38" s="89">
        <f t="shared" si="13"/>
        <v>7725</v>
      </c>
      <c r="Y38" s="45">
        <f t="shared" si="7"/>
        <v>106415823.32422309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30191.816415506706</v>
      </c>
      <c r="AD38" s="44">
        <f t="shared" si="11"/>
        <v>106788214.80267373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0.33600182886734231</v>
      </c>
      <c r="V39" s="37">
        <f t="shared" si="5"/>
        <v>5.3333334186390384E-3</v>
      </c>
      <c r="W39" s="91"/>
      <c r="X39" s="89">
        <f t="shared" si="13"/>
        <v>7725</v>
      </c>
      <c r="Y39" s="45">
        <f t="shared" si="7"/>
        <v>107264311.57431044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30431.706612940863</v>
      </c>
      <c r="AD39" s="44">
        <f t="shared" si="11"/>
        <v>107639155.72319913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0.33600188742455384</v>
      </c>
      <c r="V40" s="37">
        <f t="shared" si="5"/>
        <v>5.3333334213262638E-3</v>
      </c>
      <c r="W40" s="91"/>
      <c r="X40" s="89">
        <f t="shared" si="13"/>
        <v>7725</v>
      </c>
      <c r="Y40" s="45">
        <f t="shared" si="7"/>
        <v>108112800.65053326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30671.602461958581</v>
      </c>
      <c r="AD40" s="44">
        <f t="shared" si="11"/>
        <v>108490090.31240842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0.33600194737681205</v>
      </c>
      <c r="V41" s="37">
        <f t="shared" si="5"/>
        <v>5.3333334240767806E-3</v>
      </c>
      <c r="W41" s="91"/>
      <c r="X41" s="89">
        <f t="shared" si="13"/>
        <v>7725</v>
      </c>
      <c r="Y41" s="45">
        <f t="shared" si="7"/>
        <v>108961290.56715393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30911.503774868888</v>
      </c>
      <c r="AD41" s="44">
        <f t="shared" si="11"/>
        <v>109341018.58417079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0.33600200874609965</v>
      </c>
      <c r="V42" s="37">
        <f t="shared" si="5"/>
        <v>5.3333334268915776E-3</v>
      </c>
      <c r="W42" s="91"/>
      <c r="X42" s="89">
        <f t="shared" si="13"/>
        <v>7725</v>
      </c>
      <c r="Y42" s="45">
        <f t="shared" si="7"/>
        <v>109809781.33885095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31151.410372200855</v>
      </c>
      <c r="AD42" s="44">
        <f t="shared" si="11"/>
        <v>110191940.55278881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0.33600207155457129</v>
      </c>
      <c r="V43" s="37">
        <f t="shared" si="5"/>
        <v>5.3333334297716497E-3</v>
      </c>
      <c r="W43" s="91"/>
      <c r="X43" s="89">
        <f t="shared" si="13"/>
        <v>7725</v>
      </c>
      <c r="Y43" s="45">
        <f t="shared" si="7"/>
        <v>110658272.98071355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31391.322082258474</v>
      </c>
      <c r="AD43" s="44">
        <f t="shared" si="11"/>
        <v>111042856.23299214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0.33600213582455341</v>
      </c>
      <c r="V44" s="37">
        <f t="shared" si="5"/>
        <v>5.3333334327179995E-3</v>
      </c>
      <c r="W44" s="91"/>
      <c r="X44" s="89">
        <f t="shared" si="13"/>
        <v>7725</v>
      </c>
      <c r="Y44" s="45">
        <f t="shared" si="7"/>
        <v>111506765.50823681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31631.238740704128</v>
      </c>
      <c r="AD44" s="44">
        <f t="shared" si="11"/>
        <v>111893765.63993162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0.33600220157854427</v>
      </c>
      <c r="V45" s="37">
        <f t="shared" si="5"/>
        <v>5.3333334357316374E-3</v>
      </c>
      <c r="W45" s="91"/>
      <c r="X45" s="89">
        <f t="shared" si="13"/>
        <v>7725</v>
      </c>
      <c r="Y45" s="45">
        <f t="shared" si="7"/>
        <v>112355258.93731706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31871.160190168604</v>
      </c>
      <c r="AD45" s="44">
        <f t="shared" si="11"/>
        <v>112744668.78917392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0.33600226883921397</v>
      </c>
      <c r="V46" s="37">
        <f t="shared" si="5"/>
        <v>5.3333334388135836E-3</v>
      </c>
      <c r="W46" s="91"/>
      <c r="X46" s="89">
        <f t="shared" si="13"/>
        <v>7725</v>
      </c>
      <c r="Y46" s="45">
        <f t="shared" si="7"/>
        <v>113203753.28424798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32111.08627988556</v>
      </c>
      <c r="AD46" s="44">
        <f t="shared" si="11"/>
        <v>113595565.69669694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0.33600233762940462</v>
      </c>
      <c r="V47" s="37">
        <f t="shared" si="5"/>
        <v>5.3333334419648605E-3</v>
      </c>
      <c r="W47" s="91"/>
      <c r="X47" s="89">
        <f t="shared" si="13"/>
        <v>7725</v>
      </c>
      <c r="Y47" s="45">
        <f t="shared" si="7"/>
        <v>114052248.56571692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32351.016865348869</v>
      </c>
      <c r="AD47" s="44">
        <f t="shared" ref="AD47:AD54" si="14">SUM(X47:AB47)</f>
        <v>114446456.37888537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0.33600240797212994</v>
      </c>
      <c r="V48" s="37">
        <f t="shared" si="5"/>
        <v>5.3333334451865048E-3</v>
      </c>
      <c r="W48" s="91"/>
      <c r="X48" s="89">
        <f t="shared" si="13"/>
        <v>7725</v>
      </c>
      <c r="Y48" s="45">
        <f t="shared" si="7"/>
        <v>114900744.79880138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32590.951807991005</v>
      </c>
      <c r="AD48" s="44">
        <f t="shared" si="14"/>
        <v>115297598.91760695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0.33600247989057569</v>
      </c>
      <c r="V49" s="37">
        <f t="shared" si="5"/>
        <v>5.3333334484795582E-3</v>
      </c>
      <c r="W49" s="91"/>
      <c r="X49" s="89">
        <f t="shared" si="13"/>
        <v>7725</v>
      </c>
      <c r="Y49" s="45">
        <f t="shared" si="7"/>
        <v>115749242.00096636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32830.890974881084</v>
      </c>
      <c r="AD49" s="44">
        <f t="shared" si="14"/>
        <v>116148968.11825591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0.33600255340809937</v>
      </c>
      <c r="V50" s="37">
        <f t="shared" si="5"/>
        <v>5.3333334518450666E-3</v>
      </c>
      <c r="W50" s="91"/>
      <c r="X50" s="89">
        <f t="shared" si="13"/>
        <v>7725</v>
      </c>
      <c r="Y50" s="45">
        <f t="shared" si="7"/>
        <v>116597740.19006144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33070.834238441152</v>
      </c>
      <c r="AD50" s="44">
        <f t="shared" si="14"/>
        <v>117000338.31441584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0.33600262854823032</v>
      </c>
      <c r="V51" s="37">
        <f t="shared" si="5"/>
        <v>5.3333334552840882E-3</v>
      </c>
      <c r="W51" s="91"/>
      <c r="X51" s="89">
        <f t="shared" si="13"/>
        <v>7725</v>
      </c>
      <c r="Y51" s="45">
        <f t="shared" si="7"/>
        <v>117446239.38431853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33310.781476179422</v>
      </c>
      <c r="AD51" s="44">
        <f t="shared" si="14"/>
        <v>117851709.52406208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0.33600270533466992</v>
      </c>
      <c r="V52" s="37">
        <f t="shared" si="5"/>
        <v>5.3333334587976882E-3</v>
      </c>
      <c r="W52" s="91"/>
      <c r="X52" s="89">
        <f t="shared" si="13"/>
        <v>7725</v>
      </c>
      <c r="Y52" s="45">
        <f t="shared" si="7"/>
        <v>118294739.60234973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33550.732570439286</v>
      </c>
      <c r="AD52" s="44">
        <f t="shared" si="14"/>
        <v>118703081.76556025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0.33600278379129112</v>
      </c>
      <c r="V53" s="37">
        <f t="shared" si="5"/>
        <v>5.3333334623869378E-3</v>
      </c>
      <c r="W53" s="91"/>
      <c r="X53" s="89">
        <f t="shared" si="13"/>
        <v>7725</v>
      </c>
      <c r="Y53" s="45">
        <f t="shared" si="7"/>
        <v>119143240.86314549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33790.687408163132</v>
      </c>
      <c r="AD53" s="44">
        <f t="shared" si="14"/>
        <v>119554455.05766402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0.33600286394213891</v>
      </c>
      <c r="V54" s="37">
        <f t="shared" si="5"/>
        <v>5.3333334660529159E-3</v>
      </c>
      <c r="W54" s="92"/>
      <c r="X54" s="89">
        <f t="shared" si="13"/>
        <v>7725</v>
      </c>
      <c r="Y54" s="45">
        <f t="shared" si="7"/>
        <v>119991743.18607289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34030.645880669726</v>
      </c>
      <c r="AD54" s="44">
        <f t="shared" si="14"/>
        <v>120405829.41951282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4658937722.5031252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4641433795.9826164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1317134.8224447353</v>
      </c>
      <c r="AD56" s="72">
        <f>X56+Y56+Z56+AA56+AB56</f>
        <v>4658937722.5031252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D616-037F-49C7-93CE-47797F1CEC9F}">
  <dimension ref="A1:AJ60"/>
  <sheetViews>
    <sheetView topLeftCell="Z34" workbookViewId="0">
      <selection activeCell="X15" sqref="X1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85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84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0.33600060722386682</v>
      </c>
      <c r="V9" s="37">
        <f>($AI$7/$AG$12)*(1+0.15*(P9/$AG$10)^4)+$AH$32</f>
        <v>5.3333333609960724E-3</v>
      </c>
      <c r="W9" s="91"/>
      <c r="X9" s="80">
        <f t="shared" ref="X9:X12" si="0">($AG$7*$AG$8*S9*$AG$24+$AG$15*$AG$16*R9*$AG$24)</f>
        <v>3600</v>
      </c>
      <c r="Y9" s="45">
        <f>(O9*U9*$AG$30+P9*V9*$AG$29)*365</f>
        <v>81422171.037914157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23071.125907109701</v>
      </c>
      <c r="AD9" s="44">
        <f>SUM(X9:AB9)</f>
        <v>81713383.068882659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G10+(G10*I10)</f>
        <v>1251.5123790474024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5.3333333627100417E-3</v>
      </c>
      <c r="W10" s="91"/>
      <c r="X10" s="80">
        <f t="shared" si="0"/>
        <v>3600</v>
      </c>
      <c r="Y10" s="45">
        <f t="shared" ref="Y10:Y54" si="7">(O10*U10*$AG$30+P10*V10*$AG$29)*365</f>
        <v>82657468.51992397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82953035.500707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1270.1799776514699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0.33600068434625008</v>
      </c>
      <c r="V11" s="37">
        <f t="shared" si="6"/>
        <v>5.3333333645023849E-3</v>
      </c>
      <c r="W11" s="91"/>
      <c r="X11" s="80">
        <f t="shared" si="0"/>
        <v>3600</v>
      </c>
      <c r="Y11" s="45">
        <f t="shared" si="7"/>
        <v>83892766.663472369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23770.881146561176</v>
      </c>
      <c r="AD11" s="44">
        <f t="shared" si="11"/>
        <v>84192686.744089663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1288.8469046604268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0.33600072555229193</v>
      </c>
      <c r="V12" s="37">
        <f t="shared" si="6"/>
        <v>5.3333333663754508E-3</v>
      </c>
      <c r="W12" s="91"/>
      <c r="X12" s="80">
        <f t="shared" si="0"/>
        <v>3600</v>
      </c>
      <c r="Y12" s="45">
        <f t="shared" si="7"/>
        <v>85128065.501515076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24120.754713566643</v>
      </c>
      <c r="AD12" s="44">
        <f t="shared" si="11"/>
        <v>85432336.137783781</v>
      </c>
      <c r="AE12" s="116"/>
      <c r="AF12" s="68" t="s">
        <v>32</v>
      </c>
      <c r="AG12" s="61">
        <v>15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1307.5131706689151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0.33600076859173794</v>
      </c>
      <c r="V13" s="37">
        <f t="shared" si="6"/>
        <v>5.3333333683316239E-3</v>
      </c>
      <c r="W13" s="91"/>
      <c r="X13" s="80">
        <f>($AG$7*$AG$8*S13*$AG$24+$AG$15*$AG$16*R13*$AG$24)</f>
        <v>3600</v>
      </c>
      <c r="Y13" s="45">
        <f t="shared" si="7"/>
        <v>86363365.067955226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24470.625635587963</v>
      </c>
      <c r="AD13" s="44">
        <f t="shared" si="11"/>
        <v>86671972.608186647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1326.1787860498978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0.33600081351818128</v>
      </c>
      <c r="V14" s="37">
        <f t="shared" si="6"/>
        <v>5.3333333703733223E-3</v>
      </c>
      <c r="W14" s="91"/>
      <c r="X14" s="80">
        <f>($AG$7*$AG$8*S14*$AG$24+$AG$15*$AG$16*R14*$AG$24)+AG26</f>
        <v>1163600</v>
      </c>
      <c r="Y14" s="45">
        <f t="shared" si="7"/>
        <v>87598665.397657961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24820.493954132413</v>
      </c>
      <c r="AD14" s="44">
        <f t="shared" si="11"/>
        <v>89071265.196352646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1344.8437609604243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0.3360008603859872</v>
      </c>
      <c r="V15" s="37">
        <f t="shared" si="6"/>
        <v>5.3333333725029998E-3</v>
      </c>
      <c r="W15" s="91"/>
      <c r="X15" s="80">
        <f>($AJ$11*$AG$8*S15*$AG$25+$AJ$9*$AG$8*$AG$24*S15+$AG$15*$AG$16*R15*$AG$24)</f>
        <v>7725</v>
      </c>
      <c r="Y15" s="45">
        <f t="shared" si="7"/>
        <v>88833966.526464894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25170.359709843273</v>
      </c>
      <c r="AD15" s="44">
        <f t="shared" si="11"/>
        <v>89154673.140533894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1363.5081053472225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0.33600090925029286</v>
      </c>
      <c r="V16" s="37">
        <f t="shared" si="6"/>
        <v>5.333333374723144E-3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90069268.491208702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25520.222942522239</v>
      </c>
      <c r="AD16" s="44">
        <f t="shared" si="11"/>
        <v>90393946.47764647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1382.1718289521107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0.33600096016700776</v>
      </c>
      <c r="V17" s="37">
        <f t="shared" si="6"/>
        <v>5.3333333770362763E-3</v>
      </c>
      <c r="W17" s="91"/>
      <c r="X17" s="89">
        <f t="shared" si="13"/>
        <v>7725</v>
      </c>
      <c r="Y17" s="45">
        <f t="shared" si="7"/>
        <v>91304571.329727754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25870.083691151067</v>
      </c>
      <c r="AD17" s="44">
        <f t="shared" si="11"/>
        <v>91633210.245610371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1400.8349413172516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0.33600101319281334</v>
      </c>
      <c r="V18" s="37">
        <f t="shared" si="6"/>
        <v>5.3333333794449564E-3</v>
      </c>
      <c r="W18" s="91"/>
      <c r="X18" s="89">
        <f t="shared" si="13"/>
        <v>7725</v>
      </c>
      <c r="Y18" s="45">
        <f t="shared" si="7"/>
        <v>92539875.080880538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26219.941993912576</v>
      </c>
      <c r="AD18" s="44">
        <f t="shared" si="11"/>
        <v>92872464.483364061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1419.4974517902378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0.33600106838516319</v>
      </c>
      <c r="V19" s="37">
        <f t="shared" si="6"/>
        <v>5.3333333819517723E-3</v>
      </c>
      <c r="W19" s="91"/>
      <c r="X19" s="89">
        <f t="shared" si="13"/>
        <v>7725</v>
      </c>
      <c r="Y19" s="45">
        <f t="shared" si="7"/>
        <v>93775179.784560308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26569.79788821104</v>
      </c>
      <c r="AD19" s="44">
        <f t="shared" si="11"/>
        <v>94111709.230879173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1438.1593695290267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0.33600112580228292</v>
      </c>
      <c r="V20" s="37">
        <f t="shared" si="6"/>
        <v>5.3333333845593514E-3</v>
      </c>
      <c r="W20" s="91"/>
      <c r="X20" s="89">
        <f t="shared" si="13"/>
        <v>7725</v>
      </c>
      <c r="Y20" s="45">
        <f t="shared" si="7"/>
        <v>95010485.48170945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26919.651410691891</v>
      </c>
      <c r="AD20" s="44">
        <f t="shared" si="11"/>
        <v>95350944.52917482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1456.8207035067257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0.33600118550317032</v>
      </c>
      <c r="V21" s="37">
        <f t="shared" si="6"/>
        <v>5.3333333872703538E-3</v>
      </c>
      <c r="W21" s="91"/>
      <c r="X21" s="89">
        <f t="shared" si="13"/>
        <v>7725</v>
      </c>
      <c r="Y21" s="45">
        <f t="shared" si="7"/>
        <v>96245792.214334115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27269.502597260889</v>
      </c>
      <c r="AD21" s="44">
        <f t="shared" si="11"/>
        <v>96590170.420332357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1475.4814625162323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0.33600124754759514</v>
      </c>
      <c r="V22" s="37">
        <f t="shared" si="6"/>
        <v>5.3333333900874762E-3</v>
      </c>
      <c r="W22" s="91"/>
      <c r="X22" s="89">
        <f t="shared" si="13"/>
        <v>7725</v>
      </c>
      <c r="Y22" s="45">
        <f t="shared" si="7"/>
        <v>97481100.025518626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27619.351483102699</v>
      </c>
      <c r="AD22" s="44">
        <f t="shared" si="11"/>
        <v>97829386.947509825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1494.1416551747359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0.33600131199609939</v>
      </c>
      <c r="V23" s="37">
        <f t="shared" si="6"/>
        <v>5.3333333930134456E-3</v>
      </c>
      <c r="W23" s="91"/>
      <c r="X23" s="89">
        <f t="shared" si="13"/>
        <v>7725</v>
      </c>
      <c r="Y23" s="45">
        <f t="shared" si="7"/>
        <v>98716408.959440023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27969.19810269888</v>
      </c>
      <c r="AD23" s="44">
        <f t="shared" si="11"/>
        <v>99068594.154956475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1512.8012899280839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0.33600137890999693</v>
      </c>
      <c r="V24" s="37">
        <f t="shared" si="6"/>
        <v>5.3333333960510279E-3</v>
      </c>
      <c r="W24" s="91"/>
      <c r="X24" s="89">
        <f t="shared" si="13"/>
        <v>7725</v>
      </c>
      <c r="Y24" s="45">
        <f t="shared" si="7"/>
        <v>99951719.061382502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28319.042489845378</v>
      </c>
      <c r="AD24" s="44">
        <f t="shared" si="11"/>
        <v>100307792.08802727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1531.4603750550209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0.33600144835137397</v>
      </c>
      <c r="V25" s="37">
        <f t="shared" si="6"/>
        <v>5.3333333992030187E-3</v>
      </c>
      <c r="W25" s="91"/>
      <c r="X25" s="89">
        <f t="shared" si="13"/>
        <v>7725</v>
      </c>
      <c r="Y25" s="45">
        <f t="shared" si="7"/>
        <v>101187030.37775187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28668.884677669459</v>
      </c>
      <c r="AD25" s="44">
        <f t="shared" si="11"/>
        <v>101546980.79319747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1550.1189186712991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0.33600152038308856</v>
      </c>
      <c r="V26" s="37">
        <f t="shared" si="6"/>
        <v>5.333333402472256E-3</v>
      </c>
      <c r="W26" s="91"/>
      <c r="X26" s="89">
        <f t="shared" si="13"/>
        <v>7725</v>
      </c>
      <c r="Y26" s="45">
        <f t="shared" si="7"/>
        <v>102422342.95609009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29018.724698646209</v>
      </c>
      <c r="AD26" s="44">
        <f t="shared" si="11"/>
        <v>102786160.31807701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1568.7769287336728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0.33600159506877103</v>
      </c>
      <c r="V27" s="37">
        <f t="shared" si="6"/>
        <v>5.333333405861603E-3</v>
      </c>
      <c r="W27" s="91"/>
      <c r="X27" s="89">
        <f t="shared" si="13"/>
        <v>7725</v>
      </c>
      <c r="Y27" s="45">
        <f t="shared" si="7"/>
        <v>103657656.84508963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29368.562584614461</v>
      </c>
      <c r="AD27" s="44">
        <f t="shared" si="11"/>
        <v>104025330.71142504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1587.4344130437687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0.33600167247282375</v>
      </c>
      <c r="V28" s="37">
        <f t="shared" si="6"/>
        <v>5.3333334093739627E-3</v>
      </c>
      <c r="W28" s="91"/>
      <c r="X28" s="89">
        <f t="shared" si="13"/>
        <v>7725</v>
      </c>
      <c r="Y28" s="45">
        <f t="shared" si="7"/>
        <v>104892972.09460795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29718.398366792317</v>
      </c>
      <c r="AD28" s="44">
        <f t="shared" si="11"/>
        <v>105264492.02316444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1606.0913792518531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0.33600175266042104</v>
      </c>
      <c r="V29" s="37">
        <f t="shared" si="6"/>
        <v>5.3333334130122728E-3</v>
      </c>
      <c r="W29" s="91"/>
      <c r="X29" s="89">
        <f t="shared" si="13"/>
        <v>7725</v>
      </c>
      <c r="Y29" s="45">
        <f t="shared" si="7"/>
        <v>106128288.75568187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30068.232075792206</v>
      </c>
      <c r="AD29" s="44">
        <f t="shared" si="11"/>
        <v>106503644.30439614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1624.7478348604816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0.33600183569750952</v>
      </c>
      <c r="V30" s="37">
        <f t="shared" si="6"/>
        <v>5.3333334167795024E-3</v>
      </c>
      <c r="W30" s="91"/>
      <c r="X30" s="89">
        <f t="shared" si="13"/>
        <v>7725</v>
      </c>
      <c r="Y30" s="45">
        <f t="shared" si="7"/>
        <v>107363606.88054217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30418.063741635506</v>
      </c>
      <c r="AD30" s="44">
        <f t="shared" si="11"/>
        <v>107742787.6074138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1643.4037872280473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0.33600192165080772</v>
      </c>
      <c r="V31" s="37">
        <f t="shared" si="6"/>
        <v>5.3333334206786594E-3</v>
      </c>
      <c r="W31" s="91"/>
      <c r="X31" s="89">
        <f t="shared" si="13"/>
        <v>7725</v>
      </c>
      <c r="Y31" s="45">
        <f t="shared" si="7"/>
        <v>108598926.52262777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30767.893393766717</v>
      </c>
      <c r="AD31" s="44">
        <f t="shared" si="11"/>
        <v>108981921.98571801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1662.0592435722285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0.33600201058780638</v>
      </c>
      <c r="V32" s="37">
        <f t="shared" si="6"/>
        <v>5.3333334247127832E-3</v>
      </c>
      <c r="W32" s="91"/>
      <c r="X32" s="89">
        <f t="shared" si="13"/>
        <v>7725</v>
      </c>
      <c r="Y32" s="45">
        <f t="shared" si="7"/>
        <v>109834247.73660041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31117.721061067292</v>
      </c>
      <c r="AD32" s="44">
        <f t="shared" si="11"/>
        <v>110221047.494031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1680.714210973334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0.33600210257676827</v>
      </c>
      <c r="V33" s="37">
        <f t="shared" si="6"/>
        <v>5.3333334288849475E-3</v>
      </c>
      <c r="W33" s="91"/>
      <c r="X33" s="89">
        <f t="shared" si="13"/>
        <v>7725</v>
      </c>
      <c r="Y33" s="45">
        <f t="shared" si="7"/>
        <v>111069570.57835881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31467.546771868969</v>
      </c>
      <c r="AD33" s="44">
        <f t="shared" si="11"/>
        <v>111460164.18831086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1699.3686963775583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0.33600219768672818</v>
      </c>
      <c r="V34" s="37">
        <f t="shared" si="6"/>
        <v>5.3333334331982611E-3</v>
      </c>
      <c r="W34" s="91"/>
      <c r="X34" s="89">
        <f t="shared" si="13"/>
        <v>7725</v>
      </c>
      <c r="Y34" s="45">
        <f t="shared" si="7"/>
        <v>112304895.10505319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31817.370553966859</v>
      </c>
      <c r="AD34" s="44">
        <f t="shared" si="11"/>
        <v>112699272.12576601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1718.0227066001394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0.33600229598749315</v>
      </c>
      <c r="V35" s="37">
        <f t="shared" si="6"/>
        <v>5.333333437655869E-3</v>
      </c>
      <c r="W35" s="91"/>
      <c r="X35" s="89">
        <f t="shared" si="13"/>
        <v>7725</v>
      </c>
      <c r="Y35" s="45">
        <f t="shared" si="7"/>
        <v>113540221.37509966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32167.192434632041</v>
      </c>
      <c r="AD35" s="44">
        <f t="shared" si="11"/>
        <v>113938371.36486968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1736.6762483284338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0.33600239754964212</v>
      </c>
      <c r="V36" s="37">
        <f t="shared" si="6"/>
        <v>5.3333334422609483E-3</v>
      </c>
      <c r="W36" s="91"/>
      <c r="X36" s="89">
        <f t="shared" si="13"/>
        <v>7725</v>
      </c>
      <c r="Y36" s="45">
        <f t="shared" si="7"/>
        <v>114775549.44819464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32517.012440623887</v>
      </c>
      <c r="AD36" s="44">
        <f t="shared" si="11"/>
        <v>115177461.96537434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1755.3293281248968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0.33600250244452629</v>
      </c>
      <c r="V37" s="37">
        <f t="shared" si="6"/>
        <v>5.3333334470167127E-3</v>
      </c>
      <c r="W37" s="91"/>
      <c r="X37" s="89">
        <f t="shared" si="13"/>
        <v>7725</v>
      </c>
      <c r="Y37" s="45">
        <f t="shared" si="7"/>
        <v>116010879.38532913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32866.830598201952</v>
      </c>
      <c r="AD37" s="44">
        <f t="shared" si="11"/>
        <v>116416543.98832598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1773.9819524299917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0.33600261074426885</v>
      </c>
      <c r="V38" s="37">
        <f t="shared" si="6"/>
        <v>5.3333334519264078E-3</v>
      </c>
      <c r="W38" s="91"/>
      <c r="X38" s="89">
        <f t="shared" si="13"/>
        <v>7725</v>
      </c>
      <c r="Y38" s="45">
        <f t="shared" si="7"/>
        <v>117246211.2488032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33216.646933137665</v>
      </c>
      <c r="AD38" s="44">
        <f t="shared" si="11"/>
        <v>117655617.4960787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1792.6341275650054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0.33600272252176505</v>
      </c>
      <c r="V39" s="37">
        <f t="shared" si="6"/>
        <v>5.3333334569933156E-3</v>
      </c>
      <c r="W39" s="91"/>
      <c r="X39" s="89">
        <f t="shared" si="13"/>
        <v>7725</v>
      </c>
      <c r="Y39" s="45">
        <f t="shared" si="7"/>
        <v>118481545.10224025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33566.461470725582</v>
      </c>
      <c r="AD39" s="44">
        <f t="shared" si="11"/>
        <v>118894682.55230883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1811.2858597347958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0.3360028378506823</v>
      </c>
      <c r="V40" s="37">
        <f t="shared" si="6"/>
        <v>5.3333334622207521E-3</v>
      </c>
      <c r="W40" s="91"/>
      <c r="X40" s="89">
        <f t="shared" si="13"/>
        <v>7725</v>
      </c>
      <c r="Y40" s="45">
        <f t="shared" si="7"/>
        <v>119716881.01060151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33916.274235794343</v>
      </c>
      <c r="AD40" s="44">
        <f t="shared" si="11"/>
        <v>120133739.22202966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1829.9371550304584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0.33600295680546011</v>
      </c>
      <c r="V41" s="37">
        <f t="shared" si="6"/>
        <v>5.333333467612068E-3</v>
      </c>
      <c r="W41" s="91"/>
      <c r="X41" s="89">
        <f t="shared" si="13"/>
        <v>7725</v>
      </c>
      <c r="Y41" s="45">
        <f t="shared" si="7"/>
        <v>120952219.04020034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34266.085252717385</v>
      </c>
      <c r="AD41" s="44">
        <f t="shared" si="11"/>
        <v>121372787.57160553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1848.5880194319225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0.33600307946130992</v>
      </c>
      <c r="V42" s="37">
        <f t="shared" si="6"/>
        <v>5.3333334731706485E-3</v>
      </c>
      <c r="W42" s="91"/>
      <c r="X42" s="89">
        <f t="shared" si="13"/>
        <v>7725</v>
      </c>
      <c r="Y42" s="45">
        <f t="shared" si="7"/>
        <v>122187559.25871645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34615.894545423303</v>
      </c>
      <c r="AD42" s="44">
        <f t="shared" si="11"/>
        <v>122611827.66876632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1867.2384588104758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0.33600320589421551</v>
      </c>
      <c r="V43" s="37">
        <f t="shared" si="6"/>
        <v>5.3333334788999119E-3</v>
      </c>
      <c r="W43" s="91"/>
      <c r="X43" s="89">
        <f t="shared" si="13"/>
        <v>7725</v>
      </c>
      <c r="Y43" s="45">
        <f t="shared" si="7"/>
        <v>123422901.73521051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34965.702137405977</v>
      </c>
      <c r="AD43" s="44">
        <f t="shared" si="11"/>
        <v>123850859.5826219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18132.12279417973</v>
      </c>
      <c r="P44" s="39">
        <f t="shared" si="2"/>
        <v>1885.8884789312201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0.33600333618093248</v>
      </c>
      <c r="V44" s="37">
        <f t="shared" si="6"/>
        <v>5.3333334848033138E-3</v>
      </c>
      <c r="W44" s="91"/>
      <c r="X44" s="89">
        <f t="shared" si="13"/>
        <v>7725</v>
      </c>
      <c r="Y44" s="45">
        <f t="shared" si="7"/>
        <v>124658246.54013833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35315.508051734403</v>
      </c>
      <c r="AD44" s="44">
        <f t="shared" si="11"/>
        <v>125089883.38367639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1904.5380854554598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0.3360034703989887</v>
      </c>
      <c r="V45" s="37">
        <f t="shared" si="6"/>
        <v>5.333333490884341E-3</v>
      </c>
      <c r="W45" s="91"/>
      <c r="X45" s="89">
        <f t="shared" si="13"/>
        <v>7725</v>
      </c>
      <c r="Y45" s="45">
        <f t="shared" si="7"/>
        <v>125893593.74536514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35665.312311062167</v>
      </c>
      <c r="AD45" s="44">
        <f t="shared" si="11"/>
        <v>126328899.1438425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1923.1872839430305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0.3360036086266841</v>
      </c>
      <c r="V46" s="37">
        <f t="shared" si="6"/>
        <v>5.3333334971465175E-3</v>
      </c>
      <c r="W46" s="91"/>
      <c r="X46" s="89">
        <f t="shared" si="13"/>
        <v>7725</v>
      </c>
      <c r="Y46" s="45">
        <f t="shared" si="7"/>
        <v>127128943.42418016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36015.114937636914</v>
      </c>
      <c r="AD46" s="44">
        <f t="shared" si="11"/>
        <v>127567906.93645601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1941.8360798545596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0.3360037509430906</v>
      </c>
      <c r="V47" s="37">
        <f t="shared" si="6"/>
        <v>5.3333335035934014E-3</v>
      </c>
      <c r="W47" s="91"/>
      <c r="X47" s="89">
        <f t="shared" si="13"/>
        <v>7725</v>
      </c>
      <c r="Y47" s="45">
        <f t="shared" si="7"/>
        <v>128364295.65131067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36364.915953309246</v>
      </c>
      <c r="AD47" s="44">
        <f t="shared" ref="AD47:AD54" si="14">SUM(X47:AB47)</f>
        <v>128806906.83628999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18850.843122906754</v>
      </c>
      <c r="P48" s="39">
        <f t="shared" si="2"/>
        <v>1960.4844785536693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0.33600389742805226</v>
      </c>
      <c r="V48" s="37">
        <f t="shared" si="6"/>
        <v>5.3333335102285833E-3</v>
      </c>
      <c r="W48" s="91"/>
      <c r="X48" s="89">
        <f t="shared" si="13"/>
        <v>7725</v>
      </c>
      <c r="Y48" s="45">
        <f t="shared" si="7"/>
        <v>129599650.50293645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36714.715379541638</v>
      </c>
      <c r="AD48" s="44">
        <f t="shared" si="14"/>
        <v>130046189.99859017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19030.52320508851</v>
      </c>
      <c r="P49" s="39">
        <f t="shared" si="2"/>
        <v>1979.1324853091237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0.33600404816218532</v>
      </c>
      <c r="V49" s="37">
        <f t="shared" si="6"/>
        <v>5.3333335170556908E-3</v>
      </c>
      <c r="W49" s="91"/>
      <c r="X49" s="89">
        <f t="shared" si="13"/>
        <v>7725</v>
      </c>
      <c r="Y49" s="45">
        <f t="shared" si="7"/>
        <v>130835008.05670424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37064.513237416955</v>
      </c>
      <c r="AD49" s="44">
        <f t="shared" si="14"/>
        <v>131285729.86457539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19210.203287270266</v>
      </c>
      <c r="P50" s="39">
        <f t="shared" si="2"/>
        <v>1997.780105296913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0.33600420322687802</v>
      </c>
      <c r="V50" s="37">
        <f t="shared" si="6"/>
        <v>5.3333335240783823E-3</v>
      </c>
      <c r="W50" s="91"/>
      <c r="X50" s="89">
        <f t="shared" si="13"/>
        <v>7725</v>
      </c>
      <c r="Y50" s="45">
        <f t="shared" si="7"/>
        <v>132070368.39174186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37414.309547646873</v>
      </c>
      <c r="AD50" s="44">
        <f t="shared" si="14"/>
        <v>132525272.50858873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19389.883369452022</v>
      </c>
      <c r="P51" s="39">
        <f t="shared" si="2"/>
        <v>2016.4273436022895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0.33600436270429063</v>
      </c>
      <c r="V51" s="37">
        <f t="shared" si="6"/>
        <v>5.3333335313003553E-3</v>
      </c>
      <c r="W51" s="91"/>
      <c r="X51" s="89">
        <f t="shared" si="13"/>
        <v>7725</v>
      </c>
      <c r="Y51" s="45">
        <f t="shared" si="7"/>
        <v>133305731.58867252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37764.104330579939</v>
      </c>
      <c r="AD51" s="44">
        <f t="shared" si="14"/>
        <v>133764818.01129606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19569.563451633778</v>
      </c>
      <c r="P52" s="39">
        <f t="shared" si="2"/>
        <v>2035.0742052217456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0.33600452667735553</v>
      </c>
      <c r="V52" s="37">
        <f t="shared" si="6"/>
        <v>5.3333335387253404E-3</v>
      </c>
      <c r="W52" s="91"/>
      <c r="X52" s="89">
        <f t="shared" si="13"/>
        <v>7725</v>
      </c>
      <c r="Y52" s="45">
        <f t="shared" si="7"/>
        <v>134541097.72962934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38113.897606209553</v>
      </c>
      <c r="AD52" s="44">
        <f t="shared" si="14"/>
        <v>135004366.45487237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19749.243533815534</v>
      </c>
      <c r="P53" s="39">
        <f t="shared" si="2"/>
        <v>2053.720695064942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0.33600469522977738</v>
      </c>
      <c r="V53" s="37">
        <f t="shared" si="6"/>
        <v>5.3333335463570984E-3</v>
      </c>
      <c r="W53" s="91"/>
      <c r="X53" s="89">
        <f t="shared" si="13"/>
        <v>7725</v>
      </c>
      <c r="Y53" s="45">
        <f t="shared" si="7"/>
        <v>135776466.89826944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38463.689394181667</v>
      </c>
      <c r="AD53" s="44">
        <f t="shared" si="14"/>
        <v>136243917.92301589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19928.923615997293</v>
      </c>
      <c r="P54" s="39">
        <f t="shared" si="2"/>
        <v>2072.3668179565875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0.33600486844603261</v>
      </c>
      <c r="V54" s="37">
        <f t="shared" si="6"/>
        <v>5.3333335541994311E-3</v>
      </c>
      <c r="W54" s="92"/>
      <c r="X54" s="89">
        <f t="shared" si="13"/>
        <v>7725</v>
      </c>
      <c r="Y54" s="45">
        <f t="shared" si="7"/>
        <v>137011839.17978838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38813.479713802277</v>
      </c>
      <c r="AD54" s="44">
        <f t="shared" si="14"/>
        <v>137483472.50096264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5042778627.4996834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5023969616.3092022</v>
      </c>
      <c r="Z56" s="71">
        <f>SUM(Z9:Z54)</f>
        <v>15269750.680273406</v>
      </c>
      <c r="AA56" s="71">
        <f>SUM(AA9:AA54)</f>
        <v>625299.4132128919</v>
      </c>
      <c r="AB56" s="78">
        <f>SUM(AB9:AB54)</f>
        <v>1423361.0969959788</v>
      </c>
      <c r="AD56" s="72">
        <f>X56+Y56+Z56+AA56+AB56</f>
        <v>5042778627.4996843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9384-1AAF-4C0B-A56F-7BEEF127173D}">
  <dimension ref="A1:AJ60"/>
  <sheetViews>
    <sheetView topLeftCell="Z37" workbookViewId="0">
      <selection activeCell="X15" sqref="X1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87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86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0.33600060722386682</v>
      </c>
      <c r="V9" s="37">
        <f>($AI$7/$AG$12)*(1+0.15*(P9/$AG$10)^4)+$AH$32</f>
        <v>5.3333333617906313E-3</v>
      </c>
      <c r="W9" s="91"/>
      <c r="X9" s="80">
        <f t="shared" ref="X9:X12" si="0">($AG$7*$AG$8*S9*$AG$24+$AG$15*$AG$16*R9*$AG$24)</f>
        <v>3600</v>
      </c>
      <c r="Y9" s="45">
        <f>(O9*U9*$AG$30+P9*V9*$AG$29)*365</f>
        <v>81422767.816504076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23106.174847371709</v>
      </c>
      <c r="AD9" s="44">
        <f>SUM(X9:AB9)</f>
        <v>81714053.260749742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G10+(G10*J10)</f>
        <v>1260.2474266019526</v>
      </c>
      <c r="Q10" s="91"/>
      <c r="R10" s="32">
        <f t="shared" ref="R10:R54" si="3">IF(O10&lt;$AG$18,1,2)</f>
        <v>1</v>
      </c>
      <c r="S10" s="37">
        <f t="shared" ref="S10:S54" si="4">IF(P10&lt;$AG$10,1,2)</f>
        <v>1</v>
      </c>
      <c r="T10" s="91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5.3333333635388188E-3</v>
      </c>
      <c r="W10" s="91"/>
      <c r="X10" s="80">
        <f t="shared" si="0"/>
        <v>3600</v>
      </c>
      <c r="Y10" s="45">
        <f t="shared" ref="Y10:Y54" si="7">(O10*U10*$AG$30+P10*V10*$AG$29)*365</f>
        <v>82658063.667847306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23455.958062968919</v>
      </c>
      <c r="AD10" s="44">
        <f t="shared" ref="AD10:AD46" si="11">SUM(X10:AB10)</f>
        <v>82953703.861309424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1278.8907908122485</v>
      </c>
      <c r="Q11" s="91"/>
      <c r="R11" s="32">
        <f t="shared" si="3"/>
        <v>1</v>
      </c>
      <c r="S11" s="37">
        <f t="shared" si="4"/>
        <v>1</v>
      </c>
      <c r="T11" s="91"/>
      <c r="U11" s="43">
        <f t="shared" si="5"/>
        <v>0.33600068434625008</v>
      </c>
      <c r="V11" s="37">
        <f t="shared" si="6"/>
        <v>5.3333333653662425E-3</v>
      </c>
      <c r="W11" s="91"/>
      <c r="X11" s="80">
        <f t="shared" si="0"/>
        <v>3600</v>
      </c>
      <c r="Y11" s="45">
        <f t="shared" si="7"/>
        <v>83893360.160226628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23805.737343764631</v>
      </c>
      <c r="AD11" s="44">
        <f t="shared" si="11"/>
        <v>84193353.250402749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1297.5332072688666</v>
      </c>
      <c r="Q12" s="91"/>
      <c r="R12" s="32">
        <f t="shared" si="3"/>
        <v>1</v>
      </c>
      <c r="S12" s="37">
        <f t="shared" si="4"/>
        <v>1</v>
      </c>
      <c r="T12" s="91"/>
      <c r="U12" s="43">
        <f t="shared" si="5"/>
        <v>0.33600072555229193</v>
      </c>
      <c r="V12" s="37">
        <f t="shared" si="6"/>
        <v>5.3333333672752571E-3</v>
      </c>
      <c r="W12" s="91"/>
      <c r="X12" s="80">
        <f t="shared" si="0"/>
        <v>3600</v>
      </c>
      <c r="Y12" s="45">
        <f t="shared" si="7"/>
        <v>85128657.328284711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24155.512832137239</v>
      </c>
      <c r="AD12" s="44">
        <f t="shared" si="11"/>
        <v>85433000.768677413</v>
      </c>
      <c r="AE12" s="116"/>
      <c r="AF12" s="68" t="s">
        <v>32</v>
      </c>
      <c r="AG12" s="61">
        <v>15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1316.1747098569922</v>
      </c>
      <c r="Q13" s="91"/>
      <c r="R13" s="32">
        <f t="shared" si="3"/>
        <v>1</v>
      </c>
      <c r="S13" s="37">
        <f t="shared" si="4"/>
        <v>1</v>
      </c>
      <c r="T13" s="91"/>
      <c r="U13" s="43">
        <f t="shared" si="5"/>
        <v>0.33600076859173794</v>
      </c>
      <c r="V13" s="37">
        <f t="shared" si="6"/>
        <v>5.3333333692682549E-3</v>
      </c>
      <c r="W13" s="91"/>
      <c r="X13" s="80">
        <f>($AG$7*$AG$8*S13*$AG$24+$AG$15*$AG$16*R13*$AG$24)</f>
        <v>3600</v>
      </c>
      <c r="Y13" s="45">
        <f t="shared" si="7"/>
        <v>86363955.207511529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24505.284663677838</v>
      </c>
      <c r="AD13" s="44">
        <f t="shared" si="11"/>
        <v>86672635.344312668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1334.8153308654994</v>
      </c>
      <c r="Q14" s="91"/>
      <c r="R14" s="32">
        <f t="shared" si="3"/>
        <v>1</v>
      </c>
      <c r="S14" s="37">
        <f t="shared" si="4"/>
        <v>1</v>
      </c>
      <c r="T14" s="91"/>
      <c r="U14" s="43">
        <f t="shared" si="5"/>
        <v>0.33600081351818128</v>
      </c>
      <c r="V14" s="37">
        <f t="shared" si="6"/>
        <v>5.3333333713476583E-3</v>
      </c>
      <c r="W14" s="91"/>
      <c r="X14" s="80">
        <f>($AG$7*$AG$8*S14*$AG$24+$AG$15*$AG$16*R14*$AG$24)+AG26</f>
        <v>1163600</v>
      </c>
      <c r="Y14" s="45">
        <f t="shared" si="7"/>
        <v>87599253.834265426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24855.052967589905</v>
      </c>
      <c r="AD14" s="44">
        <f t="shared" si="11"/>
        <v>89071926.020039856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1353.4551010798561</v>
      </c>
      <c r="Q15" s="91"/>
      <c r="R15" s="32">
        <f t="shared" si="3"/>
        <v>1</v>
      </c>
      <c r="S15" s="37">
        <f t="shared" si="4"/>
        <v>1</v>
      </c>
      <c r="T15" s="91"/>
      <c r="U15" s="43">
        <f t="shared" si="5"/>
        <v>0.3360008603859872</v>
      </c>
      <c r="V15" s="37">
        <f t="shared" si="6"/>
        <v>5.3333333735159257E-3</v>
      </c>
      <c r="W15" s="91"/>
      <c r="X15" s="80">
        <f>($AJ$11*$AG$8*S15*$AG$25+$AJ$9*$AG$8*$AG$24*S15+$AG$15*$AG$16*R15*$AG$24)</f>
        <v>7725</v>
      </c>
      <c r="Y15" s="45">
        <f t="shared" si="7"/>
        <v>88834553.245793521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25204.817867061069</v>
      </c>
      <c r="AD15" s="44">
        <f t="shared" si="11"/>
        <v>89155332.035689458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1372.0940498686207</v>
      </c>
      <c r="Q16" s="91"/>
      <c r="R16" s="32">
        <f t="shared" si="3"/>
        <v>1</v>
      </c>
      <c r="S16" s="37">
        <f t="shared" si="4"/>
        <v>1</v>
      </c>
      <c r="T16" s="91"/>
      <c r="U16" s="43">
        <f t="shared" si="5"/>
        <v>0.33600090925029286</v>
      </c>
      <c r="V16" s="37">
        <f t="shared" si="6"/>
        <v>5.3333333757755504E-3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90069853.480251744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25554.579479609194</v>
      </c>
      <c r="AD16" s="44">
        <f t="shared" si="11"/>
        <v>90394603.429663599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1390.7322052640286</v>
      </c>
      <c r="Q17" s="91"/>
      <c r="R17" s="32">
        <f t="shared" si="3"/>
        <v>1</v>
      </c>
      <c r="S17" s="37">
        <f t="shared" si="4"/>
        <v>1</v>
      </c>
      <c r="T17" s="91"/>
      <c r="U17" s="43">
        <f t="shared" si="5"/>
        <v>0.33600096016700776</v>
      </c>
      <c r="V17" s="37">
        <f t="shared" si="6"/>
        <v>5.3333333781290593E-3</v>
      </c>
      <c r="W17" s="91"/>
      <c r="X17" s="89">
        <f t="shared" si="13"/>
        <v>7725</v>
      </c>
      <c r="Y17" s="45">
        <f t="shared" si="7"/>
        <v>91305154.576724663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25904.337917404879</v>
      </c>
      <c r="AD17" s="44">
        <f t="shared" si="11"/>
        <v>91633865.241281793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1409.369594037147</v>
      </c>
      <c r="Q18" s="91"/>
      <c r="R18" s="32">
        <f t="shared" si="3"/>
        <v>1</v>
      </c>
      <c r="S18" s="37">
        <f t="shared" si="4"/>
        <v>1</v>
      </c>
      <c r="T18" s="91"/>
      <c r="U18" s="43">
        <f t="shared" si="5"/>
        <v>0.33600101319281334</v>
      </c>
      <c r="V18" s="37">
        <f t="shared" si="6"/>
        <v>5.3333333805790153E-3</v>
      </c>
      <c r="W18" s="91"/>
      <c r="X18" s="89">
        <f t="shared" si="13"/>
        <v>7725</v>
      </c>
      <c r="Y18" s="45">
        <f t="shared" si="7"/>
        <v>92540456.57524462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26254.093287572177</v>
      </c>
      <c r="AD18" s="44">
        <f t="shared" si="11"/>
        <v>92873117.510800719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1428.0062417680085</v>
      </c>
      <c r="Q19" s="91"/>
      <c r="R19" s="32">
        <f t="shared" si="3"/>
        <v>1</v>
      </c>
      <c r="S19" s="37">
        <f t="shared" si="4"/>
        <v>1</v>
      </c>
      <c r="T19" s="91"/>
      <c r="U19" s="43">
        <f t="shared" si="5"/>
        <v>0.33600106838516319</v>
      </c>
      <c r="V19" s="37">
        <f t="shared" si="6"/>
        <v>5.3333333831280154E-3</v>
      </c>
      <c r="W19" s="91"/>
      <c r="X19" s="89">
        <f t="shared" si="13"/>
        <v>7725</v>
      </c>
      <c r="Y19" s="45">
        <f t="shared" si="7"/>
        <v>93775759.516810879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26603.84569246924</v>
      </c>
      <c r="AD19" s="44">
        <f t="shared" si="11"/>
        <v>94112360.279434115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1446.6421729111189</v>
      </c>
      <c r="Q20" s="91"/>
      <c r="R20" s="32">
        <f t="shared" si="3"/>
        <v>1</v>
      </c>
      <c r="S20" s="37">
        <f t="shared" si="4"/>
        <v>1</v>
      </c>
      <c r="T20" s="91"/>
      <c r="U20" s="43">
        <f t="shared" si="5"/>
        <v>0.33600112580228292</v>
      </c>
      <c r="V20" s="37">
        <f t="shared" si="6"/>
        <v>5.3333333857786876E-3</v>
      </c>
      <c r="W20" s="91"/>
      <c r="X20" s="89">
        <f t="shared" si="13"/>
        <v>7725</v>
      </c>
      <c r="Y20" s="45">
        <f t="shared" si="7"/>
        <v>95011063.443407968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26953.595229950424</v>
      </c>
      <c r="AD20" s="44">
        <f t="shared" si="11"/>
        <v>95351593.589371398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1465.2774108566889</v>
      </c>
      <c r="Q21" s="91"/>
      <c r="R21" s="32">
        <f t="shared" si="3"/>
        <v>1</v>
      </c>
      <c r="S21" s="37">
        <f t="shared" si="4"/>
        <v>1</v>
      </c>
      <c r="T21" s="91"/>
      <c r="U21" s="43">
        <f t="shared" si="5"/>
        <v>0.33600118550317032</v>
      </c>
      <c r="V21" s="37">
        <f t="shared" si="6"/>
        <v>5.3333333885336991E-3</v>
      </c>
      <c r="W21" s="91"/>
      <c r="X21" s="89">
        <f t="shared" si="13"/>
        <v>7725</v>
      </c>
      <c r="Y21" s="45">
        <f t="shared" si="7"/>
        <v>96246368.39802438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27303.341993611328</v>
      </c>
      <c r="AD21" s="44">
        <f t="shared" si="11"/>
        <v>96590817.483797178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1483.9119779879088</v>
      </c>
      <c r="Q22" s="91"/>
      <c r="R22" s="32">
        <f t="shared" si="3"/>
        <v>1</v>
      </c>
      <c r="S22" s="37">
        <f t="shared" si="4"/>
        <v>1</v>
      </c>
      <c r="T22" s="91"/>
      <c r="U22" s="43">
        <f t="shared" si="5"/>
        <v>0.33600124754759514</v>
      </c>
      <c r="V22" s="37">
        <f t="shared" si="6"/>
        <v>5.3333333913957483E-3</v>
      </c>
      <c r="W22" s="91"/>
      <c r="X22" s="89">
        <f t="shared" si="13"/>
        <v>7725</v>
      </c>
      <c r="Y22" s="45">
        <f t="shared" si="7"/>
        <v>97481674.424670354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27653.086073017985</v>
      </c>
      <c r="AD22" s="44">
        <f t="shared" si="11"/>
        <v>97830032.006909221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1502.5458957345679</v>
      </c>
      <c r="Q23" s="91"/>
      <c r="R23" s="32">
        <f t="shared" si="3"/>
        <v>1</v>
      </c>
      <c r="S23" s="37">
        <f t="shared" si="4"/>
        <v>1</v>
      </c>
      <c r="T23" s="91"/>
      <c r="U23" s="43">
        <f t="shared" si="5"/>
        <v>0.33600131199609939</v>
      </c>
      <c r="V23" s="37">
        <f t="shared" si="6"/>
        <v>5.3333333943675707E-3</v>
      </c>
      <c r="W23" s="91"/>
      <c r="X23" s="89">
        <f t="shared" si="13"/>
        <v>7725</v>
      </c>
      <c r="Y23" s="45">
        <f t="shared" si="7"/>
        <v>98716981.568395898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28002.827553921386</v>
      </c>
      <c r="AD23" s="44">
        <f t="shared" si="11"/>
        <v>99069237.203937232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1521.1791846232784</v>
      </c>
      <c r="Q24" s="91"/>
      <c r="R24" s="32">
        <f t="shared" si="3"/>
        <v>1</v>
      </c>
      <c r="S24" s="37">
        <f t="shared" si="4"/>
        <v>1</v>
      </c>
      <c r="T24" s="91"/>
      <c r="U24" s="43">
        <f t="shared" si="5"/>
        <v>0.33600137890999693</v>
      </c>
      <c r="V24" s="37">
        <f t="shared" si="6"/>
        <v>5.3333333974519342E-3</v>
      </c>
      <c r="W24" s="91"/>
      <c r="X24" s="89">
        <f t="shared" si="13"/>
        <v>7725</v>
      </c>
      <c r="Y24" s="45">
        <f t="shared" si="7"/>
        <v>99952289.875308335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28352.566518458498</v>
      </c>
      <c r="AD24" s="44">
        <f t="shared" si="11"/>
        <v>100308433.12116049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1539.8118643245643</v>
      </c>
      <c r="Q25" s="91"/>
      <c r="R25" s="32">
        <f t="shared" si="3"/>
        <v>1</v>
      </c>
      <c r="S25" s="37">
        <f t="shared" si="4"/>
        <v>1</v>
      </c>
      <c r="T25" s="91"/>
      <c r="U25" s="43">
        <f t="shared" si="5"/>
        <v>0.33600144835137397</v>
      </c>
      <c r="V25" s="37">
        <f t="shared" si="6"/>
        <v>5.3333334006516403E-3</v>
      </c>
      <c r="W25" s="91"/>
      <c r="X25" s="89">
        <f t="shared" si="13"/>
        <v>7725</v>
      </c>
      <c r="Y25" s="45">
        <f t="shared" si="7"/>
        <v>101187599.39258964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28702.303045340628</v>
      </c>
      <c r="AD25" s="44">
        <f t="shared" si="11"/>
        <v>101547619.80592592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1558.4439536970285</v>
      </c>
      <c r="Q26" s="91"/>
      <c r="R26" s="32">
        <f t="shared" si="3"/>
        <v>1</v>
      </c>
      <c r="S26" s="37">
        <f t="shared" si="4"/>
        <v>1</v>
      </c>
      <c r="T26" s="91"/>
      <c r="U26" s="43">
        <f t="shared" si="5"/>
        <v>0.33600152038308856</v>
      </c>
      <c r="V26" s="37">
        <f t="shared" si="6"/>
        <v>5.3333334039695271E-3</v>
      </c>
      <c r="W26" s="91"/>
      <c r="X26" s="89">
        <f t="shared" si="13"/>
        <v>7725</v>
      </c>
      <c r="Y26" s="45">
        <f t="shared" si="7"/>
        <v>102422910.16851369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29052.037210030223</v>
      </c>
      <c r="AD26" s="44">
        <f t="shared" si="11"/>
        <v>102786797.30666541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1577.0754708288182</v>
      </c>
      <c r="Q27" s="91"/>
      <c r="R27" s="32">
        <f t="shared" si="3"/>
        <v>1</v>
      </c>
      <c r="S27" s="37">
        <f t="shared" si="4"/>
        <v>1</v>
      </c>
      <c r="T27" s="91"/>
      <c r="U27" s="43">
        <f t="shared" si="5"/>
        <v>0.33600159506877103</v>
      </c>
      <c r="V27" s="37">
        <f t="shared" si="6"/>
        <v>5.3333334074084672E-3</v>
      </c>
      <c r="W27" s="91"/>
      <c r="X27" s="89">
        <f t="shared" si="13"/>
        <v>7725</v>
      </c>
      <c r="Y27" s="45">
        <f t="shared" si="7"/>
        <v>103658222.25246324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29401.769084906755</v>
      </c>
      <c r="AD27" s="44">
        <f t="shared" si="11"/>
        <v>104025965.67291331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1595.70643307657</v>
      </c>
      <c r="Q28" s="91"/>
      <c r="R28" s="32">
        <f t="shared" si="3"/>
        <v>1</v>
      </c>
      <c r="S28" s="37">
        <f t="shared" si="4"/>
        <v>1</v>
      </c>
      <c r="T28" s="91"/>
      <c r="U28" s="43">
        <f t="shared" si="5"/>
        <v>0.33600167247282375</v>
      </c>
      <c r="V28" s="37">
        <f t="shared" si="6"/>
        <v>5.3333334109713654E-3</v>
      </c>
      <c r="W28" s="91"/>
      <c r="X28" s="89">
        <f t="shared" si="13"/>
        <v>7725</v>
      </c>
      <c r="Y28" s="45">
        <f t="shared" si="7"/>
        <v>104893535.69494678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29751.498739422565</v>
      </c>
      <c r="AD28" s="44">
        <f t="shared" si="11"/>
        <v>105265124.95532364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1614.3368571020214</v>
      </c>
      <c r="Q29" s="91"/>
      <c r="R29" s="32">
        <f t="shared" si="3"/>
        <v>1</v>
      </c>
      <c r="S29" s="37">
        <f t="shared" si="4"/>
        <v>1</v>
      </c>
      <c r="T29" s="91"/>
      <c r="U29" s="43">
        <f t="shared" si="5"/>
        <v>0.33600175266042104</v>
      </c>
      <c r="V29" s="37">
        <f t="shared" si="6"/>
        <v>5.3333334146611639E-3</v>
      </c>
      <c r="W29" s="91"/>
      <c r="X29" s="89">
        <f t="shared" si="13"/>
        <v>7725</v>
      </c>
      <c r="Y29" s="45">
        <f t="shared" si="7"/>
        <v>106128850.54761513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30101.226240249347</v>
      </c>
      <c r="AD29" s="44">
        <f t="shared" si="11"/>
        <v>106504275.20568682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1632.9667589064422</v>
      </c>
      <c r="Q30" s="91"/>
      <c r="R30" s="32">
        <f t="shared" si="3"/>
        <v>1</v>
      </c>
      <c r="S30" s="37">
        <f t="shared" si="4"/>
        <v>1</v>
      </c>
      <c r="T30" s="91"/>
      <c r="U30" s="43">
        <f t="shared" si="5"/>
        <v>0.33600183569750952</v>
      </c>
      <c r="V30" s="37">
        <f t="shared" si="6"/>
        <v>5.3333334184808359E-3</v>
      </c>
      <c r="W30" s="91"/>
      <c r="X30" s="89">
        <f t="shared" si="13"/>
        <v>7725</v>
      </c>
      <c r="Y30" s="45">
        <f t="shared" si="7"/>
        <v>107364166.86327809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30450.951651415977</v>
      </c>
      <c r="AD30" s="44">
        <f t="shared" si="11"/>
        <v>107743416.47694682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1651.5961538630381</v>
      </c>
      <c r="Q31" s="91"/>
      <c r="R31" s="32">
        <f t="shared" si="3"/>
        <v>1</v>
      </c>
      <c r="S31" s="37">
        <f t="shared" si="4"/>
        <v>1</v>
      </c>
      <c r="T31" s="91"/>
      <c r="U31" s="43">
        <f t="shared" si="5"/>
        <v>0.33600192165080772</v>
      </c>
      <c r="V31" s="37">
        <f t="shared" si="6"/>
        <v>5.3333334224333921E-3</v>
      </c>
      <c r="W31" s="91"/>
      <c r="X31" s="89">
        <f t="shared" si="13"/>
        <v>7725</v>
      </c>
      <c r="Y31" s="45">
        <f t="shared" si="7"/>
        <v>108599484.69592066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30800.6750344381</v>
      </c>
      <c r="AD31" s="44">
        <f t="shared" si="11"/>
        <v>108982548.82321742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1670.2250567474684</v>
      </c>
      <c r="Q32" s="91"/>
      <c r="R32" s="32">
        <f t="shared" si="3"/>
        <v>1</v>
      </c>
      <c r="S32" s="37">
        <f t="shared" si="4"/>
        <v>1</v>
      </c>
      <c r="T32" s="91"/>
      <c r="U32" s="43">
        <f t="shared" si="5"/>
        <v>0.33600201058780638</v>
      </c>
      <c r="V32" s="37">
        <f t="shared" si="6"/>
        <v>5.3333334265218751E-3</v>
      </c>
      <c r="W32" s="91"/>
      <c r="X32" s="89">
        <f t="shared" si="13"/>
        <v>7725</v>
      </c>
      <c r="Y32" s="45">
        <f t="shared" si="7"/>
        <v>109834804.10071956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31150.396448440344</v>
      </c>
      <c r="AD32" s="44">
        <f t="shared" si="11"/>
        <v>110221672.29979922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1688.853481766597</v>
      </c>
      <c r="Q33" s="91"/>
      <c r="R33" s="32">
        <f t="shared" si="3"/>
        <v>1</v>
      </c>
      <c r="S33" s="37">
        <f t="shared" si="4"/>
        <v>1</v>
      </c>
      <c r="T33" s="91"/>
      <c r="U33" s="43">
        <f t="shared" si="5"/>
        <v>0.33600210257676827</v>
      </c>
      <c r="V33" s="37">
        <f t="shared" si="6"/>
        <v>5.333333430749365E-3</v>
      </c>
      <c r="W33" s="91"/>
      <c r="X33" s="89">
        <f t="shared" si="13"/>
        <v>7725</v>
      </c>
      <c r="Y33" s="45">
        <f t="shared" si="7"/>
        <v>111070125.13405901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31500.115950271243</v>
      </c>
      <c r="AD33" s="44">
        <f t="shared" si="11"/>
        <v>111460786.96319555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1707.4814425856043</v>
      </c>
      <c r="Q34" s="91"/>
      <c r="R34" s="32">
        <f t="shared" si="3"/>
        <v>1</v>
      </c>
      <c r="S34" s="37">
        <f t="shared" si="4"/>
        <v>1</v>
      </c>
      <c r="T34" s="91"/>
      <c r="U34" s="43">
        <f t="shared" si="5"/>
        <v>0.33600219768672818</v>
      </c>
      <c r="V34" s="37">
        <f t="shared" si="6"/>
        <v>5.3333334351189721E-3</v>
      </c>
      <c r="W34" s="91"/>
      <c r="X34" s="89">
        <f t="shared" si="13"/>
        <v>7725</v>
      </c>
      <c r="Y34" s="45">
        <f t="shared" si="7"/>
        <v>112305447.85354708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31849.833594611842</v>
      </c>
      <c r="AD34" s="44">
        <f t="shared" si="11"/>
        <v>112699892.87112893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1726.1089523535575</v>
      </c>
      <c r="Q35" s="91"/>
      <c r="R35" s="32">
        <f t="shared" si="3"/>
        <v>1</v>
      </c>
      <c r="S35" s="37">
        <f t="shared" si="4"/>
        <v>1</v>
      </c>
      <c r="T35" s="91"/>
      <c r="U35" s="43">
        <f t="shared" si="5"/>
        <v>0.33600229598749315</v>
      </c>
      <c r="V35" s="37">
        <f t="shared" si="6"/>
        <v>5.3333334396338458E-3</v>
      </c>
      <c r="W35" s="91"/>
      <c r="X35" s="89">
        <f t="shared" si="13"/>
        <v>7725</v>
      </c>
      <c r="Y35" s="45">
        <f t="shared" si="7"/>
        <v>113540772.31803139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32199.549434077955</v>
      </c>
      <c r="AD35" s="44">
        <f t="shared" si="11"/>
        <v>113938990.08255725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1744.7360237275518</v>
      </c>
      <c r="Q36" s="91"/>
      <c r="R36" s="32">
        <f t="shared" si="3"/>
        <v>1</v>
      </c>
      <c r="S36" s="37">
        <f t="shared" si="4"/>
        <v>1</v>
      </c>
      <c r="T36" s="91"/>
      <c r="U36" s="43">
        <f t="shared" si="5"/>
        <v>0.33600239754964212</v>
      </c>
      <c r="V36" s="37">
        <f t="shared" si="6"/>
        <v>5.3333334442971659E-3</v>
      </c>
      <c r="W36" s="91"/>
      <c r="X36" s="89">
        <f t="shared" si="13"/>
        <v>7725</v>
      </c>
      <c r="Y36" s="45">
        <f t="shared" si="7"/>
        <v>114776098.5876151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32549.263519316759</v>
      </c>
      <c r="AD36" s="44">
        <f t="shared" si="11"/>
        <v>115178078.65768974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1763.3626688955019</v>
      </c>
      <c r="Q37" s="91"/>
      <c r="R37" s="32">
        <f t="shared" si="3"/>
        <v>1</v>
      </c>
      <c r="S37" s="37">
        <f t="shared" si="4"/>
        <v>1</v>
      </c>
      <c r="T37" s="91"/>
      <c r="U37" s="43">
        <f t="shared" si="5"/>
        <v>0.33600250244452629</v>
      </c>
      <c r="V37" s="37">
        <f t="shared" si="6"/>
        <v>5.3333334491121511E-3</v>
      </c>
      <c r="W37" s="91"/>
      <c r="X37" s="89">
        <f t="shared" si="13"/>
        <v>7725</v>
      </c>
      <c r="Y37" s="45">
        <f t="shared" si="7"/>
        <v>116011426.72367252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32898.975899098026</v>
      </c>
      <c r="AD37" s="44">
        <f t="shared" si="11"/>
        <v>116417158.65800285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1781.9888995976862</v>
      </c>
      <c r="Q38" s="91"/>
      <c r="R38" s="32">
        <f t="shared" si="3"/>
        <v>1</v>
      </c>
      <c r="S38" s="37">
        <f t="shared" si="4"/>
        <v>1</v>
      </c>
      <c r="T38" s="91"/>
      <c r="U38" s="43">
        <f t="shared" si="5"/>
        <v>0.33600261074426885</v>
      </c>
      <c r="V38" s="37">
        <f t="shared" si="6"/>
        <v>5.333333454082048E-3</v>
      </c>
      <c r="W38" s="91"/>
      <c r="X38" s="89">
        <f t="shared" si="13"/>
        <v>7725</v>
      </c>
      <c r="Y38" s="45">
        <f t="shared" si="7"/>
        <v>117246756.78886475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33248.686620400331</v>
      </c>
      <c r="AD38" s="44">
        <f t="shared" si="11"/>
        <v>117656230.1462561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1800.6147271471093</v>
      </c>
      <c r="Q39" s="91"/>
      <c r="R39" s="32">
        <f t="shared" si="3"/>
        <v>1</v>
      </c>
      <c r="S39" s="37">
        <f t="shared" si="4"/>
        <v>1</v>
      </c>
      <c r="T39" s="91"/>
      <c r="U39" s="43">
        <f t="shared" si="5"/>
        <v>0.33600272252176505</v>
      </c>
      <c r="V39" s="37">
        <f t="shared" si="6"/>
        <v>5.3333334592101439E-3</v>
      </c>
      <c r="W39" s="91"/>
      <c r="X39" s="89">
        <f t="shared" si="13"/>
        <v>7725</v>
      </c>
      <c r="Y39" s="45">
        <f t="shared" si="7"/>
        <v>118482088.84715536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33598.395728492484</v>
      </c>
      <c r="AD39" s="44">
        <f t="shared" si="11"/>
        <v>118895293.1865079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1819.2401624487634</v>
      </c>
      <c r="Q40" s="91"/>
      <c r="R40" s="32">
        <f t="shared" si="3"/>
        <v>1</v>
      </c>
      <c r="S40" s="37">
        <f t="shared" si="4"/>
        <v>1</v>
      </c>
      <c r="T40" s="91"/>
      <c r="U40" s="43">
        <f t="shared" si="5"/>
        <v>0.3360028378506823</v>
      </c>
      <c r="V40" s="37">
        <f t="shared" si="6"/>
        <v>5.3333334644997581E-3</v>
      </c>
      <c r="W40" s="91"/>
      <c r="X40" s="89">
        <f t="shared" si="13"/>
        <v>7725</v>
      </c>
      <c r="Y40" s="45">
        <f t="shared" si="7"/>
        <v>119717422.96382581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33948.103267010672</v>
      </c>
      <c r="AD40" s="44">
        <f t="shared" si="11"/>
        <v>120134347.84413105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1837.8652160178588</v>
      </c>
      <c r="Q41" s="91"/>
      <c r="R41" s="32">
        <f t="shared" si="3"/>
        <v>1</v>
      </c>
      <c r="S41" s="37">
        <f t="shared" si="4"/>
        <v>1</v>
      </c>
      <c r="T41" s="91"/>
      <c r="U41" s="43">
        <f t="shared" si="5"/>
        <v>0.33600295680546011</v>
      </c>
      <c r="V41" s="37">
        <f t="shared" si="6"/>
        <v>5.3333334699542431E-3</v>
      </c>
      <c r="W41" s="91"/>
      <c r="X41" s="89">
        <f t="shared" si="13"/>
        <v>7725</v>
      </c>
      <c r="Y41" s="45">
        <f t="shared" si="7"/>
        <v>120952759.20549086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34297.80927803136</v>
      </c>
      <c r="AD41" s="44">
        <f t="shared" si="11"/>
        <v>121373394.18582848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1856.489897997086</v>
      </c>
      <c r="Q42" s="91"/>
      <c r="R42" s="32">
        <f t="shared" si="3"/>
        <v>1</v>
      </c>
      <c r="S42" s="37">
        <f t="shared" si="4"/>
        <v>1</v>
      </c>
      <c r="T42" s="91"/>
      <c r="U42" s="43">
        <f t="shared" si="5"/>
        <v>0.33600307946130992</v>
      </c>
      <c r="V42" s="37">
        <f t="shared" si="6"/>
        <v>5.3333334755769875E-3</v>
      </c>
      <c r="W42" s="91"/>
      <c r="X42" s="89">
        <f t="shared" si="13"/>
        <v>7725</v>
      </c>
      <c r="Y42" s="45">
        <f t="shared" si="7"/>
        <v>122188097.64011386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34647.513802140369</v>
      </c>
      <c r="AD42" s="44">
        <f t="shared" si="11"/>
        <v>122612432.27964856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1875.1142181729651</v>
      </c>
      <c r="Q43" s="91"/>
      <c r="R43" s="32">
        <f t="shared" si="3"/>
        <v>1</v>
      </c>
      <c r="S43" s="37">
        <f t="shared" si="4"/>
        <v>1</v>
      </c>
      <c r="T43" s="91"/>
      <c r="U43" s="43">
        <f t="shared" si="5"/>
        <v>0.33600320589421551</v>
      </c>
      <c r="V43" s="37">
        <f t="shared" si="6"/>
        <v>5.3333334813714141E-3</v>
      </c>
      <c r="W43" s="91"/>
      <c r="X43" s="89">
        <f t="shared" si="13"/>
        <v>7725</v>
      </c>
      <c r="Y43" s="45">
        <f t="shared" si="7"/>
        <v>123423438.33702226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34997.216878498344</v>
      </c>
      <c r="AD43" s="44">
        <f t="shared" si="11"/>
        <v>123851462.19500075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1"/>
        <v>18132.12279417973</v>
      </c>
      <c r="P44" s="39">
        <f t="shared" si="2"/>
        <v>1893.7381859913462</v>
      </c>
      <c r="Q44" s="91"/>
      <c r="R44" s="32">
        <f t="shared" si="3"/>
        <v>1</v>
      </c>
      <c r="S44" s="37">
        <f t="shared" si="4"/>
        <v>1</v>
      </c>
      <c r="T44" s="91"/>
      <c r="U44" s="43">
        <f t="shared" si="5"/>
        <v>0.33600333618093248</v>
      </c>
      <c r="V44" s="37">
        <f t="shared" si="6"/>
        <v>5.3333334873409809E-3</v>
      </c>
      <c r="W44" s="91"/>
      <c r="X44" s="89">
        <f t="shared" si="13"/>
        <v>7725</v>
      </c>
      <c r="Y44" s="45">
        <f t="shared" si="7"/>
        <v>124658781.3669226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35346.918544902714</v>
      </c>
      <c r="AD44" s="44">
        <f t="shared" si="11"/>
        <v>125090484.00267075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1912.3618105721021</v>
      </c>
      <c r="Q45" s="91"/>
      <c r="R45" s="32">
        <f t="shared" si="3"/>
        <v>1</v>
      </c>
      <c r="S45" s="37">
        <f t="shared" si="4"/>
        <v>1</v>
      </c>
      <c r="T45" s="91"/>
      <c r="U45" s="43">
        <f t="shared" si="5"/>
        <v>0.3360034703989887</v>
      </c>
      <c r="V45" s="37">
        <f t="shared" si="6"/>
        <v>5.3333334934891766E-3</v>
      </c>
      <c r="W45" s="91"/>
      <c r="X45" s="89">
        <f t="shared" si="13"/>
        <v>7725</v>
      </c>
      <c r="Y45" s="45">
        <f t="shared" si="7"/>
        <v>125894126.80191579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35696.618837846516</v>
      </c>
      <c r="AD45" s="44">
        <f t="shared" si="11"/>
        <v>126329497.77483594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1930.9851007230729</v>
      </c>
      <c r="Q46" s="91"/>
      <c r="R46" s="32">
        <f t="shared" si="3"/>
        <v>1</v>
      </c>
      <c r="S46" s="37">
        <f t="shared" si="4"/>
        <v>1</v>
      </c>
      <c r="T46" s="91"/>
      <c r="U46" s="43">
        <f t="shared" si="5"/>
        <v>0.3360036086266841</v>
      </c>
      <c r="V46" s="37">
        <f t="shared" si="6"/>
        <v>5.3333334998195295E-3</v>
      </c>
      <c r="W46" s="91"/>
      <c r="X46" s="89">
        <f t="shared" si="13"/>
        <v>7725</v>
      </c>
      <c r="Y46" s="45">
        <f t="shared" si="7"/>
        <v>127129474.71551237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36046.317792574198</v>
      </c>
      <c r="AD46" s="44">
        <f t="shared" si="11"/>
        <v>127568503.58508065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1949.6080649532967</v>
      </c>
      <c r="Q47" s="91"/>
      <c r="R47" s="32">
        <f t="shared" si="3"/>
        <v>1</v>
      </c>
      <c r="S47" s="37">
        <f t="shared" si="4"/>
        <v>1</v>
      </c>
      <c r="T47" s="91"/>
      <c r="U47" s="43">
        <f t="shared" si="5"/>
        <v>0.3360037509430906</v>
      </c>
      <c r="V47" s="37">
        <f t="shared" si="6"/>
        <v>5.3333335063355984E-3</v>
      </c>
      <c r="W47" s="91"/>
      <c r="X47" s="89">
        <f t="shared" si="13"/>
        <v>7725</v>
      </c>
      <c r="Y47" s="45">
        <f t="shared" si="7"/>
        <v>128364825.18264727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36396.015443134565</v>
      </c>
      <c r="AD47" s="44">
        <f t="shared" ref="AD47:AD54" si="14">SUM(X47:AB47)</f>
        <v>128807501.50841114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1"/>
        <v>18850.843122906754</v>
      </c>
      <c r="P48" s="39">
        <f t="shared" si="2"/>
        <v>1968.2307114855723</v>
      </c>
      <c r="Q48" s="91"/>
      <c r="R48" s="32">
        <f t="shared" si="3"/>
        <v>1</v>
      </c>
      <c r="S48" s="37">
        <f t="shared" si="4"/>
        <v>1</v>
      </c>
      <c r="T48" s="91"/>
      <c r="U48" s="43">
        <f t="shared" si="5"/>
        <v>0.33600389742805226</v>
      </c>
      <c r="V48" s="37">
        <f t="shared" si="6"/>
        <v>5.3333335130409795E-3</v>
      </c>
      <c r="W48" s="91"/>
      <c r="X48" s="89">
        <f t="shared" si="13"/>
        <v>7725</v>
      </c>
      <c r="Y48" s="45">
        <f t="shared" si="7"/>
        <v>129600178.27969509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36745.71182243104</v>
      </c>
      <c r="AD48" s="44">
        <f t="shared" si="14"/>
        <v>130046782.70029196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1"/>
        <v>19030.52320508851</v>
      </c>
      <c r="P49" s="39">
        <f t="shared" si="2"/>
        <v>1986.8530482683987</v>
      </c>
      <c r="Q49" s="91"/>
      <c r="R49" s="32">
        <f t="shared" si="3"/>
        <v>1</v>
      </c>
      <c r="S49" s="37">
        <f t="shared" si="4"/>
        <v>1</v>
      </c>
      <c r="T49" s="91"/>
      <c r="U49" s="43">
        <f t="shared" si="5"/>
        <v>0.33600404816218532</v>
      </c>
      <c r="V49" s="37">
        <f t="shared" si="6"/>
        <v>5.3333335199393008E-3</v>
      </c>
      <c r="W49" s="91"/>
      <c r="X49" s="89">
        <f t="shared" si="13"/>
        <v>7725</v>
      </c>
      <c r="Y49" s="45">
        <f t="shared" si="7"/>
        <v>130835534.08448519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37095.406962269401</v>
      </c>
      <c r="AD49" s="44">
        <f t="shared" si="14"/>
        <v>131286320.60214697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1"/>
        <v>19210.203287270266</v>
      </c>
      <c r="P50" s="39">
        <f t="shared" si="2"/>
        <v>2005.475082987314</v>
      </c>
      <c r="Q50" s="91"/>
      <c r="R50" s="32">
        <f t="shared" si="3"/>
        <v>1</v>
      </c>
      <c r="S50" s="37">
        <f t="shared" si="4"/>
        <v>1</v>
      </c>
      <c r="T50" s="91"/>
      <c r="U50" s="43">
        <f t="shared" si="5"/>
        <v>0.33600420322687802</v>
      </c>
      <c r="V50" s="37">
        <f t="shared" si="6"/>
        <v>5.3333335270342253E-3</v>
      </c>
      <c r="W50" s="91"/>
      <c r="X50" s="89">
        <f t="shared" si="13"/>
        <v>7725</v>
      </c>
      <c r="Y50" s="45">
        <f t="shared" si="7"/>
        <v>132070892.67631632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37445.100893403258</v>
      </c>
      <c r="AD50" s="44">
        <f t="shared" si="14"/>
        <v>132525861.28851123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1"/>
        <v>19389.883369452022</v>
      </c>
      <c r="P51" s="39">
        <f t="shared" si="2"/>
        <v>2024.0968230756841</v>
      </c>
      <c r="Q51" s="91"/>
      <c r="R51" s="32">
        <f t="shared" si="3"/>
        <v>1</v>
      </c>
      <c r="S51" s="37">
        <f t="shared" si="4"/>
        <v>1</v>
      </c>
      <c r="T51" s="91"/>
      <c r="U51" s="43">
        <f t="shared" si="5"/>
        <v>0.33600436270429063</v>
      </c>
      <c r="V51" s="37">
        <f t="shared" si="6"/>
        <v>5.3333335343294522E-3</v>
      </c>
      <c r="W51" s="91"/>
      <c r="X51" s="89">
        <f t="shared" si="13"/>
        <v>7725</v>
      </c>
      <c r="Y51" s="45">
        <f t="shared" si="7"/>
        <v>133306254.13597171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37794.793645577098</v>
      </c>
      <c r="AD51" s="44">
        <f t="shared" si="14"/>
        <v>133765404.84023035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1"/>
        <v>19569.563451633778</v>
      </c>
      <c r="P52" s="39">
        <f t="shared" si="2"/>
        <v>2042.7182757249593</v>
      </c>
      <c r="Q52" s="91"/>
      <c r="R52" s="32">
        <f t="shared" si="3"/>
        <v>1</v>
      </c>
      <c r="S52" s="37">
        <f t="shared" si="4"/>
        <v>1</v>
      </c>
      <c r="T52" s="91"/>
      <c r="U52" s="43">
        <f t="shared" si="5"/>
        <v>0.33600452667735553</v>
      </c>
      <c r="V52" s="37">
        <f t="shared" si="6"/>
        <v>5.3333335418287138E-3</v>
      </c>
      <c r="W52" s="91"/>
      <c r="X52" s="89">
        <f t="shared" si="13"/>
        <v>7725</v>
      </c>
      <c r="Y52" s="45">
        <f t="shared" si="7"/>
        <v>134541618.54573399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38144.485247567405</v>
      </c>
      <c r="AD52" s="44">
        <f t="shared" si="14"/>
        <v>135004951.33964717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1"/>
        <v>19749.243533815534</v>
      </c>
      <c r="P53" s="39">
        <f t="shared" si="2"/>
        <v>2061.339447894436</v>
      </c>
      <c r="Q53" s="91"/>
      <c r="R53" s="32">
        <f t="shared" si="3"/>
        <v>1</v>
      </c>
      <c r="S53" s="37">
        <f t="shared" si="4"/>
        <v>1</v>
      </c>
      <c r="T53" s="91"/>
      <c r="U53" s="43">
        <f t="shared" si="5"/>
        <v>0.33600469522977738</v>
      </c>
      <c r="V53" s="37">
        <f t="shared" si="6"/>
        <v>5.3333335495357763E-3</v>
      </c>
      <c r="W53" s="91"/>
      <c r="X53" s="89">
        <f t="shared" si="13"/>
        <v>7725</v>
      </c>
      <c r="Y53" s="45">
        <f t="shared" si="7"/>
        <v>135776985.9894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38494.175727221722</v>
      </c>
      <c r="AD53" s="44">
        <f t="shared" si="14"/>
        <v>136244500.87061688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1"/>
        <v>19928.923615997293</v>
      </c>
      <c r="P54" s="39">
        <f t="shared" si="2"/>
        <v>2079.9603463205526</v>
      </c>
      <c r="Q54" s="92"/>
      <c r="R54" s="32">
        <f t="shared" si="3"/>
        <v>1</v>
      </c>
      <c r="S54" s="37">
        <f t="shared" si="4"/>
        <v>1</v>
      </c>
      <c r="T54" s="92"/>
      <c r="U54" s="43">
        <f t="shared" si="5"/>
        <v>0.33600486844603261</v>
      </c>
      <c r="V54" s="37">
        <f t="shared" si="6"/>
        <v>5.3333335574544411E-3</v>
      </c>
      <c r="W54" s="92"/>
      <c r="X54" s="89">
        <f t="shared" si="13"/>
        <v>7725</v>
      </c>
      <c r="Y54" s="45">
        <f t="shared" si="7"/>
        <v>137012356.55229551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38843.865111495819</v>
      </c>
      <c r="AD54" s="44">
        <f t="shared" si="14"/>
        <v>137484053.51852173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5042807414.0549269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5023995249.5656128</v>
      </c>
      <c r="Z56" s="71">
        <f>SUM(Z9:Z54)</f>
        <v>15271398.532316765</v>
      </c>
      <c r="AA56" s="71">
        <f>SUM(AA9:AA54)</f>
        <v>625299.4132128919</v>
      </c>
      <c r="AB56" s="78">
        <f>SUM(AB9:AB54)</f>
        <v>1424866.5437852032</v>
      </c>
      <c r="AD56" s="72">
        <f>X56+Y56+Z56+AA56+AB56</f>
        <v>5042807414.0549278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5DA9-CF05-4D04-9958-8698AC224487}">
  <dimension ref="A1:AJ60"/>
  <sheetViews>
    <sheetView tabSelected="1" topLeftCell="AA34" workbookViewId="0">
      <selection activeCell="AD58" sqref="AD5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1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0"/>
      <c r="L1" s="90"/>
      <c r="N1" s="90"/>
      <c r="Q1" s="90"/>
      <c r="R1" s="80"/>
      <c r="S1" s="80"/>
      <c r="T1" s="90"/>
      <c r="U1" s="80"/>
      <c r="V1" s="80"/>
      <c r="W1" s="90"/>
      <c r="AE1" s="116"/>
    </row>
    <row r="2" spans="1:36" ht="14.4" customHeight="1" thickBot="1" x14ac:dyDescent="0.35">
      <c r="B2" s="117" t="s">
        <v>0</v>
      </c>
      <c r="C2" s="118"/>
      <c r="D2" s="119"/>
      <c r="F2" s="116"/>
      <c r="G2" s="116"/>
      <c r="H2" s="91"/>
      <c r="K2" s="2"/>
      <c r="L2" s="91"/>
      <c r="O2" s="123" t="s">
        <v>55</v>
      </c>
      <c r="P2" s="124"/>
      <c r="Q2" s="91"/>
      <c r="R2" s="80"/>
      <c r="S2" s="80"/>
      <c r="T2" s="91"/>
      <c r="U2" s="80"/>
      <c r="V2" s="80"/>
      <c r="W2" s="91"/>
      <c r="Y2" s="125" t="s">
        <v>89</v>
      </c>
      <c r="Z2" s="126"/>
      <c r="AA2" s="127"/>
      <c r="AB2" s="8"/>
      <c r="AC2" s="8"/>
      <c r="AE2" s="116"/>
    </row>
    <row r="3" spans="1:36" ht="14.4" customHeight="1" thickBot="1" x14ac:dyDescent="0.35">
      <c r="B3" s="120"/>
      <c r="C3" s="121"/>
      <c r="D3" s="122"/>
      <c r="F3" s="116"/>
      <c r="G3" s="116"/>
      <c r="H3" s="91"/>
      <c r="K3" s="2"/>
      <c r="L3" s="91"/>
      <c r="O3" s="134" t="s">
        <v>88</v>
      </c>
      <c r="P3" s="135"/>
      <c r="Q3" s="91"/>
      <c r="R3" s="80"/>
      <c r="S3" s="80"/>
      <c r="T3" s="91"/>
      <c r="U3" s="80"/>
      <c r="V3" s="80"/>
      <c r="W3" s="91"/>
      <c r="Y3" s="128"/>
      <c r="Z3" s="129"/>
      <c r="AA3" s="130"/>
      <c r="AB3" s="8"/>
      <c r="AC3" s="8"/>
      <c r="AE3" s="116"/>
      <c r="AF3" s="94" t="s">
        <v>59</v>
      </c>
      <c r="AG3" s="95"/>
      <c r="AH3" s="96"/>
    </row>
    <row r="4" spans="1:36" ht="14.4" customHeight="1" thickBot="1" x14ac:dyDescent="0.35">
      <c r="H4" s="91"/>
      <c r="K4" s="2"/>
      <c r="L4" s="91"/>
      <c r="O4" s="136"/>
      <c r="P4" s="137"/>
      <c r="Q4" s="91"/>
      <c r="R4" s="80"/>
      <c r="S4" s="80"/>
      <c r="T4" s="91"/>
      <c r="U4" s="80"/>
      <c r="V4" s="80"/>
      <c r="W4" s="91"/>
      <c r="Y4" s="131"/>
      <c r="Z4" s="132"/>
      <c r="AA4" s="133"/>
      <c r="AB4" s="8"/>
      <c r="AC4" s="8"/>
      <c r="AE4" s="116"/>
      <c r="AF4" s="97"/>
      <c r="AG4" s="98"/>
      <c r="AH4" s="99"/>
    </row>
    <row r="5" spans="1:36" ht="14.4" customHeight="1" thickBot="1" x14ac:dyDescent="0.35">
      <c r="D5" s="100" t="s">
        <v>2</v>
      </c>
      <c r="E5" s="101"/>
      <c r="H5" s="91"/>
      <c r="I5" s="100" t="s">
        <v>7</v>
      </c>
      <c r="J5" s="104"/>
      <c r="K5" s="101"/>
      <c r="L5" s="91"/>
      <c r="M5" s="104" t="s">
        <v>3</v>
      </c>
      <c r="O5" s="106"/>
      <c r="P5" s="107"/>
      <c r="Q5" s="91"/>
      <c r="R5" s="104" t="s">
        <v>20</v>
      </c>
      <c r="S5" s="101"/>
      <c r="T5" s="91"/>
      <c r="U5" s="100" t="s">
        <v>29</v>
      </c>
      <c r="V5" s="101"/>
      <c r="W5" s="91"/>
      <c r="AE5" s="116"/>
    </row>
    <row r="6" spans="1:36" ht="14.4" customHeight="1" thickBot="1" x14ac:dyDescent="0.35">
      <c r="D6" s="102"/>
      <c r="E6" s="103"/>
      <c r="H6" s="91"/>
      <c r="I6" s="102"/>
      <c r="J6" s="105"/>
      <c r="K6" s="103"/>
      <c r="L6" s="91"/>
      <c r="M6" s="105"/>
      <c r="O6" s="108"/>
      <c r="P6" s="109"/>
      <c r="Q6" s="91"/>
      <c r="R6" s="105"/>
      <c r="S6" s="103"/>
      <c r="T6" s="91"/>
      <c r="U6" s="102"/>
      <c r="V6" s="103"/>
      <c r="W6" s="91"/>
      <c r="AE6" s="116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3" t="s">
        <v>5</v>
      </c>
      <c r="C7" s="93"/>
      <c r="D7" s="112" t="s">
        <v>4</v>
      </c>
      <c r="E7" s="112"/>
      <c r="F7" s="113" t="s">
        <v>6</v>
      </c>
      <c r="G7" s="113"/>
      <c r="H7" s="91"/>
      <c r="I7" s="74" t="s">
        <v>71</v>
      </c>
      <c r="J7" s="14" t="s">
        <v>70</v>
      </c>
      <c r="K7" s="22" t="s">
        <v>69</v>
      </c>
      <c r="L7" s="91"/>
      <c r="M7" s="1" t="s">
        <v>8</v>
      </c>
      <c r="O7" s="110"/>
      <c r="P7" s="111"/>
      <c r="Q7" s="91"/>
      <c r="R7" s="80"/>
      <c r="S7" s="80"/>
      <c r="T7" s="91"/>
      <c r="U7" s="80"/>
      <c r="V7" s="80"/>
      <c r="W7" s="91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14" t="s">
        <v>56</v>
      </c>
      <c r="AE7" s="116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1"/>
      <c r="I8" s="75"/>
      <c r="J8" s="7"/>
      <c r="K8" s="20"/>
      <c r="L8" s="91"/>
      <c r="M8" s="25"/>
      <c r="O8" s="34"/>
      <c r="P8" s="38"/>
      <c r="Q8" s="91"/>
      <c r="R8" s="82"/>
      <c r="S8" s="81"/>
      <c r="T8" s="91"/>
      <c r="U8" s="82"/>
      <c r="V8" s="81"/>
      <c r="W8" s="91"/>
      <c r="X8" s="41"/>
      <c r="Y8" s="10"/>
      <c r="Z8" s="40"/>
      <c r="AA8" s="40"/>
      <c r="AB8" s="40"/>
      <c r="AD8" s="115"/>
      <c r="AE8" s="116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1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1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1"/>
      <c r="R9" s="32">
        <f>IF(O9&lt;$AG$18,1,2)</f>
        <v>1</v>
      </c>
      <c r="S9" s="37">
        <f>IF(P9&lt;$AG$10,1,2)</f>
        <v>1</v>
      </c>
      <c r="T9" s="91"/>
      <c r="U9" s="43">
        <f>($AI$15/$AG$20)*(1+0.15*(O9/$AG$18)^4)+$AH$33</f>
        <v>0.33600060722386682</v>
      </c>
      <c r="V9" s="37">
        <f>($AI$7/$AG$12)*(1+0.15*(P9/$AG$10)^4)+$AH$32</f>
        <v>5.3333333623145655E-3</v>
      </c>
      <c r="W9" s="91"/>
      <c r="X9" s="80">
        <f>($AG$7*$AG$8*S9*$AG$24+$AG$15*$AG$16*R9*$AG$24)</f>
        <v>3600</v>
      </c>
      <c r="Y9" s="45">
        <f>(O9*U9*$AG$30+P9*V9*$AG$29)*365</f>
        <v>81423154.529030576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23128.886560661485</v>
      </c>
      <c r="AD9" s="44">
        <f>SUM(X9:AB9)</f>
        <v>81714487.545079872</v>
      </c>
      <c r="AE9" s="116"/>
      <c r="AF9" s="145" t="s">
        <v>15</v>
      </c>
      <c r="AG9" s="17"/>
      <c r="AH9" s="148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1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1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1"/>
      <c r="R10" s="32">
        <f t="shared" ref="R10:R54" si="2">IF(O10&lt;$AG$18,1,2)</f>
        <v>1</v>
      </c>
      <c r="S10" s="37">
        <f t="shared" ref="S10:S54" si="3">IF(P10&lt;$AG$10,1,2)</f>
        <v>1</v>
      </c>
      <c r="T10" s="91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5.3333333640787836E-3</v>
      </c>
      <c r="W10" s="91"/>
      <c r="X10" s="80">
        <f t="shared" ref="X10:X12" si="6">($AG$7*$AG$8*S10*$AG$24+$AG$15*$AG$16*R10*$AG$24)</f>
        <v>3600</v>
      </c>
      <c r="Y10" s="45">
        <f t="shared" ref="Y10:Y54" si="7">(O10*U10*$AG$30+P10*V10*$AG$29)*365</f>
        <v>82658444.860493675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82954131.946726099</v>
      </c>
      <c r="AE10" s="116"/>
      <c r="AF10" s="146"/>
      <c r="AG10" s="18">
        <v>90408</v>
      </c>
      <c r="AH10" s="148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1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1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1"/>
      <c r="R11" s="32">
        <f t="shared" si="2"/>
        <v>1</v>
      </c>
      <c r="S11" s="37">
        <f t="shared" si="3"/>
        <v>1</v>
      </c>
      <c r="T11" s="91"/>
      <c r="U11" s="43">
        <f t="shared" si="4"/>
        <v>0.33600068434625008</v>
      </c>
      <c r="V11" s="37">
        <f t="shared" si="5"/>
        <v>5.3333333659224859E-3</v>
      </c>
      <c r="W11" s="91"/>
      <c r="X11" s="80">
        <f t="shared" si="6"/>
        <v>3600</v>
      </c>
      <c r="Y11" s="45">
        <f t="shared" si="7"/>
        <v>83893735.992013738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23827.810028717966</v>
      </c>
      <c r="AD11" s="44">
        <f t="shared" si="11"/>
        <v>84193775.315488979</v>
      </c>
      <c r="AE11" s="116"/>
      <c r="AF11" s="147"/>
      <c r="AG11" s="17"/>
      <c r="AH11" s="148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1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1"/>
      <c r="M12" s="27">
        <f>'[3]E-Auto'!$E10*(1/100)</f>
        <v>4.1700000000000001E-3</v>
      </c>
      <c r="O12" s="35">
        <f t="shared" si="0"/>
        <v>12382.360164363514</v>
      </c>
      <c r="P12" s="39">
        <f t="shared" si="1"/>
        <v>1302.9728796478428</v>
      </c>
      <c r="Q12" s="91"/>
      <c r="R12" s="32">
        <f t="shared" si="2"/>
        <v>1</v>
      </c>
      <c r="S12" s="37">
        <f t="shared" si="3"/>
        <v>1</v>
      </c>
      <c r="T12" s="91"/>
      <c r="U12" s="43">
        <f t="shared" si="4"/>
        <v>0.33600072555229193</v>
      </c>
      <c r="V12" s="37">
        <f t="shared" si="5"/>
        <v>5.3333333678480281E-3</v>
      </c>
      <c r="W12" s="91"/>
      <c r="X12" s="80">
        <f t="shared" si="6"/>
        <v>3600</v>
      </c>
      <c r="Y12" s="45">
        <f t="shared" si="7"/>
        <v>85129027.951308027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24177.279605188636</v>
      </c>
      <c r="AD12" s="44">
        <f t="shared" si="11"/>
        <v>85433416.984238803</v>
      </c>
      <c r="AE12" s="116"/>
      <c r="AF12" s="68" t="s">
        <v>32</v>
      </c>
      <c r="AG12" s="61">
        <v>15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1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1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1"/>
      <c r="R13" s="32">
        <f t="shared" si="2"/>
        <v>1</v>
      </c>
      <c r="S13" s="37">
        <f t="shared" si="3"/>
        <v>1</v>
      </c>
      <c r="T13" s="91"/>
      <c r="U13" s="43">
        <f t="shared" si="4"/>
        <v>0.33600076859173794</v>
      </c>
      <c r="V13" s="37">
        <f t="shared" si="5"/>
        <v>5.3333333698577998E-3</v>
      </c>
      <c r="W13" s="91"/>
      <c r="X13" s="80">
        <f>($AG$7*$AG$8*S13*$AG$24+$AG$15*$AG$16*R13*$AG$24)</f>
        <v>3600</v>
      </c>
      <c r="Y13" s="45">
        <f t="shared" si="7"/>
        <v>86364320.767345548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24526.754074448705</v>
      </c>
      <c r="AD13" s="44">
        <f t="shared" si="11"/>
        <v>86673045.873831719</v>
      </c>
      <c r="AE13" s="116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1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1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1"/>
      <c r="R14" s="32">
        <f t="shared" si="2"/>
        <v>1</v>
      </c>
      <c r="S14" s="37">
        <f t="shared" si="3"/>
        <v>1</v>
      </c>
      <c r="T14" s="91"/>
      <c r="U14" s="43">
        <f t="shared" si="4"/>
        <v>0.33600081351818128</v>
      </c>
      <c r="V14" s="37">
        <f t="shared" si="5"/>
        <v>5.3333333719542244E-3</v>
      </c>
      <c r="W14" s="91"/>
      <c r="X14" s="80">
        <f>($AG$7*$AG$8*S14*$AG$24+$AG$15*$AG$16*R14*$AG$24)+AG26</f>
        <v>1163600</v>
      </c>
      <c r="Y14" s="45">
        <f t="shared" si="7"/>
        <v>87599614.470338434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24876.233204734468</v>
      </c>
      <c r="AD14" s="44">
        <f t="shared" si="11"/>
        <v>89072331.020096734</v>
      </c>
      <c r="AE14" s="116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1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1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1"/>
      <c r="R15" s="32">
        <f t="shared" si="2"/>
        <v>1</v>
      </c>
      <c r="S15" s="37">
        <f t="shared" si="3"/>
        <v>1</v>
      </c>
      <c r="T15" s="91"/>
      <c r="U15" s="43">
        <f t="shared" si="4"/>
        <v>0.3360008603859872</v>
      </c>
      <c r="V15" s="37">
        <f t="shared" si="5"/>
        <v>5.33333337413976E-3</v>
      </c>
      <c r="W15" s="91"/>
      <c r="X15" s="80">
        <f>($AJ$11*$AG$8*S15*$AG$25+$AJ$9*$AG$8*$AG$24*S15+$AG$15*$AG$16*R15*$AG$24)</f>
        <v>7725</v>
      </c>
      <c r="Y15" s="45">
        <f t="shared" si="7"/>
        <v>88834909.091735408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25225.716778692389</v>
      </c>
      <c r="AD15" s="44">
        <f t="shared" si="11"/>
        <v>89155731.656352669</v>
      </c>
      <c r="AE15" s="116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1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1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1"/>
      <c r="R16" s="32">
        <f t="shared" si="2"/>
        <v>1</v>
      </c>
      <c r="S16" s="37">
        <f t="shared" si="3"/>
        <v>1</v>
      </c>
      <c r="T16" s="91"/>
      <c r="U16" s="43">
        <f t="shared" si="4"/>
        <v>0.33600090925029286</v>
      </c>
      <c r="V16" s="37">
        <f t="shared" si="5"/>
        <v>5.3333333764169011E-3</v>
      </c>
      <c r="W16" s="91"/>
      <c r="X16" s="89">
        <f t="shared" ref="X16:X54" si="13">($AJ$11*$AG$8*S16*$AG$25+$AJ$9*$AG$8*$AG$24*S16+$AG$15*$AG$16*R16*$AG$24)</f>
        <v>7725</v>
      </c>
      <c r="Y16" s="45">
        <f t="shared" si="7"/>
        <v>90070204.664217144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25575.204592276299</v>
      </c>
      <c r="AD16" s="44">
        <f t="shared" si="11"/>
        <v>90394997.814852819</v>
      </c>
      <c r="AE16" s="116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1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1"/>
      <c r="M17" s="27">
        <f>'[3]E-Auto'!$E15*(1/100)</f>
        <v>0.1215377419354839</v>
      </c>
      <c r="O17" s="35">
        <f t="shared" si="0"/>
        <v>13280.760575272299</v>
      </c>
      <c r="P17" s="39">
        <f t="shared" si="1"/>
        <v>1395.8199492093775</v>
      </c>
      <c r="Q17" s="91"/>
      <c r="R17" s="32">
        <f t="shared" si="2"/>
        <v>1</v>
      </c>
      <c r="S17" s="37">
        <f t="shared" si="3"/>
        <v>1</v>
      </c>
      <c r="T17" s="91"/>
      <c r="U17" s="43">
        <f t="shared" si="4"/>
        <v>0.33600096016700776</v>
      </c>
      <c r="V17" s="37">
        <f t="shared" si="5"/>
        <v>5.3333333787881744E-3</v>
      </c>
      <c r="W17" s="91"/>
      <c r="X17" s="89">
        <f t="shared" si="13"/>
        <v>7725</v>
      </c>
      <c r="Y17" s="45">
        <f t="shared" si="7"/>
        <v>91305501.221693471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25924.696453744313</v>
      </c>
      <c r="AD17" s="44">
        <f t="shared" si="11"/>
        <v>91634254.529105425</v>
      </c>
      <c r="AE17" s="116"/>
      <c r="AF17" s="145" t="s">
        <v>16</v>
      </c>
      <c r="AG17" s="17"/>
      <c r="AH17" s="148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1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1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1"/>
      <c r="R18" s="32">
        <f t="shared" si="2"/>
        <v>1</v>
      </c>
      <c r="S18" s="37">
        <f t="shared" si="3"/>
        <v>1</v>
      </c>
      <c r="T18" s="91"/>
      <c r="U18" s="43">
        <f t="shared" si="4"/>
        <v>0.33600101319281334</v>
      </c>
      <c r="V18" s="37">
        <f t="shared" si="5"/>
        <v>5.3333333812561412E-3</v>
      </c>
      <c r="W18" s="91"/>
      <c r="X18" s="89">
        <f t="shared" si="13"/>
        <v>7725</v>
      </c>
      <c r="Y18" s="45">
        <f t="shared" si="7"/>
        <v>92540798.799301907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26274.19218274517</v>
      </c>
      <c r="AD18" s="44">
        <f t="shared" si="11"/>
        <v>92873501.833870173</v>
      </c>
      <c r="AE18" s="116"/>
      <c r="AF18" s="146"/>
      <c r="AG18" s="18">
        <v>60000</v>
      </c>
      <c r="AH18" s="148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1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1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1"/>
      <c r="R19" s="32">
        <f t="shared" si="2"/>
        <v>1</v>
      </c>
      <c r="S19" s="37">
        <f t="shared" si="3"/>
        <v>1</v>
      </c>
      <c r="T19" s="91"/>
      <c r="U19" s="43">
        <f t="shared" si="4"/>
        <v>0.33600106838516319</v>
      </c>
      <c r="V19" s="37">
        <f t="shared" si="5"/>
        <v>5.3333333838233984E-3</v>
      </c>
      <c r="W19" s="91"/>
      <c r="X19" s="89">
        <f t="shared" si="13"/>
        <v>7725</v>
      </c>
      <c r="Y19" s="45">
        <f t="shared" si="7"/>
        <v>93776097.433407739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26623.69160948474</v>
      </c>
      <c r="AD19" s="44">
        <f t="shared" si="11"/>
        <v>94112739.765156761</v>
      </c>
      <c r="AE19" s="116"/>
      <c r="AF19" s="147"/>
      <c r="AG19" s="17"/>
      <c r="AH19" s="148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1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1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1"/>
      <c r="R20" s="32">
        <f t="shared" si="2"/>
        <v>1</v>
      </c>
      <c r="S20" s="37">
        <f t="shared" si="3"/>
        <v>1</v>
      </c>
      <c r="T20" s="91"/>
      <c r="U20" s="43">
        <f t="shared" si="4"/>
        <v>0.33600112580228292</v>
      </c>
      <c r="V20" s="37">
        <f t="shared" si="5"/>
        <v>5.3333333864925775E-3</v>
      </c>
      <c r="W20" s="91"/>
      <c r="X20" s="89">
        <f t="shared" si="13"/>
        <v>7725</v>
      </c>
      <c r="Y20" s="45">
        <f t="shared" si="7"/>
        <v>95011397.161605105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26973.194573964713</v>
      </c>
      <c r="AD20" s="44">
        <f t="shared" si="11"/>
        <v>95351968.360224172</v>
      </c>
      <c r="AE20" s="116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1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1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1"/>
      <c r="R21" s="32">
        <f t="shared" si="2"/>
        <v>1</v>
      </c>
      <c r="S21" s="37">
        <f t="shared" si="3"/>
        <v>1</v>
      </c>
      <c r="T21" s="91"/>
      <c r="U21" s="43">
        <f t="shared" si="4"/>
        <v>0.33600118550317032</v>
      </c>
      <c r="V21" s="37">
        <f t="shared" si="5"/>
        <v>5.3333333892663422E-3</v>
      </c>
      <c r="W21" s="91"/>
      <c r="X21" s="89">
        <f t="shared" si="13"/>
        <v>7725</v>
      </c>
      <c r="Y21" s="45">
        <f t="shared" si="7"/>
        <v>96246698.022719413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27322.700925286208</v>
      </c>
      <c r="AD21" s="44">
        <f t="shared" si="11"/>
        <v>96591187.657581747</v>
      </c>
      <c r="AE21" s="116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1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1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1"/>
      <c r="R22" s="32">
        <f t="shared" si="2"/>
        <v>1</v>
      </c>
      <c r="S22" s="37">
        <f t="shared" si="3"/>
        <v>1</v>
      </c>
      <c r="T22" s="91"/>
      <c r="U22" s="43">
        <f t="shared" si="4"/>
        <v>0.33600124754759514</v>
      </c>
      <c r="V22" s="37">
        <f t="shared" si="5"/>
        <v>5.3333333921473927E-3</v>
      </c>
      <c r="W22" s="91"/>
      <c r="X22" s="89">
        <f t="shared" si="13"/>
        <v>7725</v>
      </c>
      <c r="Y22" s="45">
        <f t="shared" si="7"/>
        <v>97482000.056810617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27672.21052101197</v>
      </c>
      <c r="AD22" s="44">
        <f t="shared" si="11"/>
        <v>97830397.696991071</v>
      </c>
      <c r="AE22" s="116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1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1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1"/>
      <c r="R23" s="32">
        <f t="shared" si="2"/>
        <v>1</v>
      </c>
      <c r="S23" s="37">
        <f t="shared" si="3"/>
        <v>1</v>
      </c>
      <c r="T23" s="91"/>
      <c r="U23" s="43">
        <f t="shared" si="4"/>
        <v>0.33600131199609939</v>
      </c>
      <c r="V23" s="37">
        <f t="shared" si="5"/>
        <v>5.3333333951384636E-3</v>
      </c>
      <c r="W23" s="91"/>
      <c r="X23" s="89">
        <f t="shared" si="13"/>
        <v>7725</v>
      </c>
      <c r="Y23" s="45">
        <f t="shared" si="7"/>
        <v>98717303.30517751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28021.723226581445</v>
      </c>
      <c r="AD23" s="44">
        <f t="shared" si="11"/>
        <v>99069598.519469112</v>
      </c>
      <c r="AE23" s="116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1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1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1"/>
      <c r="R24" s="32">
        <f t="shared" si="2"/>
        <v>1</v>
      </c>
      <c r="S24" s="37">
        <f t="shared" si="3"/>
        <v>1</v>
      </c>
      <c r="T24" s="91"/>
      <c r="U24" s="43">
        <f t="shared" si="4"/>
        <v>0.33600137890999693</v>
      </c>
      <c r="V24" s="37">
        <f t="shared" si="5"/>
        <v>5.3333333982423219E-3</v>
      </c>
      <c r="W24" s="91"/>
      <c r="X24" s="89">
        <f t="shared" si="13"/>
        <v>7725</v>
      </c>
      <c r="Y24" s="45">
        <f t="shared" si="7"/>
        <v>99952607.810362607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28371.238914773767</v>
      </c>
      <c r="AD24" s="44">
        <f t="shared" si="11"/>
        <v>100308790.16729189</v>
      </c>
      <c r="AE24" s="116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1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1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1"/>
      <c r="R25" s="32">
        <f t="shared" si="2"/>
        <v>1</v>
      </c>
      <c r="S25" s="37">
        <f t="shared" si="3"/>
        <v>1</v>
      </c>
      <c r="T25" s="91"/>
      <c r="U25" s="43">
        <f t="shared" si="4"/>
        <v>0.33600144835137397</v>
      </c>
      <c r="V25" s="37">
        <f t="shared" si="5"/>
        <v>5.3333334014617718E-3</v>
      </c>
      <c r="W25" s="91"/>
      <c r="X25" s="89">
        <f t="shared" si="13"/>
        <v>7725</v>
      </c>
      <c r="Y25" s="45">
        <f t="shared" si="7"/>
        <v>101187913.61615808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28720.757465214007</v>
      </c>
      <c r="AD25" s="44">
        <f t="shared" si="11"/>
        <v>101547972.68399948</v>
      </c>
      <c r="AE25" s="116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1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1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1"/>
      <c r="R26" s="32">
        <f t="shared" si="2"/>
        <v>1</v>
      </c>
      <c r="S26" s="37">
        <f t="shared" si="3"/>
        <v>1</v>
      </c>
      <c r="T26" s="91"/>
      <c r="U26" s="43">
        <f t="shared" si="4"/>
        <v>0.33600152038308856</v>
      </c>
      <c r="V26" s="37">
        <f t="shared" si="5"/>
        <v>5.3333334047996495E-3</v>
      </c>
      <c r="W26" s="91"/>
      <c r="X26" s="89">
        <f t="shared" si="13"/>
        <v>7725</v>
      </c>
      <c r="Y26" s="45">
        <f t="shared" si="7"/>
        <v>102423220.76761211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29070.278763918846</v>
      </c>
      <c r="AD26" s="44">
        <f t="shared" si="11"/>
        <v>102787146.11440128</v>
      </c>
      <c r="AE26" s="116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1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1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1"/>
      <c r="R27" s="32">
        <f t="shared" si="2"/>
        <v>1</v>
      </c>
      <c r="S27" s="37">
        <f t="shared" si="3"/>
        <v>1</v>
      </c>
      <c r="T27" s="91"/>
      <c r="U27" s="43">
        <f t="shared" si="4"/>
        <v>0.33600159506877103</v>
      </c>
      <c r="V27" s="37">
        <f t="shared" si="5"/>
        <v>5.3333334082588269E-3</v>
      </c>
      <c r="W27" s="91"/>
      <c r="X27" s="89">
        <f t="shared" si="13"/>
        <v>7725</v>
      </c>
      <c r="Y27" s="45">
        <f t="shared" si="7"/>
        <v>103658529.31103598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29419.8027028779</v>
      </c>
      <c r="AD27" s="44">
        <f t="shared" si="11"/>
        <v>104026310.50458232</v>
      </c>
      <c r="AE27" s="116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1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1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1"/>
      <c r="R28" s="32">
        <f t="shared" si="2"/>
        <v>1</v>
      </c>
      <c r="S28" s="37">
        <f t="shared" si="3"/>
        <v>1</v>
      </c>
      <c r="T28" s="91"/>
      <c r="U28" s="43">
        <f t="shared" si="4"/>
        <v>0.33600167247282375</v>
      </c>
      <c r="V28" s="37">
        <f t="shared" si="5"/>
        <v>5.3333334118422114E-3</v>
      </c>
      <c r="W28" s="91"/>
      <c r="X28" s="89">
        <f t="shared" si="13"/>
        <v>7725</v>
      </c>
      <c r="Y28" s="45">
        <f t="shared" si="7"/>
        <v>104893839.29401158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29769.329179667497</v>
      </c>
      <c r="AD28" s="44">
        <f t="shared" si="11"/>
        <v>105265465.90191001</v>
      </c>
      <c r="AE28" s="116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1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1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1"/>
      <c r="R29" s="32">
        <f t="shared" si="2"/>
        <v>1</v>
      </c>
      <c r="S29" s="37">
        <f t="shared" si="3"/>
        <v>1</v>
      </c>
      <c r="T29" s="91"/>
      <c r="U29" s="43">
        <f t="shared" si="4"/>
        <v>0.33600175266042104</v>
      </c>
      <c r="V29" s="37">
        <f t="shared" si="5"/>
        <v>5.3333334155527424E-3</v>
      </c>
      <c r="W29" s="91"/>
      <c r="X29" s="89">
        <f t="shared" si="13"/>
        <v>7725</v>
      </c>
      <c r="Y29" s="45">
        <f t="shared" si="7"/>
        <v>106129150.76539966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30118.858097094126</v>
      </c>
      <c r="AD29" s="44">
        <f t="shared" si="11"/>
        <v>106504612.35504146</v>
      </c>
      <c r="AE29" s="116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1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1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1"/>
      <c r="R30" s="32">
        <f t="shared" si="2"/>
        <v>1</v>
      </c>
      <c r="S30" s="37">
        <f t="shared" si="3"/>
        <v>1</v>
      </c>
      <c r="T30" s="91"/>
      <c r="U30" s="43">
        <f t="shared" si="4"/>
        <v>0.33600183569750952</v>
      </c>
      <c r="V30" s="37">
        <f t="shared" si="5"/>
        <v>5.333333419393395E-3</v>
      </c>
      <c r="W30" s="91"/>
      <c r="X30" s="89">
        <f t="shared" si="13"/>
        <v>7725</v>
      </c>
      <c r="Y30" s="45">
        <f t="shared" si="7"/>
        <v>107364463.77534828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30468.3893628648</v>
      </c>
      <c r="AD30" s="44">
        <f t="shared" si="11"/>
        <v>107743749.91393144</v>
      </c>
      <c r="AE30" s="116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1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1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1"/>
      <c r="R31" s="32">
        <f t="shared" si="2"/>
        <v>1</v>
      </c>
      <c r="S31" s="37">
        <f t="shared" si="3"/>
        <v>1</v>
      </c>
      <c r="T31" s="91"/>
      <c r="U31" s="43">
        <f t="shared" si="4"/>
        <v>0.33600192165080772</v>
      </c>
      <c r="V31" s="37">
        <f t="shared" si="5"/>
        <v>5.333333423367179E-3</v>
      </c>
      <c r="W31" s="91"/>
      <c r="X31" s="89">
        <f t="shared" si="13"/>
        <v>7725</v>
      </c>
      <c r="Y31" s="45">
        <f t="shared" si="7"/>
        <v>108599778.37530182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30817.922889282014</v>
      </c>
      <c r="AD31" s="44">
        <f t="shared" si="11"/>
        <v>108982878.62984064</v>
      </c>
      <c r="AE31" s="116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1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1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1"/>
      <c r="R32" s="32">
        <f t="shared" si="2"/>
        <v>1</v>
      </c>
      <c r="S32" s="37">
        <f t="shared" si="3"/>
        <v>1</v>
      </c>
      <c r="T32" s="91"/>
      <c r="U32" s="43">
        <f t="shared" si="4"/>
        <v>0.33600201058780638</v>
      </c>
      <c r="V32" s="37">
        <f t="shared" si="5"/>
        <v>5.333333427477137E-3</v>
      </c>
      <c r="W32" s="91"/>
      <c r="X32" s="89">
        <f t="shared" si="13"/>
        <v>7725</v>
      </c>
      <c r="Y32" s="45">
        <f t="shared" si="7"/>
        <v>109835094.61801046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31167.458592961277</v>
      </c>
      <c r="AD32" s="44">
        <f t="shared" si="11"/>
        <v>110221998.55534458</v>
      </c>
      <c r="AE32" s="116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1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1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1"/>
      <c r="R33" s="32">
        <f t="shared" si="2"/>
        <v>1</v>
      </c>
      <c r="S33" s="37">
        <f t="shared" si="3"/>
        <v>1</v>
      </c>
      <c r="T33" s="91"/>
      <c r="U33" s="43">
        <f t="shared" si="4"/>
        <v>0.33600210257676827</v>
      </c>
      <c r="V33" s="37">
        <f t="shared" si="5"/>
        <v>5.33333343172635E-3</v>
      </c>
      <c r="W33" s="91"/>
      <c r="X33" s="89">
        <f t="shared" si="13"/>
        <v>7725</v>
      </c>
      <c r="Y33" s="45">
        <f t="shared" si="7"/>
        <v>111070412.55753972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31516.996394569138</v>
      </c>
      <c r="AD33" s="44">
        <f t="shared" si="11"/>
        <v>111461109.74434261</v>
      </c>
      <c r="AE33" s="116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1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1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1"/>
      <c r="R34" s="32">
        <f t="shared" si="2"/>
        <v>1</v>
      </c>
      <c r="S34" s="37">
        <f t="shared" si="3"/>
        <v>1</v>
      </c>
      <c r="T34" s="91"/>
      <c r="U34" s="43">
        <f t="shared" si="4"/>
        <v>0.33600219768672818</v>
      </c>
      <c r="V34" s="37">
        <f t="shared" si="5"/>
        <v>5.3333334361179274E-3</v>
      </c>
      <c r="W34" s="91"/>
      <c r="X34" s="89">
        <f t="shared" si="13"/>
        <v>7725</v>
      </c>
      <c r="Y34" s="45">
        <f t="shared" si="7"/>
        <v>112305732.24928054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31866.536218580179</v>
      </c>
      <c r="AD34" s="44">
        <f t="shared" si="11"/>
        <v>112700212.25206748</v>
      </c>
      <c r="AE34" s="116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1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1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1"/>
      <c r="R35" s="32">
        <f t="shared" si="2"/>
        <v>1</v>
      </c>
      <c r="S35" s="37">
        <f t="shared" si="3"/>
        <v>1</v>
      </c>
      <c r="T35" s="91"/>
      <c r="U35" s="43">
        <f t="shared" si="4"/>
        <v>0.33600229598749315</v>
      </c>
      <c r="V35" s="37">
        <f t="shared" si="5"/>
        <v>5.3333334406550185E-3</v>
      </c>
      <c r="W35" s="91"/>
      <c r="X35" s="89">
        <f t="shared" si="13"/>
        <v>7725</v>
      </c>
      <c r="Y35" s="45">
        <f t="shared" si="7"/>
        <v>113541053.74995977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32216.0779930512</v>
      </c>
      <c r="AD35" s="44">
        <f t="shared" si="11"/>
        <v>113939306.13509533</v>
      </c>
      <c r="AE35" s="116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1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1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1"/>
      <c r="R36" s="32">
        <f t="shared" si="2"/>
        <v>1</v>
      </c>
      <c r="S36" s="37">
        <f t="shared" si="3"/>
        <v>1</v>
      </c>
      <c r="T36" s="91"/>
      <c r="U36" s="43">
        <f t="shared" si="4"/>
        <v>0.33600239754964212</v>
      </c>
      <c r="V36" s="37">
        <f t="shared" si="5"/>
        <v>5.3333334453408059E-3</v>
      </c>
      <c r="W36" s="91"/>
      <c r="X36" s="89">
        <f t="shared" si="13"/>
        <v>7725</v>
      </c>
      <c r="Y36" s="45">
        <f t="shared" si="7"/>
        <v>114776377.1176506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32565.621649411347</v>
      </c>
      <c r="AD36" s="44">
        <f t="shared" si="11"/>
        <v>115178391.45135574</v>
      </c>
      <c r="AE36" s="116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1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1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1"/>
      <c r="R37" s="32">
        <f t="shared" si="2"/>
        <v>1</v>
      </c>
      <c r="S37" s="37">
        <f t="shared" si="3"/>
        <v>1</v>
      </c>
      <c r="T37" s="91"/>
      <c r="U37" s="43">
        <f t="shared" si="4"/>
        <v>0.33600250244452629</v>
      </c>
      <c r="V37" s="37">
        <f t="shared" si="5"/>
        <v>5.3333334501785012E-3</v>
      </c>
      <c r="W37" s="91"/>
      <c r="X37" s="89">
        <f t="shared" si="13"/>
        <v>7725</v>
      </c>
      <c r="Y37" s="45">
        <f t="shared" si="7"/>
        <v>116011702.41178344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32915.167122266779</v>
      </c>
      <c r="AD37" s="44">
        <f t="shared" si="11"/>
        <v>116417468.26014213</v>
      </c>
      <c r="AE37" s="116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1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1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1"/>
      <c r="R38" s="32">
        <f t="shared" si="2"/>
        <v>1</v>
      </c>
      <c r="S38" s="37">
        <f t="shared" si="3"/>
        <v>1</v>
      </c>
      <c r="T38" s="91"/>
      <c r="U38" s="43">
        <f t="shared" si="4"/>
        <v>0.33600261074426885</v>
      </c>
      <c r="V38" s="37">
        <f t="shared" si="5"/>
        <v>5.3333334551713598E-3</v>
      </c>
      <c r="W38" s="91"/>
      <c r="X38" s="89">
        <f t="shared" si="13"/>
        <v>7725</v>
      </c>
      <c r="Y38" s="45">
        <f t="shared" si="7"/>
        <v>117247029.69315711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33264.714349218812</v>
      </c>
      <c r="AD38" s="44">
        <f t="shared" si="11"/>
        <v>117656536.62212266</v>
      </c>
      <c r="AE38" s="116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1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1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1"/>
      <c r="R39" s="32">
        <f t="shared" si="2"/>
        <v>1</v>
      </c>
      <c r="S39" s="37">
        <f t="shared" si="3"/>
        <v>1</v>
      </c>
      <c r="T39" s="91"/>
      <c r="U39" s="43">
        <f t="shared" si="4"/>
        <v>0.33600272252176505</v>
      </c>
      <c r="V39" s="37">
        <f t="shared" si="5"/>
        <v>5.3333334603226628E-3</v>
      </c>
      <c r="W39" s="91"/>
      <c r="X39" s="89">
        <f t="shared" si="13"/>
        <v>7725</v>
      </c>
      <c r="Y39" s="45">
        <f t="shared" si="7"/>
        <v>118482359.02394997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33614.263270694355</v>
      </c>
      <c r="AD39" s="44">
        <f t="shared" si="11"/>
        <v>118895596.59935085</v>
      </c>
      <c r="AE39" s="116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1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1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1"/>
      <c r="R40" s="32">
        <f t="shared" si="2"/>
        <v>1</v>
      </c>
      <c r="S40" s="37">
        <f t="shared" si="3"/>
        <v>1</v>
      </c>
      <c r="T40" s="91"/>
      <c r="U40" s="43">
        <f t="shared" si="4"/>
        <v>0.3360028378506823</v>
      </c>
      <c r="V40" s="37">
        <f t="shared" si="5"/>
        <v>5.3333334656357322E-3</v>
      </c>
      <c r="W40" s="91"/>
      <c r="X40" s="89">
        <f t="shared" si="13"/>
        <v>7725</v>
      </c>
      <c r="Y40" s="45">
        <f t="shared" si="7"/>
        <v>119717690.46773157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33963.813829787767</v>
      </c>
      <c r="AD40" s="44">
        <f t="shared" si="11"/>
        <v>120134648.25527713</v>
      </c>
      <c r="AE40" s="116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1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1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1"/>
      <c r="R41" s="32">
        <f t="shared" si="2"/>
        <v>1</v>
      </c>
      <c r="S41" s="37">
        <f t="shared" si="3"/>
        <v>1</v>
      </c>
      <c r="T41" s="91"/>
      <c r="U41" s="43">
        <f t="shared" si="4"/>
        <v>0.33600295680546011</v>
      </c>
      <c r="V41" s="37">
        <f t="shared" si="5"/>
        <v>5.3333334711139204E-3</v>
      </c>
      <c r="W41" s="91"/>
      <c r="X41" s="89">
        <f t="shared" si="13"/>
        <v>7725</v>
      </c>
      <c r="Y41" s="45">
        <f t="shared" si="7"/>
        <v>120953024.0894742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34313.365972113206</v>
      </c>
      <c r="AD41" s="44">
        <f t="shared" si="11"/>
        <v>121373691.65475979</v>
      </c>
      <c r="AE41" s="116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1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1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1"/>
      <c r="R42" s="32">
        <f t="shared" si="2"/>
        <v>1</v>
      </c>
      <c r="S42" s="37">
        <f t="shared" si="3"/>
        <v>1</v>
      </c>
      <c r="T42" s="91"/>
      <c r="U42" s="43">
        <f t="shared" si="4"/>
        <v>0.33600307946130992</v>
      </c>
      <c r="V42" s="37">
        <f t="shared" si="5"/>
        <v>5.3333334767606154E-3</v>
      </c>
      <c r="W42" s="91"/>
      <c r="X42" s="89">
        <f t="shared" si="13"/>
        <v>7725</v>
      </c>
      <c r="Y42" s="45">
        <f t="shared" si="7"/>
        <v>122188359.95556468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34662.919645666705</v>
      </c>
      <c r="AD42" s="44">
        <f t="shared" si="11"/>
        <v>122612726.86407678</v>
      </c>
      <c r="AE42" s="116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1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1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1"/>
      <c r="R43" s="32">
        <f t="shared" si="2"/>
        <v>1</v>
      </c>
      <c r="S43" s="37">
        <f t="shared" si="3"/>
        <v>1</v>
      </c>
      <c r="T43" s="91"/>
      <c r="U43" s="43">
        <f t="shared" si="4"/>
        <v>0.33600320589421551</v>
      </c>
      <c r="V43" s="37">
        <f t="shared" si="5"/>
        <v>5.3333334825792396E-3</v>
      </c>
      <c r="W43" s="91"/>
      <c r="X43" s="89">
        <f t="shared" si="13"/>
        <v>7725</v>
      </c>
      <c r="Y43" s="45">
        <f t="shared" si="7"/>
        <v>123423698.13381656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35012.474800697164</v>
      </c>
      <c r="AD43" s="44">
        <f t="shared" si="11"/>
        <v>123851753.95093741</v>
      </c>
      <c r="AE43" s="116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1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1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1"/>
      <c r="R44" s="32">
        <f t="shared" si="2"/>
        <v>1</v>
      </c>
      <c r="S44" s="37">
        <f t="shared" si="3"/>
        <v>1</v>
      </c>
      <c r="T44" s="91"/>
      <c r="U44" s="43">
        <f t="shared" si="4"/>
        <v>0.33600333618093248</v>
      </c>
      <c r="V44" s="37">
        <f t="shared" si="5"/>
        <v>5.3333334885732513E-3</v>
      </c>
      <c r="W44" s="91"/>
      <c r="X44" s="89">
        <f t="shared" si="13"/>
        <v>7725</v>
      </c>
      <c r="Y44" s="45">
        <f t="shared" si="7"/>
        <v>124659038.69348206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35362.031389585718</v>
      </c>
      <c r="AD44" s="44">
        <f t="shared" si="11"/>
        <v>125090772.98449416</v>
      </c>
      <c r="AE44" s="116"/>
      <c r="AF44" s="138" t="s">
        <v>44</v>
      </c>
      <c r="AG44" s="139"/>
      <c r="AH44" s="140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1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1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1"/>
      <c r="R45" s="32">
        <f t="shared" si="2"/>
        <v>1</v>
      </c>
      <c r="S45" s="37">
        <f t="shared" si="3"/>
        <v>1</v>
      </c>
      <c r="T45" s="91"/>
      <c r="U45" s="43">
        <f t="shared" si="4"/>
        <v>0.3360034703989887</v>
      </c>
      <c r="V45" s="37">
        <f t="shared" si="5"/>
        <v>5.3333334947461399E-3</v>
      </c>
      <c r="W45" s="91"/>
      <c r="X45" s="89">
        <f t="shared" si="13"/>
        <v>7725</v>
      </c>
      <c r="Y45" s="45">
        <f t="shared" si="7"/>
        <v>125894381.7052642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35711.589366732587</v>
      </c>
      <c r="AD45" s="44">
        <f t="shared" si="11"/>
        <v>126329784.03535458</v>
      </c>
      <c r="AE45" s="116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1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1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1"/>
      <c r="R46" s="32">
        <f t="shared" si="2"/>
        <v>1</v>
      </c>
      <c r="S46" s="37">
        <f t="shared" si="3"/>
        <v>1</v>
      </c>
      <c r="T46" s="91"/>
      <c r="U46" s="43">
        <f t="shared" si="4"/>
        <v>0.3360036086266841</v>
      </c>
      <c r="V46" s="37">
        <f t="shared" si="5"/>
        <v>5.3333335011014329E-3</v>
      </c>
      <c r="W46" s="91"/>
      <c r="X46" s="89">
        <f t="shared" si="13"/>
        <v>7725</v>
      </c>
      <c r="Y46" s="45">
        <f t="shared" si="7"/>
        <v>127129727.24132961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36061.148688451343</v>
      </c>
      <c r="AD46" s="44">
        <f t="shared" si="11"/>
        <v>127568787.17559376</v>
      </c>
      <c r="AE46" s="116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1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1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1"/>
      <c r="R47" s="32">
        <f t="shared" si="2"/>
        <v>1</v>
      </c>
      <c r="S47" s="37">
        <f t="shared" si="3"/>
        <v>1</v>
      </c>
      <c r="T47" s="91"/>
      <c r="U47" s="43">
        <f t="shared" si="4"/>
        <v>0.3360037509430906</v>
      </c>
      <c r="V47" s="37">
        <f t="shared" si="5"/>
        <v>5.3333335076426909E-3</v>
      </c>
      <c r="W47" s="91"/>
      <c r="X47" s="89">
        <f t="shared" si="13"/>
        <v>7725</v>
      </c>
      <c r="Y47" s="45">
        <f t="shared" si="7"/>
        <v>128365075.37532049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36410.709312869527</v>
      </c>
      <c r="AD47" s="44">
        <f t="shared" ref="AD47:AD54" si="14">SUM(X47:AB47)</f>
        <v>128807782.4787662</v>
      </c>
      <c r="AE47" s="116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1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1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1"/>
      <c r="R48" s="32">
        <f t="shared" si="2"/>
        <v>1</v>
      </c>
      <c r="S48" s="37">
        <f t="shared" si="3"/>
        <v>1</v>
      </c>
      <c r="T48" s="91"/>
      <c r="U48" s="43">
        <f t="shared" si="4"/>
        <v>0.33600389742805226</v>
      </c>
      <c r="V48" s="37">
        <f t="shared" si="5"/>
        <v>5.3333335143735065E-3</v>
      </c>
      <c r="W48" s="91"/>
      <c r="X48" s="89">
        <f t="shared" si="13"/>
        <v>7725</v>
      </c>
      <c r="Y48" s="45">
        <f t="shared" si="7"/>
        <v>129600426.18236756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36760.271199835406</v>
      </c>
      <c r="AD48" s="44">
        <f t="shared" si="14"/>
        <v>130047061.09893951</v>
      </c>
      <c r="AE48" s="116"/>
      <c r="AF48" s="138" t="s">
        <v>45</v>
      </c>
      <c r="AG48" s="139"/>
      <c r="AH48" s="140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1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1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1"/>
      <c r="R49" s="32">
        <f t="shared" si="2"/>
        <v>1</v>
      </c>
      <c r="S49" s="37">
        <f t="shared" si="3"/>
        <v>1</v>
      </c>
      <c r="T49" s="91"/>
      <c r="U49" s="43">
        <f t="shared" si="4"/>
        <v>0.33600404816218532</v>
      </c>
      <c r="V49" s="37">
        <f t="shared" si="5"/>
        <v>5.3333335212975104E-3</v>
      </c>
      <c r="W49" s="91"/>
      <c r="X49" s="89">
        <f t="shared" si="13"/>
        <v>7725</v>
      </c>
      <c r="Y49" s="45">
        <f t="shared" si="7"/>
        <v>130835779.73910275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37109.8343108306</v>
      </c>
      <c r="AD49" s="44">
        <f t="shared" si="14"/>
        <v>131286596.47619286</v>
      </c>
      <c r="AE49" s="116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1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1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1"/>
      <c r="R50" s="32">
        <f t="shared" si="2"/>
        <v>1</v>
      </c>
      <c r="S50" s="37">
        <f t="shared" si="3"/>
        <v>1</v>
      </c>
      <c r="T50" s="91"/>
      <c r="U50" s="43">
        <f t="shared" si="4"/>
        <v>0.33600420322687802</v>
      </c>
      <c r="V50" s="37">
        <f t="shared" si="5"/>
        <v>5.3333335284183655E-3</v>
      </c>
      <c r="W50" s="91"/>
      <c r="X50" s="89">
        <f t="shared" si="13"/>
        <v>7725</v>
      </c>
      <c r="Y50" s="45">
        <f t="shared" si="7"/>
        <v>132071136.12367173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37459.398608887779</v>
      </c>
      <c r="AD50" s="44">
        <f t="shared" si="14"/>
        <v>132526134.68376641</v>
      </c>
      <c r="AE50" s="116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1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1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1"/>
      <c r="R51" s="32">
        <f t="shared" si="2"/>
        <v>1</v>
      </c>
      <c r="S51" s="37">
        <f t="shared" si="3"/>
        <v>1</v>
      </c>
      <c r="T51" s="91"/>
      <c r="U51" s="43">
        <f t="shared" si="4"/>
        <v>0.33600436270429063</v>
      </c>
      <c r="V51" s="37">
        <f t="shared" si="5"/>
        <v>5.3333335357397711E-3</v>
      </c>
      <c r="W51" s="91"/>
      <c r="X51" s="89">
        <f t="shared" si="13"/>
        <v>7725</v>
      </c>
      <c r="Y51" s="45">
        <f t="shared" si="7"/>
        <v>133306495.4157469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37808.964058513382</v>
      </c>
      <c r="AD51" s="44">
        <f t="shared" si="14"/>
        <v>133765675.80125822</v>
      </c>
      <c r="AE51" s="116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1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1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1"/>
      <c r="R52" s="32">
        <f t="shared" si="2"/>
        <v>1</v>
      </c>
      <c r="S52" s="37">
        <f t="shared" si="3"/>
        <v>1</v>
      </c>
      <c r="T52" s="91"/>
      <c r="U52" s="43">
        <f t="shared" si="4"/>
        <v>0.33600452667735553</v>
      </c>
      <c r="V52" s="37">
        <f t="shared" si="5"/>
        <v>5.3333335432654569E-3</v>
      </c>
      <c r="W52" s="91"/>
      <c r="X52" s="89">
        <f t="shared" si="13"/>
        <v>7725</v>
      </c>
      <c r="Y52" s="45">
        <f t="shared" si="7"/>
        <v>134541857.69654047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38158.530625614927</v>
      </c>
      <c r="AD52" s="44">
        <f t="shared" si="14"/>
        <v>135005219.90980911</v>
      </c>
      <c r="AE52" s="116"/>
      <c r="AF52" s="138" t="s">
        <v>46</v>
      </c>
      <c r="AG52" s="139"/>
      <c r="AH52" s="140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1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1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1"/>
      <c r="R53" s="32">
        <f t="shared" si="2"/>
        <v>1</v>
      </c>
      <c r="S53" s="37">
        <f t="shared" si="3"/>
        <v>1</v>
      </c>
      <c r="T53" s="91"/>
      <c r="U53" s="43">
        <f t="shared" si="4"/>
        <v>0.33600469522977738</v>
      </c>
      <c r="V53" s="37">
        <f t="shared" si="5"/>
        <v>5.3333335509991925E-3</v>
      </c>
      <c r="W53" s="91"/>
      <c r="X53" s="89">
        <f t="shared" si="13"/>
        <v>7725</v>
      </c>
      <c r="Y53" s="45">
        <f t="shared" si="7"/>
        <v>135777223.04881728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38508.098277432546</v>
      </c>
      <c r="AD53" s="44">
        <f t="shared" si="14"/>
        <v>136244767.09211522</v>
      </c>
      <c r="AE53" s="116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1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1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2"/>
      <c r="R54" s="32">
        <f t="shared" si="2"/>
        <v>1</v>
      </c>
      <c r="S54" s="37">
        <f t="shared" si="3"/>
        <v>1</v>
      </c>
      <c r="T54" s="92"/>
      <c r="U54" s="43">
        <f t="shared" si="4"/>
        <v>0.33600486844603261</v>
      </c>
      <c r="V54" s="37">
        <f t="shared" si="5"/>
        <v>5.3333335589447785E-3</v>
      </c>
      <c r="W54" s="92"/>
      <c r="X54" s="89">
        <f t="shared" si="13"/>
        <v>7725</v>
      </c>
      <c r="Y54" s="45">
        <f t="shared" si="7"/>
        <v>137012591.55690789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38857.666982474489</v>
      </c>
      <c r="AD54" s="44">
        <f t="shared" si="14"/>
        <v>137484317.43244126</v>
      </c>
      <c r="AE54" s="116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5042822832.3036699</v>
      </c>
      <c r="AE55" s="116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3" t="s">
        <v>22</v>
      </c>
      <c r="V56" s="124"/>
      <c r="X56" s="9">
        <f>SUM(X9:X54)</f>
        <v>1490600</v>
      </c>
      <c r="Y56" s="70">
        <f>SUM(Y9:Y54)</f>
        <v>5024008978.8888969</v>
      </c>
      <c r="Z56" s="71">
        <f>SUM(Z9:Z54)</f>
        <v>15272281.131591605</v>
      </c>
      <c r="AA56" s="71">
        <f>SUM(AA9:AA54)</f>
        <v>625299.4132128919</v>
      </c>
      <c r="AB56" s="78">
        <f>SUM(AB9:AB54)</f>
        <v>1425672.869965903</v>
      </c>
      <c r="AD56" s="72">
        <f>X56+Y56+Z56+AA56+AB56</f>
        <v>5042822832.3036671</v>
      </c>
      <c r="AF56" s="141"/>
      <c r="AG56" s="142"/>
    </row>
    <row r="57" spans="1:34" ht="15" thickBot="1" x14ac:dyDescent="0.35">
      <c r="AF57" s="143"/>
      <c r="AG57" s="144"/>
    </row>
    <row r="58" spans="1:34" x14ac:dyDescent="0.3">
      <c r="AE58" s="29"/>
      <c r="AF58" s="141"/>
      <c r="AG58" s="142"/>
      <c r="AH58" s="47"/>
    </row>
    <row r="59" spans="1:34" ht="15" thickBot="1" x14ac:dyDescent="0.35">
      <c r="AF59" s="143"/>
      <c r="AG59" s="144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2020-04-22T16:23:30Z</dcterms:modified>
</cp:coreProperties>
</file>