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768" yWindow="768" windowWidth="17136" windowHeight="7152" firstSheet="1" activeTab="8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  <sheet name="Kosten PDF-Generator" sheetId="11" r:id="rId10"/>
  </sheets>
  <externalReferences>
    <externalReference r:id="rId11"/>
    <externalReference r:id="rId12"/>
    <externalReference r:id="rId13"/>
    <externalReference r:id="rId14"/>
  </externalReferences>
  <definedNames>
    <definedName name="_xlnm.Print_Area" localSheetId="9">'Kosten PDF-Generator'!$B$1:$M$51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6" l="1"/>
  <c r="J14" i="6"/>
  <c r="P14" i="6"/>
  <c r="S14" i="6"/>
  <c r="D14" i="6"/>
  <c r="O14" i="6"/>
  <c r="R14" i="6"/>
  <c r="X14" i="6"/>
  <c r="AL20" i="6"/>
  <c r="AL22" i="6"/>
  <c r="G10" i="10"/>
  <c r="K10" i="10"/>
  <c r="P10" i="10"/>
  <c r="G11" i="10"/>
  <c r="K11" i="10"/>
  <c r="P11" i="10"/>
  <c r="G12" i="10"/>
  <c r="K12" i="10"/>
  <c r="P12" i="10"/>
  <c r="G13" i="10"/>
  <c r="K13" i="10"/>
  <c r="P13" i="10"/>
  <c r="G14" i="10"/>
  <c r="K14" i="10"/>
  <c r="P14" i="10"/>
  <c r="G15" i="10"/>
  <c r="K15" i="10"/>
  <c r="P15" i="10"/>
  <c r="G16" i="10"/>
  <c r="K16" i="10"/>
  <c r="P16" i="10"/>
  <c r="G17" i="10"/>
  <c r="K17" i="10"/>
  <c r="P17" i="10"/>
  <c r="G18" i="10"/>
  <c r="K18" i="10"/>
  <c r="P18" i="10"/>
  <c r="G19" i="10"/>
  <c r="K19" i="10"/>
  <c r="P19" i="10"/>
  <c r="G20" i="10"/>
  <c r="K20" i="10"/>
  <c r="P20" i="10"/>
  <c r="G21" i="10"/>
  <c r="K21" i="10"/>
  <c r="P21" i="10"/>
  <c r="G22" i="10"/>
  <c r="K22" i="10"/>
  <c r="P22" i="10"/>
  <c r="G23" i="10"/>
  <c r="K23" i="10"/>
  <c r="P23" i="10"/>
  <c r="G24" i="10"/>
  <c r="K24" i="10"/>
  <c r="P24" i="10"/>
  <c r="G25" i="10"/>
  <c r="K25" i="10"/>
  <c r="P25" i="10"/>
  <c r="G26" i="10"/>
  <c r="K26" i="10"/>
  <c r="P26" i="10"/>
  <c r="G27" i="10"/>
  <c r="K27" i="10"/>
  <c r="P27" i="10"/>
  <c r="G28" i="10"/>
  <c r="K28" i="10"/>
  <c r="P28" i="10"/>
  <c r="G29" i="10"/>
  <c r="K29" i="10"/>
  <c r="P29" i="10"/>
  <c r="G30" i="10"/>
  <c r="K30" i="10"/>
  <c r="P30" i="10"/>
  <c r="G31" i="10"/>
  <c r="K31" i="10"/>
  <c r="P31" i="10"/>
  <c r="G32" i="10"/>
  <c r="K32" i="10"/>
  <c r="P32" i="10"/>
  <c r="G33" i="10"/>
  <c r="K33" i="10"/>
  <c r="P33" i="10"/>
  <c r="G34" i="10"/>
  <c r="K34" i="10"/>
  <c r="P34" i="10"/>
  <c r="G35" i="10"/>
  <c r="K35" i="10"/>
  <c r="P35" i="10"/>
  <c r="G36" i="10"/>
  <c r="K36" i="10"/>
  <c r="P36" i="10"/>
  <c r="G37" i="10"/>
  <c r="K37" i="10"/>
  <c r="P37" i="10"/>
  <c r="G38" i="10"/>
  <c r="K38" i="10"/>
  <c r="P38" i="10"/>
  <c r="G39" i="10"/>
  <c r="K39" i="10"/>
  <c r="P39" i="10"/>
  <c r="G40" i="10"/>
  <c r="K40" i="10"/>
  <c r="P40" i="10"/>
  <c r="G41" i="10"/>
  <c r="K41" i="10"/>
  <c r="P41" i="10"/>
  <c r="G42" i="10"/>
  <c r="K42" i="10"/>
  <c r="P42" i="10"/>
  <c r="G43" i="10"/>
  <c r="K43" i="10"/>
  <c r="P43" i="10"/>
  <c r="G44" i="10"/>
  <c r="K44" i="10"/>
  <c r="P44" i="10"/>
  <c r="G45" i="10"/>
  <c r="K45" i="10"/>
  <c r="P45" i="10"/>
  <c r="G46" i="10"/>
  <c r="K46" i="10"/>
  <c r="P46" i="10"/>
  <c r="G47" i="10"/>
  <c r="K47" i="10"/>
  <c r="P47" i="10"/>
  <c r="G48" i="10"/>
  <c r="K48" i="10"/>
  <c r="P48" i="10"/>
  <c r="G49" i="10"/>
  <c r="K49" i="10"/>
  <c r="P49" i="10"/>
  <c r="G50" i="10"/>
  <c r="K50" i="10"/>
  <c r="P50" i="10"/>
  <c r="G51" i="10"/>
  <c r="K51" i="10"/>
  <c r="P51" i="10"/>
  <c r="G52" i="10"/>
  <c r="K52" i="10"/>
  <c r="P52" i="10"/>
  <c r="G53" i="10"/>
  <c r="K53" i="10"/>
  <c r="P53" i="10"/>
  <c r="G54" i="10"/>
  <c r="K54" i="10"/>
  <c r="P54" i="10"/>
  <c r="G9" i="10"/>
  <c r="K9" i="10"/>
  <c r="P9" i="10"/>
  <c r="G10" i="9"/>
  <c r="J10" i="9"/>
  <c r="P10" i="9"/>
  <c r="G11" i="9"/>
  <c r="J11" i="9"/>
  <c r="P11" i="9"/>
  <c r="G12" i="9"/>
  <c r="J12" i="9"/>
  <c r="P12" i="9"/>
  <c r="G13" i="9"/>
  <c r="J13" i="9"/>
  <c r="P13" i="9"/>
  <c r="G14" i="9"/>
  <c r="J14" i="9"/>
  <c r="P14" i="9"/>
  <c r="G15" i="9"/>
  <c r="J15" i="9"/>
  <c r="P15" i="9"/>
  <c r="G16" i="9"/>
  <c r="J16" i="9"/>
  <c r="P16" i="9"/>
  <c r="G17" i="9"/>
  <c r="J17" i="9"/>
  <c r="P17" i="9"/>
  <c r="G18" i="9"/>
  <c r="J18" i="9"/>
  <c r="P18" i="9"/>
  <c r="G19" i="9"/>
  <c r="J19" i="9"/>
  <c r="P19" i="9"/>
  <c r="G20" i="9"/>
  <c r="J20" i="9"/>
  <c r="P20" i="9"/>
  <c r="G21" i="9"/>
  <c r="J21" i="9"/>
  <c r="P21" i="9"/>
  <c r="G22" i="9"/>
  <c r="J22" i="9"/>
  <c r="P22" i="9"/>
  <c r="G23" i="9"/>
  <c r="J23" i="9"/>
  <c r="P23" i="9"/>
  <c r="G24" i="9"/>
  <c r="J24" i="9"/>
  <c r="P24" i="9"/>
  <c r="G25" i="9"/>
  <c r="J25" i="9"/>
  <c r="P25" i="9"/>
  <c r="G26" i="9"/>
  <c r="J26" i="9"/>
  <c r="P26" i="9"/>
  <c r="G27" i="9"/>
  <c r="J27" i="9"/>
  <c r="P27" i="9"/>
  <c r="G28" i="9"/>
  <c r="J28" i="9"/>
  <c r="P28" i="9"/>
  <c r="G29" i="9"/>
  <c r="J29" i="9"/>
  <c r="P29" i="9"/>
  <c r="G30" i="9"/>
  <c r="J30" i="9"/>
  <c r="P30" i="9"/>
  <c r="G31" i="9"/>
  <c r="J31" i="9"/>
  <c r="P31" i="9"/>
  <c r="G32" i="9"/>
  <c r="J32" i="9"/>
  <c r="P32" i="9"/>
  <c r="G33" i="9"/>
  <c r="J33" i="9"/>
  <c r="P33" i="9"/>
  <c r="G34" i="9"/>
  <c r="J34" i="9"/>
  <c r="P34" i="9"/>
  <c r="G35" i="9"/>
  <c r="J35" i="9"/>
  <c r="P35" i="9"/>
  <c r="G36" i="9"/>
  <c r="J36" i="9"/>
  <c r="P36" i="9"/>
  <c r="G37" i="9"/>
  <c r="J37" i="9"/>
  <c r="P37" i="9"/>
  <c r="G38" i="9"/>
  <c r="J38" i="9"/>
  <c r="P38" i="9"/>
  <c r="G39" i="9"/>
  <c r="J39" i="9"/>
  <c r="P39" i="9"/>
  <c r="G40" i="9"/>
  <c r="J40" i="9"/>
  <c r="P40" i="9"/>
  <c r="G41" i="9"/>
  <c r="J41" i="9"/>
  <c r="P41" i="9"/>
  <c r="G42" i="9"/>
  <c r="J42" i="9"/>
  <c r="P42" i="9"/>
  <c r="G43" i="9"/>
  <c r="J43" i="9"/>
  <c r="P43" i="9"/>
  <c r="G44" i="9"/>
  <c r="J44" i="9"/>
  <c r="P44" i="9"/>
  <c r="G45" i="9"/>
  <c r="J45" i="9"/>
  <c r="P45" i="9"/>
  <c r="G46" i="9"/>
  <c r="J46" i="9"/>
  <c r="P46" i="9"/>
  <c r="G47" i="9"/>
  <c r="J47" i="9"/>
  <c r="P47" i="9"/>
  <c r="G48" i="9"/>
  <c r="J48" i="9"/>
  <c r="P48" i="9"/>
  <c r="G49" i="9"/>
  <c r="J49" i="9"/>
  <c r="P49" i="9"/>
  <c r="G50" i="9"/>
  <c r="J50" i="9"/>
  <c r="P50" i="9"/>
  <c r="G51" i="9"/>
  <c r="J51" i="9"/>
  <c r="P51" i="9"/>
  <c r="G52" i="9"/>
  <c r="J52" i="9"/>
  <c r="P52" i="9"/>
  <c r="G53" i="9"/>
  <c r="J53" i="9"/>
  <c r="P53" i="9"/>
  <c r="G54" i="9"/>
  <c r="J54" i="9"/>
  <c r="P54" i="9"/>
  <c r="G9" i="9"/>
  <c r="J9" i="9"/>
  <c r="P9" i="9"/>
  <c r="G10" i="8"/>
  <c r="I10" i="8"/>
  <c r="P10" i="8"/>
  <c r="G11" i="8"/>
  <c r="I11" i="8"/>
  <c r="P11" i="8"/>
  <c r="G12" i="8"/>
  <c r="I12" i="8"/>
  <c r="P12" i="8"/>
  <c r="G13" i="8"/>
  <c r="I13" i="8"/>
  <c r="P13" i="8"/>
  <c r="G14" i="8"/>
  <c r="I14" i="8"/>
  <c r="P14" i="8"/>
  <c r="G15" i="8"/>
  <c r="I15" i="8"/>
  <c r="P15" i="8"/>
  <c r="G16" i="8"/>
  <c r="I16" i="8"/>
  <c r="P16" i="8"/>
  <c r="G17" i="8"/>
  <c r="I17" i="8"/>
  <c r="P17" i="8"/>
  <c r="G18" i="8"/>
  <c r="I18" i="8"/>
  <c r="P18" i="8"/>
  <c r="G19" i="8"/>
  <c r="I19" i="8"/>
  <c r="P19" i="8"/>
  <c r="G20" i="8"/>
  <c r="I20" i="8"/>
  <c r="P20" i="8"/>
  <c r="G21" i="8"/>
  <c r="I21" i="8"/>
  <c r="P21" i="8"/>
  <c r="G22" i="8"/>
  <c r="I22" i="8"/>
  <c r="P22" i="8"/>
  <c r="G23" i="8"/>
  <c r="I23" i="8"/>
  <c r="P23" i="8"/>
  <c r="G24" i="8"/>
  <c r="I24" i="8"/>
  <c r="P24" i="8"/>
  <c r="G25" i="8"/>
  <c r="I25" i="8"/>
  <c r="P25" i="8"/>
  <c r="G26" i="8"/>
  <c r="I26" i="8"/>
  <c r="P26" i="8"/>
  <c r="G27" i="8"/>
  <c r="I27" i="8"/>
  <c r="P27" i="8"/>
  <c r="G28" i="8"/>
  <c r="I28" i="8"/>
  <c r="P28" i="8"/>
  <c r="G29" i="8"/>
  <c r="I29" i="8"/>
  <c r="P29" i="8"/>
  <c r="G30" i="8"/>
  <c r="I30" i="8"/>
  <c r="P30" i="8"/>
  <c r="G31" i="8"/>
  <c r="I31" i="8"/>
  <c r="P31" i="8"/>
  <c r="G32" i="8"/>
  <c r="I32" i="8"/>
  <c r="P32" i="8"/>
  <c r="G33" i="8"/>
  <c r="I33" i="8"/>
  <c r="P33" i="8"/>
  <c r="G34" i="8"/>
  <c r="I34" i="8"/>
  <c r="P34" i="8"/>
  <c r="G35" i="8"/>
  <c r="I35" i="8"/>
  <c r="P35" i="8"/>
  <c r="G36" i="8"/>
  <c r="I36" i="8"/>
  <c r="P36" i="8"/>
  <c r="G37" i="8"/>
  <c r="I37" i="8"/>
  <c r="P37" i="8"/>
  <c r="G38" i="8"/>
  <c r="I38" i="8"/>
  <c r="P38" i="8"/>
  <c r="G39" i="8"/>
  <c r="I39" i="8"/>
  <c r="P39" i="8"/>
  <c r="G40" i="8"/>
  <c r="I40" i="8"/>
  <c r="P40" i="8"/>
  <c r="G41" i="8"/>
  <c r="I41" i="8"/>
  <c r="P41" i="8"/>
  <c r="G42" i="8"/>
  <c r="I42" i="8"/>
  <c r="P42" i="8"/>
  <c r="G43" i="8"/>
  <c r="I43" i="8"/>
  <c r="P43" i="8"/>
  <c r="G44" i="8"/>
  <c r="I44" i="8"/>
  <c r="P44" i="8"/>
  <c r="G45" i="8"/>
  <c r="I45" i="8"/>
  <c r="P45" i="8"/>
  <c r="G46" i="8"/>
  <c r="I46" i="8"/>
  <c r="P46" i="8"/>
  <c r="G47" i="8"/>
  <c r="I47" i="8"/>
  <c r="P47" i="8"/>
  <c r="G48" i="8"/>
  <c r="I48" i="8"/>
  <c r="P48" i="8"/>
  <c r="G49" i="8"/>
  <c r="I49" i="8"/>
  <c r="P49" i="8"/>
  <c r="G50" i="8"/>
  <c r="I50" i="8"/>
  <c r="P50" i="8"/>
  <c r="G51" i="8"/>
  <c r="I51" i="8"/>
  <c r="P51" i="8"/>
  <c r="G52" i="8"/>
  <c r="I52" i="8"/>
  <c r="P52" i="8"/>
  <c r="G53" i="8"/>
  <c r="I53" i="8"/>
  <c r="P53" i="8"/>
  <c r="G54" i="8"/>
  <c r="I54" i="8"/>
  <c r="P54" i="8"/>
  <c r="G9" i="8"/>
  <c r="I9" i="8"/>
  <c r="P9" i="8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6"/>
  <c r="J10" i="6"/>
  <c r="P10" i="6"/>
  <c r="E11" i="6"/>
  <c r="J11" i="6"/>
  <c r="P11" i="6"/>
  <c r="E12" i="6"/>
  <c r="J12" i="6"/>
  <c r="P12" i="6"/>
  <c r="E13" i="6"/>
  <c r="J13" i="6"/>
  <c r="P13" i="6"/>
  <c r="E15" i="6"/>
  <c r="J15" i="6"/>
  <c r="P15" i="6"/>
  <c r="E16" i="6"/>
  <c r="J16" i="6"/>
  <c r="P16" i="6"/>
  <c r="E17" i="6"/>
  <c r="J17" i="6"/>
  <c r="P17" i="6"/>
  <c r="E18" i="6"/>
  <c r="J18" i="6"/>
  <c r="P18" i="6"/>
  <c r="E19" i="6"/>
  <c r="J19" i="6"/>
  <c r="P19" i="6"/>
  <c r="E20" i="6"/>
  <c r="J20" i="6"/>
  <c r="P20" i="6"/>
  <c r="E21" i="6"/>
  <c r="J21" i="6"/>
  <c r="P21" i="6"/>
  <c r="E22" i="6"/>
  <c r="J22" i="6"/>
  <c r="P22" i="6"/>
  <c r="E23" i="6"/>
  <c r="J23" i="6"/>
  <c r="P23" i="6"/>
  <c r="E24" i="6"/>
  <c r="J24" i="6"/>
  <c r="P24" i="6"/>
  <c r="E25" i="6"/>
  <c r="J25" i="6"/>
  <c r="P25" i="6"/>
  <c r="E26" i="6"/>
  <c r="J26" i="6"/>
  <c r="P26" i="6"/>
  <c r="E27" i="6"/>
  <c r="J27" i="6"/>
  <c r="P27" i="6"/>
  <c r="E28" i="6"/>
  <c r="J28" i="6"/>
  <c r="P28" i="6"/>
  <c r="E29" i="6"/>
  <c r="J29" i="6"/>
  <c r="P29" i="6"/>
  <c r="E30" i="6"/>
  <c r="J30" i="6"/>
  <c r="P30" i="6"/>
  <c r="E31" i="6"/>
  <c r="J31" i="6"/>
  <c r="P31" i="6"/>
  <c r="E32" i="6"/>
  <c r="J32" i="6"/>
  <c r="P32" i="6"/>
  <c r="E33" i="6"/>
  <c r="J33" i="6"/>
  <c r="P33" i="6"/>
  <c r="E34" i="6"/>
  <c r="J34" i="6"/>
  <c r="P34" i="6"/>
  <c r="E35" i="6"/>
  <c r="J35" i="6"/>
  <c r="P35" i="6"/>
  <c r="E36" i="6"/>
  <c r="J36" i="6"/>
  <c r="P36" i="6"/>
  <c r="E37" i="6"/>
  <c r="J37" i="6"/>
  <c r="P37" i="6"/>
  <c r="E38" i="6"/>
  <c r="J38" i="6"/>
  <c r="P38" i="6"/>
  <c r="E39" i="6"/>
  <c r="J39" i="6"/>
  <c r="P39" i="6"/>
  <c r="E40" i="6"/>
  <c r="J40" i="6"/>
  <c r="P40" i="6"/>
  <c r="E41" i="6"/>
  <c r="J41" i="6"/>
  <c r="P41" i="6"/>
  <c r="E42" i="6"/>
  <c r="J42" i="6"/>
  <c r="P42" i="6"/>
  <c r="E43" i="6"/>
  <c r="J43" i="6"/>
  <c r="P43" i="6"/>
  <c r="E44" i="6"/>
  <c r="J44" i="6"/>
  <c r="P44" i="6"/>
  <c r="E45" i="6"/>
  <c r="J45" i="6"/>
  <c r="P45" i="6"/>
  <c r="E46" i="6"/>
  <c r="J46" i="6"/>
  <c r="P46" i="6"/>
  <c r="E47" i="6"/>
  <c r="J47" i="6"/>
  <c r="P47" i="6"/>
  <c r="E48" i="6"/>
  <c r="J48" i="6"/>
  <c r="P48" i="6"/>
  <c r="E49" i="6"/>
  <c r="J49" i="6"/>
  <c r="P49" i="6"/>
  <c r="E50" i="6"/>
  <c r="J50" i="6"/>
  <c r="P50" i="6"/>
  <c r="E51" i="6"/>
  <c r="J51" i="6"/>
  <c r="P51" i="6"/>
  <c r="E52" i="6"/>
  <c r="J52" i="6"/>
  <c r="P52" i="6"/>
  <c r="E53" i="6"/>
  <c r="J53" i="6"/>
  <c r="P53" i="6"/>
  <c r="E54" i="6"/>
  <c r="J54" i="6"/>
  <c r="P54" i="6"/>
  <c r="E9" i="6"/>
  <c r="J9" i="6"/>
  <c r="P9" i="6"/>
  <c r="E10" i="5"/>
  <c r="I10" i="5"/>
  <c r="P10" i="5"/>
  <c r="E11" i="5"/>
  <c r="I11" i="5"/>
  <c r="P11" i="5"/>
  <c r="E12" i="5"/>
  <c r="I12" i="5"/>
  <c r="P12" i="5"/>
  <c r="E13" i="5"/>
  <c r="I13" i="5"/>
  <c r="P13" i="5"/>
  <c r="E14" i="5"/>
  <c r="I14" i="5"/>
  <c r="P14" i="5"/>
  <c r="E15" i="5"/>
  <c r="I15" i="5"/>
  <c r="P15" i="5"/>
  <c r="E16" i="5"/>
  <c r="I16" i="5"/>
  <c r="P16" i="5"/>
  <c r="E17" i="5"/>
  <c r="I17" i="5"/>
  <c r="P17" i="5"/>
  <c r="E18" i="5"/>
  <c r="I18" i="5"/>
  <c r="P18" i="5"/>
  <c r="E19" i="5"/>
  <c r="I19" i="5"/>
  <c r="P19" i="5"/>
  <c r="E20" i="5"/>
  <c r="I20" i="5"/>
  <c r="P20" i="5"/>
  <c r="E21" i="5"/>
  <c r="I21" i="5"/>
  <c r="P21" i="5"/>
  <c r="E22" i="5"/>
  <c r="I22" i="5"/>
  <c r="P22" i="5"/>
  <c r="E23" i="5"/>
  <c r="I23" i="5"/>
  <c r="P23" i="5"/>
  <c r="E24" i="5"/>
  <c r="I24" i="5"/>
  <c r="P24" i="5"/>
  <c r="E25" i="5"/>
  <c r="I25" i="5"/>
  <c r="P25" i="5"/>
  <c r="E26" i="5"/>
  <c r="I26" i="5"/>
  <c r="P26" i="5"/>
  <c r="E27" i="5"/>
  <c r="I27" i="5"/>
  <c r="P27" i="5"/>
  <c r="E28" i="5"/>
  <c r="I28" i="5"/>
  <c r="P28" i="5"/>
  <c r="E29" i="5"/>
  <c r="I29" i="5"/>
  <c r="P29" i="5"/>
  <c r="E30" i="5"/>
  <c r="I30" i="5"/>
  <c r="P30" i="5"/>
  <c r="E31" i="5"/>
  <c r="I31" i="5"/>
  <c r="P31" i="5"/>
  <c r="E32" i="5"/>
  <c r="I32" i="5"/>
  <c r="P32" i="5"/>
  <c r="E33" i="5"/>
  <c r="I33" i="5"/>
  <c r="P33" i="5"/>
  <c r="E34" i="5"/>
  <c r="I34" i="5"/>
  <c r="P34" i="5"/>
  <c r="E35" i="5"/>
  <c r="I35" i="5"/>
  <c r="P35" i="5"/>
  <c r="E36" i="5"/>
  <c r="I36" i="5"/>
  <c r="P36" i="5"/>
  <c r="E37" i="5"/>
  <c r="I37" i="5"/>
  <c r="P37" i="5"/>
  <c r="E38" i="5"/>
  <c r="I38" i="5"/>
  <c r="P38" i="5"/>
  <c r="E39" i="5"/>
  <c r="I39" i="5"/>
  <c r="P39" i="5"/>
  <c r="E40" i="5"/>
  <c r="I40" i="5"/>
  <c r="P40" i="5"/>
  <c r="E41" i="5"/>
  <c r="I41" i="5"/>
  <c r="P41" i="5"/>
  <c r="E42" i="5"/>
  <c r="I42" i="5"/>
  <c r="P42" i="5"/>
  <c r="E43" i="5"/>
  <c r="I43" i="5"/>
  <c r="P43" i="5"/>
  <c r="E44" i="5"/>
  <c r="I44" i="5"/>
  <c r="P44" i="5"/>
  <c r="E45" i="5"/>
  <c r="I45" i="5"/>
  <c r="P45" i="5"/>
  <c r="E46" i="5"/>
  <c r="I46" i="5"/>
  <c r="P46" i="5"/>
  <c r="E47" i="5"/>
  <c r="I47" i="5"/>
  <c r="P47" i="5"/>
  <c r="E48" i="5"/>
  <c r="I48" i="5"/>
  <c r="P48" i="5"/>
  <c r="E49" i="5"/>
  <c r="I49" i="5"/>
  <c r="P49" i="5"/>
  <c r="E50" i="5"/>
  <c r="I50" i="5"/>
  <c r="P50" i="5"/>
  <c r="E51" i="5"/>
  <c r="I51" i="5"/>
  <c r="P51" i="5"/>
  <c r="E52" i="5"/>
  <c r="I52" i="5"/>
  <c r="P52" i="5"/>
  <c r="E53" i="5"/>
  <c r="I53" i="5"/>
  <c r="P53" i="5"/>
  <c r="E54" i="5"/>
  <c r="I54" i="5"/>
  <c r="P54" i="5"/>
  <c r="E9" i="5"/>
  <c r="I9" i="5"/>
  <c r="P9" i="5"/>
  <c r="C10" i="4"/>
  <c r="K10" i="4"/>
  <c r="P10" i="4"/>
  <c r="C11" i="4"/>
  <c r="K11" i="4"/>
  <c r="P11" i="4"/>
  <c r="C12" i="4"/>
  <c r="K12" i="4"/>
  <c r="P12" i="4"/>
  <c r="C13" i="4"/>
  <c r="K13" i="4"/>
  <c r="P13" i="4"/>
  <c r="C14" i="4"/>
  <c r="K14" i="4"/>
  <c r="P14" i="4"/>
  <c r="C15" i="4"/>
  <c r="K15" i="4"/>
  <c r="P15" i="4"/>
  <c r="C16" i="4"/>
  <c r="K16" i="4"/>
  <c r="P16" i="4"/>
  <c r="C17" i="4"/>
  <c r="K17" i="4"/>
  <c r="P17" i="4"/>
  <c r="C18" i="4"/>
  <c r="K18" i="4"/>
  <c r="P18" i="4"/>
  <c r="C19" i="4"/>
  <c r="K19" i="4"/>
  <c r="P19" i="4"/>
  <c r="C20" i="4"/>
  <c r="K20" i="4"/>
  <c r="P20" i="4"/>
  <c r="C21" i="4"/>
  <c r="K21" i="4"/>
  <c r="P21" i="4"/>
  <c r="C22" i="4"/>
  <c r="K22" i="4"/>
  <c r="P22" i="4"/>
  <c r="C23" i="4"/>
  <c r="K23" i="4"/>
  <c r="P23" i="4"/>
  <c r="C24" i="4"/>
  <c r="K24" i="4"/>
  <c r="P24" i="4"/>
  <c r="C25" i="4"/>
  <c r="K25" i="4"/>
  <c r="P25" i="4"/>
  <c r="C26" i="4"/>
  <c r="K26" i="4"/>
  <c r="P26" i="4"/>
  <c r="C27" i="4"/>
  <c r="K27" i="4"/>
  <c r="P27" i="4"/>
  <c r="C28" i="4"/>
  <c r="K28" i="4"/>
  <c r="P28" i="4"/>
  <c r="C29" i="4"/>
  <c r="K29" i="4"/>
  <c r="P29" i="4"/>
  <c r="C30" i="4"/>
  <c r="K30" i="4"/>
  <c r="P30" i="4"/>
  <c r="C31" i="4"/>
  <c r="K31" i="4"/>
  <c r="P31" i="4"/>
  <c r="C32" i="4"/>
  <c r="K32" i="4"/>
  <c r="P32" i="4"/>
  <c r="C33" i="4"/>
  <c r="K33" i="4"/>
  <c r="P33" i="4"/>
  <c r="C34" i="4"/>
  <c r="K34" i="4"/>
  <c r="P34" i="4"/>
  <c r="C35" i="4"/>
  <c r="K35" i="4"/>
  <c r="P35" i="4"/>
  <c r="C36" i="4"/>
  <c r="K36" i="4"/>
  <c r="P36" i="4"/>
  <c r="C37" i="4"/>
  <c r="K37" i="4"/>
  <c r="P37" i="4"/>
  <c r="C38" i="4"/>
  <c r="K38" i="4"/>
  <c r="P38" i="4"/>
  <c r="C39" i="4"/>
  <c r="K39" i="4"/>
  <c r="P39" i="4"/>
  <c r="C40" i="4"/>
  <c r="K40" i="4"/>
  <c r="P40" i="4"/>
  <c r="C41" i="4"/>
  <c r="K41" i="4"/>
  <c r="P41" i="4"/>
  <c r="C42" i="4"/>
  <c r="K42" i="4"/>
  <c r="P42" i="4"/>
  <c r="C43" i="4"/>
  <c r="K43" i="4"/>
  <c r="P43" i="4"/>
  <c r="C44" i="4"/>
  <c r="K44" i="4"/>
  <c r="P44" i="4"/>
  <c r="C45" i="4"/>
  <c r="K45" i="4"/>
  <c r="P45" i="4"/>
  <c r="C46" i="4"/>
  <c r="K46" i="4"/>
  <c r="P46" i="4"/>
  <c r="C47" i="4"/>
  <c r="K47" i="4"/>
  <c r="P47" i="4"/>
  <c r="C48" i="4"/>
  <c r="K48" i="4"/>
  <c r="P48" i="4"/>
  <c r="C49" i="4"/>
  <c r="K49" i="4"/>
  <c r="P49" i="4"/>
  <c r="C50" i="4"/>
  <c r="K50" i="4"/>
  <c r="P50" i="4"/>
  <c r="C51" i="4"/>
  <c r="K51" i="4"/>
  <c r="P51" i="4"/>
  <c r="C52" i="4"/>
  <c r="K52" i="4"/>
  <c r="P52" i="4"/>
  <c r="C53" i="4"/>
  <c r="K53" i="4"/>
  <c r="P53" i="4"/>
  <c r="C54" i="4"/>
  <c r="K54" i="4"/>
  <c r="P54" i="4"/>
  <c r="C9" i="4"/>
  <c r="K9" i="4"/>
  <c r="P9" i="4"/>
  <c r="C10" i="3"/>
  <c r="J10" i="3"/>
  <c r="P10" i="3"/>
  <c r="C11" i="3"/>
  <c r="J11" i="3"/>
  <c r="P11" i="3"/>
  <c r="C12" i="3"/>
  <c r="J12" i="3"/>
  <c r="P12" i="3"/>
  <c r="C13" i="3"/>
  <c r="J13" i="3"/>
  <c r="P13" i="3"/>
  <c r="C14" i="3"/>
  <c r="J14" i="3"/>
  <c r="P14" i="3"/>
  <c r="C15" i="3"/>
  <c r="J15" i="3"/>
  <c r="P15" i="3"/>
  <c r="C16" i="3"/>
  <c r="J16" i="3"/>
  <c r="P16" i="3"/>
  <c r="C17" i="3"/>
  <c r="J17" i="3"/>
  <c r="P17" i="3"/>
  <c r="C18" i="3"/>
  <c r="J18" i="3"/>
  <c r="P18" i="3"/>
  <c r="C19" i="3"/>
  <c r="J19" i="3"/>
  <c r="P19" i="3"/>
  <c r="C20" i="3"/>
  <c r="J20" i="3"/>
  <c r="P20" i="3"/>
  <c r="C21" i="3"/>
  <c r="J21" i="3"/>
  <c r="P21" i="3"/>
  <c r="C22" i="3"/>
  <c r="J22" i="3"/>
  <c r="P22" i="3"/>
  <c r="C23" i="3"/>
  <c r="J23" i="3"/>
  <c r="P23" i="3"/>
  <c r="C24" i="3"/>
  <c r="J24" i="3"/>
  <c r="P24" i="3"/>
  <c r="C25" i="3"/>
  <c r="J25" i="3"/>
  <c r="P25" i="3"/>
  <c r="C26" i="3"/>
  <c r="J26" i="3"/>
  <c r="P26" i="3"/>
  <c r="C27" i="3"/>
  <c r="J27" i="3"/>
  <c r="P27" i="3"/>
  <c r="C28" i="3"/>
  <c r="J28" i="3"/>
  <c r="P28" i="3"/>
  <c r="C29" i="3"/>
  <c r="J29" i="3"/>
  <c r="P29" i="3"/>
  <c r="C30" i="3"/>
  <c r="J30" i="3"/>
  <c r="P30" i="3"/>
  <c r="C31" i="3"/>
  <c r="J31" i="3"/>
  <c r="P31" i="3"/>
  <c r="C32" i="3"/>
  <c r="J32" i="3"/>
  <c r="P32" i="3"/>
  <c r="C33" i="3"/>
  <c r="J33" i="3"/>
  <c r="P33" i="3"/>
  <c r="C34" i="3"/>
  <c r="J34" i="3"/>
  <c r="P34" i="3"/>
  <c r="C35" i="3"/>
  <c r="J35" i="3"/>
  <c r="P35" i="3"/>
  <c r="C36" i="3"/>
  <c r="J36" i="3"/>
  <c r="P36" i="3"/>
  <c r="C37" i="3"/>
  <c r="J37" i="3"/>
  <c r="P37" i="3"/>
  <c r="C38" i="3"/>
  <c r="J38" i="3"/>
  <c r="P38" i="3"/>
  <c r="C39" i="3"/>
  <c r="J39" i="3"/>
  <c r="P39" i="3"/>
  <c r="C40" i="3"/>
  <c r="J40" i="3"/>
  <c r="P40" i="3"/>
  <c r="C41" i="3"/>
  <c r="J41" i="3"/>
  <c r="P41" i="3"/>
  <c r="C42" i="3"/>
  <c r="J42" i="3"/>
  <c r="P42" i="3"/>
  <c r="C43" i="3"/>
  <c r="J43" i="3"/>
  <c r="P43" i="3"/>
  <c r="C44" i="3"/>
  <c r="J44" i="3"/>
  <c r="P44" i="3"/>
  <c r="C45" i="3"/>
  <c r="J45" i="3"/>
  <c r="P45" i="3"/>
  <c r="C46" i="3"/>
  <c r="J46" i="3"/>
  <c r="P46" i="3"/>
  <c r="C47" i="3"/>
  <c r="J47" i="3"/>
  <c r="P47" i="3"/>
  <c r="C48" i="3"/>
  <c r="J48" i="3"/>
  <c r="P48" i="3"/>
  <c r="C49" i="3"/>
  <c r="J49" i="3"/>
  <c r="P49" i="3"/>
  <c r="C50" i="3"/>
  <c r="J50" i="3"/>
  <c r="P50" i="3"/>
  <c r="C51" i="3"/>
  <c r="J51" i="3"/>
  <c r="P51" i="3"/>
  <c r="C52" i="3"/>
  <c r="J52" i="3"/>
  <c r="P52" i="3"/>
  <c r="C53" i="3"/>
  <c r="J53" i="3"/>
  <c r="P53" i="3"/>
  <c r="C54" i="3"/>
  <c r="J54" i="3"/>
  <c r="P54" i="3"/>
  <c r="C9" i="3"/>
  <c r="J9" i="3"/>
  <c r="P9" i="3"/>
  <c r="C10" i="2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AG54" i="10"/>
  <c r="AG50" i="10"/>
  <c r="AG46" i="10"/>
  <c r="F51" i="10"/>
  <c r="O51" i="10"/>
  <c r="AG55" i="10"/>
  <c r="AG51" i="10"/>
  <c r="AG47" i="10"/>
  <c r="AB51" i="10"/>
  <c r="F54" i="10"/>
  <c r="O54" i="10"/>
  <c r="M54" i="10"/>
  <c r="AA54" i="10"/>
  <c r="AH33" i="2"/>
  <c r="AG30" i="2"/>
  <c r="AH33" i="3"/>
  <c r="AG30" i="3"/>
  <c r="AH33" i="4"/>
  <c r="AG30" i="4"/>
  <c r="AH33" i="5"/>
  <c r="AG30" i="5"/>
  <c r="AH33" i="6"/>
  <c r="AG30" i="6"/>
  <c r="AH33" i="7"/>
  <c r="AG30" i="7"/>
  <c r="AH33" i="8"/>
  <c r="AG30" i="8"/>
  <c r="AH33" i="9"/>
  <c r="AG30" i="9"/>
  <c r="AH33" i="10"/>
  <c r="AG30" i="10"/>
  <c r="B9" i="2"/>
  <c r="O9" i="2"/>
  <c r="U9" i="2"/>
  <c r="V9" i="2"/>
  <c r="Y9" i="2"/>
  <c r="B10" i="2"/>
  <c r="O10" i="2"/>
  <c r="U10" i="2"/>
  <c r="V10" i="2"/>
  <c r="Y10" i="2"/>
  <c r="B11" i="2"/>
  <c r="O11" i="2"/>
  <c r="U11" i="2"/>
  <c r="V11" i="2"/>
  <c r="Y11" i="2"/>
  <c r="B12" i="2"/>
  <c r="O12" i="2"/>
  <c r="U12" i="2"/>
  <c r="V12" i="2"/>
  <c r="Y12" i="2"/>
  <c r="B13" i="2"/>
  <c r="O13" i="2"/>
  <c r="U13" i="2"/>
  <c r="V13" i="2"/>
  <c r="Y13" i="2"/>
  <c r="B14" i="2"/>
  <c r="O14" i="2"/>
  <c r="U14" i="2"/>
  <c r="V14" i="2"/>
  <c r="Y14" i="2"/>
  <c r="B15" i="2"/>
  <c r="O15" i="2"/>
  <c r="U15" i="2"/>
  <c r="V15" i="2"/>
  <c r="Y15" i="2"/>
  <c r="B16" i="2"/>
  <c r="O16" i="2"/>
  <c r="U16" i="2"/>
  <c r="V16" i="2"/>
  <c r="Y16" i="2"/>
  <c r="B17" i="2"/>
  <c r="O17" i="2"/>
  <c r="U17" i="2"/>
  <c r="V17" i="2"/>
  <c r="Y17" i="2"/>
  <c r="B18" i="2"/>
  <c r="O18" i="2"/>
  <c r="U18" i="2"/>
  <c r="V18" i="2"/>
  <c r="Y18" i="2"/>
  <c r="B19" i="2"/>
  <c r="O19" i="2"/>
  <c r="U19" i="2"/>
  <c r="V19" i="2"/>
  <c r="Y19" i="2"/>
  <c r="B20" i="2"/>
  <c r="O20" i="2"/>
  <c r="U20" i="2"/>
  <c r="V20" i="2"/>
  <c r="Y20" i="2"/>
  <c r="B21" i="2"/>
  <c r="O21" i="2"/>
  <c r="U21" i="2"/>
  <c r="V21" i="2"/>
  <c r="Y21" i="2"/>
  <c r="B22" i="2"/>
  <c r="O22" i="2"/>
  <c r="U22" i="2"/>
  <c r="V22" i="2"/>
  <c r="Y22" i="2"/>
  <c r="B23" i="2"/>
  <c r="O23" i="2"/>
  <c r="U23" i="2"/>
  <c r="V23" i="2"/>
  <c r="Y23" i="2"/>
  <c r="B24" i="2"/>
  <c r="O24" i="2"/>
  <c r="U24" i="2"/>
  <c r="V24" i="2"/>
  <c r="Y24" i="2"/>
  <c r="B25" i="2"/>
  <c r="O25" i="2"/>
  <c r="U25" i="2"/>
  <c r="V25" i="2"/>
  <c r="Y25" i="2"/>
  <c r="B26" i="2"/>
  <c r="O26" i="2"/>
  <c r="U26" i="2"/>
  <c r="V26" i="2"/>
  <c r="Y26" i="2"/>
  <c r="B27" i="2"/>
  <c r="O27" i="2"/>
  <c r="U27" i="2"/>
  <c r="V27" i="2"/>
  <c r="Y27" i="2"/>
  <c r="B28" i="2"/>
  <c r="O28" i="2"/>
  <c r="U28" i="2"/>
  <c r="V28" i="2"/>
  <c r="Y28" i="2"/>
  <c r="B29" i="2"/>
  <c r="O29" i="2"/>
  <c r="U29" i="2"/>
  <c r="V29" i="2"/>
  <c r="Y29" i="2"/>
  <c r="B30" i="2"/>
  <c r="O30" i="2"/>
  <c r="U30" i="2"/>
  <c r="V30" i="2"/>
  <c r="Y30" i="2"/>
  <c r="B31" i="2"/>
  <c r="O31" i="2"/>
  <c r="U31" i="2"/>
  <c r="V31" i="2"/>
  <c r="Y31" i="2"/>
  <c r="B32" i="2"/>
  <c r="O32" i="2"/>
  <c r="U32" i="2"/>
  <c r="V32" i="2"/>
  <c r="Y32" i="2"/>
  <c r="B33" i="2"/>
  <c r="O33" i="2"/>
  <c r="U33" i="2"/>
  <c r="V33" i="2"/>
  <c r="Y33" i="2"/>
  <c r="B34" i="2"/>
  <c r="O34" i="2"/>
  <c r="U34" i="2"/>
  <c r="V34" i="2"/>
  <c r="Y34" i="2"/>
  <c r="B35" i="2"/>
  <c r="O35" i="2"/>
  <c r="U35" i="2"/>
  <c r="V35" i="2"/>
  <c r="Y35" i="2"/>
  <c r="B36" i="2"/>
  <c r="O36" i="2"/>
  <c r="U36" i="2"/>
  <c r="V36" i="2"/>
  <c r="Y36" i="2"/>
  <c r="B37" i="2"/>
  <c r="O37" i="2"/>
  <c r="U37" i="2"/>
  <c r="V37" i="2"/>
  <c r="Y37" i="2"/>
  <c r="B38" i="2"/>
  <c r="O38" i="2"/>
  <c r="U38" i="2"/>
  <c r="V38" i="2"/>
  <c r="Y38" i="2"/>
  <c r="B39" i="2"/>
  <c r="O39" i="2"/>
  <c r="U39" i="2"/>
  <c r="V39" i="2"/>
  <c r="Y39" i="2"/>
  <c r="B40" i="2"/>
  <c r="O40" i="2"/>
  <c r="U40" i="2"/>
  <c r="V40" i="2"/>
  <c r="Y40" i="2"/>
  <c r="B41" i="2"/>
  <c r="O41" i="2"/>
  <c r="U41" i="2"/>
  <c r="V41" i="2"/>
  <c r="Y41" i="2"/>
  <c r="B42" i="2"/>
  <c r="O42" i="2"/>
  <c r="U42" i="2"/>
  <c r="V42" i="2"/>
  <c r="Y42" i="2"/>
  <c r="B43" i="2"/>
  <c r="O43" i="2"/>
  <c r="U43" i="2"/>
  <c r="V43" i="2"/>
  <c r="Y43" i="2"/>
  <c r="B44" i="2"/>
  <c r="O44" i="2"/>
  <c r="U44" i="2"/>
  <c r="V44" i="2"/>
  <c r="Y44" i="2"/>
  <c r="B45" i="2"/>
  <c r="O45" i="2"/>
  <c r="U45" i="2"/>
  <c r="V45" i="2"/>
  <c r="Y45" i="2"/>
  <c r="B46" i="2"/>
  <c r="O46" i="2"/>
  <c r="U46" i="2"/>
  <c r="V46" i="2"/>
  <c r="Y46" i="2"/>
  <c r="B47" i="2"/>
  <c r="O47" i="2"/>
  <c r="U47" i="2"/>
  <c r="V47" i="2"/>
  <c r="Y47" i="2"/>
  <c r="B48" i="2"/>
  <c r="O48" i="2"/>
  <c r="U48" i="2"/>
  <c r="V48" i="2"/>
  <c r="Y48" i="2"/>
  <c r="B49" i="2"/>
  <c r="O49" i="2"/>
  <c r="U49" i="2"/>
  <c r="V49" i="2"/>
  <c r="Y49" i="2"/>
  <c r="B50" i="2"/>
  <c r="O50" i="2"/>
  <c r="U50" i="2"/>
  <c r="V50" i="2"/>
  <c r="Y50" i="2"/>
  <c r="B51" i="2"/>
  <c r="O51" i="2"/>
  <c r="U51" i="2"/>
  <c r="V51" i="2"/>
  <c r="Y51" i="2"/>
  <c r="B52" i="2"/>
  <c r="O52" i="2"/>
  <c r="U52" i="2"/>
  <c r="V52" i="2"/>
  <c r="Y52" i="2"/>
  <c r="B53" i="2"/>
  <c r="O53" i="2"/>
  <c r="U53" i="2"/>
  <c r="V53" i="2"/>
  <c r="Y53" i="2"/>
  <c r="B54" i="2"/>
  <c r="O54" i="2"/>
  <c r="U54" i="2"/>
  <c r="V54" i="2"/>
  <c r="Y54" i="2"/>
  <c r="Y56" i="2"/>
  <c r="S9" i="2"/>
  <c r="R9" i="2"/>
  <c r="X9" i="2"/>
  <c r="S10" i="2"/>
  <c r="R10" i="2"/>
  <c r="X10" i="2"/>
  <c r="S11" i="2"/>
  <c r="R11" i="2"/>
  <c r="X11" i="2"/>
  <c r="S12" i="2"/>
  <c r="R12" i="2"/>
  <c r="X12" i="2"/>
  <c r="S13" i="2"/>
  <c r="R13" i="2"/>
  <c r="X13" i="2"/>
  <c r="S14" i="2"/>
  <c r="R14" i="2"/>
  <c r="X14" i="2"/>
  <c r="S15" i="2"/>
  <c r="R15" i="2"/>
  <c r="X15" i="2"/>
  <c r="S16" i="2"/>
  <c r="R16" i="2"/>
  <c r="X16" i="2"/>
  <c r="S17" i="2"/>
  <c r="R17" i="2"/>
  <c r="X17" i="2"/>
  <c r="S18" i="2"/>
  <c r="R18" i="2"/>
  <c r="X18" i="2"/>
  <c r="S19" i="2"/>
  <c r="R19" i="2"/>
  <c r="X19" i="2"/>
  <c r="S20" i="2"/>
  <c r="R20" i="2"/>
  <c r="X20" i="2"/>
  <c r="S21" i="2"/>
  <c r="R21" i="2"/>
  <c r="X21" i="2"/>
  <c r="S22" i="2"/>
  <c r="R22" i="2"/>
  <c r="X22" i="2"/>
  <c r="S23" i="2"/>
  <c r="R23" i="2"/>
  <c r="X23" i="2"/>
  <c r="S24" i="2"/>
  <c r="R24" i="2"/>
  <c r="X24" i="2"/>
  <c r="S25" i="2"/>
  <c r="R25" i="2"/>
  <c r="X25" i="2"/>
  <c r="S26" i="2"/>
  <c r="R26" i="2"/>
  <c r="X26" i="2"/>
  <c r="S27" i="2"/>
  <c r="R27" i="2"/>
  <c r="X27" i="2"/>
  <c r="S28" i="2"/>
  <c r="R28" i="2"/>
  <c r="X28" i="2"/>
  <c r="S29" i="2"/>
  <c r="R29" i="2"/>
  <c r="X29" i="2"/>
  <c r="S30" i="2"/>
  <c r="R30" i="2"/>
  <c r="X30" i="2"/>
  <c r="S31" i="2"/>
  <c r="R31" i="2"/>
  <c r="X31" i="2"/>
  <c r="S32" i="2"/>
  <c r="R32" i="2"/>
  <c r="X32" i="2"/>
  <c r="S33" i="2"/>
  <c r="R33" i="2"/>
  <c r="X33" i="2"/>
  <c r="S34" i="2"/>
  <c r="R34" i="2"/>
  <c r="X34" i="2"/>
  <c r="S35" i="2"/>
  <c r="R35" i="2"/>
  <c r="X35" i="2"/>
  <c r="S36" i="2"/>
  <c r="R36" i="2"/>
  <c r="X36" i="2"/>
  <c r="S37" i="2"/>
  <c r="R37" i="2"/>
  <c r="X37" i="2"/>
  <c r="S38" i="2"/>
  <c r="R38" i="2"/>
  <c r="X38" i="2"/>
  <c r="S39" i="2"/>
  <c r="R39" i="2"/>
  <c r="X39" i="2"/>
  <c r="S40" i="2"/>
  <c r="R40" i="2"/>
  <c r="X40" i="2"/>
  <c r="S41" i="2"/>
  <c r="R41" i="2"/>
  <c r="X41" i="2"/>
  <c r="S42" i="2"/>
  <c r="R42" i="2"/>
  <c r="X42" i="2"/>
  <c r="S43" i="2"/>
  <c r="R43" i="2"/>
  <c r="X43" i="2"/>
  <c r="S44" i="2"/>
  <c r="R44" i="2"/>
  <c r="X44" i="2"/>
  <c r="S45" i="2"/>
  <c r="R45" i="2"/>
  <c r="X45" i="2"/>
  <c r="S46" i="2"/>
  <c r="R46" i="2"/>
  <c r="X46" i="2"/>
  <c r="S47" i="2"/>
  <c r="R47" i="2"/>
  <c r="X47" i="2"/>
  <c r="S48" i="2"/>
  <c r="R48" i="2"/>
  <c r="X48" i="2"/>
  <c r="S49" i="2"/>
  <c r="R49" i="2"/>
  <c r="X49" i="2"/>
  <c r="S50" i="2"/>
  <c r="R50" i="2"/>
  <c r="X50" i="2"/>
  <c r="S51" i="2"/>
  <c r="R51" i="2"/>
  <c r="X51" i="2"/>
  <c r="S52" i="2"/>
  <c r="R52" i="2"/>
  <c r="X52" i="2"/>
  <c r="S53" i="2"/>
  <c r="R53" i="2"/>
  <c r="X53" i="2"/>
  <c r="S54" i="2"/>
  <c r="R54" i="2"/>
  <c r="X54" i="2"/>
  <c r="X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B9" i="3"/>
  <c r="O9" i="3"/>
  <c r="U9" i="3"/>
  <c r="V9" i="3"/>
  <c r="Y9" i="3"/>
  <c r="B10" i="3"/>
  <c r="O10" i="3"/>
  <c r="U10" i="3"/>
  <c r="V10" i="3"/>
  <c r="Y10" i="3"/>
  <c r="B11" i="3"/>
  <c r="O11" i="3"/>
  <c r="U11" i="3"/>
  <c r="V11" i="3"/>
  <c r="Y11" i="3"/>
  <c r="B12" i="3"/>
  <c r="O12" i="3"/>
  <c r="U12" i="3"/>
  <c r="V12" i="3"/>
  <c r="Y12" i="3"/>
  <c r="B13" i="3"/>
  <c r="O13" i="3"/>
  <c r="U13" i="3"/>
  <c r="V13" i="3"/>
  <c r="Y13" i="3"/>
  <c r="B14" i="3"/>
  <c r="O14" i="3"/>
  <c r="U14" i="3"/>
  <c r="V14" i="3"/>
  <c r="Y14" i="3"/>
  <c r="B15" i="3"/>
  <c r="O15" i="3"/>
  <c r="U15" i="3"/>
  <c r="V15" i="3"/>
  <c r="Y15" i="3"/>
  <c r="B16" i="3"/>
  <c r="O16" i="3"/>
  <c r="U16" i="3"/>
  <c r="V16" i="3"/>
  <c r="Y16" i="3"/>
  <c r="B17" i="3"/>
  <c r="O17" i="3"/>
  <c r="U17" i="3"/>
  <c r="V17" i="3"/>
  <c r="Y17" i="3"/>
  <c r="B18" i="3"/>
  <c r="O18" i="3"/>
  <c r="U18" i="3"/>
  <c r="V18" i="3"/>
  <c r="Y18" i="3"/>
  <c r="B19" i="3"/>
  <c r="O19" i="3"/>
  <c r="U19" i="3"/>
  <c r="V19" i="3"/>
  <c r="Y19" i="3"/>
  <c r="B20" i="3"/>
  <c r="O20" i="3"/>
  <c r="U20" i="3"/>
  <c r="V20" i="3"/>
  <c r="Y20" i="3"/>
  <c r="B21" i="3"/>
  <c r="O21" i="3"/>
  <c r="U21" i="3"/>
  <c r="V21" i="3"/>
  <c r="Y21" i="3"/>
  <c r="B22" i="3"/>
  <c r="O22" i="3"/>
  <c r="U22" i="3"/>
  <c r="V22" i="3"/>
  <c r="Y22" i="3"/>
  <c r="B23" i="3"/>
  <c r="O23" i="3"/>
  <c r="U23" i="3"/>
  <c r="V23" i="3"/>
  <c r="Y23" i="3"/>
  <c r="B24" i="3"/>
  <c r="O24" i="3"/>
  <c r="U24" i="3"/>
  <c r="V24" i="3"/>
  <c r="Y24" i="3"/>
  <c r="B25" i="3"/>
  <c r="O25" i="3"/>
  <c r="U25" i="3"/>
  <c r="V25" i="3"/>
  <c r="Y25" i="3"/>
  <c r="B26" i="3"/>
  <c r="O26" i="3"/>
  <c r="U26" i="3"/>
  <c r="V26" i="3"/>
  <c r="Y26" i="3"/>
  <c r="B27" i="3"/>
  <c r="O27" i="3"/>
  <c r="U27" i="3"/>
  <c r="V27" i="3"/>
  <c r="Y27" i="3"/>
  <c r="B28" i="3"/>
  <c r="O28" i="3"/>
  <c r="U28" i="3"/>
  <c r="V28" i="3"/>
  <c r="Y28" i="3"/>
  <c r="B29" i="3"/>
  <c r="O29" i="3"/>
  <c r="U29" i="3"/>
  <c r="V29" i="3"/>
  <c r="Y29" i="3"/>
  <c r="B30" i="3"/>
  <c r="O30" i="3"/>
  <c r="U30" i="3"/>
  <c r="V30" i="3"/>
  <c r="Y30" i="3"/>
  <c r="B31" i="3"/>
  <c r="O31" i="3"/>
  <c r="U31" i="3"/>
  <c r="V31" i="3"/>
  <c r="Y31" i="3"/>
  <c r="B32" i="3"/>
  <c r="O32" i="3"/>
  <c r="U32" i="3"/>
  <c r="V32" i="3"/>
  <c r="Y32" i="3"/>
  <c r="B33" i="3"/>
  <c r="O33" i="3"/>
  <c r="U33" i="3"/>
  <c r="V33" i="3"/>
  <c r="Y33" i="3"/>
  <c r="B34" i="3"/>
  <c r="O34" i="3"/>
  <c r="U34" i="3"/>
  <c r="V34" i="3"/>
  <c r="Y34" i="3"/>
  <c r="B35" i="3"/>
  <c r="O35" i="3"/>
  <c r="U35" i="3"/>
  <c r="V35" i="3"/>
  <c r="Y35" i="3"/>
  <c r="B36" i="3"/>
  <c r="O36" i="3"/>
  <c r="U36" i="3"/>
  <c r="V36" i="3"/>
  <c r="Y36" i="3"/>
  <c r="B37" i="3"/>
  <c r="O37" i="3"/>
  <c r="U37" i="3"/>
  <c r="V37" i="3"/>
  <c r="Y37" i="3"/>
  <c r="B38" i="3"/>
  <c r="O38" i="3"/>
  <c r="U38" i="3"/>
  <c r="V38" i="3"/>
  <c r="Y38" i="3"/>
  <c r="B39" i="3"/>
  <c r="O39" i="3"/>
  <c r="U39" i="3"/>
  <c r="V39" i="3"/>
  <c r="Y39" i="3"/>
  <c r="B40" i="3"/>
  <c r="O40" i="3"/>
  <c r="U40" i="3"/>
  <c r="V40" i="3"/>
  <c r="Y40" i="3"/>
  <c r="B41" i="3"/>
  <c r="O41" i="3"/>
  <c r="U41" i="3"/>
  <c r="V41" i="3"/>
  <c r="Y41" i="3"/>
  <c r="B42" i="3"/>
  <c r="O42" i="3"/>
  <c r="U42" i="3"/>
  <c r="V42" i="3"/>
  <c r="Y42" i="3"/>
  <c r="B43" i="3"/>
  <c r="O43" i="3"/>
  <c r="U43" i="3"/>
  <c r="V43" i="3"/>
  <c r="Y43" i="3"/>
  <c r="B44" i="3"/>
  <c r="O44" i="3"/>
  <c r="U44" i="3"/>
  <c r="V44" i="3"/>
  <c r="Y44" i="3"/>
  <c r="B45" i="3"/>
  <c r="O45" i="3"/>
  <c r="U45" i="3"/>
  <c r="V45" i="3"/>
  <c r="Y45" i="3"/>
  <c r="B46" i="3"/>
  <c r="O46" i="3"/>
  <c r="U46" i="3"/>
  <c r="V46" i="3"/>
  <c r="Y46" i="3"/>
  <c r="B47" i="3"/>
  <c r="O47" i="3"/>
  <c r="U47" i="3"/>
  <c r="V47" i="3"/>
  <c r="Y47" i="3"/>
  <c r="B48" i="3"/>
  <c r="O48" i="3"/>
  <c r="U48" i="3"/>
  <c r="V48" i="3"/>
  <c r="Y48" i="3"/>
  <c r="B49" i="3"/>
  <c r="O49" i="3"/>
  <c r="U49" i="3"/>
  <c r="V49" i="3"/>
  <c r="Y49" i="3"/>
  <c r="B50" i="3"/>
  <c r="O50" i="3"/>
  <c r="U50" i="3"/>
  <c r="V50" i="3"/>
  <c r="Y50" i="3"/>
  <c r="B51" i="3"/>
  <c r="O51" i="3"/>
  <c r="U51" i="3"/>
  <c r="V51" i="3"/>
  <c r="Y51" i="3"/>
  <c r="B52" i="3"/>
  <c r="O52" i="3"/>
  <c r="U52" i="3"/>
  <c r="V52" i="3"/>
  <c r="Y52" i="3"/>
  <c r="B53" i="3"/>
  <c r="O53" i="3"/>
  <c r="U53" i="3"/>
  <c r="V53" i="3"/>
  <c r="Y53" i="3"/>
  <c r="B54" i="3"/>
  <c r="O54" i="3"/>
  <c r="U54" i="3"/>
  <c r="V54" i="3"/>
  <c r="Y54" i="3"/>
  <c r="Y56" i="3"/>
  <c r="S9" i="3"/>
  <c r="R9" i="3"/>
  <c r="X9" i="3"/>
  <c r="S10" i="3"/>
  <c r="R10" i="3"/>
  <c r="X10" i="3"/>
  <c r="S11" i="3"/>
  <c r="R11" i="3"/>
  <c r="X11" i="3"/>
  <c r="S12" i="3"/>
  <c r="R12" i="3"/>
  <c r="X12" i="3"/>
  <c r="S13" i="3"/>
  <c r="R13" i="3"/>
  <c r="X13" i="3"/>
  <c r="S14" i="3"/>
  <c r="R14" i="3"/>
  <c r="X14" i="3"/>
  <c r="S15" i="3"/>
  <c r="R15" i="3"/>
  <c r="X15" i="3"/>
  <c r="S16" i="3"/>
  <c r="R16" i="3"/>
  <c r="X16" i="3"/>
  <c r="S17" i="3"/>
  <c r="R17" i="3"/>
  <c r="X17" i="3"/>
  <c r="S18" i="3"/>
  <c r="R18" i="3"/>
  <c r="X18" i="3"/>
  <c r="S19" i="3"/>
  <c r="R19" i="3"/>
  <c r="X19" i="3"/>
  <c r="S20" i="3"/>
  <c r="R20" i="3"/>
  <c r="X20" i="3"/>
  <c r="S21" i="3"/>
  <c r="R21" i="3"/>
  <c r="X21" i="3"/>
  <c r="S22" i="3"/>
  <c r="R22" i="3"/>
  <c r="X22" i="3"/>
  <c r="S23" i="3"/>
  <c r="R23" i="3"/>
  <c r="X23" i="3"/>
  <c r="S24" i="3"/>
  <c r="R24" i="3"/>
  <c r="X24" i="3"/>
  <c r="S25" i="3"/>
  <c r="R25" i="3"/>
  <c r="X25" i="3"/>
  <c r="S26" i="3"/>
  <c r="R26" i="3"/>
  <c r="X26" i="3"/>
  <c r="S27" i="3"/>
  <c r="R27" i="3"/>
  <c r="X27" i="3"/>
  <c r="S28" i="3"/>
  <c r="R28" i="3"/>
  <c r="X28" i="3"/>
  <c r="S29" i="3"/>
  <c r="R29" i="3"/>
  <c r="X29" i="3"/>
  <c r="S30" i="3"/>
  <c r="R30" i="3"/>
  <c r="X30" i="3"/>
  <c r="S31" i="3"/>
  <c r="R31" i="3"/>
  <c r="X31" i="3"/>
  <c r="S32" i="3"/>
  <c r="R32" i="3"/>
  <c r="X32" i="3"/>
  <c r="S33" i="3"/>
  <c r="R33" i="3"/>
  <c r="X33" i="3"/>
  <c r="S34" i="3"/>
  <c r="R34" i="3"/>
  <c r="X34" i="3"/>
  <c r="S35" i="3"/>
  <c r="R35" i="3"/>
  <c r="X35" i="3"/>
  <c r="S36" i="3"/>
  <c r="R36" i="3"/>
  <c r="X36" i="3"/>
  <c r="S37" i="3"/>
  <c r="R37" i="3"/>
  <c r="X37" i="3"/>
  <c r="S38" i="3"/>
  <c r="R38" i="3"/>
  <c r="X38" i="3"/>
  <c r="S39" i="3"/>
  <c r="R39" i="3"/>
  <c r="X39" i="3"/>
  <c r="S40" i="3"/>
  <c r="R40" i="3"/>
  <c r="X40" i="3"/>
  <c r="S41" i="3"/>
  <c r="R41" i="3"/>
  <c r="X41" i="3"/>
  <c r="S42" i="3"/>
  <c r="R42" i="3"/>
  <c r="X42" i="3"/>
  <c r="S43" i="3"/>
  <c r="R43" i="3"/>
  <c r="X43" i="3"/>
  <c r="S44" i="3"/>
  <c r="R44" i="3"/>
  <c r="X44" i="3"/>
  <c r="S45" i="3"/>
  <c r="R45" i="3"/>
  <c r="X45" i="3"/>
  <c r="S46" i="3"/>
  <c r="R46" i="3"/>
  <c r="X46" i="3"/>
  <c r="S47" i="3"/>
  <c r="R47" i="3"/>
  <c r="X47" i="3"/>
  <c r="S48" i="3"/>
  <c r="R48" i="3"/>
  <c r="X48" i="3"/>
  <c r="S49" i="3"/>
  <c r="R49" i="3"/>
  <c r="X49" i="3"/>
  <c r="S50" i="3"/>
  <c r="R50" i="3"/>
  <c r="X50" i="3"/>
  <c r="S51" i="3"/>
  <c r="R51" i="3"/>
  <c r="X51" i="3"/>
  <c r="S52" i="3"/>
  <c r="R52" i="3"/>
  <c r="X52" i="3"/>
  <c r="S53" i="3"/>
  <c r="R53" i="3"/>
  <c r="X53" i="3"/>
  <c r="S54" i="3"/>
  <c r="R54" i="3"/>
  <c r="X54" i="3"/>
  <c r="X56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6" i="3"/>
  <c r="M9" i="3"/>
  <c r="AA9" i="3"/>
  <c r="M10" i="3"/>
  <c r="AA10" i="3"/>
  <c r="M11" i="3"/>
  <c r="AA11" i="3"/>
  <c r="M12" i="3"/>
  <c r="AA12" i="3"/>
  <c r="M13" i="3"/>
  <c r="AA13" i="3"/>
  <c r="M14" i="3"/>
  <c r="AA14" i="3"/>
  <c r="M15" i="3"/>
  <c r="AA15" i="3"/>
  <c r="M16" i="3"/>
  <c r="AA16" i="3"/>
  <c r="M17" i="3"/>
  <c r="AA17" i="3"/>
  <c r="M18" i="3"/>
  <c r="AA18" i="3"/>
  <c r="M19" i="3"/>
  <c r="AA19" i="3"/>
  <c r="M20" i="3"/>
  <c r="AA20" i="3"/>
  <c r="M21" i="3"/>
  <c r="AA21" i="3"/>
  <c r="M22" i="3"/>
  <c r="AA22" i="3"/>
  <c r="M23" i="3"/>
  <c r="AA23" i="3"/>
  <c r="M24" i="3"/>
  <c r="AA24" i="3"/>
  <c r="M25" i="3"/>
  <c r="AA25" i="3"/>
  <c r="M26" i="3"/>
  <c r="AA26" i="3"/>
  <c r="M27" i="3"/>
  <c r="AA27" i="3"/>
  <c r="M28" i="3"/>
  <c r="AA28" i="3"/>
  <c r="M29" i="3"/>
  <c r="AA29" i="3"/>
  <c r="M30" i="3"/>
  <c r="AA30" i="3"/>
  <c r="M31" i="3"/>
  <c r="AA31" i="3"/>
  <c r="M32" i="3"/>
  <c r="AA32" i="3"/>
  <c r="M33" i="3"/>
  <c r="AA33" i="3"/>
  <c r="M34" i="3"/>
  <c r="AA34" i="3"/>
  <c r="M35" i="3"/>
  <c r="AA35" i="3"/>
  <c r="M36" i="3"/>
  <c r="AA36" i="3"/>
  <c r="M37" i="3"/>
  <c r="AA37" i="3"/>
  <c r="M38" i="3"/>
  <c r="AA38" i="3"/>
  <c r="M39" i="3"/>
  <c r="AA39" i="3"/>
  <c r="M40" i="3"/>
  <c r="AA40" i="3"/>
  <c r="M41" i="3"/>
  <c r="AA41" i="3"/>
  <c r="M42" i="3"/>
  <c r="AA42" i="3"/>
  <c r="M43" i="3"/>
  <c r="AA43" i="3"/>
  <c r="M44" i="3"/>
  <c r="AA44" i="3"/>
  <c r="M45" i="3"/>
  <c r="AA45" i="3"/>
  <c r="M46" i="3"/>
  <c r="AA46" i="3"/>
  <c r="M47" i="3"/>
  <c r="AA47" i="3"/>
  <c r="M48" i="3"/>
  <c r="AA48" i="3"/>
  <c r="M49" i="3"/>
  <c r="AA49" i="3"/>
  <c r="M50" i="3"/>
  <c r="AA50" i="3"/>
  <c r="M51" i="3"/>
  <c r="AA51" i="3"/>
  <c r="M52" i="3"/>
  <c r="AA52" i="3"/>
  <c r="M53" i="3"/>
  <c r="AA53" i="3"/>
  <c r="M54" i="3"/>
  <c r="AA54" i="3"/>
  <c r="AA56" i="3"/>
  <c r="AG54" i="3"/>
  <c r="AG50" i="3"/>
  <c r="AG46" i="3"/>
  <c r="AG55" i="3"/>
  <c r="AG51" i="3"/>
  <c r="AG47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6" i="3"/>
  <c r="AD56" i="3"/>
  <c r="B9" i="4"/>
  <c r="O9" i="4"/>
  <c r="U9" i="4"/>
  <c r="V9" i="4"/>
  <c r="Y9" i="4"/>
  <c r="B10" i="4"/>
  <c r="O10" i="4"/>
  <c r="U10" i="4"/>
  <c r="V10" i="4"/>
  <c r="Y10" i="4"/>
  <c r="B11" i="4"/>
  <c r="O11" i="4"/>
  <c r="U11" i="4"/>
  <c r="V11" i="4"/>
  <c r="Y11" i="4"/>
  <c r="B12" i="4"/>
  <c r="O12" i="4"/>
  <c r="U12" i="4"/>
  <c r="V12" i="4"/>
  <c r="Y12" i="4"/>
  <c r="B13" i="4"/>
  <c r="O13" i="4"/>
  <c r="U13" i="4"/>
  <c r="V13" i="4"/>
  <c r="Y13" i="4"/>
  <c r="B14" i="4"/>
  <c r="O14" i="4"/>
  <c r="U14" i="4"/>
  <c r="V14" i="4"/>
  <c r="Y14" i="4"/>
  <c r="B15" i="4"/>
  <c r="O15" i="4"/>
  <c r="U15" i="4"/>
  <c r="V15" i="4"/>
  <c r="Y15" i="4"/>
  <c r="B16" i="4"/>
  <c r="O16" i="4"/>
  <c r="U16" i="4"/>
  <c r="V16" i="4"/>
  <c r="Y16" i="4"/>
  <c r="B17" i="4"/>
  <c r="O17" i="4"/>
  <c r="U17" i="4"/>
  <c r="V17" i="4"/>
  <c r="Y17" i="4"/>
  <c r="B18" i="4"/>
  <c r="O18" i="4"/>
  <c r="U18" i="4"/>
  <c r="V18" i="4"/>
  <c r="Y18" i="4"/>
  <c r="B19" i="4"/>
  <c r="O19" i="4"/>
  <c r="U19" i="4"/>
  <c r="V19" i="4"/>
  <c r="Y19" i="4"/>
  <c r="B20" i="4"/>
  <c r="O20" i="4"/>
  <c r="U20" i="4"/>
  <c r="V20" i="4"/>
  <c r="Y20" i="4"/>
  <c r="B21" i="4"/>
  <c r="O21" i="4"/>
  <c r="U21" i="4"/>
  <c r="V21" i="4"/>
  <c r="Y21" i="4"/>
  <c r="B22" i="4"/>
  <c r="O22" i="4"/>
  <c r="U22" i="4"/>
  <c r="V22" i="4"/>
  <c r="Y22" i="4"/>
  <c r="B23" i="4"/>
  <c r="O23" i="4"/>
  <c r="U23" i="4"/>
  <c r="V23" i="4"/>
  <c r="Y23" i="4"/>
  <c r="B24" i="4"/>
  <c r="O24" i="4"/>
  <c r="U24" i="4"/>
  <c r="V24" i="4"/>
  <c r="Y24" i="4"/>
  <c r="B25" i="4"/>
  <c r="O25" i="4"/>
  <c r="U25" i="4"/>
  <c r="V25" i="4"/>
  <c r="Y25" i="4"/>
  <c r="B26" i="4"/>
  <c r="O26" i="4"/>
  <c r="U26" i="4"/>
  <c r="V26" i="4"/>
  <c r="Y26" i="4"/>
  <c r="B27" i="4"/>
  <c r="O27" i="4"/>
  <c r="U27" i="4"/>
  <c r="V27" i="4"/>
  <c r="Y27" i="4"/>
  <c r="B28" i="4"/>
  <c r="O28" i="4"/>
  <c r="U28" i="4"/>
  <c r="V28" i="4"/>
  <c r="Y28" i="4"/>
  <c r="B29" i="4"/>
  <c r="O29" i="4"/>
  <c r="U29" i="4"/>
  <c r="V29" i="4"/>
  <c r="Y29" i="4"/>
  <c r="B30" i="4"/>
  <c r="O30" i="4"/>
  <c r="U30" i="4"/>
  <c r="V30" i="4"/>
  <c r="Y30" i="4"/>
  <c r="B31" i="4"/>
  <c r="O31" i="4"/>
  <c r="U31" i="4"/>
  <c r="V31" i="4"/>
  <c r="Y31" i="4"/>
  <c r="B32" i="4"/>
  <c r="O32" i="4"/>
  <c r="U32" i="4"/>
  <c r="V32" i="4"/>
  <c r="Y32" i="4"/>
  <c r="B33" i="4"/>
  <c r="O33" i="4"/>
  <c r="U33" i="4"/>
  <c r="V33" i="4"/>
  <c r="Y33" i="4"/>
  <c r="B34" i="4"/>
  <c r="O34" i="4"/>
  <c r="U34" i="4"/>
  <c r="V34" i="4"/>
  <c r="Y34" i="4"/>
  <c r="B35" i="4"/>
  <c r="O35" i="4"/>
  <c r="U35" i="4"/>
  <c r="V35" i="4"/>
  <c r="Y35" i="4"/>
  <c r="B36" i="4"/>
  <c r="O36" i="4"/>
  <c r="U36" i="4"/>
  <c r="V36" i="4"/>
  <c r="Y36" i="4"/>
  <c r="B37" i="4"/>
  <c r="O37" i="4"/>
  <c r="U37" i="4"/>
  <c r="V37" i="4"/>
  <c r="Y37" i="4"/>
  <c r="B38" i="4"/>
  <c r="O38" i="4"/>
  <c r="U38" i="4"/>
  <c r="V38" i="4"/>
  <c r="Y38" i="4"/>
  <c r="B39" i="4"/>
  <c r="O39" i="4"/>
  <c r="U39" i="4"/>
  <c r="V39" i="4"/>
  <c r="Y39" i="4"/>
  <c r="B40" i="4"/>
  <c r="O40" i="4"/>
  <c r="U40" i="4"/>
  <c r="V40" i="4"/>
  <c r="Y40" i="4"/>
  <c r="B41" i="4"/>
  <c r="O41" i="4"/>
  <c r="U41" i="4"/>
  <c r="V41" i="4"/>
  <c r="Y41" i="4"/>
  <c r="B42" i="4"/>
  <c r="O42" i="4"/>
  <c r="U42" i="4"/>
  <c r="V42" i="4"/>
  <c r="Y42" i="4"/>
  <c r="B43" i="4"/>
  <c r="O43" i="4"/>
  <c r="U43" i="4"/>
  <c r="V43" i="4"/>
  <c r="Y43" i="4"/>
  <c r="B44" i="4"/>
  <c r="O44" i="4"/>
  <c r="U44" i="4"/>
  <c r="V44" i="4"/>
  <c r="Y44" i="4"/>
  <c r="B45" i="4"/>
  <c r="O45" i="4"/>
  <c r="U45" i="4"/>
  <c r="V45" i="4"/>
  <c r="Y45" i="4"/>
  <c r="B46" i="4"/>
  <c r="O46" i="4"/>
  <c r="U46" i="4"/>
  <c r="V46" i="4"/>
  <c r="Y46" i="4"/>
  <c r="B47" i="4"/>
  <c r="O47" i="4"/>
  <c r="U47" i="4"/>
  <c r="V47" i="4"/>
  <c r="Y47" i="4"/>
  <c r="B48" i="4"/>
  <c r="O48" i="4"/>
  <c r="U48" i="4"/>
  <c r="V48" i="4"/>
  <c r="Y48" i="4"/>
  <c r="B49" i="4"/>
  <c r="O49" i="4"/>
  <c r="U49" i="4"/>
  <c r="V49" i="4"/>
  <c r="Y49" i="4"/>
  <c r="B50" i="4"/>
  <c r="O50" i="4"/>
  <c r="U50" i="4"/>
  <c r="V50" i="4"/>
  <c r="Y50" i="4"/>
  <c r="B51" i="4"/>
  <c r="O51" i="4"/>
  <c r="U51" i="4"/>
  <c r="V51" i="4"/>
  <c r="Y51" i="4"/>
  <c r="B52" i="4"/>
  <c r="O52" i="4"/>
  <c r="U52" i="4"/>
  <c r="V52" i="4"/>
  <c r="Y52" i="4"/>
  <c r="B53" i="4"/>
  <c r="O53" i="4"/>
  <c r="U53" i="4"/>
  <c r="V53" i="4"/>
  <c r="Y53" i="4"/>
  <c r="B54" i="4"/>
  <c r="O54" i="4"/>
  <c r="U54" i="4"/>
  <c r="V54" i="4"/>
  <c r="Y54" i="4"/>
  <c r="Y56" i="4"/>
  <c r="S9" i="4"/>
  <c r="R9" i="4"/>
  <c r="X9" i="4"/>
  <c r="S10" i="4"/>
  <c r="R10" i="4"/>
  <c r="X10" i="4"/>
  <c r="S11" i="4"/>
  <c r="R11" i="4"/>
  <c r="X11" i="4"/>
  <c r="S12" i="4"/>
  <c r="R12" i="4"/>
  <c r="X12" i="4"/>
  <c r="S13" i="4"/>
  <c r="R13" i="4"/>
  <c r="X13" i="4"/>
  <c r="S14" i="4"/>
  <c r="R14" i="4"/>
  <c r="X14" i="4"/>
  <c r="S15" i="4"/>
  <c r="R15" i="4"/>
  <c r="X15" i="4"/>
  <c r="S16" i="4"/>
  <c r="R16" i="4"/>
  <c r="X16" i="4"/>
  <c r="S17" i="4"/>
  <c r="R17" i="4"/>
  <c r="X17" i="4"/>
  <c r="S18" i="4"/>
  <c r="R18" i="4"/>
  <c r="X18" i="4"/>
  <c r="S19" i="4"/>
  <c r="R19" i="4"/>
  <c r="X19" i="4"/>
  <c r="S20" i="4"/>
  <c r="R20" i="4"/>
  <c r="X20" i="4"/>
  <c r="S21" i="4"/>
  <c r="R21" i="4"/>
  <c r="X21" i="4"/>
  <c r="S22" i="4"/>
  <c r="R22" i="4"/>
  <c r="X22" i="4"/>
  <c r="S23" i="4"/>
  <c r="R23" i="4"/>
  <c r="X23" i="4"/>
  <c r="S24" i="4"/>
  <c r="R24" i="4"/>
  <c r="X24" i="4"/>
  <c r="S25" i="4"/>
  <c r="R25" i="4"/>
  <c r="X25" i="4"/>
  <c r="S26" i="4"/>
  <c r="R26" i="4"/>
  <c r="X26" i="4"/>
  <c r="S27" i="4"/>
  <c r="R27" i="4"/>
  <c r="X27" i="4"/>
  <c r="S28" i="4"/>
  <c r="R28" i="4"/>
  <c r="X28" i="4"/>
  <c r="S29" i="4"/>
  <c r="R29" i="4"/>
  <c r="X29" i="4"/>
  <c r="S30" i="4"/>
  <c r="R30" i="4"/>
  <c r="X30" i="4"/>
  <c r="S31" i="4"/>
  <c r="R31" i="4"/>
  <c r="X31" i="4"/>
  <c r="S32" i="4"/>
  <c r="R32" i="4"/>
  <c r="X32" i="4"/>
  <c r="S33" i="4"/>
  <c r="R33" i="4"/>
  <c r="X33" i="4"/>
  <c r="S34" i="4"/>
  <c r="R34" i="4"/>
  <c r="X34" i="4"/>
  <c r="S35" i="4"/>
  <c r="R35" i="4"/>
  <c r="X35" i="4"/>
  <c r="S36" i="4"/>
  <c r="R36" i="4"/>
  <c r="X36" i="4"/>
  <c r="S37" i="4"/>
  <c r="R37" i="4"/>
  <c r="X37" i="4"/>
  <c r="S38" i="4"/>
  <c r="R38" i="4"/>
  <c r="X38" i="4"/>
  <c r="S39" i="4"/>
  <c r="R39" i="4"/>
  <c r="X39" i="4"/>
  <c r="S40" i="4"/>
  <c r="R40" i="4"/>
  <c r="X40" i="4"/>
  <c r="S41" i="4"/>
  <c r="R41" i="4"/>
  <c r="X41" i="4"/>
  <c r="S42" i="4"/>
  <c r="R42" i="4"/>
  <c r="X42" i="4"/>
  <c r="S43" i="4"/>
  <c r="R43" i="4"/>
  <c r="X43" i="4"/>
  <c r="S44" i="4"/>
  <c r="R44" i="4"/>
  <c r="X44" i="4"/>
  <c r="S45" i="4"/>
  <c r="R45" i="4"/>
  <c r="X45" i="4"/>
  <c r="S46" i="4"/>
  <c r="R46" i="4"/>
  <c r="X46" i="4"/>
  <c r="S47" i="4"/>
  <c r="R47" i="4"/>
  <c r="X47" i="4"/>
  <c r="S48" i="4"/>
  <c r="R48" i="4"/>
  <c r="X48" i="4"/>
  <c r="S49" i="4"/>
  <c r="R49" i="4"/>
  <c r="X49" i="4"/>
  <c r="S50" i="4"/>
  <c r="R50" i="4"/>
  <c r="X50" i="4"/>
  <c r="S51" i="4"/>
  <c r="R51" i="4"/>
  <c r="X51" i="4"/>
  <c r="S52" i="4"/>
  <c r="R52" i="4"/>
  <c r="X52" i="4"/>
  <c r="S53" i="4"/>
  <c r="R53" i="4"/>
  <c r="X53" i="4"/>
  <c r="S54" i="4"/>
  <c r="R54" i="4"/>
  <c r="X54" i="4"/>
  <c r="X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D9" i="5"/>
  <c r="O9" i="5"/>
  <c r="U9" i="5"/>
  <c r="V9" i="5"/>
  <c r="Y9" i="5"/>
  <c r="D10" i="5"/>
  <c r="O10" i="5"/>
  <c r="U10" i="5"/>
  <c r="V10" i="5"/>
  <c r="Y10" i="5"/>
  <c r="D11" i="5"/>
  <c r="O11" i="5"/>
  <c r="U11" i="5"/>
  <c r="V11" i="5"/>
  <c r="Y11" i="5"/>
  <c r="D12" i="5"/>
  <c r="O12" i="5"/>
  <c r="U12" i="5"/>
  <c r="V12" i="5"/>
  <c r="Y12" i="5"/>
  <c r="D13" i="5"/>
  <c r="O13" i="5"/>
  <c r="U13" i="5"/>
  <c r="V13" i="5"/>
  <c r="Y13" i="5"/>
  <c r="D14" i="5"/>
  <c r="O14" i="5"/>
  <c r="U14" i="5"/>
  <c r="V14" i="5"/>
  <c r="Y14" i="5"/>
  <c r="D15" i="5"/>
  <c r="O15" i="5"/>
  <c r="U15" i="5"/>
  <c r="V15" i="5"/>
  <c r="Y15" i="5"/>
  <c r="D16" i="5"/>
  <c r="O16" i="5"/>
  <c r="U16" i="5"/>
  <c r="V16" i="5"/>
  <c r="Y16" i="5"/>
  <c r="D17" i="5"/>
  <c r="O17" i="5"/>
  <c r="U17" i="5"/>
  <c r="V17" i="5"/>
  <c r="Y17" i="5"/>
  <c r="D18" i="5"/>
  <c r="O18" i="5"/>
  <c r="U18" i="5"/>
  <c r="V18" i="5"/>
  <c r="Y18" i="5"/>
  <c r="D19" i="5"/>
  <c r="O19" i="5"/>
  <c r="U19" i="5"/>
  <c r="V19" i="5"/>
  <c r="Y19" i="5"/>
  <c r="D20" i="5"/>
  <c r="O20" i="5"/>
  <c r="U20" i="5"/>
  <c r="V20" i="5"/>
  <c r="Y20" i="5"/>
  <c r="D21" i="5"/>
  <c r="O21" i="5"/>
  <c r="U21" i="5"/>
  <c r="V21" i="5"/>
  <c r="Y21" i="5"/>
  <c r="D22" i="5"/>
  <c r="O22" i="5"/>
  <c r="U22" i="5"/>
  <c r="V22" i="5"/>
  <c r="Y22" i="5"/>
  <c r="D23" i="5"/>
  <c r="O23" i="5"/>
  <c r="U23" i="5"/>
  <c r="V23" i="5"/>
  <c r="Y23" i="5"/>
  <c r="D24" i="5"/>
  <c r="O24" i="5"/>
  <c r="U24" i="5"/>
  <c r="V24" i="5"/>
  <c r="Y24" i="5"/>
  <c r="D25" i="5"/>
  <c r="O25" i="5"/>
  <c r="U25" i="5"/>
  <c r="V25" i="5"/>
  <c r="Y25" i="5"/>
  <c r="D26" i="5"/>
  <c r="O26" i="5"/>
  <c r="U26" i="5"/>
  <c r="V26" i="5"/>
  <c r="Y26" i="5"/>
  <c r="D27" i="5"/>
  <c r="O27" i="5"/>
  <c r="U27" i="5"/>
  <c r="V27" i="5"/>
  <c r="Y27" i="5"/>
  <c r="D28" i="5"/>
  <c r="O28" i="5"/>
  <c r="U28" i="5"/>
  <c r="V28" i="5"/>
  <c r="Y28" i="5"/>
  <c r="D29" i="5"/>
  <c r="O29" i="5"/>
  <c r="U29" i="5"/>
  <c r="V29" i="5"/>
  <c r="Y29" i="5"/>
  <c r="D30" i="5"/>
  <c r="O30" i="5"/>
  <c r="U30" i="5"/>
  <c r="V30" i="5"/>
  <c r="Y30" i="5"/>
  <c r="D31" i="5"/>
  <c r="O31" i="5"/>
  <c r="U31" i="5"/>
  <c r="V31" i="5"/>
  <c r="Y31" i="5"/>
  <c r="D32" i="5"/>
  <c r="O32" i="5"/>
  <c r="U32" i="5"/>
  <c r="V32" i="5"/>
  <c r="Y32" i="5"/>
  <c r="D33" i="5"/>
  <c r="O33" i="5"/>
  <c r="U33" i="5"/>
  <c r="V33" i="5"/>
  <c r="Y33" i="5"/>
  <c r="D34" i="5"/>
  <c r="O34" i="5"/>
  <c r="U34" i="5"/>
  <c r="V34" i="5"/>
  <c r="Y34" i="5"/>
  <c r="D35" i="5"/>
  <c r="O35" i="5"/>
  <c r="U35" i="5"/>
  <c r="V35" i="5"/>
  <c r="Y35" i="5"/>
  <c r="D36" i="5"/>
  <c r="O36" i="5"/>
  <c r="U36" i="5"/>
  <c r="V36" i="5"/>
  <c r="Y36" i="5"/>
  <c r="D37" i="5"/>
  <c r="O37" i="5"/>
  <c r="U37" i="5"/>
  <c r="V37" i="5"/>
  <c r="Y37" i="5"/>
  <c r="D38" i="5"/>
  <c r="O38" i="5"/>
  <c r="U38" i="5"/>
  <c r="V38" i="5"/>
  <c r="Y38" i="5"/>
  <c r="D39" i="5"/>
  <c r="O39" i="5"/>
  <c r="U39" i="5"/>
  <c r="V39" i="5"/>
  <c r="Y39" i="5"/>
  <c r="D40" i="5"/>
  <c r="O40" i="5"/>
  <c r="U40" i="5"/>
  <c r="V40" i="5"/>
  <c r="Y40" i="5"/>
  <c r="D41" i="5"/>
  <c r="O41" i="5"/>
  <c r="U41" i="5"/>
  <c r="V41" i="5"/>
  <c r="Y41" i="5"/>
  <c r="D42" i="5"/>
  <c r="O42" i="5"/>
  <c r="U42" i="5"/>
  <c r="V42" i="5"/>
  <c r="Y42" i="5"/>
  <c r="D43" i="5"/>
  <c r="O43" i="5"/>
  <c r="U43" i="5"/>
  <c r="V43" i="5"/>
  <c r="Y43" i="5"/>
  <c r="D44" i="5"/>
  <c r="O44" i="5"/>
  <c r="U44" i="5"/>
  <c r="V44" i="5"/>
  <c r="Y44" i="5"/>
  <c r="D45" i="5"/>
  <c r="O45" i="5"/>
  <c r="U45" i="5"/>
  <c r="V45" i="5"/>
  <c r="Y45" i="5"/>
  <c r="D46" i="5"/>
  <c r="O46" i="5"/>
  <c r="U46" i="5"/>
  <c r="V46" i="5"/>
  <c r="Y46" i="5"/>
  <c r="D47" i="5"/>
  <c r="O47" i="5"/>
  <c r="U47" i="5"/>
  <c r="V47" i="5"/>
  <c r="Y47" i="5"/>
  <c r="D48" i="5"/>
  <c r="O48" i="5"/>
  <c r="U48" i="5"/>
  <c r="V48" i="5"/>
  <c r="Y48" i="5"/>
  <c r="D49" i="5"/>
  <c r="O49" i="5"/>
  <c r="U49" i="5"/>
  <c r="V49" i="5"/>
  <c r="Y49" i="5"/>
  <c r="D50" i="5"/>
  <c r="O50" i="5"/>
  <c r="U50" i="5"/>
  <c r="V50" i="5"/>
  <c r="Y50" i="5"/>
  <c r="D51" i="5"/>
  <c r="O51" i="5"/>
  <c r="U51" i="5"/>
  <c r="V51" i="5"/>
  <c r="Y51" i="5"/>
  <c r="D52" i="5"/>
  <c r="O52" i="5"/>
  <c r="U52" i="5"/>
  <c r="V52" i="5"/>
  <c r="Y52" i="5"/>
  <c r="D53" i="5"/>
  <c r="O53" i="5"/>
  <c r="U53" i="5"/>
  <c r="V53" i="5"/>
  <c r="Y53" i="5"/>
  <c r="D54" i="5"/>
  <c r="O54" i="5"/>
  <c r="U54" i="5"/>
  <c r="V54" i="5"/>
  <c r="Y54" i="5"/>
  <c r="Y56" i="5"/>
  <c r="S9" i="5"/>
  <c r="R9" i="5"/>
  <c r="X9" i="5"/>
  <c r="S10" i="5"/>
  <c r="R10" i="5"/>
  <c r="X10" i="5"/>
  <c r="S11" i="5"/>
  <c r="R11" i="5"/>
  <c r="X11" i="5"/>
  <c r="S12" i="5"/>
  <c r="R12" i="5"/>
  <c r="X12" i="5"/>
  <c r="S13" i="5"/>
  <c r="R13" i="5"/>
  <c r="X13" i="5"/>
  <c r="S14" i="5"/>
  <c r="R14" i="5"/>
  <c r="X14" i="5"/>
  <c r="S15" i="5"/>
  <c r="R15" i="5"/>
  <c r="X15" i="5"/>
  <c r="S16" i="5"/>
  <c r="R16" i="5"/>
  <c r="X16" i="5"/>
  <c r="S17" i="5"/>
  <c r="R17" i="5"/>
  <c r="X17" i="5"/>
  <c r="S18" i="5"/>
  <c r="R18" i="5"/>
  <c r="X18" i="5"/>
  <c r="S19" i="5"/>
  <c r="R19" i="5"/>
  <c r="X19" i="5"/>
  <c r="S20" i="5"/>
  <c r="R20" i="5"/>
  <c r="X20" i="5"/>
  <c r="S21" i="5"/>
  <c r="R21" i="5"/>
  <c r="X21" i="5"/>
  <c r="S22" i="5"/>
  <c r="R22" i="5"/>
  <c r="X22" i="5"/>
  <c r="S23" i="5"/>
  <c r="R23" i="5"/>
  <c r="X23" i="5"/>
  <c r="S24" i="5"/>
  <c r="R24" i="5"/>
  <c r="X24" i="5"/>
  <c r="S25" i="5"/>
  <c r="R25" i="5"/>
  <c r="X25" i="5"/>
  <c r="S26" i="5"/>
  <c r="R26" i="5"/>
  <c r="X26" i="5"/>
  <c r="S27" i="5"/>
  <c r="R27" i="5"/>
  <c r="X27" i="5"/>
  <c r="S28" i="5"/>
  <c r="R28" i="5"/>
  <c r="X28" i="5"/>
  <c r="S29" i="5"/>
  <c r="R29" i="5"/>
  <c r="X29" i="5"/>
  <c r="S30" i="5"/>
  <c r="R30" i="5"/>
  <c r="X30" i="5"/>
  <c r="S31" i="5"/>
  <c r="R31" i="5"/>
  <c r="X31" i="5"/>
  <c r="S32" i="5"/>
  <c r="R32" i="5"/>
  <c r="X32" i="5"/>
  <c r="S33" i="5"/>
  <c r="R33" i="5"/>
  <c r="X33" i="5"/>
  <c r="S34" i="5"/>
  <c r="R34" i="5"/>
  <c r="X34" i="5"/>
  <c r="S35" i="5"/>
  <c r="R35" i="5"/>
  <c r="X35" i="5"/>
  <c r="S36" i="5"/>
  <c r="R36" i="5"/>
  <c r="X36" i="5"/>
  <c r="S37" i="5"/>
  <c r="R37" i="5"/>
  <c r="X37" i="5"/>
  <c r="S38" i="5"/>
  <c r="R38" i="5"/>
  <c r="X38" i="5"/>
  <c r="S39" i="5"/>
  <c r="R39" i="5"/>
  <c r="X39" i="5"/>
  <c r="S40" i="5"/>
  <c r="R40" i="5"/>
  <c r="X40" i="5"/>
  <c r="S41" i="5"/>
  <c r="R41" i="5"/>
  <c r="X41" i="5"/>
  <c r="S42" i="5"/>
  <c r="R42" i="5"/>
  <c r="X42" i="5"/>
  <c r="S43" i="5"/>
  <c r="R43" i="5"/>
  <c r="X43" i="5"/>
  <c r="S44" i="5"/>
  <c r="R44" i="5"/>
  <c r="X44" i="5"/>
  <c r="S45" i="5"/>
  <c r="R45" i="5"/>
  <c r="X45" i="5"/>
  <c r="S46" i="5"/>
  <c r="R46" i="5"/>
  <c r="X46" i="5"/>
  <c r="S47" i="5"/>
  <c r="R47" i="5"/>
  <c r="X47" i="5"/>
  <c r="S48" i="5"/>
  <c r="R48" i="5"/>
  <c r="X48" i="5"/>
  <c r="S49" i="5"/>
  <c r="R49" i="5"/>
  <c r="X49" i="5"/>
  <c r="S50" i="5"/>
  <c r="R50" i="5"/>
  <c r="X50" i="5"/>
  <c r="S51" i="5"/>
  <c r="R51" i="5"/>
  <c r="X51" i="5"/>
  <c r="S52" i="5"/>
  <c r="R52" i="5"/>
  <c r="X52" i="5"/>
  <c r="S53" i="5"/>
  <c r="R53" i="5"/>
  <c r="X53" i="5"/>
  <c r="S54" i="5"/>
  <c r="R54" i="5"/>
  <c r="X54" i="5"/>
  <c r="X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D9" i="6"/>
  <c r="O9" i="6"/>
  <c r="U9" i="6"/>
  <c r="V9" i="6"/>
  <c r="Y9" i="6"/>
  <c r="D10" i="6"/>
  <c r="O10" i="6"/>
  <c r="U10" i="6"/>
  <c r="V10" i="6"/>
  <c r="Y10" i="6"/>
  <c r="D11" i="6"/>
  <c r="O11" i="6"/>
  <c r="U11" i="6"/>
  <c r="V11" i="6"/>
  <c r="Y11" i="6"/>
  <c r="D12" i="6"/>
  <c r="O12" i="6"/>
  <c r="U12" i="6"/>
  <c r="V12" i="6"/>
  <c r="Y12" i="6"/>
  <c r="D13" i="6"/>
  <c r="O13" i="6"/>
  <c r="U13" i="6"/>
  <c r="V13" i="6"/>
  <c r="Y13" i="6"/>
  <c r="U14" i="6"/>
  <c r="V14" i="6"/>
  <c r="Y14" i="6"/>
  <c r="D15" i="6"/>
  <c r="O15" i="6"/>
  <c r="U15" i="6"/>
  <c r="V15" i="6"/>
  <c r="Y15" i="6"/>
  <c r="D16" i="6"/>
  <c r="O16" i="6"/>
  <c r="U16" i="6"/>
  <c r="V16" i="6"/>
  <c r="Y16" i="6"/>
  <c r="D17" i="6"/>
  <c r="O17" i="6"/>
  <c r="U17" i="6"/>
  <c r="V17" i="6"/>
  <c r="Y17" i="6"/>
  <c r="D18" i="6"/>
  <c r="O18" i="6"/>
  <c r="U18" i="6"/>
  <c r="V18" i="6"/>
  <c r="Y18" i="6"/>
  <c r="D19" i="6"/>
  <c r="O19" i="6"/>
  <c r="U19" i="6"/>
  <c r="V19" i="6"/>
  <c r="Y19" i="6"/>
  <c r="D20" i="6"/>
  <c r="O20" i="6"/>
  <c r="U20" i="6"/>
  <c r="V20" i="6"/>
  <c r="Y20" i="6"/>
  <c r="D21" i="6"/>
  <c r="O21" i="6"/>
  <c r="U21" i="6"/>
  <c r="V21" i="6"/>
  <c r="Y21" i="6"/>
  <c r="D22" i="6"/>
  <c r="O22" i="6"/>
  <c r="U22" i="6"/>
  <c r="V22" i="6"/>
  <c r="Y22" i="6"/>
  <c r="D23" i="6"/>
  <c r="O23" i="6"/>
  <c r="U23" i="6"/>
  <c r="V23" i="6"/>
  <c r="Y23" i="6"/>
  <c r="D24" i="6"/>
  <c r="O24" i="6"/>
  <c r="U24" i="6"/>
  <c r="V24" i="6"/>
  <c r="Y24" i="6"/>
  <c r="D25" i="6"/>
  <c r="O25" i="6"/>
  <c r="U25" i="6"/>
  <c r="V25" i="6"/>
  <c r="Y25" i="6"/>
  <c r="D26" i="6"/>
  <c r="O26" i="6"/>
  <c r="U26" i="6"/>
  <c r="V26" i="6"/>
  <c r="Y26" i="6"/>
  <c r="D27" i="6"/>
  <c r="O27" i="6"/>
  <c r="U27" i="6"/>
  <c r="V27" i="6"/>
  <c r="Y27" i="6"/>
  <c r="D28" i="6"/>
  <c r="O28" i="6"/>
  <c r="U28" i="6"/>
  <c r="V28" i="6"/>
  <c r="Y28" i="6"/>
  <c r="D29" i="6"/>
  <c r="O29" i="6"/>
  <c r="U29" i="6"/>
  <c r="V29" i="6"/>
  <c r="Y29" i="6"/>
  <c r="D30" i="6"/>
  <c r="O30" i="6"/>
  <c r="U30" i="6"/>
  <c r="V30" i="6"/>
  <c r="Y30" i="6"/>
  <c r="D31" i="6"/>
  <c r="O31" i="6"/>
  <c r="U31" i="6"/>
  <c r="V31" i="6"/>
  <c r="Y31" i="6"/>
  <c r="D32" i="6"/>
  <c r="O32" i="6"/>
  <c r="U32" i="6"/>
  <c r="V32" i="6"/>
  <c r="Y32" i="6"/>
  <c r="D33" i="6"/>
  <c r="O33" i="6"/>
  <c r="U33" i="6"/>
  <c r="V33" i="6"/>
  <c r="Y33" i="6"/>
  <c r="D34" i="6"/>
  <c r="O34" i="6"/>
  <c r="U34" i="6"/>
  <c r="V34" i="6"/>
  <c r="Y34" i="6"/>
  <c r="D35" i="6"/>
  <c r="O35" i="6"/>
  <c r="U35" i="6"/>
  <c r="V35" i="6"/>
  <c r="Y35" i="6"/>
  <c r="D36" i="6"/>
  <c r="O36" i="6"/>
  <c r="U36" i="6"/>
  <c r="V36" i="6"/>
  <c r="Y36" i="6"/>
  <c r="D37" i="6"/>
  <c r="O37" i="6"/>
  <c r="U37" i="6"/>
  <c r="V37" i="6"/>
  <c r="Y37" i="6"/>
  <c r="D38" i="6"/>
  <c r="O38" i="6"/>
  <c r="U38" i="6"/>
  <c r="V38" i="6"/>
  <c r="Y38" i="6"/>
  <c r="D39" i="6"/>
  <c r="O39" i="6"/>
  <c r="U39" i="6"/>
  <c r="V39" i="6"/>
  <c r="Y39" i="6"/>
  <c r="D40" i="6"/>
  <c r="O40" i="6"/>
  <c r="U40" i="6"/>
  <c r="V40" i="6"/>
  <c r="Y40" i="6"/>
  <c r="D41" i="6"/>
  <c r="O41" i="6"/>
  <c r="U41" i="6"/>
  <c r="V41" i="6"/>
  <c r="Y41" i="6"/>
  <c r="D42" i="6"/>
  <c r="O42" i="6"/>
  <c r="U42" i="6"/>
  <c r="V42" i="6"/>
  <c r="Y42" i="6"/>
  <c r="D43" i="6"/>
  <c r="O43" i="6"/>
  <c r="U43" i="6"/>
  <c r="V43" i="6"/>
  <c r="Y43" i="6"/>
  <c r="D44" i="6"/>
  <c r="O44" i="6"/>
  <c r="U44" i="6"/>
  <c r="V44" i="6"/>
  <c r="Y44" i="6"/>
  <c r="D45" i="6"/>
  <c r="O45" i="6"/>
  <c r="U45" i="6"/>
  <c r="V45" i="6"/>
  <c r="Y45" i="6"/>
  <c r="D46" i="6"/>
  <c r="O46" i="6"/>
  <c r="U46" i="6"/>
  <c r="V46" i="6"/>
  <c r="Y46" i="6"/>
  <c r="D47" i="6"/>
  <c r="O47" i="6"/>
  <c r="U47" i="6"/>
  <c r="V47" i="6"/>
  <c r="Y47" i="6"/>
  <c r="D48" i="6"/>
  <c r="O48" i="6"/>
  <c r="U48" i="6"/>
  <c r="V48" i="6"/>
  <c r="Y48" i="6"/>
  <c r="D49" i="6"/>
  <c r="O49" i="6"/>
  <c r="U49" i="6"/>
  <c r="V49" i="6"/>
  <c r="Y49" i="6"/>
  <c r="D50" i="6"/>
  <c r="O50" i="6"/>
  <c r="U50" i="6"/>
  <c r="V50" i="6"/>
  <c r="Y50" i="6"/>
  <c r="D51" i="6"/>
  <c r="O51" i="6"/>
  <c r="U51" i="6"/>
  <c r="V51" i="6"/>
  <c r="Y51" i="6"/>
  <c r="D52" i="6"/>
  <c r="O52" i="6"/>
  <c r="U52" i="6"/>
  <c r="V52" i="6"/>
  <c r="Y52" i="6"/>
  <c r="D53" i="6"/>
  <c r="O53" i="6"/>
  <c r="U53" i="6"/>
  <c r="V53" i="6"/>
  <c r="Y53" i="6"/>
  <c r="D54" i="6"/>
  <c r="O54" i="6"/>
  <c r="U54" i="6"/>
  <c r="V54" i="6"/>
  <c r="Y54" i="6"/>
  <c r="Y56" i="6"/>
  <c r="S9" i="6"/>
  <c r="R9" i="6"/>
  <c r="X9" i="6"/>
  <c r="S10" i="6"/>
  <c r="R10" i="6"/>
  <c r="X10" i="6"/>
  <c r="S11" i="6"/>
  <c r="R11" i="6"/>
  <c r="X11" i="6"/>
  <c r="S12" i="6"/>
  <c r="R12" i="6"/>
  <c r="X12" i="6"/>
  <c r="S13" i="6"/>
  <c r="R13" i="6"/>
  <c r="X13" i="6"/>
  <c r="S15" i="6"/>
  <c r="R15" i="6"/>
  <c r="X15" i="6"/>
  <c r="S16" i="6"/>
  <c r="R16" i="6"/>
  <c r="X16" i="6"/>
  <c r="S17" i="6"/>
  <c r="R17" i="6"/>
  <c r="X17" i="6"/>
  <c r="S18" i="6"/>
  <c r="R18" i="6"/>
  <c r="X18" i="6"/>
  <c r="S19" i="6"/>
  <c r="R19" i="6"/>
  <c r="X19" i="6"/>
  <c r="S20" i="6"/>
  <c r="R20" i="6"/>
  <c r="X20" i="6"/>
  <c r="S21" i="6"/>
  <c r="R21" i="6"/>
  <c r="X21" i="6"/>
  <c r="S22" i="6"/>
  <c r="R22" i="6"/>
  <c r="X22" i="6"/>
  <c r="S23" i="6"/>
  <c r="R23" i="6"/>
  <c r="X23" i="6"/>
  <c r="S24" i="6"/>
  <c r="R24" i="6"/>
  <c r="X24" i="6"/>
  <c r="S25" i="6"/>
  <c r="R25" i="6"/>
  <c r="X25" i="6"/>
  <c r="S26" i="6"/>
  <c r="R26" i="6"/>
  <c r="X26" i="6"/>
  <c r="S27" i="6"/>
  <c r="R27" i="6"/>
  <c r="X27" i="6"/>
  <c r="S28" i="6"/>
  <c r="R28" i="6"/>
  <c r="X28" i="6"/>
  <c r="S29" i="6"/>
  <c r="R29" i="6"/>
  <c r="X29" i="6"/>
  <c r="S30" i="6"/>
  <c r="R30" i="6"/>
  <c r="X30" i="6"/>
  <c r="S31" i="6"/>
  <c r="R31" i="6"/>
  <c r="X31" i="6"/>
  <c r="S32" i="6"/>
  <c r="R32" i="6"/>
  <c r="X32" i="6"/>
  <c r="S33" i="6"/>
  <c r="R33" i="6"/>
  <c r="X33" i="6"/>
  <c r="S34" i="6"/>
  <c r="R34" i="6"/>
  <c r="X34" i="6"/>
  <c r="S35" i="6"/>
  <c r="R35" i="6"/>
  <c r="X35" i="6"/>
  <c r="S36" i="6"/>
  <c r="R36" i="6"/>
  <c r="X36" i="6"/>
  <c r="S37" i="6"/>
  <c r="R37" i="6"/>
  <c r="X37" i="6"/>
  <c r="S38" i="6"/>
  <c r="R38" i="6"/>
  <c r="X38" i="6"/>
  <c r="S39" i="6"/>
  <c r="R39" i="6"/>
  <c r="X39" i="6"/>
  <c r="S40" i="6"/>
  <c r="R40" i="6"/>
  <c r="X40" i="6"/>
  <c r="S41" i="6"/>
  <c r="R41" i="6"/>
  <c r="X41" i="6"/>
  <c r="S42" i="6"/>
  <c r="R42" i="6"/>
  <c r="X42" i="6"/>
  <c r="S43" i="6"/>
  <c r="R43" i="6"/>
  <c r="X43" i="6"/>
  <c r="S44" i="6"/>
  <c r="R44" i="6"/>
  <c r="X44" i="6"/>
  <c r="S45" i="6"/>
  <c r="R45" i="6"/>
  <c r="X45" i="6"/>
  <c r="S46" i="6"/>
  <c r="R46" i="6"/>
  <c r="X46" i="6"/>
  <c r="S47" i="6"/>
  <c r="R47" i="6"/>
  <c r="X47" i="6"/>
  <c r="S48" i="6"/>
  <c r="R48" i="6"/>
  <c r="X48" i="6"/>
  <c r="S49" i="6"/>
  <c r="R49" i="6"/>
  <c r="X49" i="6"/>
  <c r="S50" i="6"/>
  <c r="R50" i="6"/>
  <c r="X50" i="6"/>
  <c r="S51" i="6"/>
  <c r="R51" i="6"/>
  <c r="X51" i="6"/>
  <c r="S52" i="6"/>
  <c r="R52" i="6"/>
  <c r="X52" i="6"/>
  <c r="S53" i="6"/>
  <c r="R53" i="6"/>
  <c r="X53" i="6"/>
  <c r="S54" i="6"/>
  <c r="R54" i="6"/>
  <c r="X54" i="6"/>
  <c r="X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D9" i="7"/>
  <c r="O9" i="7"/>
  <c r="U9" i="7"/>
  <c r="V9" i="7"/>
  <c r="Y9" i="7"/>
  <c r="D10" i="7"/>
  <c r="O10" i="7"/>
  <c r="U10" i="7"/>
  <c r="V10" i="7"/>
  <c r="Y10" i="7"/>
  <c r="D11" i="7"/>
  <c r="O11" i="7"/>
  <c r="U11" i="7"/>
  <c r="V11" i="7"/>
  <c r="Y11" i="7"/>
  <c r="D12" i="7"/>
  <c r="O12" i="7"/>
  <c r="U12" i="7"/>
  <c r="V12" i="7"/>
  <c r="Y12" i="7"/>
  <c r="D13" i="7"/>
  <c r="O13" i="7"/>
  <c r="U13" i="7"/>
  <c r="V13" i="7"/>
  <c r="Y13" i="7"/>
  <c r="D14" i="7"/>
  <c r="O14" i="7"/>
  <c r="U14" i="7"/>
  <c r="V14" i="7"/>
  <c r="Y14" i="7"/>
  <c r="D15" i="7"/>
  <c r="O15" i="7"/>
  <c r="U15" i="7"/>
  <c r="V15" i="7"/>
  <c r="Y15" i="7"/>
  <c r="D16" i="7"/>
  <c r="O16" i="7"/>
  <c r="U16" i="7"/>
  <c r="V16" i="7"/>
  <c r="Y16" i="7"/>
  <c r="D17" i="7"/>
  <c r="O17" i="7"/>
  <c r="U17" i="7"/>
  <c r="V17" i="7"/>
  <c r="Y17" i="7"/>
  <c r="D18" i="7"/>
  <c r="O18" i="7"/>
  <c r="U18" i="7"/>
  <c r="V18" i="7"/>
  <c r="Y18" i="7"/>
  <c r="D19" i="7"/>
  <c r="O19" i="7"/>
  <c r="U19" i="7"/>
  <c r="V19" i="7"/>
  <c r="Y19" i="7"/>
  <c r="D20" i="7"/>
  <c r="O20" i="7"/>
  <c r="U20" i="7"/>
  <c r="V20" i="7"/>
  <c r="Y20" i="7"/>
  <c r="D21" i="7"/>
  <c r="O21" i="7"/>
  <c r="U21" i="7"/>
  <c r="V21" i="7"/>
  <c r="Y21" i="7"/>
  <c r="D22" i="7"/>
  <c r="O22" i="7"/>
  <c r="U22" i="7"/>
  <c r="V22" i="7"/>
  <c r="Y22" i="7"/>
  <c r="D23" i="7"/>
  <c r="O23" i="7"/>
  <c r="U23" i="7"/>
  <c r="V23" i="7"/>
  <c r="Y23" i="7"/>
  <c r="D24" i="7"/>
  <c r="O24" i="7"/>
  <c r="U24" i="7"/>
  <c r="V24" i="7"/>
  <c r="Y24" i="7"/>
  <c r="D25" i="7"/>
  <c r="O25" i="7"/>
  <c r="U25" i="7"/>
  <c r="V25" i="7"/>
  <c r="Y25" i="7"/>
  <c r="D26" i="7"/>
  <c r="O26" i="7"/>
  <c r="U26" i="7"/>
  <c r="V26" i="7"/>
  <c r="Y26" i="7"/>
  <c r="D27" i="7"/>
  <c r="O27" i="7"/>
  <c r="U27" i="7"/>
  <c r="V27" i="7"/>
  <c r="Y27" i="7"/>
  <c r="D28" i="7"/>
  <c r="O28" i="7"/>
  <c r="U28" i="7"/>
  <c r="V28" i="7"/>
  <c r="Y28" i="7"/>
  <c r="D29" i="7"/>
  <c r="O29" i="7"/>
  <c r="U29" i="7"/>
  <c r="V29" i="7"/>
  <c r="Y29" i="7"/>
  <c r="D30" i="7"/>
  <c r="O30" i="7"/>
  <c r="U30" i="7"/>
  <c r="V30" i="7"/>
  <c r="Y30" i="7"/>
  <c r="D31" i="7"/>
  <c r="O31" i="7"/>
  <c r="U31" i="7"/>
  <c r="V31" i="7"/>
  <c r="Y31" i="7"/>
  <c r="D32" i="7"/>
  <c r="O32" i="7"/>
  <c r="U32" i="7"/>
  <c r="V32" i="7"/>
  <c r="Y32" i="7"/>
  <c r="D33" i="7"/>
  <c r="O33" i="7"/>
  <c r="U33" i="7"/>
  <c r="V33" i="7"/>
  <c r="Y33" i="7"/>
  <c r="D34" i="7"/>
  <c r="O34" i="7"/>
  <c r="U34" i="7"/>
  <c r="V34" i="7"/>
  <c r="Y34" i="7"/>
  <c r="D35" i="7"/>
  <c r="O35" i="7"/>
  <c r="U35" i="7"/>
  <c r="V35" i="7"/>
  <c r="Y35" i="7"/>
  <c r="D36" i="7"/>
  <c r="O36" i="7"/>
  <c r="U36" i="7"/>
  <c r="V36" i="7"/>
  <c r="Y36" i="7"/>
  <c r="D37" i="7"/>
  <c r="O37" i="7"/>
  <c r="U37" i="7"/>
  <c r="V37" i="7"/>
  <c r="Y37" i="7"/>
  <c r="D38" i="7"/>
  <c r="O38" i="7"/>
  <c r="U38" i="7"/>
  <c r="V38" i="7"/>
  <c r="Y38" i="7"/>
  <c r="D39" i="7"/>
  <c r="O39" i="7"/>
  <c r="U39" i="7"/>
  <c r="V39" i="7"/>
  <c r="Y39" i="7"/>
  <c r="D40" i="7"/>
  <c r="O40" i="7"/>
  <c r="U40" i="7"/>
  <c r="V40" i="7"/>
  <c r="Y40" i="7"/>
  <c r="D41" i="7"/>
  <c r="O41" i="7"/>
  <c r="U41" i="7"/>
  <c r="V41" i="7"/>
  <c r="Y41" i="7"/>
  <c r="D42" i="7"/>
  <c r="O42" i="7"/>
  <c r="U42" i="7"/>
  <c r="V42" i="7"/>
  <c r="Y42" i="7"/>
  <c r="D43" i="7"/>
  <c r="O43" i="7"/>
  <c r="U43" i="7"/>
  <c r="V43" i="7"/>
  <c r="Y43" i="7"/>
  <c r="D44" i="7"/>
  <c r="O44" i="7"/>
  <c r="U44" i="7"/>
  <c r="V44" i="7"/>
  <c r="Y44" i="7"/>
  <c r="D45" i="7"/>
  <c r="O45" i="7"/>
  <c r="U45" i="7"/>
  <c r="V45" i="7"/>
  <c r="Y45" i="7"/>
  <c r="D46" i="7"/>
  <c r="O46" i="7"/>
  <c r="U46" i="7"/>
  <c r="V46" i="7"/>
  <c r="Y46" i="7"/>
  <c r="D47" i="7"/>
  <c r="O47" i="7"/>
  <c r="U47" i="7"/>
  <c r="V47" i="7"/>
  <c r="Y47" i="7"/>
  <c r="D48" i="7"/>
  <c r="O48" i="7"/>
  <c r="U48" i="7"/>
  <c r="V48" i="7"/>
  <c r="Y48" i="7"/>
  <c r="D49" i="7"/>
  <c r="O49" i="7"/>
  <c r="U49" i="7"/>
  <c r="V49" i="7"/>
  <c r="Y49" i="7"/>
  <c r="D50" i="7"/>
  <c r="O50" i="7"/>
  <c r="U50" i="7"/>
  <c r="V50" i="7"/>
  <c r="Y50" i="7"/>
  <c r="D51" i="7"/>
  <c r="O51" i="7"/>
  <c r="U51" i="7"/>
  <c r="V51" i="7"/>
  <c r="Y51" i="7"/>
  <c r="D52" i="7"/>
  <c r="O52" i="7"/>
  <c r="U52" i="7"/>
  <c r="V52" i="7"/>
  <c r="Y52" i="7"/>
  <c r="D53" i="7"/>
  <c r="O53" i="7"/>
  <c r="U53" i="7"/>
  <c r="V53" i="7"/>
  <c r="Y53" i="7"/>
  <c r="D54" i="7"/>
  <c r="O54" i="7"/>
  <c r="U54" i="7"/>
  <c r="V54" i="7"/>
  <c r="Y54" i="7"/>
  <c r="Y56" i="7"/>
  <c r="S9" i="7"/>
  <c r="R9" i="7"/>
  <c r="X9" i="7"/>
  <c r="S10" i="7"/>
  <c r="R10" i="7"/>
  <c r="X10" i="7"/>
  <c r="S11" i="7"/>
  <c r="R11" i="7"/>
  <c r="X11" i="7"/>
  <c r="S12" i="7"/>
  <c r="R12" i="7"/>
  <c r="X12" i="7"/>
  <c r="S13" i="7"/>
  <c r="R13" i="7"/>
  <c r="X13" i="7"/>
  <c r="S14" i="7"/>
  <c r="R14" i="7"/>
  <c r="X14" i="7"/>
  <c r="S15" i="7"/>
  <c r="R15" i="7"/>
  <c r="X15" i="7"/>
  <c r="S16" i="7"/>
  <c r="R16" i="7"/>
  <c r="X16" i="7"/>
  <c r="S17" i="7"/>
  <c r="R17" i="7"/>
  <c r="X17" i="7"/>
  <c r="S18" i="7"/>
  <c r="R18" i="7"/>
  <c r="X18" i="7"/>
  <c r="S19" i="7"/>
  <c r="R19" i="7"/>
  <c r="X19" i="7"/>
  <c r="S20" i="7"/>
  <c r="R20" i="7"/>
  <c r="X20" i="7"/>
  <c r="S21" i="7"/>
  <c r="R21" i="7"/>
  <c r="X21" i="7"/>
  <c r="S22" i="7"/>
  <c r="R22" i="7"/>
  <c r="X22" i="7"/>
  <c r="S23" i="7"/>
  <c r="R23" i="7"/>
  <c r="X23" i="7"/>
  <c r="S24" i="7"/>
  <c r="R24" i="7"/>
  <c r="X24" i="7"/>
  <c r="S25" i="7"/>
  <c r="R25" i="7"/>
  <c r="X25" i="7"/>
  <c r="S26" i="7"/>
  <c r="R26" i="7"/>
  <c r="X26" i="7"/>
  <c r="S27" i="7"/>
  <c r="R27" i="7"/>
  <c r="X27" i="7"/>
  <c r="S28" i="7"/>
  <c r="R28" i="7"/>
  <c r="X28" i="7"/>
  <c r="S29" i="7"/>
  <c r="R29" i="7"/>
  <c r="X29" i="7"/>
  <c r="S30" i="7"/>
  <c r="R30" i="7"/>
  <c r="X30" i="7"/>
  <c r="S31" i="7"/>
  <c r="R31" i="7"/>
  <c r="X31" i="7"/>
  <c r="S32" i="7"/>
  <c r="R32" i="7"/>
  <c r="X32" i="7"/>
  <c r="S33" i="7"/>
  <c r="R33" i="7"/>
  <c r="X33" i="7"/>
  <c r="S34" i="7"/>
  <c r="R34" i="7"/>
  <c r="X34" i="7"/>
  <c r="S35" i="7"/>
  <c r="R35" i="7"/>
  <c r="X35" i="7"/>
  <c r="S36" i="7"/>
  <c r="R36" i="7"/>
  <c r="X36" i="7"/>
  <c r="S37" i="7"/>
  <c r="R37" i="7"/>
  <c r="X37" i="7"/>
  <c r="S38" i="7"/>
  <c r="R38" i="7"/>
  <c r="X38" i="7"/>
  <c r="S39" i="7"/>
  <c r="R39" i="7"/>
  <c r="X39" i="7"/>
  <c r="S40" i="7"/>
  <c r="R40" i="7"/>
  <c r="X40" i="7"/>
  <c r="S41" i="7"/>
  <c r="R41" i="7"/>
  <c r="X41" i="7"/>
  <c r="S42" i="7"/>
  <c r="R42" i="7"/>
  <c r="X42" i="7"/>
  <c r="S43" i="7"/>
  <c r="R43" i="7"/>
  <c r="X43" i="7"/>
  <c r="S44" i="7"/>
  <c r="R44" i="7"/>
  <c r="X44" i="7"/>
  <c r="S45" i="7"/>
  <c r="R45" i="7"/>
  <c r="X45" i="7"/>
  <c r="S46" i="7"/>
  <c r="R46" i="7"/>
  <c r="X46" i="7"/>
  <c r="S47" i="7"/>
  <c r="R47" i="7"/>
  <c r="X47" i="7"/>
  <c r="S48" i="7"/>
  <c r="R48" i="7"/>
  <c r="X48" i="7"/>
  <c r="S49" i="7"/>
  <c r="R49" i="7"/>
  <c r="X49" i="7"/>
  <c r="S50" i="7"/>
  <c r="R50" i="7"/>
  <c r="X50" i="7"/>
  <c r="S51" i="7"/>
  <c r="R51" i="7"/>
  <c r="X51" i="7"/>
  <c r="S52" i="7"/>
  <c r="R52" i="7"/>
  <c r="X52" i="7"/>
  <c r="S53" i="7"/>
  <c r="R53" i="7"/>
  <c r="X53" i="7"/>
  <c r="S54" i="7"/>
  <c r="R54" i="7"/>
  <c r="X54" i="7"/>
  <c r="X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F9" i="8"/>
  <c r="O9" i="8"/>
  <c r="U9" i="8"/>
  <c r="V9" i="8"/>
  <c r="Y9" i="8"/>
  <c r="F10" i="8"/>
  <c r="O10" i="8"/>
  <c r="U10" i="8"/>
  <c r="V10" i="8"/>
  <c r="Y10" i="8"/>
  <c r="F11" i="8"/>
  <c r="O11" i="8"/>
  <c r="U11" i="8"/>
  <c r="V11" i="8"/>
  <c r="Y11" i="8"/>
  <c r="F12" i="8"/>
  <c r="O12" i="8"/>
  <c r="U12" i="8"/>
  <c r="V12" i="8"/>
  <c r="Y12" i="8"/>
  <c r="F13" i="8"/>
  <c r="O13" i="8"/>
  <c r="U13" i="8"/>
  <c r="V13" i="8"/>
  <c r="Y13" i="8"/>
  <c r="F14" i="8"/>
  <c r="O14" i="8"/>
  <c r="U14" i="8"/>
  <c r="V14" i="8"/>
  <c r="Y14" i="8"/>
  <c r="F15" i="8"/>
  <c r="O15" i="8"/>
  <c r="U15" i="8"/>
  <c r="V15" i="8"/>
  <c r="Y15" i="8"/>
  <c r="F16" i="8"/>
  <c r="O16" i="8"/>
  <c r="U16" i="8"/>
  <c r="V16" i="8"/>
  <c r="Y16" i="8"/>
  <c r="F17" i="8"/>
  <c r="O17" i="8"/>
  <c r="U17" i="8"/>
  <c r="V17" i="8"/>
  <c r="Y17" i="8"/>
  <c r="F18" i="8"/>
  <c r="O18" i="8"/>
  <c r="U18" i="8"/>
  <c r="V18" i="8"/>
  <c r="Y18" i="8"/>
  <c r="F19" i="8"/>
  <c r="O19" i="8"/>
  <c r="U19" i="8"/>
  <c r="V19" i="8"/>
  <c r="Y19" i="8"/>
  <c r="F20" i="8"/>
  <c r="O20" i="8"/>
  <c r="U20" i="8"/>
  <c r="V20" i="8"/>
  <c r="Y20" i="8"/>
  <c r="F21" i="8"/>
  <c r="O21" i="8"/>
  <c r="U21" i="8"/>
  <c r="V21" i="8"/>
  <c r="Y21" i="8"/>
  <c r="F22" i="8"/>
  <c r="O22" i="8"/>
  <c r="U22" i="8"/>
  <c r="V22" i="8"/>
  <c r="Y22" i="8"/>
  <c r="F23" i="8"/>
  <c r="O23" i="8"/>
  <c r="U23" i="8"/>
  <c r="V23" i="8"/>
  <c r="Y23" i="8"/>
  <c r="F24" i="8"/>
  <c r="O24" i="8"/>
  <c r="U24" i="8"/>
  <c r="V24" i="8"/>
  <c r="Y24" i="8"/>
  <c r="F25" i="8"/>
  <c r="O25" i="8"/>
  <c r="U25" i="8"/>
  <c r="V25" i="8"/>
  <c r="Y25" i="8"/>
  <c r="F26" i="8"/>
  <c r="O26" i="8"/>
  <c r="U26" i="8"/>
  <c r="V26" i="8"/>
  <c r="Y26" i="8"/>
  <c r="F27" i="8"/>
  <c r="O27" i="8"/>
  <c r="U27" i="8"/>
  <c r="V27" i="8"/>
  <c r="Y27" i="8"/>
  <c r="F28" i="8"/>
  <c r="O28" i="8"/>
  <c r="U28" i="8"/>
  <c r="V28" i="8"/>
  <c r="Y28" i="8"/>
  <c r="F29" i="8"/>
  <c r="O29" i="8"/>
  <c r="U29" i="8"/>
  <c r="V29" i="8"/>
  <c r="Y29" i="8"/>
  <c r="F30" i="8"/>
  <c r="O30" i="8"/>
  <c r="U30" i="8"/>
  <c r="V30" i="8"/>
  <c r="Y30" i="8"/>
  <c r="F31" i="8"/>
  <c r="O31" i="8"/>
  <c r="U31" i="8"/>
  <c r="V31" i="8"/>
  <c r="Y31" i="8"/>
  <c r="F32" i="8"/>
  <c r="O32" i="8"/>
  <c r="U32" i="8"/>
  <c r="V32" i="8"/>
  <c r="Y32" i="8"/>
  <c r="F33" i="8"/>
  <c r="O33" i="8"/>
  <c r="U33" i="8"/>
  <c r="V33" i="8"/>
  <c r="Y33" i="8"/>
  <c r="F34" i="8"/>
  <c r="O34" i="8"/>
  <c r="U34" i="8"/>
  <c r="V34" i="8"/>
  <c r="Y34" i="8"/>
  <c r="F35" i="8"/>
  <c r="O35" i="8"/>
  <c r="U35" i="8"/>
  <c r="V35" i="8"/>
  <c r="Y35" i="8"/>
  <c r="F36" i="8"/>
  <c r="O36" i="8"/>
  <c r="U36" i="8"/>
  <c r="V36" i="8"/>
  <c r="Y36" i="8"/>
  <c r="F37" i="8"/>
  <c r="O37" i="8"/>
  <c r="U37" i="8"/>
  <c r="V37" i="8"/>
  <c r="Y37" i="8"/>
  <c r="F38" i="8"/>
  <c r="O38" i="8"/>
  <c r="U38" i="8"/>
  <c r="V38" i="8"/>
  <c r="Y38" i="8"/>
  <c r="F39" i="8"/>
  <c r="O39" i="8"/>
  <c r="U39" i="8"/>
  <c r="V39" i="8"/>
  <c r="Y39" i="8"/>
  <c r="F40" i="8"/>
  <c r="O40" i="8"/>
  <c r="U40" i="8"/>
  <c r="V40" i="8"/>
  <c r="Y40" i="8"/>
  <c r="F41" i="8"/>
  <c r="O41" i="8"/>
  <c r="U41" i="8"/>
  <c r="V41" i="8"/>
  <c r="Y41" i="8"/>
  <c r="F42" i="8"/>
  <c r="O42" i="8"/>
  <c r="U42" i="8"/>
  <c r="V42" i="8"/>
  <c r="Y42" i="8"/>
  <c r="F43" i="8"/>
  <c r="O43" i="8"/>
  <c r="U43" i="8"/>
  <c r="V43" i="8"/>
  <c r="Y43" i="8"/>
  <c r="F44" i="8"/>
  <c r="O44" i="8"/>
  <c r="U44" i="8"/>
  <c r="V44" i="8"/>
  <c r="Y44" i="8"/>
  <c r="F45" i="8"/>
  <c r="O45" i="8"/>
  <c r="U45" i="8"/>
  <c r="V45" i="8"/>
  <c r="Y45" i="8"/>
  <c r="F46" i="8"/>
  <c r="O46" i="8"/>
  <c r="U46" i="8"/>
  <c r="V46" i="8"/>
  <c r="Y46" i="8"/>
  <c r="F47" i="8"/>
  <c r="O47" i="8"/>
  <c r="U47" i="8"/>
  <c r="V47" i="8"/>
  <c r="Y47" i="8"/>
  <c r="F48" i="8"/>
  <c r="O48" i="8"/>
  <c r="U48" i="8"/>
  <c r="V48" i="8"/>
  <c r="Y48" i="8"/>
  <c r="F49" i="8"/>
  <c r="O49" i="8"/>
  <c r="U49" i="8"/>
  <c r="V49" i="8"/>
  <c r="Y49" i="8"/>
  <c r="F50" i="8"/>
  <c r="O50" i="8"/>
  <c r="U50" i="8"/>
  <c r="V50" i="8"/>
  <c r="Y50" i="8"/>
  <c r="F51" i="8"/>
  <c r="O51" i="8"/>
  <c r="U51" i="8"/>
  <c r="V51" i="8"/>
  <c r="Y51" i="8"/>
  <c r="F52" i="8"/>
  <c r="O52" i="8"/>
  <c r="U52" i="8"/>
  <c r="V52" i="8"/>
  <c r="Y52" i="8"/>
  <c r="F53" i="8"/>
  <c r="O53" i="8"/>
  <c r="U53" i="8"/>
  <c r="V53" i="8"/>
  <c r="Y53" i="8"/>
  <c r="F54" i="8"/>
  <c r="O54" i="8"/>
  <c r="U54" i="8"/>
  <c r="V54" i="8"/>
  <c r="Y54" i="8"/>
  <c r="Y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F9" i="9"/>
  <c r="O9" i="9"/>
  <c r="U9" i="9"/>
  <c r="V9" i="9"/>
  <c r="Y9" i="9"/>
  <c r="F10" i="9"/>
  <c r="O10" i="9"/>
  <c r="U10" i="9"/>
  <c r="V10" i="9"/>
  <c r="Y10" i="9"/>
  <c r="F11" i="9"/>
  <c r="O11" i="9"/>
  <c r="U11" i="9"/>
  <c r="V11" i="9"/>
  <c r="Y11" i="9"/>
  <c r="F12" i="9"/>
  <c r="O12" i="9"/>
  <c r="U12" i="9"/>
  <c r="V12" i="9"/>
  <c r="Y12" i="9"/>
  <c r="F13" i="9"/>
  <c r="O13" i="9"/>
  <c r="U13" i="9"/>
  <c r="V13" i="9"/>
  <c r="Y13" i="9"/>
  <c r="F14" i="9"/>
  <c r="O14" i="9"/>
  <c r="U14" i="9"/>
  <c r="V14" i="9"/>
  <c r="Y14" i="9"/>
  <c r="F15" i="9"/>
  <c r="O15" i="9"/>
  <c r="U15" i="9"/>
  <c r="V15" i="9"/>
  <c r="Y15" i="9"/>
  <c r="F16" i="9"/>
  <c r="O16" i="9"/>
  <c r="U16" i="9"/>
  <c r="V16" i="9"/>
  <c r="Y16" i="9"/>
  <c r="F17" i="9"/>
  <c r="O17" i="9"/>
  <c r="U17" i="9"/>
  <c r="V17" i="9"/>
  <c r="Y17" i="9"/>
  <c r="F18" i="9"/>
  <c r="O18" i="9"/>
  <c r="U18" i="9"/>
  <c r="V18" i="9"/>
  <c r="Y18" i="9"/>
  <c r="F19" i="9"/>
  <c r="O19" i="9"/>
  <c r="U19" i="9"/>
  <c r="V19" i="9"/>
  <c r="Y19" i="9"/>
  <c r="F20" i="9"/>
  <c r="O20" i="9"/>
  <c r="U20" i="9"/>
  <c r="V20" i="9"/>
  <c r="Y20" i="9"/>
  <c r="F21" i="9"/>
  <c r="O21" i="9"/>
  <c r="U21" i="9"/>
  <c r="V21" i="9"/>
  <c r="Y21" i="9"/>
  <c r="F22" i="9"/>
  <c r="O22" i="9"/>
  <c r="U22" i="9"/>
  <c r="V22" i="9"/>
  <c r="Y22" i="9"/>
  <c r="F23" i="9"/>
  <c r="O23" i="9"/>
  <c r="U23" i="9"/>
  <c r="V23" i="9"/>
  <c r="Y23" i="9"/>
  <c r="F24" i="9"/>
  <c r="O24" i="9"/>
  <c r="U24" i="9"/>
  <c r="V24" i="9"/>
  <c r="Y24" i="9"/>
  <c r="F25" i="9"/>
  <c r="O25" i="9"/>
  <c r="U25" i="9"/>
  <c r="V25" i="9"/>
  <c r="Y25" i="9"/>
  <c r="F26" i="9"/>
  <c r="O26" i="9"/>
  <c r="U26" i="9"/>
  <c r="V26" i="9"/>
  <c r="Y26" i="9"/>
  <c r="F27" i="9"/>
  <c r="O27" i="9"/>
  <c r="U27" i="9"/>
  <c r="V27" i="9"/>
  <c r="Y27" i="9"/>
  <c r="F28" i="9"/>
  <c r="O28" i="9"/>
  <c r="U28" i="9"/>
  <c r="V28" i="9"/>
  <c r="Y28" i="9"/>
  <c r="F29" i="9"/>
  <c r="O29" i="9"/>
  <c r="U29" i="9"/>
  <c r="V29" i="9"/>
  <c r="Y29" i="9"/>
  <c r="F30" i="9"/>
  <c r="O30" i="9"/>
  <c r="U30" i="9"/>
  <c r="V30" i="9"/>
  <c r="Y30" i="9"/>
  <c r="F31" i="9"/>
  <c r="O31" i="9"/>
  <c r="U31" i="9"/>
  <c r="V31" i="9"/>
  <c r="Y31" i="9"/>
  <c r="F32" i="9"/>
  <c r="O32" i="9"/>
  <c r="U32" i="9"/>
  <c r="V32" i="9"/>
  <c r="Y32" i="9"/>
  <c r="F33" i="9"/>
  <c r="O33" i="9"/>
  <c r="U33" i="9"/>
  <c r="V33" i="9"/>
  <c r="Y33" i="9"/>
  <c r="F34" i="9"/>
  <c r="O34" i="9"/>
  <c r="U34" i="9"/>
  <c r="V34" i="9"/>
  <c r="Y34" i="9"/>
  <c r="F35" i="9"/>
  <c r="O35" i="9"/>
  <c r="U35" i="9"/>
  <c r="V35" i="9"/>
  <c r="Y35" i="9"/>
  <c r="F36" i="9"/>
  <c r="O36" i="9"/>
  <c r="U36" i="9"/>
  <c r="V36" i="9"/>
  <c r="Y36" i="9"/>
  <c r="F37" i="9"/>
  <c r="O37" i="9"/>
  <c r="U37" i="9"/>
  <c r="V37" i="9"/>
  <c r="Y37" i="9"/>
  <c r="F38" i="9"/>
  <c r="O38" i="9"/>
  <c r="U38" i="9"/>
  <c r="V38" i="9"/>
  <c r="Y38" i="9"/>
  <c r="F39" i="9"/>
  <c r="O39" i="9"/>
  <c r="U39" i="9"/>
  <c r="V39" i="9"/>
  <c r="Y39" i="9"/>
  <c r="F40" i="9"/>
  <c r="O40" i="9"/>
  <c r="U40" i="9"/>
  <c r="V40" i="9"/>
  <c r="Y40" i="9"/>
  <c r="F41" i="9"/>
  <c r="O41" i="9"/>
  <c r="U41" i="9"/>
  <c r="V41" i="9"/>
  <c r="Y41" i="9"/>
  <c r="F42" i="9"/>
  <c r="O42" i="9"/>
  <c r="U42" i="9"/>
  <c r="V42" i="9"/>
  <c r="Y42" i="9"/>
  <c r="F43" i="9"/>
  <c r="O43" i="9"/>
  <c r="U43" i="9"/>
  <c r="V43" i="9"/>
  <c r="Y43" i="9"/>
  <c r="F44" i="9"/>
  <c r="O44" i="9"/>
  <c r="U44" i="9"/>
  <c r="V44" i="9"/>
  <c r="Y44" i="9"/>
  <c r="F45" i="9"/>
  <c r="O45" i="9"/>
  <c r="U45" i="9"/>
  <c r="V45" i="9"/>
  <c r="Y45" i="9"/>
  <c r="F46" i="9"/>
  <c r="O46" i="9"/>
  <c r="U46" i="9"/>
  <c r="V46" i="9"/>
  <c r="Y46" i="9"/>
  <c r="F47" i="9"/>
  <c r="O47" i="9"/>
  <c r="U47" i="9"/>
  <c r="V47" i="9"/>
  <c r="Y47" i="9"/>
  <c r="F48" i="9"/>
  <c r="O48" i="9"/>
  <c r="U48" i="9"/>
  <c r="V48" i="9"/>
  <c r="Y48" i="9"/>
  <c r="F49" i="9"/>
  <c r="O49" i="9"/>
  <c r="U49" i="9"/>
  <c r="V49" i="9"/>
  <c r="Y49" i="9"/>
  <c r="F50" i="9"/>
  <c r="O50" i="9"/>
  <c r="U50" i="9"/>
  <c r="V50" i="9"/>
  <c r="Y50" i="9"/>
  <c r="F51" i="9"/>
  <c r="O51" i="9"/>
  <c r="U51" i="9"/>
  <c r="V51" i="9"/>
  <c r="Y51" i="9"/>
  <c r="F52" i="9"/>
  <c r="O52" i="9"/>
  <c r="U52" i="9"/>
  <c r="V52" i="9"/>
  <c r="Y52" i="9"/>
  <c r="F53" i="9"/>
  <c r="O53" i="9"/>
  <c r="U53" i="9"/>
  <c r="V53" i="9"/>
  <c r="Y53" i="9"/>
  <c r="F54" i="9"/>
  <c r="O54" i="9"/>
  <c r="U54" i="9"/>
  <c r="V54" i="9"/>
  <c r="Y54" i="9"/>
  <c r="Y56" i="9"/>
  <c r="S9" i="9"/>
  <c r="R9" i="9"/>
  <c r="X9" i="9"/>
  <c r="S10" i="9"/>
  <c r="R10" i="9"/>
  <c r="X10" i="9"/>
  <c r="S11" i="9"/>
  <c r="R11" i="9"/>
  <c r="X11" i="9"/>
  <c r="S12" i="9"/>
  <c r="R12" i="9"/>
  <c r="X12" i="9"/>
  <c r="S13" i="9"/>
  <c r="R13" i="9"/>
  <c r="X13" i="9"/>
  <c r="S14" i="9"/>
  <c r="R14" i="9"/>
  <c r="X14" i="9"/>
  <c r="S15" i="9"/>
  <c r="R15" i="9"/>
  <c r="X15" i="9"/>
  <c r="S16" i="9"/>
  <c r="R16" i="9"/>
  <c r="X16" i="9"/>
  <c r="S17" i="9"/>
  <c r="R17" i="9"/>
  <c r="X17" i="9"/>
  <c r="S18" i="9"/>
  <c r="R18" i="9"/>
  <c r="X18" i="9"/>
  <c r="S19" i="9"/>
  <c r="R19" i="9"/>
  <c r="X19" i="9"/>
  <c r="S20" i="9"/>
  <c r="R20" i="9"/>
  <c r="X20" i="9"/>
  <c r="S21" i="9"/>
  <c r="R21" i="9"/>
  <c r="X21" i="9"/>
  <c r="S22" i="9"/>
  <c r="R22" i="9"/>
  <c r="X22" i="9"/>
  <c r="S23" i="9"/>
  <c r="R23" i="9"/>
  <c r="X23" i="9"/>
  <c r="S24" i="9"/>
  <c r="R24" i="9"/>
  <c r="X24" i="9"/>
  <c r="S25" i="9"/>
  <c r="R25" i="9"/>
  <c r="X25" i="9"/>
  <c r="S26" i="9"/>
  <c r="R26" i="9"/>
  <c r="X26" i="9"/>
  <c r="S27" i="9"/>
  <c r="R27" i="9"/>
  <c r="X27" i="9"/>
  <c r="S28" i="9"/>
  <c r="R28" i="9"/>
  <c r="X28" i="9"/>
  <c r="S29" i="9"/>
  <c r="R29" i="9"/>
  <c r="X29" i="9"/>
  <c r="S30" i="9"/>
  <c r="R30" i="9"/>
  <c r="X30" i="9"/>
  <c r="S31" i="9"/>
  <c r="R31" i="9"/>
  <c r="X31" i="9"/>
  <c r="S32" i="9"/>
  <c r="R32" i="9"/>
  <c r="X32" i="9"/>
  <c r="S33" i="9"/>
  <c r="R33" i="9"/>
  <c r="X33" i="9"/>
  <c r="S34" i="9"/>
  <c r="R34" i="9"/>
  <c r="X34" i="9"/>
  <c r="S35" i="9"/>
  <c r="R35" i="9"/>
  <c r="X35" i="9"/>
  <c r="S36" i="9"/>
  <c r="R36" i="9"/>
  <c r="X36" i="9"/>
  <c r="S37" i="9"/>
  <c r="R37" i="9"/>
  <c r="X37" i="9"/>
  <c r="S38" i="9"/>
  <c r="R38" i="9"/>
  <c r="X38" i="9"/>
  <c r="S39" i="9"/>
  <c r="R39" i="9"/>
  <c r="X39" i="9"/>
  <c r="S40" i="9"/>
  <c r="R40" i="9"/>
  <c r="X40" i="9"/>
  <c r="S41" i="9"/>
  <c r="R41" i="9"/>
  <c r="X41" i="9"/>
  <c r="S42" i="9"/>
  <c r="R42" i="9"/>
  <c r="X42" i="9"/>
  <c r="S43" i="9"/>
  <c r="R43" i="9"/>
  <c r="X43" i="9"/>
  <c r="S44" i="9"/>
  <c r="R44" i="9"/>
  <c r="X44" i="9"/>
  <c r="S45" i="9"/>
  <c r="R45" i="9"/>
  <c r="X45" i="9"/>
  <c r="S46" i="9"/>
  <c r="R46" i="9"/>
  <c r="X46" i="9"/>
  <c r="S47" i="9"/>
  <c r="R47" i="9"/>
  <c r="X47" i="9"/>
  <c r="S48" i="9"/>
  <c r="R48" i="9"/>
  <c r="X48" i="9"/>
  <c r="S49" i="9"/>
  <c r="R49" i="9"/>
  <c r="X49" i="9"/>
  <c r="S50" i="9"/>
  <c r="R50" i="9"/>
  <c r="X50" i="9"/>
  <c r="S51" i="9"/>
  <c r="R51" i="9"/>
  <c r="X51" i="9"/>
  <c r="S52" i="9"/>
  <c r="R52" i="9"/>
  <c r="X52" i="9"/>
  <c r="S53" i="9"/>
  <c r="R53" i="9"/>
  <c r="X53" i="9"/>
  <c r="S54" i="9"/>
  <c r="R54" i="9"/>
  <c r="X54" i="9"/>
  <c r="X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F9" i="10"/>
  <c r="O9" i="10"/>
  <c r="U9" i="10"/>
  <c r="V9" i="10"/>
  <c r="Y9" i="10"/>
  <c r="F10" i="10"/>
  <c r="O10" i="10"/>
  <c r="U10" i="10"/>
  <c r="V10" i="10"/>
  <c r="Y10" i="10"/>
  <c r="F11" i="10"/>
  <c r="O11" i="10"/>
  <c r="U11" i="10"/>
  <c r="V11" i="10"/>
  <c r="Y11" i="10"/>
  <c r="F12" i="10"/>
  <c r="O12" i="10"/>
  <c r="U12" i="10"/>
  <c r="V12" i="10"/>
  <c r="Y12" i="10"/>
  <c r="F13" i="10"/>
  <c r="O13" i="10"/>
  <c r="U13" i="10"/>
  <c r="V13" i="10"/>
  <c r="Y13" i="10"/>
  <c r="F14" i="10"/>
  <c r="O14" i="10"/>
  <c r="U14" i="10"/>
  <c r="V14" i="10"/>
  <c r="Y14" i="10"/>
  <c r="F15" i="10"/>
  <c r="O15" i="10"/>
  <c r="U15" i="10"/>
  <c r="V15" i="10"/>
  <c r="Y15" i="10"/>
  <c r="F16" i="10"/>
  <c r="O16" i="10"/>
  <c r="U16" i="10"/>
  <c r="V16" i="10"/>
  <c r="Y16" i="10"/>
  <c r="F17" i="10"/>
  <c r="O17" i="10"/>
  <c r="U17" i="10"/>
  <c r="V17" i="10"/>
  <c r="Y17" i="10"/>
  <c r="F18" i="10"/>
  <c r="O18" i="10"/>
  <c r="U18" i="10"/>
  <c r="V18" i="10"/>
  <c r="Y18" i="10"/>
  <c r="F19" i="10"/>
  <c r="O19" i="10"/>
  <c r="U19" i="10"/>
  <c r="V19" i="10"/>
  <c r="Y19" i="10"/>
  <c r="F20" i="10"/>
  <c r="O20" i="10"/>
  <c r="U20" i="10"/>
  <c r="V20" i="10"/>
  <c r="Y20" i="10"/>
  <c r="F21" i="10"/>
  <c r="O21" i="10"/>
  <c r="U21" i="10"/>
  <c r="V21" i="10"/>
  <c r="Y21" i="10"/>
  <c r="F22" i="10"/>
  <c r="O22" i="10"/>
  <c r="U22" i="10"/>
  <c r="V22" i="10"/>
  <c r="Y22" i="10"/>
  <c r="F23" i="10"/>
  <c r="O23" i="10"/>
  <c r="U23" i="10"/>
  <c r="V23" i="10"/>
  <c r="Y23" i="10"/>
  <c r="F24" i="10"/>
  <c r="O24" i="10"/>
  <c r="U24" i="10"/>
  <c r="V24" i="10"/>
  <c r="Y24" i="10"/>
  <c r="F25" i="10"/>
  <c r="O25" i="10"/>
  <c r="U25" i="10"/>
  <c r="V25" i="10"/>
  <c r="Y25" i="10"/>
  <c r="F26" i="10"/>
  <c r="O26" i="10"/>
  <c r="U26" i="10"/>
  <c r="V26" i="10"/>
  <c r="Y26" i="10"/>
  <c r="F27" i="10"/>
  <c r="O27" i="10"/>
  <c r="U27" i="10"/>
  <c r="V27" i="10"/>
  <c r="Y27" i="10"/>
  <c r="F28" i="10"/>
  <c r="O28" i="10"/>
  <c r="U28" i="10"/>
  <c r="V28" i="10"/>
  <c r="Y28" i="10"/>
  <c r="F29" i="10"/>
  <c r="O29" i="10"/>
  <c r="U29" i="10"/>
  <c r="V29" i="10"/>
  <c r="Y29" i="10"/>
  <c r="F30" i="10"/>
  <c r="O30" i="10"/>
  <c r="U30" i="10"/>
  <c r="V30" i="10"/>
  <c r="Y30" i="10"/>
  <c r="F31" i="10"/>
  <c r="O31" i="10"/>
  <c r="U31" i="10"/>
  <c r="V31" i="10"/>
  <c r="Y31" i="10"/>
  <c r="F32" i="10"/>
  <c r="O32" i="10"/>
  <c r="U32" i="10"/>
  <c r="V32" i="10"/>
  <c r="Y32" i="10"/>
  <c r="F33" i="10"/>
  <c r="O33" i="10"/>
  <c r="U33" i="10"/>
  <c r="V33" i="10"/>
  <c r="Y33" i="10"/>
  <c r="F34" i="10"/>
  <c r="O34" i="10"/>
  <c r="U34" i="10"/>
  <c r="V34" i="10"/>
  <c r="Y34" i="10"/>
  <c r="F35" i="10"/>
  <c r="O35" i="10"/>
  <c r="U35" i="10"/>
  <c r="V35" i="10"/>
  <c r="Y35" i="10"/>
  <c r="F36" i="10"/>
  <c r="O36" i="10"/>
  <c r="U36" i="10"/>
  <c r="V36" i="10"/>
  <c r="Y36" i="10"/>
  <c r="F37" i="10"/>
  <c r="O37" i="10"/>
  <c r="U37" i="10"/>
  <c r="V37" i="10"/>
  <c r="Y37" i="10"/>
  <c r="F38" i="10"/>
  <c r="O38" i="10"/>
  <c r="U38" i="10"/>
  <c r="V38" i="10"/>
  <c r="Y38" i="10"/>
  <c r="F39" i="10"/>
  <c r="O39" i="10"/>
  <c r="U39" i="10"/>
  <c r="V39" i="10"/>
  <c r="Y39" i="10"/>
  <c r="F40" i="10"/>
  <c r="O40" i="10"/>
  <c r="U40" i="10"/>
  <c r="V40" i="10"/>
  <c r="Y40" i="10"/>
  <c r="F41" i="10"/>
  <c r="O41" i="10"/>
  <c r="U41" i="10"/>
  <c r="V41" i="10"/>
  <c r="Y41" i="10"/>
  <c r="F42" i="10"/>
  <c r="O42" i="10"/>
  <c r="U42" i="10"/>
  <c r="V42" i="10"/>
  <c r="Y42" i="10"/>
  <c r="F43" i="10"/>
  <c r="O43" i="10"/>
  <c r="U43" i="10"/>
  <c r="V43" i="10"/>
  <c r="Y43" i="10"/>
  <c r="F44" i="10"/>
  <c r="O44" i="10"/>
  <c r="U44" i="10"/>
  <c r="V44" i="10"/>
  <c r="Y44" i="10"/>
  <c r="F45" i="10"/>
  <c r="O45" i="10"/>
  <c r="U45" i="10"/>
  <c r="V45" i="10"/>
  <c r="Y45" i="10"/>
  <c r="F46" i="10"/>
  <c r="O46" i="10"/>
  <c r="U46" i="10"/>
  <c r="V46" i="10"/>
  <c r="Y46" i="10"/>
  <c r="F47" i="10"/>
  <c r="O47" i="10"/>
  <c r="U47" i="10"/>
  <c r="V47" i="10"/>
  <c r="Y47" i="10"/>
  <c r="F48" i="10"/>
  <c r="O48" i="10"/>
  <c r="U48" i="10"/>
  <c r="V48" i="10"/>
  <c r="Y48" i="10"/>
  <c r="F49" i="10"/>
  <c r="O49" i="10"/>
  <c r="U49" i="10"/>
  <c r="V49" i="10"/>
  <c r="Y49" i="10"/>
  <c r="F50" i="10"/>
  <c r="O50" i="10"/>
  <c r="U50" i="10"/>
  <c r="V50" i="10"/>
  <c r="Y50" i="10"/>
  <c r="U51" i="10"/>
  <c r="V51" i="10"/>
  <c r="Y51" i="10"/>
  <c r="F52" i="10"/>
  <c r="O52" i="10"/>
  <c r="U52" i="10"/>
  <c r="V52" i="10"/>
  <c r="Y52" i="10"/>
  <c r="F53" i="10"/>
  <c r="O53" i="10"/>
  <c r="U53" i="10"/>
  <c r="V53" i="10"/>
  <c r="Y53" i="10"/>
  <c r="U54" i="10"/>
  <c r="V54" i="10"/>
  <c r="Y54" i="10"/>
  <c r="Y56" i="10"/>
  <c r="S9" i="10"/>
  <c r="R9" i="10"/>
  <c r="X9" i="10"/>
  <c r="S10" i="10"/>
  <c r="R10" i="10"/>
  <c r="X10" i="10"/>
  <c r="S11" i="10"/>
  <c r="R11" i="10"/>
  <c r="X11" i="10"/>
  <c r="S12" i="10"/>
  <c r="R12" i="10"/>
  <c r="X12" i="10"/>
  <c r="S13" i="10"/>
  <c r="R13" i="10"/>
  <c r="X13" i="10"/>
  <c r="S14" i="10"/>
  <c r="R14" i="10"/>
  <c r="X14" i="10"/>
  <c r="S15" i="10"/>
  <c r="R15" i="10"/>
  <c r="X15" i="10"/>
  <c r="S16" i="10"/>
  <c r="R16" i="10"/>
  <c r="X16" i="10"/>
  <c r="S17" i="10"/>
  <c r="R17" i="10"/>
  <c r="X17" i="10"/>
  <c r="S18" i="10"/>
  <c r="R18" i="10"/>
  <c r="X18" i="10"/>
  <c r="S19" i="10"/>
  <c r="R19" i="10"/>
  <c r="X19" i="10"/>
  <c r="S20" i="10"/>
  <c r="R20" i="10"/>
  <c r="X20" i="10"/>
  <c r="S21" i="10"/>
  <c r="R21" i="10"/>
  <c r="X21" i="10"/>
  <c r="S22" i="10"/>
  <c r="R22" i="10"/>
  <c r="X22" i="10"/>
  <c r="S23" i="10"/>
  <c r="R23" i="10"/>
  <c r="X23" i="10"/>
  <c r="S24" i="10"/>
  <c r="R24" i="10"/>
  <c r="X24" i="10"/>
  <c r="S25" i="10"/>
  <c r="R25" i="10"/>
  <c r="X25" i="10"/>
  <c r="S26" i="10"/>
  <c r="R26" i="10"/>
  <c r="X26" i="10"/>
  <c r="S27" i="10"/>
  <c r="R27" i="10"/>
  <c r="X27" i="10"/>
  <c r="S28" i="10"/>
  <c r="R28" i="10"/>
  <c r="X28" i="10"/>
  <c r="S29" i="10"/>
  <c r="R29" i="10"/>
  <c r="X29" i="10"/>
  <c r="S30" i="10"/>
  <c r="R30" i="10"/>
  <c r="X30" i="10"/>
  <c r="S31" i="10"/>
  <c r="R31" i="10"/>
  <c r="X31" i="10"/>
  <c r="S32" i="10"/>
  <c r="R32" i="10"/>
  <c r="X32" i="10"/>
  <c r="S33" i="10"/>
  <c r="R33" i="10"/>
  <c r="X33" i="10"/>
  <c r="S34" i="10"/>
  <c r="R34" i="10"/>
  <c r="X34" i="10"/>
  <c r="S35" i="10"/>
  <c r="R35" i="10"/>
  <c r="X35" i="10"/>
  <c r="S36" i="10"/>
  <c r="R36" i="10"/>
  <c r="X36" i="10"/>
  <c r="S37" i="10"/>
  <c r="R37" i="10"/>
  <c r="X37" i="10"/>
  <c r="S38" i="10"/>
  <c r="R38" i="10"/>
  <c r="X38" i="10"/>
  <c r="S39" i="10"/>
  <c r="R39" i="10"/>
  <c r="X39" i="10"/>
  <c r="S40" i="10"/>
  <c r="R40" i="10"/>
  <c r="X40" i="10"/>
  <c r="S41" i="10"/>
  <c r="R41" i="10"/>
  <c r="X41" i="10"/>
  <c r="S42" i="10"/>
  <c r="R42" i="10"/>
  <c r="X42" i="10"/>
  <c r="S43" i="10"/>
  <c r="R43" i="10"/>
  <c r="X43" i="10"/>
  <c r="S44" i="10"/>
  <c r="R44" i="10"/>
  <c r="X44" i="10"/>
  <c r="S45" i="10"/>
  <c r="R45" i="10"/>
  <c r="X45" i="10"/>
  <c r="S46" i="10"/>
  <c r="R46" i="10"/>
  <c r="X46" i="10"/>
  <c r="S47" i="10"/>
  <c r="R47" i="10"/>
  <c r="X47" i="10"/>
  <c r="S48" i="10"/>
  <c r="R48" i="10"/>
  <c r="X48" i="10"/>
  <c r="S49" i="10"/>
  <c r="R49" i="10"/>
  <c r="X49" i="10"/>
  <c r="S50" i="10"/>
  <c r="R50" i="10"/>
  <c r="X50" i="10"/>
  <c r="S51" i="10"/>
  <c r="R51" i="10"/>
  <c r="X51" i="10"/>
  <c r="S52" i="10"/>
  <c r="R52" i="10"/>
  <c r="X52" i="10"/>
  <c r="S53" i="10"/>
  <c r="R53" i="10"/>
  <c r="X53" i="10"/>
  <c r="S54" i="10"/>
  <c r="R54" i="10"/>
  <c r="X54" i="10"/>
  <c r="X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AA56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2" i="10"/>
  <c r="AB53" i="10"/>
  <c r="AB54" i="10"/>
  <c r="AB56" i="10"/>
  <c r="AD56" i="10"/>
  <c r="J9" i="10"/>
  <c r="J10" i="10"/>
  <c r="J11" i="10"/>
  <c r="J12" i="10"/>
  <c r="J13" i="10"/>
  <c r="J14" i="10"/>
  <c r="AG26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I9" i="9"/>
  <c r="I10" i="9"/>
  <c r="I11" i="9"/>
  <c r="I12" i="9"/>
  <c r="I13" i="9"/>
  <c r="I14" i="9"/>
  <c r="AG26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J9" i="7"/>
  <c r="J10" i="7"/>
  <c r="J11" i="7"/>
  <c r="J12" i="7"/>
  <c r="J13" i="7"/>
  <c r="J14" i="7"/>
  <c r="AG26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I9" i="6"/>
  <c r="I10" i="6"/>
  <c r="I11" i="6"/>
  <c r="I12" i="6"/>
  <c r="I13" i="6"/>
  <c r="I14" i="6"/>
  <c r="AG26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J9" i="4"/>
  <c r="J10" i="4"/>
  <c r="J11" i="4"/>
  <c r="J12" i="4"/>
  <c r="J13" i="4"/>
  <c r="J14" i="4"/>
  <c r="AG26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I9" i="3"/>
  <c r="I10" i="3"/>
  <c r="I11" i="3"/>
  <c r="I12" i="3"/>
  <c r="I13" i="3"/>
  <c r="I14" i="3"/>
  <c r="AG26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35" i="9"/>
  <c r="AD21" i="10"/>
  <c r="AD17" i="8"/>
  <c r="AD35" i="6"/>
  <c r="AD30" i="2"/>
  <c r="AD30" i="4"/>
  <c r="AD43" i="9"/>
  <c r="AD54" i="7"/>
  <c r="AD30" i="9"/>
  <c r="AD46" i="6"/>
  <c r="AD29" i="5"/>
  <c r="AD50" i="3"/>
  <c r="AD37" i="8"/>
  <c r="AD23" i="3"/>
  <c r="AD52" i="5"/>
  <c r="AD33" i="8"/>
  <c r="AD46" i="9"/>
  <c r="AD46" i="4"/>
  <c r="AD13" i="7"/>
  <c r="AD41" i="6"/>
  <c r="AD42" i="5"/>
  <c r="AD22" i="2"/>
  <c r="AD21" i="5"/>
  <c r="AD48" i="9"/>
  <c r="AD16" i="8"/>
  <c r="AD43" i="5"/>
  <c r="AD15" i="10"/>
  <c r="AD14" i="2"/>
  <c r="AD39" i="9"/>
  <c r="AD27" i="9"/>
  <c r="AD34" i="4"/>
  <c r="AD11" i="3"/>
  <c r="AD53" i="5"/>
  <c r="AD50" i="7"/>
  <c r="AD25" i="4"/>
  <c r="AD47" i="2"/>
  <c r="AD47" i="6"/>
  <c r="AD26" i="7"/>
  <c r="AD12" i="6"/>
  <c r="AD49" i="4"/>
  <c r="AD31" i="7"/>
  <c r="AD31" i="3"/>
  <c r="AD15" i="2"/>
  <c r="AD53" i="4"/>
  <c r="AD24" i="7"/>
  <c r="AD49" i="8"/>
  <c r="AD37" i="5"/>
  <c r="AD31" i="10"/>
  <c r="AD14" i="3"/>
  <c r="AD22" i="9"/>
  <c r="AD27" i="7"/>
  <c r="AD13" i="9"/>
  <c r="AD14" i="7"/>
  <c r="AD18" i="7"/>
  <c r="AD10" i="7"/>
  <c r="AD17" i="4"/>
  <c r="AD32" i="4"/>
  <c r="AD45" i="4"/>
  <c r="AD39" i="3"/>
  <c r="AD42" i="7"/>
  <c r="AD33" i="10"/>
  <c r="AD49" i="10"/>
  <c r="AD37" i="10"/>
  <c r="AD15" i="9"/>
  <c r="AD34" i="8"/>
  <c r="AD51" i="7"/>
  <c r="AD39" i="7"/>
  <c r="AD31" i="6"/>
  <c r="AD52" i="6"/>
  <c r="AD12" i="5"/>
  <c r="AD15" i="5"/>
  <c r="AD20" i="5"/>
  <c r="AD38" i="4"/>
  <c r="AD19" i="10"/>
  <c r="AD32" i="10"/>
  <c r="AD48" i="10"/>
  <c r="AD42" i="9"/>
  <c r="AD31" i="9"/>
  <c r="AD38" i="9"/>
  <c r="AD11" i="7"/>
  <c r="AD35" i="7"/>
  <c r="AD16" i="6"/>
  <c r="AD49" i="6"/>
  <c r="AD45" i="5"/>
  <c r="AD53" i="10"/>
  <c r="AD11" i="8"/>
  <c r="AD26" i="10"/>
  <c r="AD16" i="10"/>
  <c r="AD52" i="9"/>
  <c r="AD32" i="8"/>
  <c r="AD13" i="6"/>
  <c r="AD13" i="4"/>
  <c r="AD29" i="4"/>
  <c r="AD42" i="8"/>
  <c r="AD21" i="8"/>
  <c r="AD35" i="5"/>
  <c r="AD20" i="7"/>
  <c r="AD37" i="3"/>
  <c r="AD19" i="5"/>
  <c r="AD22" i="7"/>
  <c r="AD26" i="6"/>
  <c r="AD14" i="4"/>
  <c r="AD37" i="4"/>
  <c r="AD45" i="2"/>
  <c r="AD31" i="2"/>
  <c r="AD52" i="8"/>
  <c r="AD46" i="10"/>
  <c r="AD25" i="8"/>
  <c r="AD41" i="9"/>
  <c r="AD53" i="3"/>
  <c r="AD44" i="5"/>
  <c r="AD25" i="6"/>
  <c r="AD39" i="2"/>
  <c r="AD11" i="2"/>
  <c r="AD15" i="3"/>
  <c r="AD47" i="3"/>
  <c r="AD25" i="2"/>
  <c r="AD41" i="2"/>
  <c r="AD50" i="2"/>
  <c r="AD23" i="2"/>
  <c r="AD29" i="10"/>
  <c r="AD27" i="5"/>
  <c r="AD21" i="7"/>
  <c r="AD40" i="4"/>
  <c r="AD37" i="2"/>
  <c r="AD51" i="9"/>
  <c r="AD51" i="3"/>
  <c r="AD21" i="3"/>
  <c r="AD9" i="2"/>
  <c r="AD10" i="10"/>
  <c r="AD20" i="9"/>
  <c r="AD40" i="8"/>
  <c r="AD29" i="8"/>
  <c r="AD19" i="7"/>
  <c r="AD9" i="7"/>
  <c r="AD28" i="6"/>
  <c r="AD47" i="5"/>
  <c r="AD24" i="6"/>
  <c r="AD30" i="6"/>
  <c r="AD14" i="5"/>
  <c r="AD50" i="4"/>
  <c r="AD22" i="10"/>
  <c r="AD25" i="10"/>
  <c r="AD38" i="10"/>
  <c r="AD41" i="10"/>
  <c r="AD54" i="10"/>
  <c r="AD13" i="5"/>
  <c r="AD16" i="5"/>
  <c r="AD48" i="5"/>
  <c r="AD12" i="3"/>
  <c r="AD34" i="3"/>
  <c r="AD52" i="3"/>
  <c r="AD54" i="2"/>
  <c r="AD44" i="4"/>
  <c r="AD43" i="3"/>
  <c r="AD17" i="10"/>
  <c r="AD24" i="9"/>
  <c r="AD36" i="9"/>
  <c r="AD44" i="9"/>
  <c r="AD11" i="9"/>
  <c r="AD29" i="7"/>
  <c r="AD28" i="8"/>
  <c r="AD54" i="9"/>
  <c r="AD48" i="7"/>
  <c r="AD9" i="6"/>
  <c r="AD14" i="6"/>
  <c r="AD23" i="7"/>
  <c r="AD15" i="6"/>
  <c r="AD47" i="7"/>
  <c r="AD11" i="5"/>
  <c r="AD37" i="6"/>
  <c r="AD10" i="8"/>
  <c r="AD44" i="8"/>
  <c r="AD17" i="6"/>
  <c r="AD23" i="5"/>
  <c r="AD26" i="4"/>
  <c r="AD38" i="5"/>
  <c r="AD10" i="5"/>
  <c r="AD50" i="5"/>
  <c r="AD42" i="3"/>
  <c r="AD46" i="2"/>
  <c r="AD12" i="4"/>
  <c r="AD9" i="3"/>
  <c r="AD24" i="3"/>
  <c r="AD30" i="3"/>
  <c r="AD46" i="3"/>
  <c r="AD19" i="3"/>
  <c r="AD25" i="9"/>
  <c r="AD24" i="8"/>
  <c r="AD37" i="7"/>
  <c r="AD46" i="7"/>
  <c r="AD40" i="7"/>
  <c r="AD32" i="7"/>
  <c r="AD10" i="6"/>
  <c r="AD40" i="6"/>
  <c r="AD33" i="6"/>
  <c r="AD39" i="5"/>
  <c r="AD48" i="4"/>
  <c r="AD32" i="5"/>
  <c r="AD46" i="5"/>
  <c r="AD20" i="4"/>
  <c r="AD52" i="4"/>
  <c r="AD10" i="3"/>
  <c r="AD18" i="3"/>
  <c r="AD36" i="3"/>
  <c r="AD42" i="2"/>
  <c r="AD27" i="3"/>
  <c r="AD23" i="10"/>
  <c r="AD21" i="9"/>
  <c r="AD18" i="9"/>
  <c r="AD34" i="9"/>
  <c r="AD50" i="9"/>
  <c r="AD14" i="9"/>
  <c r="AD40" i="9"/>
  <c r="AD26" i="8"/>
  <c r="AD53" i="8"/>
  <c r="AD43" i="7"/>
  <c r="AD45" i="8"/>
  <c r="AD38" i="7"/>
  <c r="AD32" i="6"/>
  <c r="AD44" i="6"/>
  <c r="AD30" i="7"/>
  <c r="AD42" i="6"/>
  <c r="AD31" i="5"/>
  <c r="AD21" i="6"/>
  <c r="AD26" i="5"/>
  <c r="AD36" i="5"/>
  <c r="AD21" i="4"/>
  <c r="AD52" i="10"/>
  <c r="AD22" i="5"/>
  <c r="AD40" i="5"/>
  <c r="AD54" i="5"/>
  <c r="AD34" i="5"/>
  <c r="AD49" i="2"/>
  <c r="AD26" i="3"/>
  <c r="AD44" i="3"/>
  <c r="AD12" i="2"/>
  <c r="AD36" i="4"/>
  <c r="AD22" i="3"/>
  <c r="AD32" i="3"/>
  <c r="AD38" i="3"/>
  <c r="AD54" i="3"/>
  <c r="AD35" i="3"/>
  <c r="AD48" i="6"/>
  <c r="AD11" i="10"/>
  <c r="AD29" i="2"/>
  <c r="AD41" i="8"/>
  <c r="AD29" i="6"/>
  <c r="AD16" i="7"/>
  <c r="AD23" i="9"/>
  <c r="AD48" i="8"/>
  <c r="AD50" i="8"/>
  <c r="AD30" i="8"/>
  <c r="AD36" i="10"/>
  <c r="AD53" i="6"/>
  <c r="AD24" i="4"/>
  <c r="AD40" i="3"/>
  <c r="AD24" i="5"/>
  <c r="AD30" i="5"/>
  <c r="AD20" i="10"/>
  <c r="AD53" i="7"/>
  <c r="AD51" i="5"/>
  <c r="AD47" i="10"/>
  <c r="AD33" i="4"/>
  <c r="AD12" i="7"/>
  <c r="AD46" i="8"/>
  <c r="AD10" i="9"/>
  <c r="AD52" i="7"/>
  <c r="AD16" i="3"/>
  <c r="AD28" i="4"/>
  <c r="AD18" i="5"/>
  <c r="AD24" i="10"/>
  <c r="AD9" i="5"/>
  <c r="AD50" i="6"/>
  <c r="AD42" i="10"/>
  <c r="AD38" i="2"/>
  <c r="AD26" i="9"/>
  <c r="AD44" i="7"/>
  <c r="AD48" i="2"/>
  <c r="AD32" i="2"/>
  <c r="AD33" i="2"/>
  <c r="AD28" i="9"/>
  <c r="AD40" i="2"/>
  <c r="AD13" i="3"/>
  <c r="AD18" i="6"/>
  <c r="AD16" i="2"/>
  <c r="AD12" i="10"/>
  <c r="AD29" i="3"/>
  <c r="AD18" i="2"/>
  <c r="AD36" i="8"/>
  <c r="AD45" i="6"/>
  <c r="AD18" i="4"/>
  <c r="AD10" i="2"/>
  <c r="AD9" i="9"/>
  <c r="AD18" i="8"/>
  <c r="AD50" i="10"/>
  <c r="AD49" i="9"/>
  <c r="AD14" i="10"/>
  <c r="AD43" i="10"/>
  <c r="AD36" i="2"/>
  <c r="AD54" i="6"/>
  <c r="AD40" i="10"/>
  <c r="AD34" i="6"/>
  <c r="AD38" i="8"/>
  <c r="AD16" i="9"/>
  <c r="AD47" i="9"/>
  <c r="AD18" i="10"/>
  <c r="AD51" i="2"/>
  <c r="AD11" i="6"/>
  <c r="AD45" i="7"/>
  <c r="AD17" i="2"/>
  <c r="AD35" i="10"/>
  <c r="AD26" i="2"/>
  <c r="AD24" i="2"/>
  <c r="AD34" i="7"/>
  <c r="AD14" i="8"/>
  <c r="AD39" i="10"/>
  <c r="AD51" i="10"/>
  <c r="AD19" i="9"/>
  <c r="AD12" i="9"/>
  <c r="AD29" i="9"/>
  <c r="AD22" i="8"/>
  <c r="AD15" i="8"/>
  <c r="AD54" i="8"/>
  <c r="AD36" i="7"/>
  <c r="AD28" i="7"/>
  <c r="AD15" i="7"/>
  <c r="AD22" i="6"/>
  <c r="AD51" i="6"/>
  <c r="AD19" i="6"/>
  <c r="AD43" i="6"/>
  <c r="AD23" i="6"/>
  <c r="AD28" i="5"/>
  <c r="AD48" i="3"/>
  <c r="AD28" i="2"/>
  <c r="AD34" i="2"/>
  <c r="AD35" i="2"/>
  <c r="AD44" i="2"/>
  <c r="AD10" i="4"/>
  <c r="AD54" i="4"/>
  <c r="AD12" i="8"/>
  <c r="AD20" i="8"/>
  <c r="AD41" i="4"/>
  <c r="AD53" i="2"/>
  <c r="AD19" i="2"/>
  <c r="AD52" i="2"/>
  <c r="AD9" i="10"/>
  <c r="AD30" i="10"/>
  <c r="AD39" i="6"/>
  <c r="AD20" i="2"/>
  <c r="AD32" i="9"/>
  <c r="AD34" i="10"/>
  <c r="AD44" i="10"/>
  <c r="AD39" i="4"/>
  <c r="AD15" i="4"/>
  <c r="AD20" i="3"/>
  <c r="AD17" i="9"/>
  <c r="AD45" i="3"/>
  <c r="AD27" i="10"/>
  <c r="AD33" i="9"/>
  <c r="AD36" i="6"/>
  <c r="AD22" i="4"/>
  <c r="AD43" i="2"/>
  <c r="AD27" i="6"/>
  <c r="AD28" i="3"/>
  <c r="AD20" i="6"/>
  <c r="AD45" i="10"/>
  <c r="AD13" i="2"/>
  <c r="AD27" i="2"/>
  <c r="AD28" i="10"/>
  <c r="AD16" i="4"/>
  <c r="AD17" i="5"/>
  <c r="AD23" i="4"/>
  <c r="AD38" i="6"/>
  <c r="AD42" i="4"/>
  <c r="AD13" i="10"/>
  <c r="AD43" i="4"/>
  <c r="AD49" i="7"/>
  <c r="AD17" i="7"/>
  <c r="AD53" i="9"/>
  <c r="AD49" i="5"/>
  <c r="AD9" i="4"/>
  <c r="AD47" i="4"/>
  <c r="AD19" i="4"/>
  <c r="AD41" i="5"/>
  <c r="AD31" i="8"/>
  <c r="AD33" i="3"/>
  <c r="AD27" i="4"/>
  <c r="AD11" i="4"/>
  <c r="AD39" i="8"/>
  <c r="AD41" i="7"/>
  <c r="AD9" i="8"/>
  <c r="AD51" i="8"/>
  <c r="AD17" i="3"/>
  <c r="AD33" i="7"/>
  <c r="AD41" i="3"/>
  <c r="AD21" i="2"/>
  <c r="AD25" i="3"/>
  <c r="AD47" i="8"/>
  <c r="AD35" i="8"/>
  <c r="AD23" i="8"/>
  <c r="AD37" i="9"/>
  <c r="AD43" i="8"/>
  <c r="AD27" i="8"/>
  <c r="AD13" i="8"/>
  <c r="AD45" i="9"/>
  <c r="AD33" i="5"/>
  <c r="AD19" i="8"/>
  <c r="AD49" i="3"/>
  <c r="AD31" i="4"/>
  <c r="AD51" i="4"/>
  <c r="AD35" i="4"/>
  <c r="AD25" i="5"/>
  <c r="AD25" i="7"/>
  <c r="AD55" i="6"/>
  <c r="AD55" i="10"/>
  <c r="AD55" i="7"/>
  <c r="AD55" i="2"/>
  <c r="AD55" i="3"/>
  <c r="AD55" i="5"/>
  <c r="AD55" i="9"/>
  <c r="AD55" i="4"/>
  <c r="AD55" i="8"/>
</calcChain>
</file>

<file path=xl/sharedStrings.xml><?xml version="1.0" encoding="utf-8"?>
<sst xmlns="http://schemas.openxmlformats.org/spreadsheetml/2006/main" count="891" uniqueCount="91">
  <si>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</si>
  <si>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</si>
  <si>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</si>
  <si>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</si>
  <si>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</si>
  <si>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</si>
  <si>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</si>
  <si>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</si>
  <si>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</si>
  <si>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</si>
  <si>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</si>
  <si>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</si>
  <si>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</si>
  <si>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</si>
  <si>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</si>
  <si>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</si>
  <si>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</si>
  <si>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</si>
  <si>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</si>
  <si>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</si>
  <si>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</si>
  <si>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</si>
  <si>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</si>
  <si>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</si>
  <si>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</si>
  <si>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</si>
  <si>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</si>
  <si>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</si>
  <si>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</si>
  <si>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</si>
  <si>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</si>
  <si>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</si>
  <si>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</si>
  <si>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</si>
  <si>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</si>
  <si>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</si>
  <si>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</si>
  <si>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</si>
  <si>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</si>
  <si>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</si>
  <si>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</si>
  <si>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</si>
  <si>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</si>
  <si>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</si>
  <si>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</si>
  <si>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</si>
  <si>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</si>
  <si>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</si>
  <si>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</si>
  <si>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</si>
  <si>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</si>
  <si>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</si>
  <si>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</si>
  <si>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</si>
  <si>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</si>
  <si>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</si>
  <si>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</si>
  <si>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</si>
  <si>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</si>
  <si>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</si>
  <si>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</si>
  <si>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</si>
  <si>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</si>
  <si>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</si>
  <si>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</si>
  <si>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</si>
  <si>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</si>
  <si>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</si>
  <si>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</si>
  <si>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</si>
  <si>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</si>
  <si>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</si>
  <si>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</si>
  <si>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</si>
  <si>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</si>
  <si>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</si>
  <si>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</si>
  <si>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</si>
  <si>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</si>
  <si>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</si>
  <si>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</si>
  <si>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</si>
  <si>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</si>
  <si>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</si>
  <si>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</si>
  <si>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</si>
  <si>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</si>
  <si>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</si>
  <si>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</si>
  <si>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</si>
  <si>
    <t>Summe: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</si>
</sst>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388620</xdr:colOff>
      <xdr:row>6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5935980" y="110490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958BD68A-C6FB-4CD6-B676-AB59C3CD6090}"/>
                </a:ext>
              </a:extLst>
            </xdr:cNvPr>
            <xdr:cNvSpPr txBox="1"/>
          </xdr:nvSpPr>
          <xdr:spPr>
            <a:xfrm>
              <a:off x="5935980" y="110490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6</xdr:col>
      <xdr:colOff>365760</xdr:colOff>
      <xdr:row>6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512064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B6385A29-D664-4C1F-A49F-DD33A6EA58D1}"/>
                </a:ext>
              </a:extLst>
            </xdr:cNvPr>
            <xdr:cNvSpPr txBox="1"/>
          </xdr:nvSpPr>
          <xdr:spPr>
            <a:xfrm>
              <a:off x="512064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335280</xdr:colOff>
      <xdr:row>6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66751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0F4ED2F5-131C-4609-BE40-F477711EFE57}"/>
                </a:ext>
              </a:extLst>
            </xdr:cNvPr>
            <xdr:cNvSpPr txBox="1"/>
          </xdr:nvSpPr>
          <xdr:spPr>
            <a:xfrm>
              <a:off x="66751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9</xdr:col>
      <xdr:colOff>342900</xdr:colOff>
      <xdr:row>6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74752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5182A43E-04DF-48A6-9CF7-0C0CFC513D91}"/>
                </a:ext>
              </a:extLst>
            </xdr:cNvPr>
            <xdr:cNvSpPr txBox="1"/>
          </xdr:nvSpPr>
          <xdr:spPr>
            <a:xfrm>
              <a:off x="74752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335280</xdr:colOff>
      <xdr:row>6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826008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730D9E02-D657-4EBF-AA85-BCDF1944E3D1}"/>
                </a:ext>
              </a:extLst>
            </xdr:cNvPr>
            <xdr:cNvSpPr txBox="1"/>
          </xdr:nvSpPr>
          <xdr:spPr>
            <a:xfrm>
              <a:off x="826008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205740</xdr:colOff>
      <xdr:row>6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2583180" y="109728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5D274264-5BB0-4E50-AACD-C4C10D54F64F}"/>
                </a:ext>
              </a:extLst>
            </xdr:cNvPr>
            <xdr:cNvSpPr txBox="1"/>
          </xdr:nvSpPr>
          <xdr:spPr>
            <a:xfrm>
              <a:off x="2583180" y="109728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312420</xdr:colOff>
      <xdr:row>3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3482340" y="5638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B885E77F-360B-42AF-906B-74EF4E7EE92A}"/>
                </a:ext>
              </a:extLst>
            </xdr:cNvPr>
            <xdr:cNvSpPr txBox="1"/>
          </xdr:nvSpPr>
          <xdr:spPr>
            <a:xfrm>
              <a:off x="3482340" y="5638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167640</xdr:colOff>
      <xdr:row>6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3337560" y="109728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9232A06B-0A6F-4A98-9B7D-1C9C91662F8F}"/>
                </a:ext>
              </a:extLst>
            </xdr:cNvPr>
            <xdr:cNvSpPr txBox="1"/>
          </xdr:nvSpPr>
          <xdr:spPr>
            <a:xfrm>
              <a:off x="3337560" y="109728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28" workbookViewId="0">
      <selection activeCell="U13" sqref="U13:V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0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00"/>
      <c r="L1" s="100"/>
      <c r="N1" s="100"/>
      <c r="Q1" s="100"/>
      <c r="R1" s="24"/>
      <c r="S1" s="24"/>
      <c r="T1" s="100"/>
      <c r="U1" s="24"/>
      <c r="V1" s="24"/>
      <c r="W1" s="100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01"/>
      <c r="K2" s="2"/>
      <c r="L2" s="101"/>
      <c r="O2" s="133" t="s">
        <v>55</v>
      </c>
      <c r="P2" s="134"/>
      <c r="Q2" s="101"/>
      <c r="R2" s="24"/>
      <c r="S2" s="24"/>
      <c r="T2" s="101"/>
      <c r="U2" s="24"/>
      <c r="V2" s="24"/>
      <c r="W2" s="101"/>
      <c r="Y2" s="135" t="s">
        <v>71</v>
      </c>
      <c r="Z2" s="136"/>
      <c r="AA2" s="137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01"/>
      <c r="K3" s="2"/>
      <c r="L3" s="101"/>
      <c r="O3" s="144" t="s">
        <v>72</v>
      </c>
      <c r="P3" s="145"/>
      <c r="Q3" s="101"/>
      <c r="R3" s="24"/>
      <c r="S3" s="24"/>
      <c r="T3" s="101"/>
      <c r="U3" s="24"/>
      <c r="V3" s="24"/>
      <c r="W3" s="101"/>
      <c r="Y3" s="138"/>
      <c r="Z3" s="139"/>
      <c r="AA3" s="140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01"/>
      <c r="K4" s="2"/>
      <c r="L4" s="101"/>
      <c r="O4" s="146"/>
      <c r="P4" s="147"/>
      <c r="Q4" s="101"/>
      <c r="R4" s="24"/>
      <c r="S4" s="24"/>
      <c r="T4" s="101"/>
      <c r="U4" s="24"/>
      <c r="V4" s="24"/>
      <c r="W4" s="101"/>
      <c r="Y4" s="141"/>
      <c r="Z4" s="142"/>
      <c r="AA4" s="143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01"/>
      <c r="I5" s="110" t="s">
        <v>7</v>
      </c>
      <c r="J5" s="114"/>
      <c r="K5" s="111"/>
      <c r="L5" s="101"/>
      <c r="M5" s="114" t="s">
        <v>3</v>
      </c>
      <c r="O5" s="116"/>
      <c r="P5" s="117"/>
      <c r="Q5" s="101"/>
      <c r="R5" s="114" t="s">
        <v>20</v>
      </c>
      <c r="S5" s="111"/>
      <c r="T5" s="101"/>
      <c r="U5" s="110" t="s">
        <v>29</v>
      </c>
      <c r="V5" s="111"/>
      <c r="W5" s="101"/>
      <c r="AE5" s="126"/>
    </row>
    <row r="6" spans="1:36" ht="14.4" customHeight="1" thickBot="1" x14ac:dyDescent="0.35">
      <c r="D6" s="112"/>
      <c r="E6" s="113"/>
      <c r="H6" s="101"/>
      <c r="I6" s="112"/>
      <c r="J6" s="115"/>
      <c r="K6" s="113"/>
      <c r="L6" s="101"/>
      <c r="M6" s="115"/>
      <c r="O6" s="118"/>
      <c r="P6" s="119"/>
      <c r="Q6" s="101"/>
      <c r="R6" s="115"/>
      <c r="S6" s="113"/>
      <c r="T6" s="101"/>
      <c r="U6" s="112"/>
      <c r="V6" s="113"/>
      <c r="W6" s="101"/>
      <c r="AE6" s="12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03" t="s">
        <v>5</v>
      </c>
      <c r="C7" s="103"/>
      <c r="D7" s="122" t="s">
        <v>4</v>
      </c>
      <c r="E7" s="122"/>
      <c r="F7" s="123" t="s">
        <v>6</v>
      </c>
      <c r="G7" s="123"/>
      <c r="H7" s="101"/>
      <c r="I7" s="69" t="s">
        <v>70</v>
      </c>
      <c r="J7" s="14" t="s">
        <v>69</v>
      </c>
      <c r="K7" s="20" t="s">
        <v>68</v>
      </c>
      <c r="L7" s="101"/>
      <c r="M7" s="1" t="s">
        <v>8</v>
      </c>
      <c r="O7" s="120"/>
      <c r="P7" s="121"/>
      <c r="Q7" s="101"/>
      <c r="R7" s="24"/>
      <c r="S7" s="24"/>
      <c r="T7" s="101"/>
      <c r="U7" s="24"/>
      <c r="V7" s="24"/>
      <c r="W7" s="101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01"/>
      <c r="I8" s="70"/>
      <c r="J8" s="7"/>
      <c r="K8" s="18"/>
      <c r="L8" s="101"/>
      <c r="M8" s="21"/>
      <c r="O8" s="30"/>
      <c r="P8" s="34"/>
      <c r="Q8" s="101"/>
      <c r="R8" s="27"/>
      <c r="S8" s="32"/>
      <c r="T8" s="101"/>
      <c r="U8" s="27"/>
      <c r="V8" s="32"/>
      <c r="W8" s="101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0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01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01"/>
      <c r="R9" s="28">
        <f>IF(O9&lt;$AG$18,1,2)</f>
        <v>1</v>
      </c>
      <c r="S9" s="33">
        <f>IF(P9&lt;$AG$10,1,2)</f>
        <v>1</v>
      </c>
      <c r="T9" s="101"/>
      <c r="U9" s="39">
        <f>($AI$15/$AG$20)*(1+0.15*(O9/$AG$18)^4)+$AH$33</f>
        <v>0.11934344723399895</v>
      </c>
      <c r="V9" s="33">
        <f>($AI$7/$AG$12)*(1+0.15*(P9/$AG$10)^4)+$AH$32</f>
        <v>2.6666666731492762E-3</v>
      </c>
      <c r="W9" s="101"/>
      <c r="X9" s="24">
        <f>($AG$7*$AG$8*S9*$AG$24+$AG$15*$AG$16*R9*$AG$24)</f>
        <v>3600</v>
      </c>
      <c r="Y9" s="41">
        <f>(O9*U9*$AG$30+P9*V9*$AG$29)*365</f>
        <v>16449194.847557239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16728022.243899098</v>
      </c>
      <c r="AE9" s="126"/>
      <c r="AF9" s="155" t="s">
        <v>15</v>
      </c>
      <c r="AG9" s="15"/>
      <c r="AH9" s="15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0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01"/>
      <c r="M10" s="23">
        <f>'[3]E-Auto'!$E8*(1/100)</f>
        <v>2.3700000000000001E-3</v>
      </c>
      <c r="O10" s="31">
        <f>B10</f>
        <v>12023</v>
      </c>
      <c r="P10" s="35">
        <f t="shared" ref="P10:P54" si="0">C10+(I10)</f>
        <v>1251.86142</v>
      </c>
      <c r="Q10" s="101"/>
      <c r="R10" s="28">
        <f t="shared" ref="R10:R54" si="1">IF(O10&lt;$AG$18,1,2)</f>
        <v>1</v>
      </c>
      <c r="S10" s="33">
        <f t="shared" ref="S10:S54" si="2">IF(P10&lt;$AG$10,1,2)</f>
        <v>1</v>
      </c>
      <c r="T10" s="101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2.6666666732798215E-3</v>
      </c>
      <c r="W10" s="101"/>
      <c r="X10" s="24">
        <f t="shared" ref="X10:X12" si="5">($AG$7*$AG$8*S10*$AG$24+$AG$15*$AG$16*R10*$AG$24)</f>
        <v>3600</v>
      </c>
      <c r="Y10" s="41">
        <f t="shared" ref="Y10:Y54" si="6">(O10*U10*$AG$30+P10*V10*$AG$29)*365</f>
        <v>16531881.776477873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16812083.739066053</v>
      </c>
      <c r="AE10" s="126"/>
      <c r="AF10" s="156"/>
      <c r="AG10" s="16">
        <v>110400</v>
      </c>
      <c r="AH10" s="158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0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01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1258.0857271</v>
      </c>
      <c r="Q11" s="101"/>
      <c r="R11" s="28">
        <f t="shared" si="1"/>
        <v>1</v>
      </c>
      <c r="S11" s="33">
        <f t="shared" si="2"/>
        <v>1</v>
      </c>
      <c r="T11" s="101"/>
      <c r="U11" s="39">
        <f t="shared" si="3"/>
        <v>0.11934385999362417</v>
      </c>
      <c r="V11" s="33">
        <f t="shared" si="4"/>
        <v>2.6666666734123296E-3</v>
      </c>
      <c r="W11" s="101"/>
      <c r="X11" s="24">
        <f t="shared" si="5"/>
        <v>3600</v>
      </c>
      <c r="Y11" s="41">
        <f t="shared" si="6"/>
        <v>16614569.419062411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16896144.283106606</v>
      </c>
      <c r="AE11" s="126"/>
      <c r="AF11" s="157"/>
      <c r="AG11" s="15"/>
      <c r="AH11" s="158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0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01"/>
      <c r="M12" s="23">
        <f>'[3]E-Auto'!$E10*(1/100)</f>
        <v>4.1700000000000001E-3</v>
      </c>
      <c r="O12" s="31">
        <f t="shared" si="12"/>
        <v>12143.23</v>
      </c>
      <c r="P12" s="35">
        <f t="shared" si="0"/>
        <v>1264.3100341999998</v>
      </c>
      <c r="Q12" s="101"/>
      <c r="R12" s="28">
        <f t="shared" si="1"/>
        <v>1</v>
      </c>
      <c r="S12" s="33">
        <f t="shared" si="2"/>
        <v>1</v>
      </c>
      <c r="T12" s="101"/>
      <c r="U12" s="39">
        <f t="shared" si="3"/>
        <v>0.1193440710479194</v>
      </c>
      <c r="V12" s="33">
        <f t="shared" si="4"/>
        <v>2.6666666735468188E-3</v>
      </c>
      <c r="W12" s="101"/>
      <c r="X12" s="24">
        <f t="shared" si="5"/>
        <v>3600</v>
      </c>
      <c r="Y12" s="41">
        <f t="shared" si="6"/>
        <v>16697257.786069337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16980203.251506407</v>
      </c>
      <c r="AE12" s="12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0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01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1270.5343412999998</v>
      </c>
      <c r="Q13" s="101"/>
      <c r="R13" s="28">
        <f t="shared" si="1"/>
        <v>1</v>
      </c>
      <c r="S13" s="33">
        <f t="shared" si="2"/>
        <v>1</v>
      </c>
      <c r="T13" s="101"/>
      <c r="U13" s="39">
        <f t="shared" si="3"/>
        <v>0.11934428526006929</v>
      </c>
      <c r="V13" s="33">
        <f t="shared" si="4"/>
        <v>2.6666666736833086E-3</v>
      </c>
      <c r="W13" s="101"/>
      <c r="X13" s="24">
        <f>($AG$7*$AG$8*S13*$AG$24+$AG$15*$AG$16*R13*$AG$24)</f>
        <v>3600</v>
      </c>
      <c r="Y13" s="41">
        <f t="shared" si="6"/>
        <v>16779946.888364717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17064249.926953916</v>
      </c>
      <c r="AE13" s="12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0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01"/>
      <c r="M14" s="23">
        <f>'[3]E-Auto'!$E12*(1/100)</f>
        <v>3.5041935483870967E-2</v>
      </c>
      <c r="O14" s="31">
        <f t="shared" si="12"/>
        <v>12263.46</v>
      </c>
      <c r="P14" s="35">
        <f t="shared" si="0"/>
        <v>1276.7586483999999</v>
      </c>
      <c r="Q14" s="101"/>
      <c r="R14" s="28">
        <f t="shared" si="1"/>
        <v>1</v>
      </c>
      <c r="S14" s="33">
        <f t="shared" si="2"/>
        <v>1</v>
      </c>
      <c r="T14" s="101"/>
      <c r="U14" s="39">
        <f t="shared" si="3"/>
        <v>0.119344502661417</v>
      </c>
      <c r="V14" s="33">
        <f t="shared" si="4"/>
        <v>2.6666666738218193E-3</v>
      </c>
      <c r="W14" s="101"/>
      <c r="X14" s="24">
        <f>($AG$7*$AG$8*S14*$AG$24+$AG$15*$AG$16*R14*$AG$24)+AG26</f>
        <v>1511350</v>
      </c>
      <c r="Y14" s="41">
        <f t="shared" si="6"/>
        <v>16862636.736922737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18655716.108393211</v>
      </c>
      <c r="AE14" s="12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0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01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1282.9829554999999</v>
      </c>
      <c r="Q15" s="101"/>
      <c r="R15" s="28">
        <f t="shared" si="1"/>
        <v>1</v>
      </c>
      <c r="S15" s="33">
        <f t="shared" si="2"/>
        <v>1</v>
      </c>
      <c r="T15" s="101"/>
      <c r="U15" s="39">
        <f t="shared" si="3"/>
        <v>0.11934472328346042</v>
      </c>
      <c r="V15" s="33">
        <f t="shared" si="4"/>
        <v>2.6666666739623714E-3</v>
      </c>
      <c r="W15" s="101"/>
      <c r="X15" s="24">
        <f>($AJ$11*$AG$8*S15*$AG$25+$AJ$9*$AG$8*S15*$AG$24+$AG$15*$AG$16*R15*$AG$24)</f>
        <v>10100</v>
      </c>
      <c r="Y15" s="41">
        <f t="shared" si="6"/>
        <v>16945327.34282624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17238179.555062551</v>
      </c>
      <c r="AE15" s="12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0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01"/>
      <c r="M16" s="23">
        <f>'[3]E-Auto'!$E14*(1/100)</f>
        <v>9.2705806451612929E-2</v>
      </c>
      <c r="O16" s="31">
        <f t="shared" si="12"/>
        <v>12383.69</v>
      </c>
      <c r="P16" s="35">
        <f t="shared" si="0"/>
        <v>1289.2072625999999</v>
      </c>
      <c r="Q16" s="101"/>
      <c r="R16" s="28">
        <f t="shared" si="1"/>
        <v>1</v>
      </c>
      <c r="S16" s="33">
        <f t="shared" si="2"/>
        <v>1</v>
      </c>
      <c r="T16" s="101"/>
      <c r="U16" s="39">
        <f t="shared" si="3"/>
        <v>0.11934494715785231</v>
      </c>
      <c r="V16" s="33">
        <f t="shared" si="4"/>
        <v>2.666666674104983E-3</v>
      </c>
      <c r="W16" s="101"/>
      <c r="X16" s="78">
        <f t="shared" ref="X16:X54" si="13">($AJ$11*$AG$8*S16*$AG$25+$AJ$9*$AG$8*S16*$AG$24+$AG$15*$AG$16*R16*$AG$24)</f>
        <v>10100</v>
      </c>
      <c r="Y16" s="41">
        <f t="shared" si="6"/>
        <v>17028018.717267245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17321890.27815396</v>
      </c>
      <c r="AE16" s="12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0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01"/>
      <c r="M17" s="23">
        <f>'[3]E-Auto'!$E15*(1/100)</f>
        <v>0.1215377419354839</v>
      </c>
      <c r="O17" s="31">
        <f t="shared" si="12"/>
        <v>12443.805</v>
      </c>
      <c r="P17" s="35">
        <f t="shared" si="0"/>
        <v>1295.4315697</v>
      </c>
      <c r="Q17" s="101"/>
      <c r="R17" s="28">
        <f t="shared" si="1"/>
        <v>1</v>
      </c>
      <c r="S17" s="33">
        <f t="shared" si="2"/>
        <v>1</v>
      </c>
      <c r="T17" s="101"/>
      <c r="U17" s="39">
        <f t="shared" si="3"/>
        <v>0.11934517431640014</v>
      </c>
      <c r="V17" s="33">
        <f t="shared" si="4"/>
        <v>2.6666666742496763E-3</v>
      </c>
      <c r="W17" s="101"/>
      <c r="X17" s="78">
        <f t="shared" si="13"/>
        <v>10100</v>
      </c>
      <c r="Y17" s="41">
        <f t="shared" si="6"/>
        <v>17110710.871547505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17405598.288969196</v>
      </c>
      <c r="AE17" s="126"/>
      <c r="AF17" s="155" t="s">
        <v>16</v>
      </c>
      <c r="AG17" s="15"/>
      <c r="AH17" s="158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0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01"/>
      <c r="M18" s="23">
        <f>'[3]E-Auto'!$E16*(1/100)</f>
        <v>0.15036967741935489</v>
      </c>
      <c r="O18" s="31">
        <f t="shared" si="12"/>
        <v>12503.92</v>
      </c>
      <c r="P18" s="35">
        <f t="shared" si="0"/>
        <v>1301.6558768</v>
      </c>
      <c r="Q18" s="101"/>
      <c r="R18" s="28">
        <f t="shared" si="1"/>
        <v>1</v>
      </c>
      <c r="S18" s="33">
        <f t="shared" si="2"/>
        <v>1</v>
      </c>
      <c r="T18" s="101"/>
      <c r="U18" s="39">
        <f t="shared" si="3"/>
        <v>0.11934540479106619</v>
      </c>
      <c r="V18" s="33">
        <f t="shared" si="4"/>
        <v>2.6666666743964699E-3</v>
      </c>
      <c r="W18" s="101"/>
      <c r="X18" s="78">
        <f t="shared" si="13"/>
        <v>10100</v>
      </c>
      <c r="Y18" s="41">
        <f t="shared" si="6"/>
        <v>17193403.817079041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17489303.598920267</v>
      </c>
      <c r="AE18" s="126"/>
      <c r="AF18" s="156"/>
      <c r="AG18" s="16">
        <v>30000</v>
      </c>
      <c r="AH18" s="158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0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01"/>
      <c r="M19" s="23">
        <f>'[3]E-Auto'!$E17*(1/100)</f>
        <v>0.17920161290322587</v>
      </c>
      <c r="O19" s="31">
        <f t="shared" si="12"/>
        <v>12564.035</v>
      </c>
      <c r="P19" s="35">
        <f t="shared" si="0"/>
        <v>1307.8801838999998</v>
      </c>
      <c r="Q19" s="101"/>
      <c r="R19" s="28">
        <f t="shared" si="1"/>
        <v>1</v>
      </c>
      <c r="S19" s="33">
        <f t="shared" si="2"/>
        <v>1</v>
      </c>
      <c r="T19" s="101"/>
      <c r="U19" s="39">
        <f t="shared" si="3"/>
        <v>0.11934563861396749</v>
      </c>
      <c r="V19" s="33">
        <f t="shared" si="4"/>
        <v>2.6666666745453842E-3</v>
      </c>
      <c r="W19" s="101"/>
      <c r="X19" s="78">
        <f t="shared" si="13"/>
        <v>10100</v>
      </c>
      <c r="Y19" s="41">
        <f t="shared" si="6"/>
        <v>17276097.565384652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17573006.219529983</v>
      </c>
      <c r="AE19" s="126"/>
      <c r="AF19" s="157"/>
      <c r="AG19" s="15"/>
      <c r="AH19" s="158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0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01"/>
      <c r="M20" s="23">
        <f>'[3]E-Auto'!$E18*(1/100)</f>
        <v>0.20803354838709684</v>
      </c>
      <c r="O20" s="31">
        <f t="shared" si="12"/>
        <v>12624.15</v>
      </c>
      <c r="P20" s="35">
        <f t="shared" si="0"/>
        <v>1314.1044909999998</v>
      </c>
      <c r="Q20" s="101"/>
      <c r="R20" s="28">
        <f t="shared" si="1"/>
        <v>1</v>
      </c>
      <c r="S20" s="33">
        <f t="shared" si="2"/>
        <v>1</v>
      </c>
      <c r="T20" s="101"/>
      <c r="U20" s="39">
        <f t="shared" si="3"/>
        <v>0.11934587581737592</v>
      </c>
      <c r="V20" s="33">
        <f t="shared" si="4"/>
        <v>2.66666667469644E-3</v>
      </c>
      <c r="W20" s="101"/>
      <c r="X20" s="78">
        <f t="shared" si="13"/>
        <v>10100</v>
      </c>
      <c r="Y20" s="41">
        <f t="shared" si="6"/>
        <v>17358792.12809848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17656706.162432477</v>
      </c>
      <c r="AE20" s="12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0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01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1320.3287980999999</v>
      </c>
      <c r="Q21" s="101"/>
      <c r="R21" s="28">
        <f t="shared" si="1"/>
        <v>1</v>
      </c>
      <c r="S21" s="33">
        <f t="shared" si="2"/>
        <v>1</v>
      </c>
      <c r="T21" s="101"/>
      <c r="U21" s="39">
        <f t="shared" si="3"/>
        <v>0.11934611643371808</v>
      </c>
      <c r="V21" s="33">
        <f t="shared" si="4"/>
        <v>2.6666666748496573E-3</v>
      </c>
      <c r="W21" s="101"/>
      <c r="X21" s="78">
        <f t="shared" si="13"/>
        <v>10100</v>
      </c>
      <c r="Y21" s="41">
        <f t="shared" si="6"/>
        <v>17441487.516966525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17740403.439373761</v>
      </c>
      <c r="AE21" s="12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0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01"/>
      <c r="M22" s="23">
        <f>'[3]E-Auto'!$E20*(1/100)</f>
        <v>0.26569741935483882</v>
      </c>
      <c r="O22" s="31">
        <f t="shared" si="12"/>
        <v>12744.38</v>
      </c>
      <c r="P22" s="35">
        <f t="shared" si="0"/>
        <v>1326.5531051999999</v>
      </c>
      <c r="Q22" s="101"/>
      <c r="R22" s="28">
        <f t="shared" si="1"/>
        <v>1</v>
      </c>
      <c r="S22" s="33">
        <f t="shared" si="2"/>
        <v>1</v>
      </c>
      <c r="T22" s="101"/>
      <c r="U22" s="39">
        <f t="shared" si="3"/>
        <v>0.11934636049557536</v>
      </c>
      <c r="V22" s="33">
        <f t="shared" si="4"/>
        <v>2.6666666750050578E-3</v>
      </c>
      <c r="W22" s="101"/>
      <c r="X22" s="78">
        <f t="shared" si="13"/>
        <v>10100</v>
      </c>
      <c r="Y22" s="41">
        <f t="shared" si="6"/>
        <v>17524183.743847191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17824098.062212229</v>
      </c>
      <c r="AE22" s="12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0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01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1332.7774122999999</v>
      </c>
      <c r="Q23" s="101"/>
      <c r="R23" s="28">
        <f t="shared" si="1"/>
        <v>1</v>
      </c>
      <c r="S23" s="33">
        <f t="shared" si="2"/>
        <v>1</v>
      </c>
      <c r="T23" s="101"/>
      <c r="U23" s="39">
        <f t="shared" si="3"/>
        <v>0.11934660803568393</v>
      </c>
      <c r="V23" s="33">
        <f t="shared" si="4"/>
        <v>2.6666666751626604E-3</v>
      </c>
      <c r="W23" s="101"/>
      <c r="X23" s="78">
        <f t="shared" si="13"/>
        <v>10100</v>
      </c>
      <c r="Y23" s="41">
        <f t="shared" si="6"/>
        <v>17606880.820711825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17907790.04291923</v>
      </c>
      <c r="AE23" s="12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0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01"/>
      <c r="M24" s="23">
        <f>'[3]E-Auto'!$E22*(1/100)</f>
        <v>0.32336129032258071</v>
      </c>
      <c r="O24" s="31">
        <f t="shared" si="12"/>
        <v>12864.61</v>
      </c>
      <c r="P24" s="35">
        <f t="shared" si="0"/>
        <v>1339.0017194</v>
      </c>
      <c r="Q24" s="101"/>
      <c r="R24" s="28">
        <f t="shared" si="1"/>
        <v>1</v>
      </c>
      <c r="S24" s="33">
        <f t="shared" si="2"/>
        <v>1</v>
      </c>
      <c r="T24" s="101"/>
      <c r="U24" s="39">
        <f t="shared" si="3"/>
        <v>0.11934685908693478</v>
      </c>
      <c r="V24" s="33">
        <f t="shared" si="4"/>
        <v>2.666666675322487E-3</v>
      </c>
      <c r="W24" s="101"/>
      <c r="X24" s="78">
        <f t="shared" si="13"/>
        <v>10100</v>
      </c>
      <c r="Y24" s="41">
        <f t="shared" si="6"/>
        <v>17689578.759645224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17991479.393579561</v>
      </c>
      <c r="AE24" s="12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0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01"/>
      <c r="M25" s="23">
        <f>'[3]E-Auto'!$E23*(1/100)</f>
        <v>0.35219322580645168</v>
      </c>
      <c r="O25" s="31">
        <f t="shared" si="12"/>
        <v>12924.725</v>
      </c>
      <c r="P25" s="35">
        <f t="shared" si="0"/>
        <v>1345.2260265</v>
      </c>
      <c r="Q25" s="101"/>
      <c r="R25" s="28">
        <f t="shared" si="1"/>
        <v>1</v>
      </c>
      <c r="S25" s="33">
        <f t="shared" si="2"/>
        <v>1</v>
      </c>
      <c r="T25" s="101"/>
      <c r="U25" s="39">
        <f t="shared" si="3"/>
        <v>0.11934711368237363</v>
      </c>
      <c r="V25" s="33">
        <f t="shared" si="4"/>
        <v>2.6666666754845583E-3</v>
      </c>
      <c r="W25" s="101"/>
      <c r="X25" s="78">
        <f t="shared" si="13"/>
        <v>10100</v>
      </c>
      <c r="Y25" s="41">
        <f t="shared" si="6"/>
        <v>17772277.572846208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18075166.126392048</v>
      </c>
      <c r="AE25" s="12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0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01"/>
      <c r="M26" s="23">
        <f>'[3]E-Auto'!$E24*(1/100)</f>
        <v>0.38102516129032266</v>
      </c>
      <c r="O26" s="31">
        <f t="shared" si="12"/>
        <v>12984.84</v>
      </c>
      <c r="P26" s="35">
        <f t="shared" si="0"/>
        <v>1351.4503336</v>
      </c>
      <c r="Q26" s="101"/>
      <c r="R26" s="28">
        <f t="shared" si="1"/>
        <v>1</v>
      </c>
      <c r="S26" s="33">
        <f t="shared" si="2"/>
        <v>1</v>
      </c>
      <c r="T26" s="101"/>
      <c r="U26" s="39">
        <f t="shared" si="3"/>
        <v>0.119347371855201</v>
      </c>
      <c r="V26" s="33">
        <f t="shared" si="4"/>
        <v>2.6666666756488943E-3</v>
      </c>
      <c r="W26" s="101"/>
      <c r="X26" s="78">
        <f t="shared" si="13"/>
        <v>10100</v>
      </c>
      <c r="Y26" s="41">
        <f t="shared" si="6"/>
        <v>17854977.272628143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18158850.253670048</v>
      </c>
      <c r="AE26" s="12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0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01"/>
      <c r="M27" s="23">
        <f>'[3]E-Auto'!$E25*(1/100)</f>
        <v>0.40985709677419369</v>
      </c>
      <c r="O27" s="31">
        <f t="shared" si="12"/>
        <v>13044.955</v>
      </c>
      <c r="P27" s="35">
        <f t="shared" si="0"/>
        <v>1357.6746406999998</v>
      </c>
      <c r="Q27" s="101"/>
      <c r="R27" s="28">
        <f t="shared" si="1"/>
        <v>1</v>
      </c>
      <c r="S27" s="33">
        <f t="shared" si="2"/>
        <v>1</v>
      </c>
      <c r="T27" s="101"/>
      <c r="U27" s="39">
        <f t="shared" si="3"/>
        <v>0.11934763363877221</v>
      </c>
      <c r="V27" s="33">
        <f t="shared" si="4"/>
        <v>2.6666666758155171E-3</v>
      </c>
      <c r="W27" s="101"/>
      <c r="X27" s="78">
        <f t="shared" si="13"/>
        <v>10100</v>
      </c>
      <c r="Y27" s="41">
        <f t="shared" si="6"/>
        <v>17937677.871419463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18242531.787841998</v>
      </c>
      <c r="AE27" s="12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0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01"/>
      <c r="M28" s="23">
        <f>'[3]E-Auto'!$E26*(1/100)</f>
        <v>0.43868903225806466</v>
      </c>
      <c r="O28" s="31">
        <f t="shared" si="12"/>
        <v>13105.07</v>
      </c>
      <c r="P28" s="35">
        <f t="shared" si="0"/>
        <v>1363.8989477999999</v>
      </c>
      <c r="Q28" s="101"/>
      <c r="R28" s="28">
        <f t="shared" si="1"/>
        <v>1</v>
      </c>
      <c r="S28" s="33">
        <f t="shared" si="2"/>
        <v>1</v>
      </c>
      <c r="T28" s="101"/>
      <c r="U28" s="39">
        <f t="shared" si="3"/>
        <v>0.11934789906659735</v>
      </c>
      <c r="V28" s="33">
        <f t="shared" si="4"/>
        <v>2.6666666759844471E-3</v>
      </c>
      <c r="W28" s="101"/>
      <c r="X28" s="78">
        <f t="shared" si="13"/>
        <v>10100</v>
      </c>
      <c r="Y28" s="41">
        <f t="shared" si="6"/>
        <v>18020379.381764211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18326210.741451949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0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01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1370.1232548999999</v>
      </c>
      <c r="Q29" s="101"/>
      <c r="R29" s="28">
        <f t="shared" si="1"/>
        <v>1</v>
      </c>
      <c r="S29" s="33">
        <f t="shared" si="2"/>
        <v>1</v>
      </c>
      <c r="T29" s="101"/>
      <c r="U29" s="39">
        <f t="shared" si="3"/>
        <v>0.11934816817234126</v>
      </c>
      <c r="V29" s="33">
        <f t="shared" si="4"/>
        <v>2.6666666761557059E-3</v>
      </c>
      <c r="W29" s="101"/>
      <c r="X29" s="78">
        <f t="shared" si="13"/>
        <v>10100</v>
      </c>
      <c r="Y29" s="41">
        <f t="shared" si="6"/>
        <v>18103081.81632258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18409887.12716008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0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01"/>
      <c r="M30" s="23">
        <f>'[3]E-Auto'!$E28*(1/100)</f>
        <v>0.49635290322580661</v>
      </c>
      <c r="O30" s="31">
        <f t="shared" si="12"/>
        <v>13225.3</v>
      </c>
      <c r="P30" s="35">
        <f t="shared" si="0"/>
        <v>1376.3475619999999</v>
      </c>
      <c r="Q30" s="101"/>
      <c r="R30" s="28">
        <f t="shared" si="1"/>
        <v>1</v>
      </c>
      <c r="S30" s="33">
        <f t="shared" si="2"/>
        <v>1</v>
      </c>
      <c r="T30" s="101"/>
      <c r="U30" s="39">
        <f t="shared" si="3"/>
        <v>0.11934844098982358</v>
      </c>
      <c r="V30" s="33">
        <f t="shared" si="4"/>
        <v>2.6666666763293149E-3</v>
      </c>
      <c r="W30" s="101"/>
      <c r="X30" s="78">
        <f t="shared" si="13"/>
        <v>10100</v>
      </c>
      <c r="Y30" s="41">
        <f t="shared" si="6"/>
        <v>18185785.187871456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18493560.957743291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0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01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1382.5718691</v>
      </c>
      <c r="Q31" s="101"/>
      <c r="R31" s="28">
        <f t="shared" si="1"/>
        <v>1</v>
      </c>
      <c r="S31" s="33">
        <f t="shared" si="2"/>
        <v>1</v>
      </c>
      <c r="T31" s="101"/>
      <c r="U31" s="39">
        <f t="shared" si="3"/>
        <v>0.11934871755301878</v>
      </c>
      <c r="V31" s="33">
        <f t="shared" si="4"/>
        <v>2.6666666765052948E-3</v>
      </c>
      <c r="W31" s="101"/>
      <c r="X31" s="78">
        <f t="shared" si="13"/>
        <v>10100</v>
      </c>
      <c r="Y31" s="41">
        <f t="shared" si="6"/>
        <v>18268489.509304926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18577232.24609565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0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01"/>
      <c r="M32" s="23">
        <f>'[3]E-Auto'!$E30*(1/100)</f>
        <v>0.55401677419354856</v>
      </c>
      <c r="O32" s="31">
        <f t="shared" si="12"/>
        <v>13345.53</v>
      </c>
      <c r="P32" s="35">
        <f t="shared" si="0"/>
        <v>1388.7961762</v>
      </c>
      <c r="Q32" s="101"/>
      <c r="R32" s="28">
        <f t="shared" si="1"/>
        <v>1</v>
      </c>
      <c r="S32" s="33">
        <f t="shared" si="2"/>
        <v>1</v>
      </c>
      <c r="T32" s="101"/>
      <c r="U32" s="39">
        <f t="shared" si="3"/>
        <v>0.11934899789605603</v>
      </c>
      <c r="V32" s="33">
        <f t="shared" si="4"/>
        <v>2.6666666766836681E-3</v>
      </c>
      <c r="W32" s="101"/>
      <c r="X32" s="78">
        <f t="shared" si="13"/>
        <v>10100</v>
      </c>
      <c r="Y32" s="41">
        <f t="shared" si="6"/>
        <v>18351194.793634843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18660901.005229034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0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01"/>
      <c r="M33" s="23">
        <f>'[3]E-Auto'!$E31*(1/100)</f>
        <v>0.58284870967741953</v>
      </c>
      <c r="O33" s="31">
        <f t="shared" si="12"/>
        <v>13405.645</v>
      </c>
      <c r="P33" s="35">
        <f t="shared" si="0"/>
        <v>1395.0204833</v>
      </c>
      <c r="Q33" s="101"/>
      <c r="R33" s="28">
        <f t="shared" si="1"/>
        <v>1</v>
      </c>
      <c r="S33" s="33">
        <f t="shared" si="2"/>
        <v>1</v>
      </c>
      <c r="T33" s="101"/>
      <c r="U33" s="39">
        <f t="shared" si="3"/>
        <v>0.11934928205321933</v>
      </c>
      <c r="V33" s="33">
        <f t="shared" si="4"/>
        <v>2.6666666768644558E-3</v>
      </c>
      <c r="W33" s="101"/>
      <c r="X33" s="78">
        <f t="shared" si="13"/>
        <v>10100</v>
      </c>
      <c r="Y33" s="41">
        <f t="shared" si="6"/>
        <v>18433901.05399134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18744567.248273559</v>
      </c>
      <c r="AE33" s="12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0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01"/>
      <c r="M34" s="23">
        <f>'[3]E-Auto'!$E32*(1/100)</f>
        <v>0.6116806451612905</v>
      </c>
      <c r="O34" s="31">
        <f t="shared" si="12"/>
        <v>13465.76</v>
      </c>
      <c r="P34" s="35">
        <f t="shared" si="0"/>
        <v>1401.2447903999998</v>
      </c>
      <c r="Q34" s="101"/>
      <c r="R34" s="28">
        <f t="shared" si="1"/>
        <v>1</v>
      </c>
      <c r="S34" s="33">
        <f t="shared" si="2"/>
        <v>1</v>
      </c>
      <c r="T34" s="101"/>
      <c r="U34" s="39">
        <f t="shared" si="3"/>
        <v>0.11934957005894746</v>
      </c>
      <c r="V34" s="33">
        <f t="shared" si="4"/>
        <v>2.6666666770476799E-3</v>
      </c>
      <c r="W34" s="101"/>
      <c r="X34" s="78">
        <f t="shared" si="13"/>
        <v>10100</v>
      </c>
      <c r="Y34" s="41">
        <f t="shared" si="6"/>
        <v>18516608.303623382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18828230.988478199</v>
      </c>
      <c r="AE34" s="12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0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01"/>
      <c r="M35" s="23">
        <f>'[3]E-Auto'!$E33*(1/100)</f>
        <v>0.64051258064516148</v>
      </c>
      <c r="O35" s="31">
        <f t="shared" si="12"/>
        <v>13525.875</v>
      </c>
      <c r="P35" s="35">
        <f t="shared" si="0"/>
        <v>1407.4690974999999</v>
      </c>
      <c r="Q35" s="101"/>
      <c r="R35" s="28">
        <f t="shared" si="1"/>
        <v>1</v>
      </c>
      <c r="S35" s="33">
        <f t="shared" si="2"/>
        <v>1</v>
      </c>
      <c r="T35" s="101"/>
      <c r="U35" s="39">
        <f t="shared" si="3"/>
        <v>0.11934986194783397</v>
      </c>
      <c r="V35" s="33">
        <f t="shared" si="4"/>
        <v>2.6666666772333612E-3</v>
      </c>
      <c r="W35" s="101"/>
      <c r="X35" s="78">
        <f t="shared" si="13"/>
        <v>10100</v>
      </c>
      <c r="Y35" s="41">
        <f t="shared" si="6"/>
        <v>18599316.555899285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18911892.239211261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0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01"/>
      <c r="M36" s="23">
        <f>'[3]E-Auto'!$E34*(1/100)</f>
        <v>0.66934451612903245</v>
      </c>
      <c r="O36" s="31">
        <f t="shared" si="12"/>
        <v>13585.99</v>
      </c>
      <c r="P36" s="35">
        <f t="shared" si="0"/>
        <v>1413.6934045999999</v>
      </c>
      <c r="Q36" s="101"/>
      <c r="R36" s="28">
        <f t="shared" si="1"/>
        <v>1</v>
      </c>
      <c r="S36" s="33">
        <f t="shared" si="2"/>
        <v>1</v>
      </c>
      <c r="T36" s="101"/>
      <c r="U36" s="39">
        <f t="shared" si="3"/>
        <v>0.11935015775462716</v>
      </c>
      <c r="V36" s="33">
        <f t="shared" si="4"/>
        <v>2.6666666774215232E-3</v>
      </c>
      <c r="W36" s="101"/>
      <c r="X36" s="78">
        <f t="shared" si="13"/>
        <v>10100</v>
      </c>
      <c r="Y36" s="41">
        <f t="shared" si="6"/>
        <v>18682025.824307259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18995551.013960961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0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01"/>
      <c r="M37" s="23">
        <f>'[3]E-Auto'!$E35*(1/100)</f>
        <v>0.69817645161290343</v>
      </c>
      <c r="O37" s="31">
        <f t="shared" si="12"/>
        <v>13646.105</v>
      </c>
      <c r="P37" s="35">
        <f t="shared" si="0"/>
        <v>1419.9177116999999</v>
      </c>
      <c r="Q37" s="101"/>
      <c r="R37" s="28">
        <f t="shared" si="1"/>
        <v>1</v>
      </c>
      <c r="S37" s="33">
        <f t="shared" si="2"/>
        <v>1</v>
      </c>
      <c r="T37" s="101"/>
      <c r="U37" s="39">
        <f t="shared" si="3"/>
        <v>0.11935045751423019</v>
      </c>
      <c r="V37" s="33">
        <f t="shared" si="4"/>
        <v>2.6666666776121867E-3</v>
      </c>
      <c r="W37" s="101"/>
      <c r="X37" s="78">
        <f t="shared" si="13"/>
        <v>10100</v>
      </c>
      <c r="Y37" s="41">
        <f t="shared" si="6"/>
        <v>18764736.122455955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19079207.326335952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0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01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1426.1420188</v>
      </c>
      <c r="Q38" s="101"/>
      <c r="R38" s="28">
        <f t="shared" si="1"/>
        <v>1</v>
      </c>
      <c r="S38" s="33">
        <f t="shared" si="2"/>
        <v>1</v>
      </c>
      <c r="T38" s="101"/>
      <c r="U38" s="39">
        <f t="shared" si="3"/>
        <v>0.11935076126170094</v>
      </c>
      <c r="V38" s="33">
        <f t="shared" si="4"/>
        <v>2.6666666778053742E-3</v>
      </c>
      <c r="W38" s="101"/>
      <c r="X38" s="78">
        <f t="shared" si="13"/>
        <v>10100</v>
      </c>
      <c r="Y38" s="41">
        <f t="shared" si="6"/>
        <v>18847447.464074973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19162861.190065831</v>
      </c>
      <c r="AE38" s="12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0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01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1432.3663258999998</v>
      </c>
      <c r="Q39" s="101"/>
      <c r="R39" s="28">
        <f t="shared" si="1"/>
        <v>1</v>
      </c>
      <c r="S39" s="33">
        <f t="shared" si="2"/>
        <v>1</v>
      </c>
      <c r="T39" s="101"/>
      <c r="U39" s="39">
        <f t="shared" si="3"/>
        <v>0.11935106903225207</v>
      </c>
      <c r="V39" s="33">
        <f t="shared" si="4"/>
        <v>2.6666666780011073E-3</v>
      </c>
      <c r="W39" s="101"/>
      <c r="X39" s="78">
        <f t="shared" si="13"/>
        <v>10100</v>
      </c>
      <c r="Y39" s="41">
        <f t="shared" si="6"/>
        <v>18930159.863015417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19246512.619001698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0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01"/>
      <c r="M40" s="23">
        <f>'[3]E-Auto'!$E38*(1/100)</f>
        <v>0.78467225806451635</v>
      </c>
      <c r="O40" s="31">
        <f t="shared" si="12"/>
        <v>13826.45</v>
      </c>
      <c r="P40" s="35">
        <f t="shared" si="0"/>
        <v>1438.590633</v>
      </c>
      <c r="Q40" s="101"/>
      <c r="R40" s="28">
        <f t="shared" si="1"/>
        <v>1</v>
      </c>
      <c r="S40" s="33">
        <f t="shared" si="2"/>
        <v>1</v>
      </c>
      <c r="T40" s="101"/>
      <c r="U40" s="39">
        <f t="shared" si="3"/>
        <v>0.11935138086125104</v>
      </c>
      <c r="V40" s="33">
        <f t="shared" si="4"/>
        <v>2.6666666781994092E-3</v>
      </c>
      <c r="W40" s="101"/>
      <c r="X40" s="78">
        <f t="shared" si="13"/>
        <v>10100</v>
      </c>
      <c r="Y40" s="41">
        <f t="shared" si="6"/>
        <v>19012873.333250437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19330161.62711671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0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01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1444.8149401000001</v>
      </c>
      <c r="Q41" s="101"/>
      <c r="R41" s="28">
        <f t="shared" si="1"/>
        <v>1</v>
      </c>
      <c r="S41" s="33">
        <f t="shared" si="2"/>
        <v>1</v>
      </c>
      <c r="T41" s="101"/>
      <c r="U41" s="39">
        <f t="shared" si="3"/>
        <v>0.11935169678422008</v>
      </c>
      <c r="V41" s="33">
        <f t="shared" si="4"/>
        <v>2.6666666784003023E-3</v>
      </c>
      <c r="W41" s="101"/>
      <c r="X41" s="78">
        <f t="shared" si="13"/>
        <v>10100</v>
      </c>
      <c r="Y41" s="41">
        <f t="shared" si="6"/>
        <v>19095587.888875738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19413808.228506573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0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01"/>
      <c r="M42" s="23">
        <f>'[3]E-Auto'!$E40*(1/100)</f>
        <v>0.8423361290322583</v>
      </c>
      <c r="O42" s="31">
        <f t="shared" si="12"/>
        <v>13946.68</v>
      </c>
      <c r="P42" s="35">
        <f t="shared" si="0"/>
        <v>1451.0392471999999</v>
      </c>
      <c r="Q42" s="101"/>
      <c r="R42" s="28">
        <f t="shared" si="1"/>
        <v>1</v>
      </c>
      <c r="S42" s="33">
        <f t="shared" si="2"/>
        <v>1</v>
      </c>
      <c r="T42" s="101"/>
      <c r="U42" s="39">
        <f t="shared" si="3"/>
        <v>0.11935201683683624</v>
      </c>
      <c r="V42" s="33">
        <f t="shared" si="4"/>
        <v>2.6666666786038075E-3</v>
      </c>
      <c r="W42" s="101"/>
      <c r="X42" s="78">
        <f t="shared" si="13"/>
        <v>10100</v>
      </c>
      <c r="Y42" s="41">
        <f t="shared" si="6"/>
        <v>19178303.544110138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19497452.437390096</v>
      </c>
      <c r="AE42" s="12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0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01"/>
      <c r="M43" s="23">
        <f>'[3]E-Auto'!$E41*(1/100)</f>
        <v>0.87116806451612927</v>
      </c>
      <c r="O43" s="31">
        <f t="shared" si="12"/>
        <v>14006.795</v>
      </c>
      <c r="P43" s="35">
        <f t="shared" si="0"/>
        <v>1457.2635542999999</v>
      </c>
      <c r="Q43" s="101"/>
      <c r="R43" s="28">
        <f t="shared" si="1"/>
        <v>1</v>
      </c>
      <c r="S43" s="33">
        <f t="shared" si="2"/>
        <v>1</v>
      </c>
      <c r="T43" s="101"/>
      <c r="U43" s="39">
        <f t="shared" si="3"/>
        <v>0.1193523410549313</v>
      </c>
      <c r="V43" s="33">
        <f t="shared" si="4"/>
        <v>2.6666666788099495E-3</v>
      </c>
      <c r="W43" s="101"/>
      <c r="X43" s="78">
        <f t="shared" si="13"/>
        <v>10100</v>
      </c>
      <c r="Y43" s="41">
        <f t="shared" si="6"/>
        <v>19261020.313296098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19581094.268109746</v>
      </c>
      <c r="AE43" s="12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0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01"/>
      <c r="M44" s="23">
        <f>'[3]E-Auto'!$E42*(1/100)</f>
        <v>0.9</v>
      </c>
      <c r="O44" s="31">
        <f t="shared" si="12"/>
        <v>14066.91</v>
      </c>
      <c r="P44" s="35">
        <f t="shared" si="0"/>
        <v>1463.4878613999999</v>
      </c>
      <c r="Q44" s="101"/>
      <c r="R44" s="28">
        <f t="shared" si="1"/>
        <v>1</v>
      </c>
      <c r="S44" s="33">
        <f t="shared" si="2"/>
        <v>1</v>
      </c>
      <c r="T44" s="101"/>
      <c r="U44" s="39">
        <f t="shared" si="3"/>
        <v>0.11935266947449183</v>
      </c>
      <c r="V44" s="33">
        <f t="shared" si="4"/>
        <v>2.666666679018749E-3</v>
      </c>
      <c r="W44" s="101"/>
      <c r="X44" s="78">
        <f t="shared" si="13"/>
        <v>10100</v>
      </c>
      <c r="Y44" s="41">
        <f t="shared" si="6"/>
        <v>19343738.210900251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19664733.73513215</v>
      </c>
      <c r="AE44" s="126"/>
      <c r="AF44" s="148" t="s">
        <v>44</v>
      </c>
      <c r="AG44" s="149"/>
      <c r="AH44" s="150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0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01"/>
      <c r="M45" s="23">
        <f>'[3]E-Auto'!$E43*(1/100)</f>
        <v>0.928831935483871</v>
      </c>
      <c r="O45" s="31">
        <f t="shared" si="12"/>
        <v>14127.025</v>
      </c>
      <c r="P45" s="35">
        <f t="shared" si="0"/>
        <v>1469.7121685</v>
      </c>
      <c r="Q45" s="101"/>
      <c r="R45" s="28">
        <f t="shared" si="1"/>
        <v>1</v>
      </c>
      <c r="S45" s="33">
        <f t="shared" si="2"/>
        <v>1</v>
      </c>
      <c r="T45" s="101"/>
      <c r="U45" s="39">
        <f t="shared" si="3"/>
        <v>0.11935300213165921</v>
      </c>
      <c r="V45" s="33">
        <f t="shared" si="4"/>
        <v>2.6666666792302305E-3</v>
      </c>
      <c r="W45" s="101"/>
      <c r="X45" s="78">
        <f t="shared" si="13"/>
        <v>10100</v>
      </c>
      <c r="Y45" s="41">
        <f t="shared" si="6"/>
        <v>19426457.251513943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19748370.853048667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0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01"/>
      <c r="M46" s="23">
        <f>'[3]E-Auto'!$E44*(1/100)</f>
        <v>0.95766387096774197</v>
      </c>
      <c r="O46" s="31">
        <f t="shared" si="12"/>
        <v>14187.14</v>
      </c>
      <c r="P46" s="35">
        <f t="shared" si="0"/>
        <v>1475.9364755999998</v>
      </c>
      <c r="Q46" s="101"/>
      <c r="R46" s="28">
        <f t="shared" si="1"/>
        <v>1</v>
      </c>
      <c r="S46" s="33">
        <f t="shared" si="2"/>
        <v>1</v>
      </c>
      <c r="T46" s="101"/>
      <c r="U46" s="39">
        <f t="shared" si="3"/>
        <v>0.11935333906272956</v>
      </c>
      <c r="V46" s="33">
        <f t="shared" si="4"/>
        <v>2.6666666794444159E-3</v>
      </c>
      <c r="W46" s="101"/>
      <c r="X46" s="78">
        <f t="shared" si="13"/>
        <v>10100</v>
      </c>
      <c r="Y46" s="41">
        <f t="shared" si="6"/>
        <v>19509177.449853759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19832005.636575874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0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01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1482.1607827</v>
      </c>
      <c r="Q47" s="101"/>
      <c r="R47" s="28">
        <f t="shared" si="1"/>
        <v>1</v>
      </c>
      <c r="S47" s="33">
        <f t="shared" si="2"/>
        <v>1</v>
      </c>
      <c r="T47" s="101"/>
      <c r="U47" s="39">
        <f t="shared" si="3"/>
        <v>0.11935368030415383</v>
      </c>
      <c r="V47" s="33">
        <f t="shared" si="4"/>
        <v>2.6666666796613279E-3</v>
      </c>
      <c r="W47" s="101"/>
      <c r="X47" s="78">
        <f t="shared" si="13"/>
        <v>10100</v>
      </c>
      <c r="Y47" s="41">
        <f t="shared" si="6"/>
        <v>19591898.82076209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19915638.100556161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0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01"/>
      <c r="M48" s="23">
        <f>'[3]E-Auto'!$E46*(1/100)</f>
        <v>1</v>
      </c>
      <c r="O48" s="31">
        <f t="shared" si="12"/>
        <v>14307.369999999999</v>
      </c>
      <c r="P48" s="35">
        <f t="shared" si="0"/>
        <v>1488.3850897999998</v>
      </c>
      <c r="Q48" s="101"/>
      <c r="R48" s="28">
        <f t="shared" si="1"/>
        <v>1</v>
      </c>
      <c r="S48" s="33">
        <f t="shared" si="2"/>
        <v>1</v>
      </c>
      <c r="T48" s="101"/>
      <c r="U48" s="39">
        <f t="shared" si="3"/>
        <v>0.1193540258925377</v>
      </c>
      <c r="V48" s="33">
        <f t="shared" si="4"/>
        <v>2.6666666798809903E-3</v>
      </c>
      <c r="W48" s="101"/>
      <c r="X48" s="78">
        <f t="shared" si="13"/>
        <v>10100</v>
      </c>
      <c r="Y48" s="41">
        <f t="shared" si="6"/>
        <v>19674621.3792076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19999489.182450917</v>
      </c>
      <c r="AE48" s="126"/>
      <c r="AF48" s="148" t="s">
        <v>45</v>
      </c>
      <c r="AG48" s="149"/>
      <c r="AH48" s="150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0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01"/>
      <c r="M49" s="23">
        <f>'[3]E-Auto'!$E47*(1/100)</f>
        <v>1</v>
      </c>
      <c r="O49" s="31">
        <f t="shared" si="12"/>
        <v>14367.485000000001</v>
      </c>
      <c r="P49" s="35">
        <f t="shared" si="0"/>
        <v>1494.6093968999999</v>
      </c>
      <c r="Q49" s="101"/>
      <c r="R49" s="28">
        <f t="shared" si="1"/>
        <v>1</v>
      </c>
      <c r="S49" s="33">
        <f t="shared" si="2"/>
        <v>1</v>
      </c>
      <c r="T49" s="101"/>
      <c r="U49" s="39">
        <f t="shared" si="3"/>
        <v>0.11935437586464166</v>
      </c>
      <c r="V49" s="33">
        <f t="shared" si="4"/>
        <v>2.6666666801034257E-3</v>
      </c>
      <c r="W49" s="101"/>
      <c r="X49" s="78">
        <f t="shared" si="13"/>
        <v>10100</v>
      </c>
      <c r="Y49" s="41">
        <f t="shared" si="6"/>
        <v>19757345.140285857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20083535.28841038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0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01"/>
      <c r="M50" s="23">
        <f>'[3]E-Auto'!$E48*(1/100)</f>
        <v>1</v>
      </c>
      <c r="O50" s="31">
        <f t="shared" si="12"/>
        <v>14427.6</v>
      </c>
      <c r="P50" s="35">
        <f t="shared" si="0"/>
        <v>1500.8337039999999</v>
      </c>
      <c r="Q50" s="101"/>
      <c r="R50" s="28">
        <f t="shared" si="1"/>
        <v>1</v>
      </c>
      <c r="S50" s="33">
        <f t="shared" si="2"/>
        <v>1</v>
      </c>
      <c r="T50" s="101"/>
      <c r="U50" s="39">
        <f t="shared" si="3"/>
        <v>0.119354730257381</v>
      </c>
      <c r="V50" s="33">
        <f t="shared" si="4"/>
        <v>2.6666666803286578E-3</v>
      </c>
      <c r="W50" s="101"/>
      <c r="X50" s="78">
        <f t="shared" si="13"/>
        <v>10100</v>
      </c>
      <c r="Y50" s="41">
        <f t="shared" si="6"/>
        <v>19840070.119219776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20167582.612225506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0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01"/>
      <c r="M51" s="23">
        <f>'[3]E-Auto'!$E49*(1/100)</f>
        <v>1</v>
      </c>
      <c r="O51" s="31">
        <f t="shared" si="12"/>
        <v>14487.715</v>
      </c>
      <c r="P51" s="35">
        <f t="shared" si="0"/>
        <v>1507.0580110999999</v>
      </c>
      <c r="Q51" s="101"/>
      <c r="R51" s="28">
        <f t="shared" si="1"/>
        <v>1</v>
      </c>
      <c r="S51" s="33">
        <f t="shared" si="2"/>
        <v>1</v>
      </c>
      <c r="T51" s="101"/>
      <c r="U51" s="39">
        <f t="shared" si="3"/>
        <v>0.11935508910782573</v>
      </c>
      <c r="V51" s="33">
        <f t="shared" si="4"/>
        <v>2.6666666805567089E-3</v>
      </c>
      <c r="W51" s="101"/>
      <c r="X51" s="78">
        <f t="shared" si="13"/>
        <v>10100</v>
      </c>
      <c r="Y51" s="41">
        <f t="shared" si="6"/>
        <v>19922796.33136021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20251631.169247147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0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01"/>
      <c r="M52" s="23">
        <f>'[3]E-Auto'!$E50*(1/100)</f>
        <v>1</v>
      </c>
      <c r="O52" s="31">
        <f t="shared" si="12"/>
        <v>14547.83</v>
      </c>
      <c r="P52" s="35">
        <f t="shared" si="0"/>
        <v>1513.2823182</v>
      </c>
      <c r="Q52" s="101"/>
      <c r="R52" s="28">
        <f t="shared" si="1"/>
        <v>1</v>
      </c>
      <c r="S52" s="33">
        <f t="shared" si="2"/>
        <v>1</v>
      </c>
      <c r="T52" s="101"/>
      <c r="U52" s="39">
        <f t="shared" si="3"/>
        <v>0.11935545245320071</v>
      </c>
      <c r="V52" s="33">
        <f t="shared" si="4"/>
        <v>2.6666666807876041E-3</v>
      </c>
      <c r="W52" s="101"/>
      <c r="X52" s="78">
        <f t="shared" si="13"/>
        <v>10100</v>
      </c>
      <c r="Y52" s="41">
        <f t="shared" si="6"/>
        <v>20005523.792186476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20335680.974954613</v>
      </c>
      <c r="AE52" s="126"/>
      <c r="AF52" s="148" t="s">
        <v>46</v>
      </c>
      <c r="AG52" s="149"/>
      <c r="AH52" s="150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0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01"/>
      <c r="M53" s="23">
        <f>'[3]E-Auto'!$E51*(1/100)</f>
        <v>1</v>
      </c>
      <c r="O53" s="31">
        <f t="shared" si="12"/>
        <v>14607.945</v>
      </c>
      <c r="P53" s="35">
        <f t="shared" si="0"/>
        <v>1519.5066252999998</v>
      </c>
      <c r="Q53" s="101"/>
      <c r="R53" s="28">
        <f t="shared" si="1"/>
        <v>1</v>
      </c>
      <c r="S53" s="33">
        <f t="shared" si="2"/>
        <v>1</v>
      </c>
      <c r="T53" s="101"/>
      <c r="U53" s="39">
        <f t="shared" si="3"/>
        <v>0.11935582033088553</v>
      </c>
      <c r="V53" s="33">
        <f t="shared" si="4"/>
        <v>2.6666666810213654E-3</v>
      </c>
      <c r="W53" s="101"/>
      <c r="X53" s="78">
        <f t="shared" si="13"/>
        <v>10100</v>
      </c>
      <c r="Y53" s="41">
        <f t="shared" si="6"/>
        <v>20088252.517306875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20419732.044956218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0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01"/>
      <c r="M54" s="23">
        <f>'[3]E-Auto'!$E52*(1/100)</f>
        <v>1</v>
      </c>
      <c r="O54" s="31">
        <f t="shared" si="12"/>
        <v>14668.06</v>
      </c>
      <c r="P54" s="35">
        <f t="shared" si="0"/>
        <v>1525.7309323999998</v>
      </c>
      <c r="Q54" s="102"/>
      <c r="R54" s="28">
        <f t="shared" si="1"/>
        <v>1</v>
      </c>
      <c r="S54" s="33">
        <f t="shared" si="2"/>
        <v>1</v>
      </c>
      <c r="T54" s="102"/>
      <c r="U54" s="39">
        <f t="shared" si="3"/>
        <v>0.11935619277841458</v>
      </c>
      <c r="V54" s="33">
        <f t="shared" si="4"/>
        <v>2.6666666812580177E-3</v>
      </c>
      <c r="W54" s="102"/>
      <c r="X54" s="78">
        <f t="shared" si="13"/>
        <v>10100</v>
      </c>
      <c r="Y54" s="41">
        <f t="shared" si="6"/>
        <v>20170982.522459235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20503784.394989785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857942738.01866055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33" t="s">
        <v>22</v>
      </c>
      <c r="V56" s="134"/>
      <c r="X56" s="9">
        <f>SUM(X9:X54)</f>
        <v>1933350</v>
      </c>
      <c r="Y56" s="65">
        <f>SUM(Y9:Y54)</f>
        <v>842256675.94557631</v>
      </c>
      <c r="Z56" s="66">
        <f>SUM(Z9:Z54)</f>
        <v>12798927.480283521</v>
      </c>
      <c r="AA56" s="66">
        <f>SUM(AA9:AA54)</f>
        <v>543544.49438964319</v>
      </c>
      <c r="AB56" s="71">
        <f>SUM(AB9:AB54)</f>
        <v>410240.0984112632</v>
      </c>
      <c r="AD56" s="67">
        <f>X56+Y56+Z56+AA56+AB56</f>
        <v>857942738.01866078</v>
      </c>
      <c r="AF56" s="151"/>
      <c r="AG56" s="152"/>
    </row>
    <row r="57" spans="1:34" ht="15" thickBot="1" x14ac:dyDescent="0.35">
      <c r="AF57" s="153"/>
      <c r="AG57" s="154"/>
    </row>
    <row r="58" spans="1:34" x14ac:dyDescent="0.3">
      <c r="AE58" s="25"/>
      <c r="AF58" s="151"/>
      <c r="AG58" s="152"/>
      <c r="AH58" s="43"/>
    </row>
    <row r="59" spans="1:34" ht="15" thickBot="1" x14ac:dyDescent="0.35">
      <c r="AF59" s="153"/>
      <c r="AG59" s="154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0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00"/>
      <c r="L1" s="100"/>
      <c r="N1" s="100"/>
      <c r="Q1" s="100"/>
      <c r="R1" s="78"/>
      <c r="S1" s="78"/>
      <c r="T1" s="100"/>
      <c r="U1" s="78"/>
      <c r="V1" s="78"/>
      <c r="W1" s="100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01"/>
      <c r="K2" s="2"/>
      <c r="L2" s="101"/>
      <c r="O2" s="133" t="s">
        <v>55</v>
      </c>
      <c r="P2" s="134"/>
      <c r="Q2" s="101"/>
      <c r="R2" s="78"/>
      <c r="S2" s="78"/>
      <c r="T2" s="101"/>
      <c r="U2" s="78"/>
      <c r="V2" s="78"/>
      <c r="W2" s="101"/>
      <c r="Y2" s="159" t="s">
        <v>74</v>
      </c>
      <c r="Z2" s="160"/>
      <c r="AA2" s="161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01"/>
      <c r="K3" s="2"/>
      <c r="L3" s="101"/>
      <c r="O3" s="168" t="s">
        <v>73</v>
      </c>
      <c r="P3" s="169"/>
      <c r="Q3" s="101"/>
      <c r="R3" s="78"/>
      <c r="S3" s="78"/>
      <c r="T3" s="101"/>
      <c r="U3" s="78"/>
      <c r="V3" s="78"/>
      <c r="W3" s="101"/>
      <c r="Y3" s="162"/>
      <c r="Z3" s="163"/>
      <c r="AA3" s="164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01"/>
      <c r="K4" s="2"/>
      <c r="L4" s="101"/>
      <c r="O4" s="170"/>
      <c r="P4" s="171"/>
      <c r="Q4" s="101"/>
      <c r="R4" s="78"/>
      <c r="S4" s="78"/>
      <c r="T4" s="101"/>
      <c r="U4" s="78"/>
      <c r="V4" s="78"/>
      <c r="W4" s="101"/>
      <c r="Y4" s="165"/>
      <c r="Z4" s="166"/>
      <c r="AA4" s="167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01"/>
      <c r="I5" s="110" t="s">
        <v>7</v>
      </c>
      <c r="J5" s="114"/>
      <c r="K5" s="111"/>
      <c r="L5" s="101"/>
      <c r="M5" s="114" t="s">
        <v>3</v>
      </c>
      <c r="O5" s="116"/>
      <c r="P5" s="117"/>
      <c r="Q5" s="101"/>
      <c r="R5" s="114" t="s">
        <v>20</v>
      </c>
      <c r="S5" s="111"/>
      <c r="T5" s="101"/>
      <c r="U5" s="110" t="s">
        <v>29</v>
      </c>
      <c r="V5" s="111"/>
      <c r="W5" s="101"/>
      <c r="AE5" s="126"/>
    </row>
    <row r="6" spans="1:36" ht="14.4" customHeight="1" thickBot="1" x14ac:dyDescent="0.35">
      <c r="D6" s="112"/>
      <c r="E6" s="113"/>
      <c r="H6" s="101"/>
      <c r="I6" s="112"/>
      <c r="J6" s="115"/>
      <c r="K6" s="113"/>
      <c r="L6" s="101"/>
      <c r="M6" s="115"/>
      <c r="O6" s="118"/>
      <c r="P6" s="119"/>
      <c r="Q6" s="101"/>
      <c r="R6" s="115"/>
      <c r="S6" s="113"/>
      <c r="T6" s="101"/>
      <c r="U6" s="112"/>
      <c r="V6" s="113"/>
      <c r="W6" s="101"/>
      <c r="AE6" s="12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03" t="s">
        <v>5</v>
      </c>
      <c r="C7" s="103"/>
      <c r="D7" s="122" t="s">
        <v>4</v>
      </c>
      <c r="E7" s="122"/>
      <c r="F7" s="123" t="s">
        <v>6</v>
      </c>
      <c r="G7" s="123"/>
      <c r="H7" s="101"/>
      <c r="I7" s="69" t="s">
        <v>70</v>
      </c>
      <c r="J7" s="14" t="s">
        <v>69</v>
      </c>
      <c r="K7" s="20" t="s">
        <v>68</v>
      </c>
      <c r="L7" s="101"/>
      <c r="M7" s="1" t="s">
        <v>8</v>
      </c>
      <c r="O7" s="120"/>
      <c r="P7" s="121"/>
      <c r="Q7" s="101"/>
      <c r="R7" s="78"/>
      <c r="S7" s="78"/>
      <c r="T7" s="101"/>
      <c r="U7" s="78"/>
      <c r="V7" s="78"/>
      <c r="W7" s="10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01"/>
      <c r="I8" s="70"/>
      <c r="J8" s="7"/>
      <c r="K8" s="18"/>
      <c r="L8" s="101"/>
      <c r="M8" s="21"/>
      <c r="O8" s="30"/>
      <c r="P8" s="34"/>
      <c r="Q8" s="101"/>
      <c r="R8" s="80"/>
      <c r="S8" s="79"/>
      <c r="T8" s="101"/>
      <c r="U8" s="80"/>
      <c r="V8" s="79"/>
      <c r="W8" s="101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0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01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01"/>
      <c r="R9" s="28">
        <f>IF(O9&lt;$AG$18,1,2)</f>
        <v>1</v>
      </c>
      <c r="S9" s="33">
        <f>IF(P9&lt;$AG$10,1,2)</f>
        <v>1</v>
      </c>
      <c r="T9" s="101"/>
      <c r="U9" s="39">
        <f>($AI$15/$AG$20)*(1+0.15*(O9/$AG$18)^4)+$AH$33</f>
        <v>0.11934344723399895</v>
      </c>
      <c r="V9" s="33">
        <f>($AI$7/$AG$12)*(1+0.15*(P9/$AG$10)^4)+$AH$32</f>
        <v>2.6666666733386694E-3</v>
      </c>
      <c r="W9" s="101"/>
      <c r="X9" s="78">
        <f>($AG$7*$AG$8*S9*$AG$24+$AG$15*$AG$16*R9*$AG$24)</f>
        <v>3600</v>
      </c>
      <c r="Y9" s="41">
        <f>(O9*U9*$AG$30+P9*V9*$AG$29)*365</f>
        <v>16449367.419559367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16728258.743565511</v>
      </c>
      <c r="AE9" s="126"/>
      <c r="AF9" s="155" t="s">
        <v>15</v>
      </c>
      <c r="AG9" s="15"/>
      <c r="AH9" s="15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0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01"/>
      <c r="M10" s="23">
        <f>'[3]E-Auto'!$E8*(1/100)</f>
        <v>2.3700000000000001E-3</v>
      </c>
      <c r="O10" s="31">
        <f>B10</f>
        <v>12023</v>
      </c>
      <c r="P10" s="35">
        <f t="shared" ref="P10:P54" si="0">C10+(J10)</f>
        <v>1260.86142</v>
      </c>
      <c r="Q10" s="101"/>
      <c r="R10" s="28">
        <f t="shared" ref="R10:R54" si="1">IF(O10&lt;$AG$18,1,2)</f>
        <v>1</v>
      </c>
      <c r="S10" s="33">
        <f t="shared" ref="S10:S54" si="2">IF(P10&lt;$AG$10,1,2)</f>
        <v>1</v>
      </c>
      <c r="T10" s="101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2.6666666734720583E-3</v>
      </c>
      <c r="W10" s="101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16532054.348480044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3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16812320.238732509</v>
      </c>
      <c r="AE10" s="126"/>
      <c r="AF10" s="156"/>
      <c r="AG10" s="16">
        <v>110400</v>
      </c>
      <c r="AH10" s="158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0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01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1267.0857271</v>
      </c>
      <c r="Q11" s="101"/>
      <c r="R11" s="28">
        <f t="shared" si="1"/>
        <v>1</v>
      </c>
      <c r="S11" s="33">
        <f t="shared" si="2"/>
        <v>1</v>
      </c>
      <c r="T11" s="101"/>
      <c r="U11" s="39">
        <f t="shared" si="3"/>
        <v>0.11934385999362417</v>
      </c>
      <c r="V11" s="33">
        <f t="shared" si="4"/>
        <v>2.6666666736074375E-3</v>
      </c>
      <c r="W11" s="101"/>
      <c r="X11" s="78">
        <f t="shared" si="5"/>
        <v>3600</v>
      </c>
      <c r="Y11" s="41">
        <f t="shared" si="6"/>
        <v>16614741.991064627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16896380.782773107</v>
      </c>
      <c r="AE11" s="126"/>
      <c r="AF11" s="157"/>
      <c r="AG11" s="15"/>
      <c r="AH11" s="158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0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01"/>
      <c r="M12" s="23">
        <f>'[3]E-Auto'!$E10*(1/100)</f>
        <v>4.1700000000000001E-3</v>
      </c>
      <c r="O12" s="31">
        <f t="shared" si="12"/>
        <v>12143.23</v>
      </c>
      <c r="P12" s="35">
        <f t="shared" si="0"/>
        <v>1273.3100341999998</v>
      </c>
      <c r="Q12" s="101"/>
      <c r="R12" s="28">
        <f t="shared" si="1"/>
        <v>1</v>
      </c>
      <c r="S12" s="33">
        <f t="shared" si="2"/>
        <v>1</v>
      </c>
      <c r="T12" s="101"/>
      <c r="U12" s="39">
        <f t="shared" si="3"/>
        <v>0.1193440710479194</v>
      </c>
      <c r="V12" s="33">
        <f t="shared" si="4"/>
        <v>2.6666666737448263E-3</v>
      </c>
      <c r="W12" s="101"/>
      <c r="X12" s="78">
        <f t="shared" si="5"/>
        <v>3600</v>
      </c>
      <c r="Y12" s="41">
        <f t="shared" si="6"/>
        <v>16697430.358071597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16980439.751172952</v>
      </c>
      <c r="AE12" s="12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0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01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1279.5343412999998</v>
      </c>
      <c r="Q13" s="101"/>
      <c r="R13" s="28">
        <f t="shared" si="1"/>
        <v>1</v>
      </c>
      <c r="S13" s="33">
        <f t="shared" si="2"/>
        <v>1</v>
      </c>
      <c r="T13" s="101"/>
      <c r="U13" s="39">
        <f t="shared" si="3"/>
        <v>0.11934428526006929</v>
      </c>
      <c r="V13" s="33">
        <f t="shared" si="4"/>
        <v>2.6666666738842447E-3</v>
      </c>
      <c r="W13" s="101"/>
      <c r="X13" s="78">
        <f>($AG$7*$AG$8*S13*$AG$24+$AG$15*$AG$16*R13*$AG$24)</f>
        <v>3600</v>
      </c>
      <c r="Y13" s="41">
        <f t="shared" si="6"/>
        <v>16780119.46036702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17064486.426620506</v>
      </c>
      <c r="AE13" s="12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0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01"/>
      <c r="M14" s="23">
        <f>'[3]E-Auto'!$E12*(1/100)</f>
        <v>3.5041935483870967E-2</v>
      </c>
      <c r="O14" s="31">
        <f t="shared" si="12"/>
        <v>12263.46</v>
      </c>
      <c r="P14" s="35">
        <f t="shared" si="0"/>
        <v>1285.7586483999999</v>
      </c>
      <c r="Q14" s="101"/>
      <c r="R14" s="28">
        <f t="shared" si="1"/>
        <v>1</v>
      </c>
      <c r="S14" s="33">
        <f t="shared" si="2"/>
        <v>1</v>
      </c>
      <c r="T14" s="101"/>
      <c r="U14" s="39">
        <f t="shared" si="3"/>
        <v>0.119344502661417</v>
      </c>
      <c r="V14" s="33">
        <f t="shared" si="4"/>
        <v>2.6666666740257127E-3</v>
      </c>
      <c r="W14" s="101"/>
      <c r="X14" s="78">
        <f>($AG$7*$AG$8*S14*$AG$24+$AG$15*$AG$16*R14*$AG$24)+AG26</f>
        <v>1511350</v>
      </c>
      <c r="Y14" s="41">
        <f t="shared" si="6"/>
        <v>16862809.308925088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18655952.608059846</v>
      </c>
      <c r="AE14" s="12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0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01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1291.9829554999999</v>
      </c>
      <c r="Q15" s="101"/>
      <c r="R15" s="28">
        <f t="shared" si="1"/>
        <v>1</v>
      </c>
      <c r="S15" s="33">
        <f t="shared" si="2"/>
        <v>1</v>
      </c>
      <c r="T15" s="101"/>
      <c r="U15" s="39">
        <f t="shared" si="3"/>
        <v>0.11934472328346042</v>
      </c>
      <c r="V15" s="33">
        <f t="shared" si="4"/>
        <v>2.6666666741692502E-3</v>
      </c>
      <c r="W15" s="101"/>
      <c r="X15" s="78">
        <f>($AJ$11*$AG$8*S15*$AG$25+$AJ$9*$AG$8*S15*$AG$24+$AG$15*$AG$16*R15*$AG$24)</f>
        <v>10100</v>
      </c>
      <c r="Y15" s="41">
        <f t="shared" si="6"/>
        <v>16945499.914828632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17238416.054729227</v>
      </c>
      <c r="AE15" s="12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0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01"/>
      <c r="M16" s="23">
        <f>'[3]E-Auto'!$E14*(1/100)</f>
        <v>9.2705806451612929E-2</v>
      </c>
      <c r="O16" s="31">
        <f t="shared" si="12"/>
        <v>12383.69</v>
      </c>
      <c r="P16" s="35">
        <f t="shared" si="0"/>
        <v>1298.2072625999999</v>
      </c>
      <c r="Q16" s="101"/>
      <c r="R16" s="28">
        <f t="shared" si="1"/>
        <v>1</v>
      </c>
      <c r="S16" s="33">
        <f t="shared" si="2"/>
        <v>1</v>
      </c>
      <c r="T16" s="101"/>
      <c r="U16" s="39">
        <f t="shared" si="3"/>
        <v>0.11934494715785231</v>
      </c>
      <c r="V16" s="33">
        <f t="shared" si="4"/>
        <v>2.6666666743148768E-3</v>
      </c>
      <c r="W16" s="101"/>
      <c r="X16" s="78">
        <f t="shared" ref="X16:X54" si="13">($AJ$11*$AG$8*S16*$AG$25+$AJ$9*$AG$8*S16*$AG$24+$AG$15*$AG$16*R16*$AG$24)</f>
        <v>10100</v>
      </c>
      <c r="Y16" s="41">
        <f t="shared" si="6"/>
        <v>17028191.289269686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17322126.777820688</v>
      </c>
      <c r="AE16" s="12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0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01"/>
      <c r="M17" s="23">
        <f>'[3]E-Auto'!$E15*(1/100)</f>
        <v>0.1215377419354839</v>
      </c>
      <c r="O17" s="31">
        <f t="shared" si="12"/>
        <v>12443.805</v>
      </c>
      <c r="P17" s="35">
        <f t="shared" si="0"/>
        <v>1304.4315697</v>
      </c>
      <c r="Q17" s="101"/>
      <c r="R17" s="28">
        <f t="shared" si="1"/>
        <v>1</v>
      </c>
      <c r="S17" s="33">
        <f t="shared" si="2"/>
        <v>1</v>
      </c>
      <c r="T17" s="101"/>
      <c r="U17" s="39">
        <f t="shared" si="3"/>
        <v>0.11934517431640014</v>
      </c>
      <c r="V17" s="33">
        <f t="shared" si="4"/>
        <v>2.6666666744626141E-3</v>
      </c>
      <c r="W17" s="101"/>
      <c r="X17" s="78">
        <f t="shared" si="13"/>
        <v>10100</v>
      </c>
      <c r="Y17" s="41">
        <f t="shared" si="6"/>
        <v>17110883.443549994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17405834.788635969</v>
      </c>
      <c r="AE17" s="126"/>
      <c r="AF17" s="155" t="s">
        <v>16</v>
      </c>
      <c r="AG17" s="15"/>
      <c r="AH17" s="158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0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01"/>
      <c r="M18" s="23">
        <f>'[3]E-Auto'!$E16*(1/100)</f>
        <v>0.15036967741935489</v>
      </c>
      <c r="O18" s="31">
        <f t="shared" si="12"/>
        <v>12503.92</v>
      </c>
      <c r="P18" s="35">
        <f t="shared" si="0"/>
        <v>1310.6558768</v>
      </c>
      <c r="Q18" s="101"/>
      <c r="R18" s="28">
        <f t="shared" si="1"/>
        <v>1</v>
      </c>
      <c r="S18" s="33">
        <f t="shared" si="2"/>
        <v>1</v>
      </c>
      <c r="T18" s="101"/>
      <c r="U18" s="39">
        <f t="shared" si="3"/>
        <v>0.11934540479106619</v>
      </c>
      <c r="V18" s="33">
        <f t="shared" si="4"/>
        <v>2.6666666746124807E-3</v>
      </c>
      <c r="W18" s="101"/>
      <c r="X18" s="78">
        <f t="shared" si="13"/>
        <v>10100</v>
      </c>
      <c r="Y18" s="41">
        <f t="shared" si="6"/>
        <v>17193576.389081579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17489540.098587092</v>
      </c>
      <c r="AE18" s="126"/>
      <c r="AF18" s="156"/>
      <c r="AG18" s="16">
        <v>30000</v>
      </c>
      <c r="AH18" s="158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0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01"/>
      <c r="M19" s="23">
        <f>'[3]E-Auto'!$E17*(1/100)</f>
        <v>0.17920161290322587</v>
      </c>
      <c r="O19" s="31">
        <f t="shared" si="12"/>
        <v>12564.035</v>
      </c>
      <c r="P19" s="35">
        <f t="shared" si="0"/>
        <v>1316.8801838999998</v>
      </c>
      <c r="Q19" s="101"/>
      <c r="R19" s="28">
        <f t="shared" si="1"/>
        <v>1</v>
      </c>
      <c r="S19" s="33">
        <f t="shared" si="2"/>
        <v>1</v>
      </c>
      <c r="T19" s="101"/>
      <c r="U19" s="39">
        <f t="shared" si="3"/>
        <v>0.11934563861396749</v>
      </c>
      <c r="V19" s="33">
        <f t="shared" si="4"/>
        <v>2.6666666747644984E-3</v>
      </c>
      <c r="W19" s="101"/>
      <c r="X19" s="78">
        <f t="shared" si="13"/>
        <v>10100</v>
      </c>
      <c r="Y19" s="41">
        <f t="shared" si="6"/>
        <v>17276270.137387235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17573242.719196849</v>
      </c>
      <c r="AE19" s="126"/>
      <c r="AF19" s="157"/>
      <c r="AG19" s="15"/>
      <c r="AH19" s="158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0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01"/>
      <c r="M20" s="23">
        <f>'[3]E-Auto'!$E18*(1/100)</f>
        <v>0.20803354838709684</v>
      </c>
      <c r="O20" s="31">
        <f t="shared" si="12"/>
        <v>12624.15</v>
      </c>
      <c r="P20" s="35">
        <f t="shared" si="0"/>
        <v>1323.1044909999998</v>
      </c>
      <c r="Q20" s="101"/>
      <c r="R20" s="28">
        <f t="shared" si="1"/>
        <v>1</v>
      </c>
      <c r="S20" s="33">
        <f t="shared" si="2"/>
        <v>1</v>
      </c>
      <c r="T20" s="101"/>
      <c r="U20" s="39">
        <f t="shared" si="3"/>
        <v>0.11934587581737592</v>
      </c>
      <c r="V20" s="33">
        <f t="shared" si="4"/>
        <v>2.6666666749186867E-3</v>
      </c>
      <c r="W20" s="101"/>
      <c r="X20" s="78">
        <f t="shared" si="13"/>
        <v>10100</v>
      </c>
      <c r="Y20" s="41">
        <f t="shared" si="6"/>
        <v>17358964.700101115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17656942.662099399</v>
      </c>
      <c r="AE20" s="12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0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01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1329.3287980999999</v>
      </c>
      <c r="Q21" s="101"/>
      <c r="R21" s="28">
        <f t="shared" si="1"/>
        <v>1</v>
      </c>
      <c r="S21" s="33">
        <f t="shared" si="2"/>
        <v>1</v>
      </c>
      <c r="T21" s="101"/>
      <c r="U21" s="39">
        <f t="shared" si="3"/>
        <v>0.11934611643371808</v>
      </c>
      <c r="V21" s="33">
        <f t="shared" si="4"/>
        <v>2.6666666750750664E-3</v>
      </c>
      <c r="W21" s="101"/>
      <c r="X21" s="78">
        <f t="shared" si="13"/>
        <v>10100</v>
      </c>
      <c r="Y21" s="41">
        <f t="shared" si="6"/>
        <v>17441660.088969212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17740639.939040732</v>
      </c>
      <c r="AE21" s="12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0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01"/>
      <c r="M22" s="23">
        <f>'[3]E-Auto'!$E20*(1/100)</f>
        <v>0.26569741935483882</v>
      </c>
      <c r="O22" s="31">
        <f t="shared" si="12"/>
        <v>12744.38</v>
      </c>
      <c r="P22" s="35">
        <f t="shared" si="0"/>
        <v>1335.5531051999999</v>
      </c>
      <c r="Q22" s="101"/>
      <c r="R22" s="28">
        <f t="shared" si="1"/>
        <v>1</v>
      </c>
      <c r="S22" s="33">
        <f t="shared" si="2"/>
        <v>1</v>
      </c>
      <c r="T22" s="101"/>
      <c r="U22" s="39">
        <f t="shared" si="3"/>
        <v>0.11934636049557536</v>
      </c>
      <c r="V22" s="33">
        <f t="shared" si="4"/>
        <v>2.6666666752336583E-3</v>
      </c>
      <c r="W22" s="101"/>
      <c r="X22" s="78">
        <f t="shared" si="13"/>
        <v>10100</v>
      </c>
      <c r="Y22" s="41">
        <f t="shared" si="6"/>
        <v>17524356.315849926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17824334.561879251</v>
      </c>
      <c r="AE22" s="12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0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01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1341.7774122999999</v>
      </c>
      <c r="Q23" s="101"/>
      <c r="R23" s="28">
        <f t="shared" si="1"/>
        <v>1</v>
      </c>
      <c r="S23" s="33">
        <f t="shared" si="2"/>
        <v>1</v>
      </c>
      <c r="T23" s="101"/>
      <c r="U23" s="39">
        <f t="shared" si="3"/>
        <v>0.11934660803568393</v>
      </c>
      <c r="V23" s="33">
        <f t="shared" si="4"/>
        <v>2.6666666753944832E-3</v>
      </c>
      <c r="W23" s="101"/>
      <c r="X23" s="78">
        <f t="shared" si="13"/>
        <v>10100</v>
      </c>
      <c r="Y23" s="41">
        <f t="shared" si="6"/>
        <v>17607053.392714612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17908026.542586301</v>
      </c>
      <c r="AE23" s="12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0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01"/>
      <c r="M24" s="23">
        <f>'[3]E-Auto'!$E22*(1/100)</f>
        <v>0.32336129032258071</v>
      </c>
      <c r="O24" s="31">
        <f t="shared" si="12"/>
        <v>12864.61</v>
      </c>
      <c r="P24" s="35">
        <f t="shared" si="0"/>
        <v>1348.0017194</v>
      </c>
      <c r="Q24" s="101"/>
      <c r="R24" s="28">
        <f t="shared" si="1"/>
        <v>1</v>
      </c>
      <c r="S24" s="33">
        <f t="shared" si="2"/>
        <v>1</v>
      </c>
      <c r="T24" s="101"/>
      <c r="U24" s="39">
        <f t="shared" si="3"/>
        <v>0.11934685908693478</v>
      </c>
      <c r="V24" s="33">
        <f t="shared" si="4"/>
        <v>2.6666666755575615E-3</v>
      </c>
      <c r="W24" s="101"/>
      <c r="X24" s="78">
        <f t="shared" si="13"/>
        <v>10100</v>
      </c>
      <c r="Y24" s="41">
        <f t="shared" si="6"/>
        <v>17689751.331648063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17991715.893246688</v>
      </c>
      <c r="AE24" s="12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0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01"/>
      <c r="M25" s="23">
        <f>'[3]E-Auto'!$E23*(1/100)</f>
        <v>0.35219322580645168</v>
      </c>
      <c r="O25" s="31">
        <f t="shared" si="12"/>
        <v>12924.725</v>
      </c>
      <c r="P25" s="35">
        <f t="shared" si="0"/>
        <v>1354.2260265</v>
      </c>
      <c r="Q25" s="101"/>
      <c r="R25" s="28">
        <f t="shared" si="1"/>
        <v>1</v>
      </c>
      <c r="S25" s="33">
        <f t="shared" si="2"/>
        <v>1</v>
      </c>
      <c r="T25" s="101"/>
      <c r="U25" s="39">
        <f t="shared" si="3"/>
        <v>0.11934711368237363</v>
      </c>
      <c r="V25" s="33">
        <f t="shared" si="4"/>
        <v>2.666666675722915E-3</v>
      </c>
      <c r="W25" s="101"/>
      <c r="X25" s="78">
        <f t="shared" si="13"/>
        <v>10100</v>
      </c>
      <c r="Y25" s="41">
        <f t="shared" si="6"/>
        <v>17772450.144849103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18075402.626059227</v>
      </c>
      <c r="AE25" s="12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0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01"/>
      <c r="M26" s="23">
        <f>'[3]E-Auto'!$E24*(1/100)</f>
        <v>0.38102516129032266</v>
      </c>
      <c r="O26" s="31">
        <f t="shared" si="12"/>
        <v>12984.84</v>
      </c>
      <c r="P26" s="35">
        <f t="shared" si="0"/>
        <v>1360.4503336</v>
      </c>
      <c r="Q26" s="101"/>
      <c r="R26" s="28">
        <f t="shared" si="1"/>
        <v>1</v>
      </c>
      <c r="S26" s="33">
        <f t="shared" si="2"/>
        <v>1</v>
      </c>
      <c r="T26" s="101"/>
      <c r="U26" s="39">
        <f t="shared" si="3"/>
        <v>0.119347371855201</v>
      </c>
      <c r="V26" s="33">
        <f t="shared" si="4"/>
        <v>2.6666666758905643E-3</v>
      </c>
      <c r="W26" s="101"/>
      <c r="X26" s="78">
        <f t="shared" si="13"/>
        <v>10100</v>
      </c>
      <c r="Y26" s="41">
        <f t="shared" si="6"/>
        <v>17855149.844631091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18159086.753337283</v>
      </c>
      <c r="AE26" s="12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0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01"/>
      <c r="M27" s="23">
        <f>'[3]E-Auto'!$E25*(1/100)</f>
        <v>0.40985709677419369</v>
      </c>
      <c r="O27" s="31">
        <f t="shared" si="12"/>
        <v>13044.955</v>
      </c>
      <c r="P27" s="35">
        <f t="shared" si="0"/>
        <v>1366.6746406999998</v>
      </c>
      <c r="Q27" s="101"/>
      <c r="R27" s="28">
        <f t="shared" si="1"/>
        <v>1</v>
      </c>
      <c r="S27" s="33">
        <f t="shared" si="2"/>
        <v>1</v>
      </c>
      <c r="T27" s="101"/>
      <c r="U27" s="39">
        <f t="shared" si="3"/>
        <v>0.11934763363877221</v>
      </c>
      <c r="V27" s="33">
        <f t="shared" si="4"/>
        <v>2.6666666760605299E-3</v>
      </c>
      <c r="W27" s="101"/>
      <c r="X27" s="78">
        <f t="shared" si="13"/>
        <v>10100</v>
      </c>
      <c r="Y27" s="41">
        <f t="shared" si="6"/>
        <v>17937850.443422463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18242768.287509289</v>
      </c>
      <c r="AE27" s="12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0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01"/>
      <c r="M28" s="23">
        <f>'[3]E-Auto'!$E26*(1/100)</f>
        <v>0.43868903225806466</v>
      </c>
      <c r="O28" s="31">
        <f t="shared" si="12"/>
        <v>13105.07</v>
      </c>
      <c r="P28" s="35">
        <f t="shared" si="0"/>
        <v>1372.8989477999999</v>
      </c>
      <c r="Q28" s="101"/>
      <c r="R28" s="28">
        <f t="shared" si="1"/>
        <v>1</v>
      </c>
      <c r="S28" s="33">
        <f t="shared" si="2"/>
        <v>1</v>
      </c>
      <c r="T28" s="101"/>
      <c r="U28" s="39">
        <f t="shared" si="3"/>
        <v>0.11934789906659735</v>
      </c>
      <c r="V28" s="33">
        <f t="shared" si="4"/>
        <v>2.6666666762328343E-3</v>
      </c>
      <c r="W28" s="101"/>
      <c r="X28" s="78">
        <f t="shared" si="13"/>
        <v>10100</v>
      </c>
      <c r="Y28" s="41">
        <f t="shared" si="6"/>
        <v>18020551.953767266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18326447.241119288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0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01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1379.1232548999999</v>
      </c>
      <c r="Q29" s="101"/>
      <c r="R29" s="28">
        <f t="shared" si="1"/>
        <v>1</v>
      </c>
      <c r="S29" s="33">
        <f t="shared" si="2"/>
        <v>1</v>
      </c>
      <c r="T29" s="101"/>
      <c r="U29" s="39">
        <f t="shared" si="3"/>
        <v>0.11934816817234126</v>
      </c>
      <c r="V29" s="33">
        <f t="shared" si="4"/>
        <v>2.666666676407498E-3</v>
      </c>
      <c r="W29" s="101"/>
      <c r="X29" s="78">
        <f t="shared" si="13"/>
        <v>10100</v>
      </c>
      <c r="Y29" s="41">
        <f t="shared" si="6"/>
        <v>18103254.388325691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18410123.626827478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0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01"/>
      <c r="M30" s="23">
        <f>'[3]E-Auto'!$E28*(1/100)</f>
        <v>0.49635290322580661</v>
      </c>
      <c r="O30" s="31">
        <f t="shared" si="12"/>
        <v>13225.3</v>
      </c>
      <c r="P30" s="35">
        <f t="shared" si="0"/>
        <v>1385.3475619999999</v>
      </c>
      <c r="Q30" s="101"/>
      <c r="R30" s="28">
        <f t="shared" si="1"/>
        <v>1</v>
      </c>
      <c r="S30" s="33">
        <f t="shared" si="2"/>
        <v>1</v>
      </c>
      <c r="T30" s="101"/>
      <c r="U30" s="39">
        <f t="shared" si="3"/>
        <v>0.11934844098982358</v>
      </c>
      <c r="V30" s="33">
        <f t="shared" si="4"/>
        <v>2.666666676584543E-3</v>
      </c>
      <c r="W30" s="101"/>
      <c r="X30" s="78">
        <f t="shared" si="13"/>
        <v>10100</v>
      </c>
      <c r="Y30" s="41">
        <f t="shared" si="6"/>
        <v>18185957.759874623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18493797.457410742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0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01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1391.5718691</v>
      </c>
      <c r="Q31" s="101"/>
      <c r="R31" s="28">
        <f t="shared" si="1"/>
        <v>1</v>
      </c>
      <c r="S31" s="33">
        <f t="shared" si="2"/>
        <v>1</v>
      </c>
      <c r="T31" s="101"/>
      <c r="U31" s="39">
        <f t="shared" si="3"/>
        <v>0.11934871755301878</v>
      </c>
      <c r="V31" s="33">
        <f t="shared" si="4"/>
        <v>2.6666666767639897E-3</v>
      </c>
      <c r="W31" s="101"/>
      <c r="X31" s="78">
        <f t="shared" si="13"/>
        <v>10100</v>
      </c>
      <c r="Y31" s="41">
        <f t="shared" si="6"/>
        <v>18268662.081308149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18577468.745763164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0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01"/>
      <c r="M32" s="23">
        <f>'[3]E-Auto'!$E30*(1/100)</f>
        <v>0.55401677419354856</v>
      </c>
      <c r="O32" s="31">
        <f t="shared" si="12"/>
        <v>13345.53</v>
      </c>
      <c r="P32" s="35">
        <f t="shared" si="0"/>
        <v>1397.7961762</v>
      </c>
      <c r="Q32" s="101"/>
      <c r="R32" s="28">
        <f t="shared" si="1"/>
        <v>1</v>
      </c>
      <c r="S32" s="33">
        <f t="shared" si="2"/>
        <v>1</v>
      </c>
      <c r="T32" s="101"/>
      <c r="U32" s="39">
        <f t="shared" si="3"/>
        <v>0.11934899789605603</v>
      </c>
      <c r="V32" s="33">
        <f t="shared" si="4"/>
        <v>2.6666666769458612E-3</v>
      </c>
      <c r="W32" s="101"/>
      <c r="X32" s="78">
        <f t="shared" si="13"/>
        <v>10100</v>
      </c>
      <c r="Y32" s="41">
        <f t="shared" si="6"/>
        <v>18351367.365638129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18661137.504896604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0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01"/>
      <c r="M33" s="23">
        <f>'[3]E-Auto'!$E31*(1/100)</f>
        <v>0.58284870967741953</v>
      </c>
      <c r="O33" s="31">
        <f t="shared" si="12"/>
        <v>13405.645</v>
      </c>
      <c r="P33" s="35">
        <f t="shared" si="0"/>
        <v>1404.0204833</v>
      </c>
      <c r="Q33" s="101"/>
      <c r="R33" s="28">
        <f t="shared" si="1"/>
        <v>1</v>
      </c>
      <c r="S33" s="33">
        <f t="shared" si="2"/>
        <v>1</v>
      </c>
      <c r="T33" s="101"/>
      <c r="U33" s="39">
        <f t="shared" si="3"/>
        <v>0.11934928205321933</v>
      </c>
      <c r="V33" s="33">
        <f t="shared" si="4"/>
        <v>2.6666666771301786E-3</v>
      </c>
      <c r="W33" s="101"/>
      <c r="X33" s="78">
        <f t="shared" si="13"/>
        <v>10100</v>
      </c>
      <c r="Y33" s="41">
        <f t="shared" si="6"/>
        <v>18434073.625994682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18744803.747941189</v>
      </c>
      <c r="AE33" s="12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0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01"/>
      <c r="M34" s="23">
        <f>'[3]E-Auto'!$E32*(1/100)</f>
        <v>0.6116806451612905</v>
      </c>
      <c r="O34" s="31">
        <f t="shared" si="12"/>
        <v>13465.76</v>
      </c>
      <c r="P34" s="35">
        <f t="shared" si="0"/>
        <v>1410.2447903999998</v>
      </c>
      <c r="Q34" s="101"/>
      <c r="R34" s="28">
        <f t="shared" si="1"/>
        <v>1</v>
      </c>
      <c r="S34" s="33">
        <f t="shared" si="2"/>
        <v>1</v>
      </c>
      <c r="T34" s="101"/>
      <c r="U34" s="39">
        <f t="shared" si="3"/>
        <v>0.11934957005894746</v>
      </c>
      <c r="V34" s="33">
        <f t="shared" si="4"/>
        <v>2.6666666773169632E-3</v>
      </c>
      <c r="W34" s="101"/>
      <c r="X34" s="78">
        <f t="shared" si="13"/>
        <v>10100</v>
      </c>
      <c r="Y34" s="41">
        <f t="shared" si="6"/>
        <v>18516780.875626784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18828467.488145884</v>
      </c>
      <c r="AE34" s="12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0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01"/>
      <c r="M35" s="23">
        <f>'[3]E-Auto'!$E33*(1/100)</f>
        <v>0.64051258064516148</v>
      </c>
      <c r="O35" s="31">
        <f t="shared" si="12"/>
        <v>13525.875</v>
      </c>
      <c r="P35" s="35">
        <f t="shared" si="0"/>
        <v>1416.4690974999999</v>
      </c>
      <c r="Q35" s="101"/>
      <c r="R35" s="28">
        <f t="shared" si="1"/>
        <v>1</v>
      </c>
      <c r="S35" s="33">
        <f t="shared" si="2"/>
        <v>1</v>
      </c>
      <c r="T35" s="101"/>
      <c r="U35" s="39">
        <f t="shared" si="3"/>
        <v>0.11934986194783397</v>
      </c>
      <c r="V35" s="33">
        <f t="shared" si="4"/>
        <v>2.666666677506238E-3</v>
      </c>
      <c r="W35" s="101"/>
      <c r="X35" s="78">
        <f t="shared" si="13"/>
        <v>10100</v>
      </c>
      <c r="Y35" s="41">
        <f t="shared" si="6"/>
        <v>18599489.127902746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18912128.73887901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0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01"/>
      <c r="M36" s="23">
        <f>'[3]E-Auto'!$E34*(1/100)</f>
        <v>0.66934451612903245</v>
      </c>
      <c r="O36" s="31">
        <f t="shared" si="12"/>
        <v>13585.99</v>
      </c>
      <c r="P36" s="35">
        <f t="shared" si="0"/>
        <v>1422.6934045999999</v>
      </c>
      <c r="Q36" s="101"/>
      <c r="R36" s="28">
        <f t="shared" si="1"/>
        <v>1</v>
      </c>
      <c r="S36" s="33">
        <f t="shared" si="2"/>
        <v>1</v>
      </c>
      <c r="T36" s="101"/>
      <c r="U36" s="39">
        <f t="shared" si="3"/>
        <v>0.11935015775462716</v>
      </c>
      <c r="V36" s="33">
        <f t="shared" si="4"/>
        <v>2.6666666776980243E-3</v>
      </c>
      <c r="W36" s="101"/>
      <c r="X36" s="78">
        <f t="shared" si="13"/>
        <v>10100</v>
      </c>
      <c r="Y36" s="41">
        <f t="shared" si="6"/>
        <v>18682198.396310784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18995787.51362877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0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01"/>
      <c r="M37" s="23">
        <f>'[3]E-Auto'!$E35*(1/100)</f>
        <v>0.69817645161290343</v>
      </c>
      <c r="O37" s="31">
        <f t="shared" si="12"/>
        <v>13646.105</v>
      </c>
      <c r="P37" s="35">
        <f t="shared" si="0"/>
        <v>1428.9177116999999</v>
      </c>
      <c r="Q37" s="101"/>
      <c r="R37" s="28">
        <f t="shared" si="1"/>
        <v>1</v>
      </c>
      <c r="S37" s="33">
        <f t="shared" si="2"/>
        <v>1</v>
      </c>
      <c r="T37" s="101"/>
      <c r="U37" s="39">
        <f t="shared" si="3"/>
        <v>0.11935045751423019</v>
      </c>
      <c r="V37" s="33">
        <f t="shared" si="4"/>
        <v>2.6666666778923441E-3</v>
      </c>
      <c r="W37" s="101"/>
      <c r="X37" s="78">
        <f t="shared" si="13"/>
        <v>10100</v>
      </c>
      <c r="Y37" s="41">
        <f t="shared" si="6"/>
        <v>18764908.694459539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19079443.826003823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0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01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1435.1420188</v>
      </c>
      <c r="Q38" s="101"/>
      <c r="R38" s="28">
        <f t="shared" si="1"/>
        <v>1</v>
      </c>
      <c r="S38" s="33">
        <f t="shared" si="2"/>
        <v>1</v>
      </c>
      <c r="T38" s="101"/>
      <c r="U38" s="39">
        <f t="shared" si="3"/>
        <v>0.11935076126170094</v>
      </c>
      <c r="V38" s="33">
        <f t="shared" si="4"/>
        <v>2.6666666780892209E-3</v>
      </c>
      <c r="W38" s="101"/>
      <c r="X38" s="78">
        <f t="shared" si="13"/>
        <v>10100</v>
      </c>
      <c r="Y38" s="41">
        <f t="shared" si="6"/>
        <v>18847620.036078621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19163097.689733762</v>
      </c>
      <c r="AE38" s="12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0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01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1441.3663258999998</v>
      </c>
      <c r="Q39" s="101"/>
      <c r="R39" s="28">
        <f t="shared" si="1"/>
        <v>1</v>
      </c>
      <c r="S39" s="33">
        <f t="shared" si="2"/>
        <v>1</v>
      </c>
      <c r="T39" s="101"/>
      <c r="U39" s="39">
        <f t="shared" si="3"/>
        <v>0.11935106903225207</v>
      </c>
      <c r="V39" s="33">
        <f t="shared" si="4"/>
        <v>2.6666666782886746E-3</v>
      </c>
      <c r="W39" s="101"/>
      <c r="X39" s="78">
        <f t="shared" si="13"/>
        <v>10100</v>
      </c>
      <c r="Y39" s="41">
        <f t="shared" si="6"/>
        <v>18930332.435019128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19246749.118669696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0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01"/>
      <c r="M40" s="23">
        <f>'[3]E-Auto'!$E38*(1/100)</f>
        <v>0.78467225806451635</v>
      </c>
      <c r="O40" s="31">
        <f t="shared" si="12"/>
        <v>13826.45</v>
      </c>
      <c r="P40" s="35">
        <f t="shared" si="0"/>
        <v>1447.590633</v>
      </c>
      <c r="Q40" s="101"/>
      <c r="R40" s="28">
        <f t="shared" si="1"/>
        <v>1</v>
      </c>
      <c r="S40" s="33">
        <f t="shared" si="2"/>
        <v>1</v>
      </c>
      <c r="T40" s="101"/>
      <c r="U40" s="39">
        <f t="shared" si="3"/>
        <v>0.11935138086125104</v>
      </c>
      <c r="V40" s="33">
        <f t="shared" si="4"/>
        <v>2.66666667849073E-3</v>
      </c>
      <c r="W40" s="101"/>
      <c r="X40" s="78">
        <f t="shared" si="13"/>
        <v>10100</v>
      </c>
      <c r="Y40" s="41">
        <f t="shared" si="6"/>
        <v>19013045.905254215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19330398.126784775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0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01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1453.8149401000001</v>
      </c>
      <c r="Q41" s="101"/>
      <c r="R41" s="28">
        <f t="shared" si="1"/>
        <v>1</v>
      </c>
      <c r="S41" s="33">
        <f t="shared" si="2"/>
        <v>1</v>
      </c>
      <c r="T41" s="101"/>
      <c r="U41" s="39">
        <f t="shared" si="3"/>
        <v>0.11935169678422008</v>
      </c>
      <c r="V41" s="33">
        <f t="shared" si="4"/>
        <v>2.6666666786954083E-3</v>
      </c>
      <c r="W41" s="101"/>
      <c r="X41" s="78">
        <f t="shared" si="13"/>
        <v>10100</v>
      </c>
      <c r="Y41" s="41">
        <f t="shared" si="6"/>
        <v>19095760.460879579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19414044.728174698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0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01"/>
      <c r="M42" s="23">
        <f>'[3]E-Auto'!$E40*(1/100)</f>
        <v>0.8423361290322583</v>
      </c>
      <c r="O42" s="31">
        <f t="shared" si="12"/>
        <v>13946.68</v>
      </c>
      <c r="P42" s="35">
        <f t="shared" si="0"/>
        <v>1460.0392471999999</v>
      </c>
      <c r="Q42" s="101"/>
      <c r="R42" s="28">
        <f t="shared" si="1"/>
        <v>1</v>
      </c>
      <c r="S42" s="33">
        <f t="shared" si="2"/>
        <v>1</v>
      </c>
      <c r="T42" s="101"/>
      <c r="U42" s="39">
        <f t="shared" si="3"/>
        <v>0.11935201683683624</v>
      </c>
      <c r="V42" s="33">
        <f t="shared" si="4"/>
        <v>2.6666666789027329E-3</v>
      </c>
      <c r="W42" s="101"/>
      <c r="X42" s="78">
        <f t="shared" si="13"/>
        <v>10100</v>
      </c>
      <c r="Y42" s="41">
        <f t="shared" si="6"/>
        <v>19178476.11611405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19497688.937058296</v>
      </c>
      <c r="AE42" s="12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0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01"/>
      <c r="M43" s="23">
        <f>'[3]E-Auto'!$E41*(1/100)</f>
        <v>0.87116806451612927</v>
      </c>
      <c r="O43" s="31">
        <f t="shared" si="12"/>
        <v>14006.795</v>
      </c>
      <c r="P43" s="35">
        <f t="shared" si="0"/>
        <v>1466.2635542999999</v>
      </c>
      <c r="Q43" s="101"/>
      <c r="R43" s="28">
        <f t="shared" si="1"/>
        <v>1</v>
      </c>
      <c r="S43" s="33">
        <f t="shared" si="2"/>
        <v>1</v>
      </c>
      <c r="T43" s="101"/>
      <c r="U43" s="39">
        <f t="shared" si="3"/>
        <v>0.1193523410549313</v>
      </c>
      <c r="V43" s="33">
        <f t="shared" si="4"/>
        <v>2.6666666791127255E-3</v>
      </c>
      <c r="W43" s="101"/>
      <c r="X43" s="78">
        <f t="shared" si="13"/>
        <v>10100</v>
      </c>
      <c r="Y43" s="41">
        <f t="shared" si="6"/>
        <v>19261192.885300077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19581330.767778009</v>
      </c>
      <c r="AE43" s="12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0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01"/>
      <c r="M44" s="23">
        <f>'[3]E-Auto'!$E42*(1/100)</f>
        <v>0.9</v>
      </c>
      <c r="O44" s="31">
        <f t="shared" si="12"/>
        <v>14066.91</v>
      </c>
      <c r="P44" s="35">
        <f t="shared" si="0"/>
        <v>1472.4878613999999</v>
      </c>
      <c r="Q44" s="101"/>
      <c r="R44" s="28">
        <f t="shared" si="1"/>
        <v>1</v>
      </c>
      <c r="S44" s="33">
        <f t="shared" si="2"/>
        <v>1</v>
      </c>
      <c r="T44" s="101"/>
      <c r="U44" s="39">
        <f t="shared" si="3"/>
        <v>0.11935266947449183</v>
      </c>
      <c r="V44" s="33">
        <f t="shared" si="4"/>
        <v>2.66666667932541E-3</v>
      </c>
      <c r="W44" s="101"/>
      <c r="X44" s="78">
        <f t="shared" si="13"/>
        <v>10100</v>
      </c>
      <c r="Y44" s="41">
        <f t="shared" si="6"/>
        <v>19343910.782904301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19664970.234800488</v>
      </c>
      <c r="AE44" s="126"/>
      <c r="AF44" s="148" t="s">
        <v>44</v>
      </c>
      <c r="AG44" s="149"/>
      <c r="AH44" s="150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0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01"/>
      <c r="M45" s="23">
        <f>'[3]E-Auto'!$E43*(1/100)</f>
        <v>0.928831935483871</v>
      </c>
      <c r="O45" s="31">
        <f t="shared" si="12"/>
        <v>14127.025</v>
      </c>
      <c r="P45" s="35">
        <f t="shared" si="0"/>
        <v>1478.7121685</v>
      </c>
      <c r="Q45" s="101"/>
      <c r="R45" s="28">
        <f t="shared" si="1"/>
        <v>1</v>
      </c>
      <c r="S45" s="33">
        <f t="shared" si="2"/>
        <v>1</v>
      </c>
      <c r="T45" s="101"/>
      <c r="U45" s="39">
        <f t="shared" si="3"/>
        <v>0.11935300213165921</v>
      </c>
      <c r="V45" s="33">
        <f t="shared" si="4"/>
        <v>2.666666679540808E-3</v>
      </c>
      <c r="W45" s="101"/>
      <c r="X45" s="78">
        <f t="shared" si="13"/>
        <v>10100</v>
      </c>
      <c r="Y45" s="41">
        <f t="shared" si="6"/>
        <v>19426629.82351806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19748607.352717068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0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01"/>
      <c r="M46" s="23">
        <f>'[3]E-Auto'!$E44*(1/100)</f>
        <v>0.95766387096774197</v>
      </c>
      <c r="O46" s="31">
        <f t="shared" si="12"/>
        <v>14187.14</v>
      </c>
      <c r="P46" s="35">
        <f t="shared" si="0"/>
        <v>1484.9364755999998</v>
      </c>
      <c r="Q46" s="101"/>
      <c r="R46" s="28">
        <f t="shared" si="1"/>
        <v>1</v>
      </c>
      <c r="S46" s="33">
        <f t="shared" si="2"/>
        <v>1</v>
      </c>
      <c r="T46" s="101"/>
      <c r="U46" s="39">
        <f t="shared" si="3"/>
        <v>0.11935333906272956</v>
      </c>
      <c r="V46" s="33">
        <f t="shared" si="4"/>
        <v>2.6666666797589443E-3</v>
      </c>
      <c r="W46" s="101"/>
      <c r="X46" s="78">
        <f t="shared" si="13"/>
        <v>10100</v>
      </c>
      <c r="Y46" s="41">
        <f t="shared" si="6"/>
        <v>19509350.021857947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19832242.136244349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0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01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1491.1607827</v>
      </c>
      <c r="Q47" s="101"/>
      <c r="R47" s="28">
        <f t="shared" si="1"/>
        <v>1</v>
      </c>
      <c r="S47" s="33">
        <f t="shared" si="2"/>
        <v>1</v>
      </c>
      <c r="T47" s="101"/>
      <c r="U47" s="39">
        <f t="shared" si="3"/>
        <v>0.11935368030415383</v>
      </c>
      <c r="V47" s="33">
        <f t="shared" si="4"/>
        <v>2.6666666799798401E-3</v>
      </c>
      <c r="W47" s="101"/>
      <c r="X47" s="78">
        <f t="shared" si="13"/>
        <v>10100</v>
      </c>
      <c r="Y47" s="41">
        <f t="shared" si="6"/>
        <v>19592071.392766345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19915874.6002247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0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01"/>
      <c r="M48" s="23">
        <f>'[3]E-Auto'!$E46*(1/100)</f>
        <v>1</v>
      </c>
      <c r="O48" s="31">
        <f t="shared" si="12"/>
        <v>14307.369999999999</v>
      </c>
      <c r="P48" s="35">
        <f t="shared" si="0"/>
        <v>1497.3850897999998</v>
      </c>
      <c r="Q48" s="101"/>
      <c r="R48" s="28">
        <f t="shared" si="1"/>
        <v>1</v>
      </c>
      <c r="S48" s="33">
        <f t="shared" si="2"/>
        <v>1</v>
      </c>
      <c r="T48" s="101"/>
      <c r="U48" s="39">
        <f t="shared" si="3"/>
        <v>0.1193540258925377</v>
      </c>
      <c r="V48" s="33">
        <f t="shared" si="4"/>
        <v>2.6666666802035192E-3</v>
      </c>
      <c r="W48" s="101"/>
      <c r="X48" s="78">
        <f t="shared" si="13"/>
        <v>10100</v>
      </c>
      <c r="Y48" s="41">
        <f t="shared" si="6"/>
        <v>19674793.951211929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19999725.682119533</v>
      </c>
      <c r="AE48" s="126"/>
      <c r="AF48" s="148" t="s">
        <v>45</v>
      </c>
      <c r="AG48" s="149"/>
      <c r="AH48" s="150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0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01"/>
      <c r="M49" s="23">
        <f>'[3]E-Auto'!$E47*(1/100)</f>
        <v>1</v>
      </c>
      <c r="O49" s="31">
        <f t="shared" si="12"/>
        <v>14367.485000000001</v>
      </c>
      <c r="P49" s="35">
        <f t="shared" si="0"/>
        <v>1503.6093968999999</v>
      </c>
      <c r="Q49" s="101"/>
      <c r="R49" s="28">
        <f t="shared" si="1"/>
        <v>1</v>
      </c>
      <c r="S49" s="33">
        <f t="shared" si="2"/>
        <v>1</v>
      </c>
      <c r="T49" s="101"/>
      <c r="U49" s="39">
        <f t="shared" si="3"/>
        <v>0.11935437586464166</v>
      </c>
      <c r="V49" s="33">
        <f t="shared" si="4"/>
        <v>2.666666680430006E-3</v>
      </c>
      <c r="W49" s="101"/>
      <c r="X49" s="78">
        <f t="shared" si="13"/>
        <v>10100</v>
      </c>
      <c r="Y49" s="41">
        <f t="shared" si="6"/>
        <v>19757517.712290257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20083771.788079064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0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01"/>
      <c r="M50" s="23">
        <f>'[3]E-Auto'!$E48*(1/100)</f>
        <v>1</v>
      </c>
      <c r="O50" s="31">
        <f t="shared" si="12"/>
        <v>14427.6</v>
      </c>
      <c r="P50" s="35">
        <f t="shared" si="0"/>
        <v>1509.8337039999999</v>
      </c>
      <c r="Q50" s="101"/>
      <c r="R50" s="28">
        <f t="shared" si="1"/>
        <v>1</v>
      </c>
      <c r="S50" s="33">
        <f t="shared" si="2"/>
        <v>1</v>
      </c>
      <c r="T50" s="101"/>
      <c r="U50" s="39">
        <f t="shared" si="3"/>
        <v>0.119354730257381</v>
      </c>
      <c r="V50" s="33">
        <f t="shared" si="4"/>
        <v>2.6666666806593226E-3</v>
      </c>
      <c r="W50" s="101"/>
      <c r="X50" s="78">
        <f t="shared" si="13"/>
        <v>10100</v>
      </c>
      <c r="Y50" s="41">
        <f t="shared" si="6"/>
        <v>19840242.691224255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20167819.111894272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0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01"/>
      <c r="M51" s="23">
        <f>'[3]E-Auto'!$E49*(1/100)</f>
        <v>1</v>
      </c>
      <c r="O51" s="31">
        <f t="shared" si="12"/>
        <v>14487.715</v>
      </c>
      <c r="P51" s="35">
        <f t="shared" si="0"/>
        <v>1516.0580110999999</v>
      </c>
      <c r="Q51" s="101"/>
      <c r="R51" s="28">
        <f t="shared" si="1"/>
        <v>1</v>
      </c>
      <c r="S51" s="33">
        <f t="shared" si="2"/>
        <v>1</v>
      </c>
      <c r="T51" s="101"/>
      <c r="U51" s="39">
        <f t="shared" si="3"/>
        <v>0.11935508910782573</v>
      </c>
      <c r="V51" s="33">
        <f t="shared" si="4"/>
        <v>2.6666666808914928E-3</v>
      </c>
      <c r="W51" s="101"/>
      <c r="X51" s="78">
        <f t="shared" si="13"/>
        <v>10100</v>
      </c>
      <c r="Y51" s="41">
        <f t="shared" si="6"/>
        <v>19922968.903364759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20251867.66891598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0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01"/>
      <c r="M52" s="23">
        <f>'[3]E-Auto'!$E50*(1/100)</f>
        <v>1</v>
      </c>
      <c r="O52" s="31">
        <f t="shared" si="12"/>
        <v>14547.83</v>
      </c>
      <c r="P52" s="35">
        <f t="shared" si="0"/>
        <v>1522.2823182</v>
      </c>
      <c r="Q52" s="101"/>
      <c r="R52" s="28">
        <f t="shared" si="1"/>
        <v>1</v>
      </c>
      <c r="S52" s="33">
        <f t="shared" si="2"/>
        <v>1</v>
      </c>
      <c r="T52" s="101"/>
      <c r="U52" s="39">
        <f t="shared" si="3"/>
        <v>0.11935545245320071</v>
      </c>
      <c r="V52" s="33">
        <f t="shared" si="4"/>
        <v>2.6666666811265404E-3</v>
      </c>
      <c r="W52" s="101"/>
      <c r="X52" s="78">
        <f t="shared" si="13"/>
        <v>10100</v>
      </c>
      <c r="Y52" s="41">
        <f t="shared" si="6"/>
        <v>20005696.3641911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20335917.474623524</v>
      </c>
      <c r="AE52" s="126"/>
      <c r="AF52" s="148" t="s">
        <v>46</v>
      </c>
      <c r="AG52" s="149"/>
      <c r="AH52" s="150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0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01"/>
      <c r="M53" s="23">
        <f>'[3]E-Auto'!$E51*(1/100)</f>
        <v>1</v>
      </c>
      <c r="O53" s="31">
        <f t="shared" si="12"/>
        <v>14607.945</v>
      </c>
      <c r="P53" s="35">
        <f t="shared" si="0"/>
        <v>1528.5066252999998</v>
      </c>
      <c r="Q53" s="101"/>
      <c r="R53" s="28">
        <f t="shared" si="1"/>
        <v>1</v>
      </c>
      <c r="S53" s="33">
        <f t="shared" si="2"/>
        <v>1</v>
      </c>
      <c r="T53" s="101"/>
      <c r="U53" s="39">
        <f t="shared" si="3"/>
        <v>0.11935582033088553</v>
      </c>
      <c r="V53" s="33">
        <f t="shared" si="4"/>
        <v>2.6666666813644894E-3</v>
      </c>
      <c r="W53" s="101"/>
      <c r="X53" s="78">
        <f t="shared" si="13"/>
        <v>10100</v>
      </c>
      <c r="Y53" s="41">
        <f t="shared" si="6"/>
        <v>20088425.089311574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20419968.544625204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0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01"/>
      <c r="M54" s="23">
        <f>'[3]E-Auto'!$E52*(1/100)</f>
        <v>1</v>
      </c>
      <c r="O54" s="31">
        <f t="shared" si="12"/>
        <v>14668.06</v>
      </c>
      <c r="P54" s="35">
        <f t="shared" si="0"/>
        <v>1534.7309323999998</v>
      </c>
      <c r="Q54" s="102"/>
      <c r="R54" s="28">
        <f t="shared" si="1"/>
        <v>1</v>
      </c>
      <c r="S54" s="33">
        <f t="shared" si="2"/>
        <v>1</v>
      </c>
      <c r="T54" s="102"/>
      <c r="U54" s="39">
        <f t="shared" si="3"/>
        <v>0.11935619277841458</v>
      </c>
      <c r="V54" s="33">
        <f t="shared" si="4"/>
        <v>2.6666666816053623E-3</v>
      </c>
      <c r="W54" s="102"/>
      <c r="X54" s="78">
        <f t="shared" si="13"/>
        <v>10100</v>
      </c>
      <c r="Y54" s="41">
        <f t="shared" si="6"/>
        <v>20171155.094464011</v>
      </c>
      <c r="Z54" s="41">
        <f t="shared" si="7"/>
        <v>306537.26788391196</v>
      </c>
      <c r="AA54" s="41">
        <f t="shared" si="8"/>
        <v>6381.7795448000006</v>
      </c>
      <c r="AB54" s="42">
        <f>365*((P54*$AI$7*($AG$53*$AG$54+$AG$49*$AG$50+$AG$45*$AG$46))+(O54*1.6*$AI$15*($AG$53*$AG$55+$AG$49*$AG$51+$AG$45*$AG$47)))</f>
        <v>9846.7527661208514</v>
      </c>
      <c r="AD54" s="40">
        <f t="shared" si="14"/>
        <v>20504020.894658845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857953617.00337052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33" t="s">
        <v>22</v>
      </c>
      <c r="V56" s="134"/>
      <c r="X56" s="9">
        <f>SUM(X9:X54)</f>
        <v>1933350</v>
      </c>
      <c r="Y56" s="65">
        <f>SUM(Y9:Y54)</f>
        <v>842264614.25772905</v>
      </c>
      <c r="Z56" s="66">
        <f>SUM(Z9:Z54)</f>
        <v>12800740.800283521</v>
      </c>
      <c r="AA56" s="66">
        <f>SUM(AA9:AA54)</f>
        <v>543544.49438964319</v>
      </c>
      <c r="AB56" s="71">
        <f>SUM(AB9:AB54)</f>
        <v>411367.4509684061</v>
      </c>
      <c r="AD56" s="67">
        <f>X56+Y56+Z56+AA56+AB56</f>
        <v>857953617.00337064</v>
      </c>
      <c r="AF56" s="151"/>
      <c r="AG56" s="152"/>
    </row>
    <row r="57" spans="1:34" ht="15" thickBot="1" x14ac:dyDescent="0.35">
      <c r="AF57" s="153"/>
      <c r="AG57" s="154"/>
    </row>
    <row r="58" spans="1:34" x14ac:dyDescent="0.3">
      <c r="AE58" s="25"/>
      <c r="AF58" s="151"/>
      <c r="AG58" s="152"/>
      <c r="AH58" s="43"/>
    </row>
    <row r="59" spans="1:34" ht="15" thickBot="1" x14ac:dyDescent="0.35">
      <c r="AF59" s="153"/>
      <c r="AG59" s="15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0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00"/>
      <c r="L1" s="100"/>
      <c r="N1" s="100"/>
      <c r="Q1" s="100"/>
      <c r="R1" s="78"/>
      <c r="S1" s="78"/>
      <c r="T1" s="100"/>
      <c r="U1" s="78"/>
      <c r="V1" s="78"/>
      <c r="W1" s="100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01"/>
      <c r="K2" s="2"/>
      <c r="L2" s="101"/>
      <c r="O2" s="133" t="s">
        <v>55</v>
      </c>
      <c r="P2" s="134"/>
      <c r="Q2" s="101"/>
      <c r="R2" s="78"/>
      <c r="S2" s="78"/>
      <c r="T2" s="101"/>
      <c r="U2" s="78"/>
      <c r="V2" s="78"/>
      <c r="W2" s="101"/>
      <c r="Y2" s="159" t="s">
        <v>76</v>
      </c>
      <c r="Z2" s="160"/>
      <c r="AA2" s="161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01"/>
      <c r="K3" s="2"/>
      <c r="L3" s="101"/>
      <c r="O3" s="168" t="s">
        <v>75</v>
      </c>
      <c r="P3" s="169"/>
      <c r="Q3" s="101"/>
      <c r="R3" s="78"/>
      <c r="S3" s="78"/>
      <c r="T3" s="101"/>
      <c r="U3" s="78"/>
      <c r="V3" s="78"/>
      <c r="W3" s="101"/>
      <c r="Y3" s="162"/>
      <c r="Z3" s="163"/>
      <c r="AA3" s="164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01"/>
      <c r="K4" s="2"/>
      <c r="L4" s="101"/>
      <c r="O4" s="170"/>
      <c r="P4" s="171"/>
      <c r="Q4" s="101"/>
      <c r="R4" s="78"/>
      <c r="S4" s="78"/>
      <c r="T4" s="101"/>
      <c r="U4" s="78"/>
      <c r="V4" s="78"/>
      <c r="W4" s="101"/>
      <c r="Y4" s="165"/>
      <c r="Z4" s="166"/>
      <c r="AA4" s="167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01"/>
      <c r="I5" s="110" t="s">
        <v>7</v>
      </c>
      <c r="J5" s="114"/>
      <c r="K5" s="111"/>
      <c r="L5" s="101"/>
      <c r="M5" s="114" t="s">
        <v>3</v>
      </c>
      <c r="O5" s="116"/>
      <c r="P5" s="117"/>
      <c r="Q5" s="101"/>
      <c r="R5" s="114" t="s">
        <v>20</v>
      </c>
      <c r="S5" s="111"/>
      <c r="T5" s="101"/>
      <c r="U5" s="110" t="s">
        <v>29</v>
      </c>
      <c r="V5" s="111"/>
      <c r="W5" s="101"/>
      <c r="AE5" s="126"/>
    </row>
    <row r="6" spans="1:36" ht="14.4" customHeight="1" thickBot="1" x14ac:dyDescent="0.35">
      <c r="D6" s="112"/>
      <c r="E6" s="113"/>
      <c r="H6" s="101"/>
      <c r="I6" s="112"/>
      <c r="J6" s="115"/>
      <c r="K6" s="113"/>
      <c r="L6" s="101"/>
      <c r="M6" s="115"/>
      <c r="O6" s="118"/>
      <c r="P6" s="119"/>
      <c r="Q6" s="101"/>
      <c r="R6" s="115"/>
      <c r="S6" s="113"/>
      <c r="T6" s="101"/>
      <c r="U6" s="112"/>
      <c r="V6" s="113"/>
      <c r="W6" s="101"/>
      <c r="AE6" s="12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03" t="s">
        <v>5</v>
      </c>
      <c r="C7" s="103"/>
      <c r="D7" s="122" t="s">
        <v>4</v>
      </c>
      <c r="E7" s="122"/>
      <c r="F7" s="123" t="s">
        <v>6</v>
      </c>
      <c r="G7" s="123"/>
      <c r="H7" s="101"/>
      <c r="I7" s="69" t="s">
        <v>70</v>
      </c>
      <c r="J7" s="14" t="s">
        <v>69</v>
      </c>
      <c r="K7" s="20" t="s">
        <v>68</v>
      </c>
      <c r="L7" s="101"/>
      <c r="M7" s="1" t="s">
        <v>8</v>
      </c>
      <c r="O7" s="120"/>
      <c r="P7" s="121"/>
      <c r="Q7" s="101"/>
      <c r="R7" s="78"/>
      <c r="S7" s="78"/>
      <c r="T7" s="101"/>
      <c r="U7" s="78"/>
      <c r="V7" s="78"/>
      <c r="W7" s="10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01"/>
      <c r="I8" s="70"/>
      <c r="J8" s="7"/>
      <c r="K8" s="18"/>
      <c r="L8" s="101"/>
      <c r="M8" s="21"/>
      <c r="O8" s="30"/>
      <c r="P8" s="34"/>
      <c r="Q8" s="101"/>
      <c r="R8" s="80"/>
      <c r="S8" s="79"/>
      <c r="T8" s="101"/>
      <c r="U8" s="80"/>
      <c r="V8" s="79"/>
      <c r="W8" s="101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0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01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01"/>
      <c r="R9" s="28">
        <f>IF(O9&lt;$AG$18,1,2)</f>
        <v>1</v>
      </c>
      <c r="S9" s="33">
        <f>IF(P9&lt;$AG$10,1,2)</f>
        <v>1</v>
      </c>
      <c r="T9" s="101"/>
      <c r="U9" s="39">
        <f>($AI$15/$AG$20)*(1+0.15*(O9/$AG$18)^4)+$AH$33</f>
        <v>0.11934344723399895</v>
      </c>
      <c r="V9" s="33">
        <f>($AI$7/$AG$12)*(1+0.15*(P9/$AG$10)^4)+$AH$32</f>
        <v>2.6666666735321825E-3</v>
      </c>
      <c r="W9" s="101"/>
      <c r="X9" s="78">
        <f>($AG$7*$AG$8*S9*$AG$24+$AG$15*$AG$16*R9*$AG$24)</f>
        <v>3600</v>
      </c>
      <c r="Y9" s="41">
        <f>(O9*U9*$AG$30+P9*V9*$AG$29)*365</f>
        <v>16449539.991561556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16728495.243231986</v>
      </c>
      <c r="AE9" s="126"/>
      <c r="AF9" s="155" t="s">
        <v>15</v>
      </c>
      <c r="AG9" s="15"/>
      <c r="AH9" s="15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0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01"/>
      <c r="M10" s="23">
        <f>'[3]E-Auto'!$E8*(1/100)</f>
        <v>2.3700000000000001E-3</v>
      </c>
      <c r="O10" s="31">
        <f>B10</f>
        <v>12023</v>
      </c>
      <c r="P10" s="35">
        <f t="shared" ref="P10:P54" si="0">C10+(K10)</f>
        <v>1269.86142</v>
      </c>
      <c r="Q10" s="101"/>
      <c r="R10" s="28">
        <f t="shared" ref="R10:R54" si="1">IF(O10&lt;$AG$18,1,2)</f>
        <v>1</v>
      </c>
      <c r="S10" s="33">
        <f t="shared" ref="S10:S54" si="2">IF(P10&lt;$AG$10,1,2)</f>
        <v>1</v>
      </c>
      <c r="T10" s="101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2.6666666736684555E-3</v>
      </c>
      <c r="W10" s="101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16532226.920482276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16812556.738399025</v>
      </c>
      <c r="AE10" s="126"/>
      <c r="AF10" s="156"/>
      <c r="AG10" s="16">
        <v>110400</v>
      </c>
      <c r="AH10" s="158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0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01"/>
      <c r="M11" s="23">
        <f>'[3]E-Auto'!$E9*(1/100)</f>
        <v>3.1800000000000001E-3</v>
      </c>
      <c r="O11" s="31">
        <f t="shared" ref="O11:O53" si="12">B11</f>
        <v>12083.115</v>
      </c>
      <c r="P11" s="35">
        <f t="shared" si="0"/>
        <v>1276.0857271</v>
      </c>
      <c r="Q11" s="101"/>
      <c r="R11" s="28">
        <f t="shared" si="1"/>
        <v>1</v>
      </c>
      <c r="S11" s="33">
        <f t="shared" si="2"/>
        <v>1</v>
      </c>
      <c r="T11" s="101"/>
      <c r="U11" s="39">
        <f t="shared" si="3"/>
        <v>0.11934385999362417</v>
      </c>
      <c r="V11" s="33">
        <f t="shared" si="4"/>
        <v>2.6666666738067472E-3</v>
      </c>
      <c r="W11" s="101"/>
      <c r="X11" s="78">
        <f t="shared" si="5"/>
        <v>3600</v>
      </c>
      <c r="Y11" s="41">
        <f t="shared" si="6"/>
        <v>16614914.563066904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16896617.282439668</v>
      </c>
      <c r="AE11" s="126"/>
      <c r="AF11" s="157"/>
      <c r="AG11" s="15"/>
      <c r="AH11" s="158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0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01"/>
      <c r="M12" s="23">
        <f>'[3]E-Auto'!$E10*(1/100)</f>
        <v>4.1700000000000001E-3</v>
      </c>
      <c r="O12" s="31">
        <f t="shared" si="12"/>
        <v>12143.23</v>
      </c>
      <c r="P12" s="35">
        <f t="shared" si="0"/>
        <v>1282.3100341999998</v>
      </c>
      <c r="Q12" s="101"/>
      <c r="R12" s="28">
        <f t="shared" si="1"/>
        <v>1</v>
      </c>
      <c r="S12" s="33">
        <f t="shared" si="2"/>
        <v>1</v>
      </c>
      <c r="T12" s="101"/>
      <c r="U12" s="39">
        <f t="shared" si="3"/>
        <v>0.1193440710479194</v>
      </c>
      <c r="V12" s="33">
        <f t="shared" si="4"/>
        <v>2.6666666739470768E-3</v>
      </c>
      <c r="W12" s="101"/>
      <c r="X12" s="78">
        <f t="shared" si="5"/>
        <v>3600</v>
      </c>
      <c r="Y12" s="41">
        <f t="shared" si="6"/>
        <v>16697602.930073919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16980676.250839557</v>
      </c>
      <c r="AE12" s="12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0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01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1288.5343412999998</v>
      </c>
      <c r="Q13" s="101"/>
      <c r="R13" s="28">
        <f t="shared" si="1"/>
        <v>1</v>
      </c>
      <c r="S13" s="33">
        <f t="shared" si="2"/>
        <v>1</v>
      </c>
      <c r="T13" s="101"/>
      <c r="U13" s="39">
        <f t="shared" si="3"/>
        <v>0.11934428526006929</v>
      </c>
      <c r="V13" s="33">
        <f t="shared" si="4"/>
        <v>2.6666666740894655E-3</v>
      </c>
      <c r="W13" s="101"/>
      <c r="X13" s="78">
        <f>($AG$7*$AG$8*S13*$AG$24+$AG$15*$AG$16*R13*$AG$24)</f>
        <v>3600</v>
      </c>
      <c r="Y13" s="41">
        <f t="shared" si="6"/>
        <v>16780292.03236939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17064722.926287159</v>
      </c>
      <c r="AE13" s="12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0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01"/>
      <c r="M14" s="23">
        <f>'[3]E-Auto'!$E12*(1/100)</f>
        <v>3.5041935483870967E-2</v>
      </c>
      <c r="O14" s="31">
        <f t="shared" si="12"/>
        <v>12263.46</v>
      </c>
      <c r="P14" s="35">
        <f t="shared" si="0"/>
        <v>1294.7586483999999</v>
      </c>
      <c r="Q14" s="101"/>
      <c r="R14" s="28">
        <f t="shared" si="1"/>
        <v>1</v>
      </c>
      <c r="S14" s="33">
        <f t="shared" si="2"/>
        <v>1</v>
      </c>
      <c r="T14" s="101"/>
      <c r="U14" s="39">
        <f t="shared" si="3"/>
        <v>0.119344502661417</v>
      </c>
      <c r="V14" s="33">
        <f t="shared" si="4"/>
        <v>2.6666666742339324E-3</v>
      </c>
      <c r="W14" s="101"/>
      <c r="X14" s="78">
        <f>($AG$7*$AG$8*S14*$AG$24+$AG$15*$AG$16*R14*$AG$24)+AG26</f>
        <v>1511350</v>
      </c>
      <c r="Y14" s="41">
        <f t="shared" si="6"/>
        <v>16862981.880927503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18656189.107726548</v>
      </c>
      <c r="AE14" s="12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0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01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1300.9829554999999</v>
      </c>
      <c r="Q15" s="101"/>
      <c r="R15" s="28">
        <f t="shared" si="1"/>
        <v>1</v>
      </c>
      <c r="S15" s="33">
        <f t="shared" si="2"/>
        <v>1</v>
      </c>
      <c r="T15" s="101"/>
      <c r="U15" s="39">
        <f t="shared" si="3"/>
        <v>0.11934472328346042</v>
      </c>
      <c r="V15" s="33">
        <f t="shared" si="4"/>
        <v>2.6666666743804979E-3</v>
      </c>
      <c r="W15" s="101"/>
      <c r="X15" s="78">
        <f>($AJ$11*$AG$8*S15*$AG$25+$AJ$9*$AG$8*S15*$AG$24+$AG$15*$AG$16*R15*$AG$24)</f>
        <v>10100</v>
      </c>
      <c r="Y15" s="41">
        <f t="shared" si="6"/>
        <v>16945672.486831095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17238652.554395977</v>
      </c>
      <c r="AE15" s="12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0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01"/>
      <c r="M16" s="23">
        <f>'[3]E-Auto'!$E14*(1/100)</f>
        <v>9.2705806451612929E-2</v>
      </c>
      <c r="O16" s="31">
        <f t="shared" si="12"/>
        <v>12383.69</v>
      </c>
      <c r="P16" s="35">
        <f t="shared" si="0"/>
        <v>1307.2072625999999</v>
      </c>
      <c r="Q16" s="101"/>
      <c r="R16" s="28">
        <f t="shared" si="1"/>
        <v>1</v>
      </c>
      <c r="S16" s="33">
        <f t="shared" si="2"/>
        <v>1</v>
      </c>
      <c r="T16" s="101"/>
      <c r="U16" s="39">
        <f t="shared" si="3"/>
        <v>0.11934494715785231</v>
      </c>
      <c r="V16" s="33">
        <f t="shared" si="4"/>
        <v>2.6666666745291819E-3</v>
      </c>
      <c r="W16" s="101"/>
      <c r="X16" s="78">
        <f t="shared" ref="X16:X54" si="13">($AJ$11*$AG$8*S16*$AG$25+$AJ$9*$AG$8*S16*$AG$24+$AG$15*$AG$16*R16*$AG$24)</f>
        <v>10100</v>
      </c>
      <c r="Y16" s="41">
        <f t="shared" si="6"/>
        <v>17028363.861272193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17322363.277487479</v>
      </c>
      <c r="AE16" s="12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0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01"/>
      <c r="M17" s="23">
        <f>'[3]E-Auto'!$E15*(1/100)</f>
        <v>0.1215377419354839</v>
      </c>
      <c r="O17" s="31">
        <f t="shared" si="12"/>
        <v>12443.805</v>
      </c>
      <c r="P17" s="35">
        <f t="shared" si="0"/>
        <v>1313.4315697</v>
      </c>
      <c r="Q17" s="101"/>
      <c r="R17" s="28">
        <f t="shared" si="1"/>
        <v>1</v>
      </c>
      <c r="S17" s="33">
        <f t="shared" si="2"/>
        <v>1</v>
      </c>
      <c r="T17" s="101"/>
      <c r="U17" s="39">
        <f t="shared" si="3"/>
        <v>0.11934517431640014</v>
      </c>
      <c r="V17" s="33">
        <f t="shared" si="4"/>
        <v>2.6666666746800053E-3</v>
      </c>
      <c r="W17" s="101"/>
      <c r="X17" s="78">
        <f t="shared" si="13"/>
        <v>10100</v>
      </c>
      <c r="Y17" s="41">
        <f t="shared" si="6"/>
        <v>17111056.015552551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17406071.288302813</v>
      </c>
      <c r="AE17" s="126"/>
      <c r="AF17" s="155" t="s">
        <v>16</v>
      </c>
      <c r="AG17" s="15"/>
      <c r="AH17" s="158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0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01"/>
      <c r="M18" s="23">
        <f>'[3]E-Auto'!$E16*(1/100)</f>
        <v>0.15036967741935489</v>
      </c>
      <c r="O18" s="31">
        <f t="shared" si="12"/>
        <v>12503.92</v>
      </c>
      <c r="P18" s="35">
        <f t="shared" si="0"/>
        <v>1319.6558768</v>
      </c>
      <c r="Q18" s="101"/>
      <c r="R18" s="28">
        <f t="shared" si="1"/>
        <v>1</v>
      </c>
      <c r="S18" s="33">
        <f t="shared" si="2"/>
        <v>1</v>
      </c>
      <c r="T18" s="101"/>
      <c r="U18" s="39">
        <f t="shared" si="3"/>
        <v>0.11934540479106619</v>
      </c>
      <c r="V18" s="33">
        <f t="shared" si="4"/>
        <v>2.6666666748329879E-3</v>
      </c>
      <c r="W18" s="101"/>
      <c r="X18" s="78">
        <f t="shared" si="13"/>
        <v>10100</v>
      </c>
      <c r="Y18" s="41">
        <f t="shared" si="6"/>
        <v>17193748.961084187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17489776.598253984</v>
      </c>
      <c r="AE18" s="126"/>
      <c r="AF18" s="156"/>
      <c r="AG18" s="16">
        <v>30000</v>
      </c>
      <c r="AH18" s="158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0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01"/>
      <c r="M19" s="23">
        <f>'[3]E-Auto'!$E17*(1/100)</f>
        <v>0.17920161290322587</v>
      </c>
      <c r="O19" s="31">
        <f t="shared" si="12"/>
        <v>12564.035</v>
      </c>
      <c r="P19" s="35">
        <f t="shared" si="0"/>
        <v>1325.8801838999998</v>
      </c>
      <c r="Q19" s="101"/>
      <c r="R19" s="28">
        <f t="shared" si="1"/>
        <v>1</v>
      </c>
      <c r="S19" s="33">
        <f t="shared" si="2"/>
        <v>1</v>
      </c>
      <c r="T19" s="101"/>
      <c r="U19" s="39">
        <f t="shared" si="3"/>
        <v>0.11934563861396749</v>
      </c>
      <c r="V19" s="33">
        <f t="shared" si="4"/>
        <v>2.6666666749881511E-3</v>
      </c>
      <c r="W19" s="101"/>
      <c r="X19" s="78">
        <f t="shared" si="13"/>
        <v>10100</v>
      </c>
      <c r="Y19" s="41">
        <f t="shared" si="6"/>
        <v>17276442.709389891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17573479.218863793</v>
      </c>
      <c r="AE19" s="126"/>
      <c r="AF19" s="157"/>
      <c r="AG19" s="15"/>
      <c r="AH19" s="158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0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01"/>
      <c r="M20" s="23">
        <f>'[3]E-Auto'!$E18*(1/100)</f>
        <v>0.20803354838709684</v>
      </c>
      <c r="O20" s="31">
        <f t="shared" si="12"/>
        <v>12624.15</v>
      </c>
      <c r="P20" s="35">
        <f t="shared" si="0"/>
        <v>1332.1044909999998</v>
      </c>
      <c r="Q20" s="101"/>
      <c r="R20" s="28">
        <f t="shared" si="1"/>
        <v>1</v>
      </c>
      <c r="S20" s="33">
        <f t="shared" si="2"/>
        <v>1</v>
      </c>
      <c r="T20" s="101"/>
      <c r="U20" s="39">
        <f t="shared" si="3"/>
        <v>0.11934587581737592</v>
      </c>
      <c r="V20" s="33">
        <f t="shared" si="4"/>
        <v>2.6666666751455148E-3</v>
      </c>
      <c r="W20" s="101"/>
      <c r="X20" s="78">
        <f t="shared" si="13"/>
        <v>10100</v>
      </c>
      <c r="Y20" s="41">
        <f t="shared" si="6"/>
        <v>17359137.27210382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17657179.161766388</v>
      </c>
      <c r="AE20" s="12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0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01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1338.3287980999999</v>
      </c>
      <c r="Q21" s="101"/>
      <c r="R21" s="28">
        <f t="shared" si="1"/>
        <v>1</v>
      </c>
      <c r="S21" s="33">
        <f t="shared" si="2"/>
        <v>1</v>
      </c>
      <c r="T21" s="101"/>
      <c r="U21" s="39">
        <f t="shared" si="3"/>
        <v>0.11934611643371808</v>
      </c>
      <c r="V21" s="33">
        <f t="shared" si="4"/>
        <v>2.6666666753050999E-3</v>
      </c>
      <c r="W21" s="101"/>
      <c r="X21" s="78">
        <f t="shared" si="13"/>
        <v>10100</v>
      </c>
      <c r="Y21" s="41">
        <f t="shared" si="6"/>
        <v>17441832.660971969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17740876.438707776</v>
      </c>
      <c r="AE21" s="12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0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01"/>
      <c r="M22" s="23">
        <f>'[3]E-Auto'!$E20*(1/100)</f>
        <v>0.26569741935483882</v>
      </c>
      <c r="O22" s="31">
        <f t="shared" si="12"/>
        <v>12744.38</v>
      </c>
      <c r="P22" s="35">
        <f t="shared" si="0"/>
        <v>1344.5531051999999</v>
      </c>
      <c r="Q22" s="101"/>
      <c r="R22" s="28">
        <f t="shared" si="1"/>
        <v>1</v>
      </c>
      <c r="S22" s="33">
        <f t="shared" si="2"/>
        <v>1</v>
      </c>
      <c r="T22" s="101"/>
      <c r="U22" s="39">
        <f t="shared" si="3"/>
        <v>0.11934636049557536</v>
      </c>
      <c r="V22" s="33">
        <f t="shared" si="4"/>
        <v>2.6666666754669274E-3</v>
      </c>
      <c r="W22" s="101"/>
      <c r="X22" s="78">
        <f t="shared" si="13"/>
        <v>10100</v>
      </c>
      <c r="Y22" s="41">
        <f t="shared" si="6"/>
        <v>17524528.887852736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17824571.061546344</v>
      </c>
      <c r="AE22" s="12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0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01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1350.7774122999999</v>
      </c>
      <c r="Q23" s="101"/>
      <c r="R23" s="28">
        <f t="shared" si="1"/>
        <v>1</v>
      </c>
      <c r="S23" s="33">
        <f t="shared" si="2"/>
        <v>1</v>
      </c>
      <c r="T23" s="101"/>
      <c r="U23" s="39">
        <f t="shared" si="3"/>
        <v>0.11934660803568393</v>
      </c>
      <c r="V23" s="33">
        <f t="shared" si="4"/>
        <v>2.6666666756310175E-3</v>
      </c>
      <c r="W23" s="101"/>
      <c r="X23" s="78">
        <f t="shared" si="13"/>
        <v>10100</v>
      </c>
      <c r="Y23" s="41">
        <f t="shared" si="6"/>
        <v>17607225.964717474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17908263.042253453</v>
      </c>
      <c r="AE23" s="12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0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01"/>
      <c r="M24" s="23">
        <f>'[3]E-Auto'!$E22*(1/100)</f>
        <v>0.32336129032258071</v>
      </c>
      <c r="O24" s="31">
        <f t="shared" si="12"/>
        <v>12864.61</v>
      </c>
      <c r="P24" s="35">
        <f t="shared" si="0"/>
        <v>1357.0017194</v>
      </c>
      <c r="Q24" s="101"/>
      <c r="R24" s="28">
        <f t="shared" si="1"/>
        <v>1</v>
      </c>
      <c r="S24" s="33">
        <f t="shared" si="2"/>
        <v>1</v>
      </c>
      <c r="T24" s="101"/>
      <c r="U24" s="39">
        <f t="shared" si="3"/>
        <v>0.11934685908693478</v>
      </c>
      <c r="V24" s="33">
        <f t="shared" si="4"/>
        <v>2.6666666757973923E-3</v>
      </c>
      <c r="W24" s="101"/>
      <c r="X24" s="78">
        <f t="shared" si="13"/>
        <v>10100</v>
      </c>
      <c r="Y24" s="41">
        <f t="shared" si="6"/>
        <v>17689923.903650977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17991952.392913885</v>
      </c>
      <c r="AE24" s="12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0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01"/>
      <c r="M25" s="23">
        <f>'[3]E-Auto'!$E23*(1/100)</f>
        <v>0.35219322580645168</v>
      </c>
      <c r="O25" s="31">
        <f t="shared" si="12"/>
        <v>12924.725</v>
      </c>
      <c r="P25" s="35">
        <f t="shared" si="0"/>
        <v>1363.2260265</v>
      </c>
      <c r="Q25" s="101"/>
      <c r="R25" s="28">
        <f t="shared" si="1"/>
        <v>1</v>
      </c>
      <c r="S25" s="33">
        <f t="shared" si="2"/>
        <v>1</v>
      </c>
      <c r="T25" s="101"/>
      <c r="U25" s="39">
        <f t="shared" si="3"/>
        <v>0.11934711368237363</v>
      </c>
      <c r="V25" s="33">
        <f t="shared" si="4"/>
        <v>2.6666666759660716E-3</v>
      </c>
      <c r="W25" s="101"/>
      <c r="X25" s="78">
        <f t="shared" si="13"/>
        <v>10100</v>
      </c>
      <c r="Y25" s="41">
        <f t="shared" si="6"/>
        <v>17772622.716852073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18075639.125726484</v>
      </c>
      <c r="AE25" s="12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0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01"/>
      <c r="M26" s="23">
        <f>'[3]E-Auto'!$E24*(1/100)</f>
        <v>0.38102516129032266</v>
      </c>
      <c r="O26" s="31">
        <f t="shared" si="12"/>
        <v>12984.84</v>
      </c>
      <c r="P26" s="35">
        <f t="shared" si="0"/>
        <v>1369.4503336</v>
      </c>
      <c r="Q26" s="101"/>
      <c r="R26" s="28">
        <f t="shared" si="1"/>
        <v>1</v>
      </c>
      <c r="S26" s="33">
        <f t="shared" si="2"/>
        <v>1</v>
      </c>
      <c r="T26" s="101"/>
      <c r="U26" s="39">
        <f t="shared" si="3"/>
        <v>0.119347371855201</v>
      </c>
      <c r="V26" s="33">
        <f t="shared" si="4"/>
        <v>2.666666676137078E-3</v>
      </c>
      <c r="W26" s="101"/>
      <c r="X26" s="78">
        <f t="shared" si="13"/>
        <v>10100</v>
      </c>
      <c r="Y26" s="41">
        <f t="shared" si="6"/>
        <v>17855322.416634113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18159323.253004588</v>
      </c>
      <c r="AE26" s="12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0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01"/>
      <c r="M27" s="23">
        <f>'[3]E-Auto'!$E25*(1/100)</f>
        <v>0.40985709677419369</v>
      </c>
      <c r="O27" s="31">
        <f t="shared" si="12"/>
        <v>13044.955</v>
      </c>
      <c r="P27" s="35">
        <f t="shared" si="0"/>
        <v>1375.6746406999998</v>
      </c>
      <c r="Q27" s="101"/>
      <c r="R27" s="28">
        <f t="shared" si="1"/>
        <v>1</v>
      </c>
      <c r="S27" s="33">
        <f t="shared" si="2"/>
        <v>1</v>
      </c>
      <c r="T27" s="101"/>
      <c r="U27" s="39">
        <f t="shared" si="3"/>
        <v>0.11934763363877221</v>
      </c>
      <c r="V27" s="33">
        <f t="shared" si="4"/>
        <v>2.6666666763104315E-3</v>
      </c>
      <c r="W27" s="101"/>
      <c r="X27" s="78">
        <f t="shared" si="13"/>
        <v>10100</v>
      </c>
      <c r="Y27" s="41">
        <f t="shared" si="6"/>
        <v>17938023.015425541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18243004.78717665</v>
      </c>
      <c r="AE27" s="12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0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01"/>
      <c r="M28" s="23">
        <f>'[3]E-Auto'!$E26*(1/100)</f>
        <v>0.43868903225806466</v>
      </c>
      <c r="O28" s="31">
        <f t="shared" si="12"/>
        <v>13105.07</v>
      </c>
      <c r="P28" s="35">
        <f t="shared" si="0"/>
        <v>1381.8989477999999</v>
      </c>
      <c r="Q28" s="101"/>
      <c r="R28" s="28">
        <f t="shared" si="1"/>
        <v>1</v>
      </c>
      <c r="S28" s="33">
        <f t="shared" si="2"/>
        <v>1</v>
      </c>
      <c r="T28" s="101"/>
      <c r="U28" s="39">
        <f t="shared" si="3"/>
        <v>0.11934789906659735</v>
      </c>
      <c r="V28" s="33">
        <f t="shared" si="4"/>
        <v>2.6666666764861547E-3</v>
      </c>
      <c r="W28" s="101"/>
      <c r="X28" s="78">
        <f t="shared" si="13"/>
        <v>10100</v>
      </c>
      <c r="Y28" s="41">
        <f t="shared" si="6"/>
        <v>18020724.5257704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18326683.740786709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0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01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1388.1232548999999</v>
      </c>
      <c r="Q29" s="101"/>
      <c r="R29" s="28">
        <f t="shared" si="1"/>
        <v>1</v>
      </c>
      <c r="S29" s="33">
        <f t="shared" si="2"/>
        <v>1</v>
      </c>
      <c r="T29" s="101"/>
      <c r="U29" s="39">
        <f t="shared" si="3"/>
        <v>0.11934816817234126</v>
      </c>
      <c r="V29" s="33">
        <f t="shared" si="4"/>
        <v>2.6666666766642683E-3</v>
      </c>
      <c r="W29" s="101"/>
      <c r="X29" s="78">
        <f t="shared" si="13"/>
        <v>10100</v>
      </c>
      <c r="Y29" s="41">
        <f t="shared" si="6"/>
        <v>18103426.960328884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18410360.126494955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0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01"/>
      <c r="M30" s="23">
        <f>'[3]E-Auto'!$E28*(1/100)</f>
        <v>0.49635290322580661</v>
      </c>
      <c r="O30" s="31">
        <f t="shared" si="12"/>
        <v>13225.3</v>
      </c>
      <c r="P30" s="35">
        <f t="shared" si="0"/>
        <v>1394.3475619999999</v>
      </c>
      <c r="Q30" s="101"/>
      <c r="R30" s="28">
        <f t="shared" si="1"/>
        <v>1</v>
      </c>
      <c r="S30" s="33">
        <f t="shared" si="2"/>
        <v>1</v>
      </c>
      <c r="T30" s="101"/>
      <c r="U30" s="39">
        <f t="shared" si="3"/>
        <v>0.11934844098982358</v>
      </c>
      <c r="V30" s="33">
        <f t="shared" si="4"/>
        <v>2.6666666768447931E-3</v>
      </c>
      <c r="W30" s="101"/>
      <c r="X30" s="78">
        <f t="shared" si="13"/>
        <v>10100</v>
      </c>
      <c r="Y30" s="41">
        <f t="shared" si="6"/>
        <v>18186130.331877872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18494033.957078278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0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01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1400.5718691</v>
      </c>
      <c r="Q31" s="101"/>
      <c r="R31" s="28">
        <f t="shared" si="1"/>
        <v>1</v>
      </c>
      <c r="S31" s="33">
        <f t="shared" si="2"/>
        <v>1</v>
      </c>
      <c r="T31" s="101"/>
      <c r="U31" s="39">
        <f t="shared" si="3"/>
        <v>0.11934871755301878</v>
      </c>
      <c r="V31" s="33">
        <f t="shared" si="4"/>
        <v>2.6666666770277527E-3</v>
      </c>
      <c r="W31" s="101"/>
      <c r="X31" s="78">
        <f t="shared" si="13"/>
        <v>10100</v>
      </c>
      <c r="Y31" s="41">
        <f t="shared" si="6"/>
        <v>18268834.653311461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18577705.24543076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0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01"/>
      <c r="M32" s="23">
        <f>'[3]E-Auto'!$E30*(1/100)</f>
        <v>0.55401677419354856</v>
      </c>
      <c r="O32" s="31">
        <f t="shared" si="12"/>
        <v>13345.53</v>
      </c>
      <c r="P32" s="35">
        <f t="shared" si="0"/>
        <v>1406.7961762</v>
      </c>
      <c r="Q32" s="101"/>
      <c r="R32" s="28">
        <f t="shared" si="1"/>
        <v>1</v>
      </c>
      <c r="S32" s="33">
        <f t="shared" si="2"/>
        <v>1</v>
      </c>
      <c r="T32" s="101"/>
      <c r="U32" s="39">
        <f t="shared" si="3"/>
        <v>0.11934899789605603</v>
      </c>
      <c r="V32" s="33">
        <f t="shared" si="4"/>
        <v>2.6666666772131677E-3</v>
      </c>
      <c r="W32" s="101"/>
      <c r="X32" s="78">
        <f t="shared" si="13"/>
        <v>10100</v>
      </c>
      <c r="Y32" s="41">
        <f t="shared" si="6"/>
        <v>18351539.937641498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18661374.004564259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0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01"/>
      <c r="M33" s="23">
        <f>'[3]E-Auto'!$E31*(1/100)</f>
        <v>0.58284870967741953</v>
      </c>
      <c r="O33" s="31">
        <f t="shared" si="12"/>
        <v>13405.645</v>
      </c>
      <c r="P33" s="35">
        <f t="shared" si="0"/>
        <v>1413.0204833</v>
      </c>
      <c r="Q33" s="101"/>
      <c r="R33" s="28">
        <f t="shared" si="1"/>
        <v>1</v>
      </c>
      <c r="S33" s="33">
        <f t="shared" si="2"/>
        <v>1</v>
      </c>
      <c r="T33" s="101"/>
      <c r="U33" s="39">
        <f t="shared" si="3"/>
        <v>0.11934928205321933</v>
      </c>
      <c r="V33" s="33">
        <f t="shared" si="4"/>
        <v>2.6666666774010609E-3</v>
      </c>
      <c r="W33" s="101"/>
      <c r="X33" s="78">
        <f t="shared" si="13"/>
        <v>10100</v>
      </c>
      <c r="Y33" s="41">
        <f t="shared" si="6"/>
        <v>18434246.19799811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18745040.2476089</v>
      </c>
      <c r="AE33" s="12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0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01"/>
      <c r="M34" s="23">
        <f>'[3]E-Auto'!$E32*(1/100)</f>
        <v>0.6116806451612905</v>
      </c>
      <c r="O34" s="31">
        <f t="shared" si="12"/>
        <v>13465.76</v>
      </c>
      <c r="P34" s="35">
        <f t="shared" si="0"/>
        <v>1419.2447903999998</v>
      </c>
      <c r="Q34" s="101"/>
      <c r="R34" s="28">
        <f t="shared" si="1"/>
        <v>1</v>
      </c>
      <c r="S34" s="33">
        <f t="shared" si="2"/>
        <v>1</v>
      </c>
      <c r="T34" s="101"/>
      <c r="U34" s="39">
        <f t="shared" si="3"/>
        <v>0.11934957005894746</v>
      </c>
      <c r="V34" s="33">
        <f t="shared" si="4"/>
        <v>2.6666666775914524E-3</v>
      </c>
      <c r="W34" s="101"/>
      <c r="X34" s="78">
        <f t="shared" si="13"/>
        <v>10100</v>
      </c>
      <c r="Y34" s="41">
        <f t="shared" si="6"/>
        <v>18516953.447630275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18828703.987813663</v>
      </c>
      <c r="AE34" s="12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0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01"/>
      <c r="M35" s="23">
        <f>'[3]E-Auto'!$E33*(1/100)</f>
        <v>0.64051258064516148</v>
      </c>
      <c r="O35" s="31">
        <f t="shared" si="12"/>
        <v>13525.875</v>
      </c>
      <c r="P35" s="35">
        <f t="shared" si="0"/>
        <v>1425.4690974999999</v>
      </c>
      <c r="Q35" s="101"/>
      <c r="R35" s="28">
        <f t="shared" si="1"/>
        <v>1</v>
      </c>
      <c r="S35" s="33">
        <f t="shared" si="2"/>
        <v>1</v>
      </c>
      <c r="T35" s="101"/>
      <c r="U35" s="39">
        <f t="shared" si="3"/>
        <v>0.11934986194783397</v>
      </c>
      <c r="V35" s="33">
        <f t="shared" si="4"/>
        <v>2.6666666777843658E-3</v>
      </c>
      <c r="W35" s="101"/>
      <c r="X35" s="78">
        <f t="shared" si="13"/>
        <v>10100</v>
      </c>
      <c r="Y35" s="41">
        <f t="shared" si="6"/>
        <v>18599661.699906301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18912365.238546848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0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01"/>
      <c r="M36" s="23">
        <f>'[3]E-Auto'!$E34*(1/100)</f>
        <v>0.66934451612903245</v>
      </c>
      <c r="O36" s="31">
        <f t="shared" si="12"/>
        <v>13585.99</v>
      </c>
      <c r="P36" s="35">
        <f t="shared" si="0"/>
        <v>1431.6934045999999</v>
      </c>
      <c r="Q36" s="101"/>
      <c r="R36" s="28">
        <f t="shared" si="1"/>
        <v>1</v>
      </c>
      <c r="S36" s="33">
        <f t="shared" si="2"/>
        <v>1</v>
      </c>
      <c r="T36" s="101"/>
      <c r="U36" s="39">
        <f t="shared" si="3"/>
        <v>0.11935015775462716</v>
      </c>
      <c r="V36" s="33">
        <f t="shared" si="4"/>
        <v>2.6666666779798232E-3</v>
      </c>
      <c r="W36" s="101"/>
      <c r="X36" s="78">
        <f t="shared" si="13"/>
        <v>10100</v>
      </c>
      <c r="Y36" s="41">
        <f t="shared" si="6"/>
        <v>18682370.968314398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18996024.013296671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0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01"/>
      <c r="M37" s="23">
        <f>'[3]E-Auto'!$E35*(1/100)</f>
        <v>0.69817645161290343</v>
      </c>
      <c r="O37" s="31">
        <f t="shared" si="12"/>
        <v>13646.105</v>
      </c>
      <c r="P37" s="35">
        <f t="shared" si="0"/>
        <v>1437.9177116999999</v>
      </c>
      <c r="Q37" s="101"/>
      <c r="R37" s="28">
        <f t="shared" si="1"/>
        <v>1</v>
      </c>
      <c r="S37" s="33">
        <f t="shared" si="2"/>
        <v>1</v>
      </c>
      <c r="T37" s="101"/>
      <c r="U37" s="39">
        <f t="shared" si="3"/>
        <v>0.11935045751423019</v>
      </c>
      <c r="V37" s="33">
        <f t="shared" si="4"/>
        <v>2.6666666781778462E-3</v>
      </c>
      <c r="W37" s="101"/>
      <c r="X37" s="78">
        <f t="shared" si="13"/>
        <v>10100</v>
      </c>
      <c r="Y37" s="41">
        <f t="shared" si="6"/>
        <v>18765081.266463216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19079680.325671785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0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01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1444.1420188</v>
      </c>
      <c r="Q38" s="101"/>
      <c r="R38" s="28">
        <f t="shared" si="1"/>
        <v>1</v>
      </c>
      <c r="S38" s="33">
        <f t="shared" si="2"/>
        <v>1</v>
      </c>
      <c r="T38" s="101"/>
      <c r="U38" s="39">
        <f t="shared" si="3"/>
        <v>0.11935076126170094</v>
      </c>
      <c r="V38" s="33">
        <f t="shared" si="4"/>
        <v>2.6666666783784578E-3</v>
      </c>
      <c r="W38" s="101"/>
      <c r="X38" s="78">
        <f t="shared" si="13"/>
        <v>10100</v>
      </c>
      <c r="Y38" s="41">
        <f t="shared" si="6"/>
        <v>18847792.608082365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19163334.189401794</v>
      </c>
      <c r="AE38" s="12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0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01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1450.3663258999998</v>
      </c>
      <c r="Q39" s="101"/>
      <c r="R39" s="28">
        <f t="shared" si="1"/>
        <v>1</v>
      </c>
      <c r="S39" s="33">
        <f t="shared" si="2"/>
        <v>1</v>
      </c>
      <c r="T39" s="101"/>
      <c r="U39" s="39">
        <f t="shared" si="3"/>
        <v>0.11935106903225207</v>
      </c>
      <c r="V39" s="33">
        <f t="shared" si="4"/>
        <v>2.6666666785816794E-3</v>
      </c>
      <c r="W39" s="101"/>
      <c r="X39" s="78">
        <f t="shared" si="13"/>
        <v>10100</v>
      </c>
      <c r="Y39" s="41">
        <f t="shared" si="6"/>
        <v>18930505.007022936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19246985.618337791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0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01"/>
      <c r="M40" s="23">
        <f>'[3]E-Auto'!$E38*(1/100)</f>
        <v>0.78467225806451635</v>
      </c>
      <c r="O40" s="31">
        <f t="shared" si="12"/>
        <v>13826.45</v>
      </c>
      <c r="P40" s="35">
        <f t="shared" si="0"/>
        <v>1456.590633</v>
      </c>
      <c r="Q40" s="101"/>
      <c r="R40" s="28">
        <f t="shared" si="1"/>
        <v>1</v>
      </c>
      <c r="S40" s="33">
        <f t="shared" si="2"/>
        <v>1</v>
      </c>
      <c r="T40" s="101"/>
      <c r="U40" s="39">
        <f t="shared" si="3"/>
        <v>0.11935138086125104</v>
      </c>
      <c r="V40" s="33">
        <f t="shared" si="4"/>
        <v>2.6666666787875356E-3</v>
      </c>
      <c r="W40" s="101"/>
      <c r="X40" s="78">
        <f t="shared" si="13"/>
        <v>10100</v>
      </c>
      <c r="Y40" s="41">
        <f t="shared" si="6"/>
        <v>19013218.47725809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19330634.626452934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0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01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1462.8149401000001</v>
      </c>
      <c r="Q41" s="101"/>
      <c r="R41" s="28">
        <f t="shared" si="1"/>
        <v>1</v>
      </c>
      <c r="S41" s="33">
        <f t="shared" si="2"/>
        <v>1</v>
      </c>
      <c r="T41" s="101"/>
      <c r="U41" s="39">
        <f t="shared" si="3"/>
        <v>0.11935169678422008</v>
      </c>
      <c r="V41" s="33">
        <f t="shared" si="4"/>
        <v>2.6666666789960467E-3</v>
      </c>
      <c r="W41" s="101"/>
      <c r="X41" s="78">
        <f t="shared" si="13"/>
        <v>10100</v>
      </c>
      <c r="Y41" s="41">
        <f t="shared" si="6"/>
        <v>19095933.032883521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19414281.227842927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0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01"/>
      <c r="M42" s="23">
        <f>'[3]E-Auto'!$E40*(1/100)</f>
        <v>0.8423361290322583</v>
      </c>
      <c r="O42" s="31">
        <f t="shared" si="12"/>
        <v>13946.68</v>
      </c>
      <c r="P42" s="35">
        <f t="shared" si="0"/>
        <v>1469.0392471999999</v>
      </c>
      <c r="Q42" s="101"/>
      <c r="R42" s="28">
        <f t="shared" si="1"/>
        <v>1</v>
      </c>
      <c r="S42" s="33">
        <f t="shared" si="2"/>
        <v>1</v>
      </c>
      <c r="T42" s="101"/>
      <c r="U42" s="39">
        <f t="shared" si="3"/>
        <v>0.11935201683683624</v>
      </c>
      <c r="V42" s="33">
        <f t="shared" si="4"/>
        <v>2.6666666792072372E-3</v>
      </c>
      <c r="W42" s="101"/>
      <c r="X42" s="78">
        <f t="shared" si="13"/>
        <v>10100</v>
      </c>
      <c r="Y42" s="41">
        <f t="shared" si="6"/>
        <v>19178648.688118055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19497925.436726585</v>
      </c>
      <c r="AE42" s="12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0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01"/>
      <c r="M43" s="23">
        <f>'[3]E-Auto'!$E41*(1/100)</f>
        <v>0.87116806451612927</v>
      </c>
      <c r="O43" s="31">
        <f t="shared" si="12"/>
        <v>14006.795</v>
      </c>
      <c r="P43" s="35">
        <f t="shared" si="0"/>
        <v>1475.2635542999999</v>
      </c>
      <c r="Q43" s="101"/>
      <c r="R43" s="28">
        <f t="shared" si="1"/>
        <v>1</v>
      </c>
      <c r="S43" s="33">
        <f t="shared" si="2"/>
        <v>1</v>
      </c>
      <c r="T43" s="101"/>
      <c r="U43" s="39">
        <f t="shared" si="3"/>
        <v>0.1193523410549313</v>
      </c>
      <c r="V43" s="33">
        <f t="shared" si="4"/>
        <v>2.666666679421129E-3</v>
      </c>
      <c r="W43" s="101"/>
      <c r="X43" s="78">
        <f t="shared" si="13"/>
        <v>10100</v>
      </c>
      <c r="Y43" s="41">
        <f t="shared" si="6"/>
        <v>19261365.457304154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19581567.267446373</v>
      </c>
      <c r="AE43" s="12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0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01"/>
      <c r="M44" s="23">
        <f>'[3]E-Auto'!$E42*(1/100)</f>
        <v>0.9</v>
      </c>
      <c r="O44" s="31">
        <f t="shared" si="12"/>
        <v>14066.91</v>
      </c>
      <c r="P44" s="35">
        <f t="shared" si="0"/>
        <v>1481.4878613999999</v>
      </c>
      <c r="Q44" s="101"/>
      <c r="R44" s="28">
        <f t="shared" si="1"/>
        <v>1</v>
      </c>
      <c r="S44" s="33">
        <f t="shared" si="2"/>
        <v>1</v>
      </c>
      <c r="T44" s="101"/>
      <c r="U44" s="39">
        <f t="shared" si="3"/>
        <v>0.11935266947449183</v>
      </c>
      <c r="V44" s="33">
        <f t="shared" si="4"/>
        <v>2.6666666796377452E-3</v>
      </c>
      <c r="W44" s="101"/>
      <c r="X44" s="78">
        <f t="shared" si="13"/>
        <v>10100</v>
      </c>
      <c r="Y44" s="41">
        <f t="shared" si="6"/>
        <v>19344083.354908444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19665206.734468915</v>
      </c>
      <c r="AE44" s="126"/>
      <c r="AF44" s="148" t="s">
        <v>44</v>
      </c>
      <c r="AG44" s="149"/>
      <c r="AH44" s="150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0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01"/>
      <c r="M45" s="23">
        <f>'[3]E-Auto'!$E43*(1/100)</f>
        <v>0.928831935483871</v>
      </c>
      <c r="O45" s="31">
        <f t="shared" si="12"/>
        <v>14127.025</v>
      </c>
      <c r="P45" s="35">
        <f t="shared" si="0"/>
        <v>1487.7121685</v>
      </c>
      <c r="Q45" s="101"/>
      <c r="R45" s="28">
        <f t="shared" si="1"/>
        <v>1</v>
      </c>
      <c r="S45" s="33">
        <f t="shared" si="2"/>
        <v>1</v>
      </c>
      <c r="T45" s="101"/>
      <c r="U45" s="39">
        <f t="shared" si="3"/>
        <v>0.11935300213165921</v>
      </c>
      <c r="V45" s="33">
        <f t="shared" si="4"/>
        <v>2.6666666798571092E-3</v>
      </c>
      <c r="W45" s="101"/>
      <c r="X45" s="78">
        <f t="shared" si="13"/>
        <v>10100</v>
      </c>
      <c r="Y45" s="41">
        <f t="shared" si="6"/>
        <v>19426802.395522274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19748843.852385569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0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01"/>
      <c r="M46" s="23">
        <f>'[3]E-Auto'!$E44*(1/100)</f>
        <v>0.95766387096774197</v>
      </c>
      <c r="O46" s="31">
        <f t="shared" si="12"/>
        <v>14187.14</v>
      </c>
      <c r="P46" s="35">
        <f t="shared" si="0"/>
        <v>1493.9364755999998</v>
      </c>
      <c r="Q46" s="101"/>
      <c r="R46" s="28">
        <f t="shared" si="1"/>
        <v>1</v>
      </c>
      <c r="S46" s="33">
        <f t="shared" si="2"/>
        <v>1</v>
      </c>
      <c r="T46" s="101"/>
      <c r="U46" s="39">
        <f t="shared" si="3"/>
        <v>0.11935333906272956</v>
      </c>
      <c r="V46" s="33">
        <f t="shared" si="4"/>
        <v>2.6666666800792432E-3</v>
      </c>
      <c r="W46" s="101"/>
      <c r="X46" s="78">
        <f t="shared" si="13"/>
        <v>10100</v>
      </c>
      <c r="Y46" s="41">
        <f t="shared" si="6"/>
        <v>19509522.593862236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19832478.635912921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0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01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1500.1607827</v>
      </c>
      <c r="Q47" s="101"/>
      <c r="R47" s="28">
        <f t="shared" si="1"/>
        <v>1</v>
      </c>
      <c r="S47" s="33">
        <f t="shared" si="2"/>
        <v>1</v>
      </c>
      <c r="T47" s="101"/>
      <c r="U47" s="39">
        <f t="shared" si="3"/>
        <v>0.11935368030415383</v>
      </c>
      <c r="V47" s="33">
        <f t="shared" si="4"/>
        <v>2.6666666803041718E-3</v>
      </c>
      <c r="W47" s="101"/>
      <c r="X47" s="78">
        <f t="shared" si="13"/>
        <v>10100</v>
      </c>
      <c r="Y47" s="41">
        <f t="shared" si="6"/>
        <v>19592243.964770708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19916111.09989335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0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01"/>
      <c r="M48" s="23">
        <f>'[3]E-Auto'!$E46*(1/100)</f>
        <v>1</v>
      </c>
      <c r="O48" s="31">
        <f t="shared" si="12"/>
        <v>14307.369999999999</v>
      </c>
      <c r="P48" s="35">
        <f t="shared" si="0"/>
        <v>1506.3850897999998</v>
      </c>
      <c r="Q48" s="101"/>
      <c r="R48" s="28">
        <f t="shared" si="1"/>
        <v>1</v>
      </c>
      <c r="S48" s="33">
        <f t="shared" si="2"/>
        <v>1</v>
      </c>
      <c r="T48" s="101"/>
      <c r="U48" s="39">
        <f t="shared" si="3"/>
        <v>0.1193540258925377</v>
      </c>
      <c r="V48" s="33">
        <f t="shared" si="4"/>
        <v>2.6666666805319175E-3</v>
      </c>
      <c r="W48" s="101"/>
      <c r="X48" s="78">
        <f t="shared" si="13"/>
        <v>10100</v>
      </c>
      <c r="Y48" s="41">
        <f t="shared" si="6"/>
        <v>19674966.523216363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19999962.181788251</v>
      </c>
      <c r="AE48" s="126"/>
      <c r="AF48" s="148" t="s">
        <v>45</v>
      </c>
      <c r="AG48" s="149"/>
      <c r="AH48" s="150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0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01"/>
      <c r="M49" s="23">
        <f>'[3]E-Auto'!$E47*(1/100)</f>
        <v>1</v>
      </c>
      <c r="O49" s="31">
        <f t="shared" si="12"/>
        <v>14367.485000000001</v>
      </c>
      <c r="P49" s="35">
        <f t="shared" si="0"/>
        <v>1512.6093968999999</v>
      </c>
      <c r="Q49" s="101"/>
      <c r="R49" s="28">
        <f t="shared" si="1"/>
        <v>1</v>
      </c>
      <c r="S49" s="33">
        <f t="shared" si="2"/>
        <v>1</v>
      </c>
      <c r="T49" s="101"/>
      <c r="U49" s="39">
        <f t="shared" si="3"/>
        <v>0.11935437586464166</v>
      </c>
      <c r="V49" s="33">
        <f t="shared" si="4"/>
        <v>2.6666666807625039E-3</v>
      </c>
      <c r="W49" s="101"/>
      <c r="X49" s="78">
        <f t="shared" si="13"/>
        <v>10100</v>
      </c>
      <c r="Y49" s="41">
        <f t="shared" si="6"/>
        <v>19757690.284294765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20084008.28774786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0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01"/>
      <c r="M50" s="23">
        <f>'[3]E-Auto'!$E48*(1/100)</f>
        <v>1</v>
      </c>
      <c r="O50" s="31">
        <f t="shared" si="12"/>
        <v>14427.6</v>
      </c>
      <c r="P50" s="35">
        <f t="shared" si="0"/>
        <v>1518.8337039999999</v>
      </c>
      <c r="Q50" s="101"/>
      <c r="R50" s="28">
        <f t="shared" si="1"/>
        <v>1</v>
      </c>
      <c r="S50" s="33">
        <f t="shared" si="2"/>
        <v>1</v>
      </c>
      <c r="T50" s="101"/>
      <c r="U50" s="39">
        <f t="shared" si="3"/>
        <v>0.119354730257381</v>
      </c>
      <c r="V50" s="33">
        <f t="shared" si="4"/>
        <v>2.6666666809959539E-3</v>
      </c>
      <c r="W50" s="101"/>
      <c r="X50" s="78">
        <f t="shared" si="13"/>
        <v>10100</v>
      </c>
      <c r="Y50" s="41">
        <f t="shared" si="6"/>
        <v>19840415.263228834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20168055.611563135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0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01"/>
      <c r="M51" s="23">
        <f>'[3]E-Auto'!$E49*(1/100)</f>
        <v>1</v>
      </c>
      <c r="O51" s="31">
        <f t="shared" si="12"/>
        <v>14487.715</v>
      </c>
      <c r="P51" s="35">
        <f t="shared" si="0"/>
        <v>1525.0580110999999</v>
      </c>
      <c r="Q51" s="101"/>
      <c r="R51" s="28">
        <f t="shared" si="1"/>
        <v>1</v>
      </c>
      <c r="S51" s="33">
        <f t="shared" si="2"/>
        <v>1</v>
      </c>
      <c r="T51" s="101"/>
      <c r="U51" s="39">
        <f t="shared" si="3"/>
        <v>0.11935508910782573</v>
      </c>
      <c r="V51" s="33">
        <f t="shared" si="4"/>
        <v>2.6666666812322922E-3</v>
      </c>
      <c r="W51" s="101"/>
      <c r="X51" s="78">
        <f t="shared" si="13"/>
        <v>10100</v>
      </c>
      <c r="Y51" s="41">
        <f t="shared" si="6"/>
        <v>19923141.475369416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20252104.168584924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0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01"/>
      <c r="M52" s="23">
        <f>'[3]E-Auto'!$E50*(1/100)</f>
        <v>1</v>
      </c>
      <c r="O52" s="31">
        <f t="shared" si="12"/>
        <v>14547.83</v>
      </c>
      <c r="P52" s="35">
        <f t="shared" si="0"/>
        <v>1531.2823182</v>
      </c>
      <c r="Q52" s="101"/>
      <c r="R52" s="28">
        <f t="shared" si="1"/>
        <v>1</v>
      </c>
      <c r="S52" s="33">
        <f t="shared" si="2"/>
        <v>1</v>
      </c>
      <c r="T52" s="101"/>
      <c r="U52" s="39">
        <f t="shared" si="3"/>
        <v>0.11935545245320071</v>
      </c>
      <c r="V52" s="33">
        <f t="shared" si="4"/>
        <v>2.6666666814715422E-3</v>
      </c>
      <c r="W52" s="101"/>
      <c r="X52" s="78">
        <f t="shared" si="13"/>
        <v>10100</v>
      </c>
      <c r="Y52" s="41">
        <f t="shared" si="6"/>
        <v>20005868.936195835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20336153.974292543</v>
      </c>
      <c r="AE52" s="126"/>
      <c r="AF52" s="148" t="s">
        <v>46</v>
      </c>
      <c r="AG52" s="149"/>
      <c r="AH52" s="150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0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01"/>
      <c r="M53" s="23">
        <f>'[3]E-Auto'!$E51*(1/100)</f>
        <v>1</v>
      </c>
      <c r="O53" s="31">
        <f t="shared" si="12"/>
        <v>14607.945</v>
      </c>
      <c r="P53" s="35">
        <f t="shared" si="0"/>
        <v>1537.5066252999998</v>
      </c>
      <c r="Q53" s="101"/>
      <c r="R53" s="28">
        <f t="shared" si="1"/>
        <v>1</v>
      </c>
      <c r="S53" s="33">
        <f t="shared" si="2"/>
        <v>1</v>
      </c>
      <c r="T53" s="101"/>
      <c r="U53" s="39">
        <f t="shared" si="3"/>
        <v>0.11935582033088553</v>
      </c>
      <c r="V53" s="33">
        <f t="shared" si="4"/>
        <v>2.6666666817137278E-3</v>
      </c>
      <c r="W53" s="101"/>
      <c r="X53" s="78">
        <f t="shared" si="13"/>
        <v>10100</v>
      </c>
      <c r="Y53" s="41">
        <f t="shared" si="6"/>
        <v>20088597.661316387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20420205.044294301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0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01"/>
      <c r="M54" s="23">
        <f>'[3]E-Auto'!$E52*(1/100)</f>
        <v>1</v>
      </c>
      <c r="O54" s="31">
        <f>B54</f>
        <v>14668.06</v>
      </c>
      <c r="P54" s="35">
        <f t="shared" si="0"/>
        <v>1543.7309323999998</v>
      </c>
      <c r="Q54" s="102"/>
      <c r="R54" s="28">
        <f t="shared" si="1"/>
        <v>1</v>
      </c>
      <c r="S54" s="33">
        <f t="shared" si="2"/>
        <v>1</v>
      </c>
      <c r="T54" s="102"/>
      <c r="U54" s="39">
        <f t="shared" si="3"/>
        <v>0.11935619277841458</v>
      </c>
      <c r="V54" s="33">
        <f t="shared" si="4"/>
        <v>2.666666681958872E-3</v>
      </c>
      <c r="W54" s="102"/>
      <c r="X54" s="78">
        <f t="shared" si="13"/>
        <v>10100</v>
      </c>
      <c r="Y54" s="41">
        <f t="shared" si="6"/>
        <v>20171327.666468903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20504257.394328024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857964495.98808444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33" t="s">
        <v>22</v>
      </c>
      <c r="V56" s="134"/>
      <c r="X56" s="9">
        <f>SUM(X9:X54)</f>
        <v>1933350</v>
      </c>
      <c r="Y56" s="65">
        <f>SUM(Y9:Y54)</f>
        <v>842272552.56988597</v>
      </c>
      <c r="Z56" s="66">
        <f>SUM(Z9:Z54)</f>
        <v>12802554.12028352</v>
      </c>
      <c r="AA56" s="66">
        <f>SUM(AA9:AA54)</f>
        <v>543544.49438964319</v>
      </c>
      <c r="AB56" s="71">
        <f>SUM(AB9:AB54)</f>
        <v>412494.80352554889</v>
      </c>
      <c r="AD56" s="67">
        <f>X56+Y56+Z56+AA56+AB56</f>
        <v>857964495.98808467</v>
      </c>
      <c r="AF56" s="151"/>
      <c r="AG56" s="152"/>
    </row>
    <row r="57" spans="1:34" ht="15" thickBot="1" x14ac:dyDescent="0.35">
      <c r="AF57" s="153"/>
      <c r="AG57" s="154"/>
    </row>
    <row r="58" spans="1:34" x14ac:dyDescent="0.3">
      <c r="AE58" s="25"/>
      <c r="AF58" s="151"/>
      <c r="AG58" s="152"/>
      <c r="AH58" s="43"/>
    </row>
    <row r="59" spans="1:34" ht="15" thickBot="1" x14ac:dyDescent="0.35">
      <c r="AF59" s="153"/>
      <c r="AG59" s="15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0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00"/>
      <c r="L1" s="100"/>
      <c r="N1" s="100"/>
      <c r="Q1" s="100"/>
      <c r="R1" s="78"/>
      <c r="S1" s="78"/>
      <c r="T1" s="100"/>
      <c r="U1" s="78"/>
      <c r="V1" s="78"/>
      <c r="W1" s="100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01"/>
      <c r="K2" s="2"/>
      <c r="L2" s="101"/>
      <c r="O2" s="133" t="s">
        <v>55</v>
      </c>
      <c r="P2" s="134"/>
      <c r="Q2" s="101"/>
      <c r="R2" s="78"/>
      <c r="S2" s="78"/>
      <c r="T2" s="101"/>
      <c r="U2" s="78"/>
      <c r="V2" s="78"/>
      <c r="W2" s="101"/>
      <c r="Y2" s="159" t="s">
        <v>78</v>
      </c>
      <c r="Z2" s="160"/>
      <c r="AA2" s="161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01"/>
      <c r="K3" s="2"/>
      <c r="L3" s="101"/>
      <c r="O3" s="168" t="s">
        <v>77</v>
      </c>
      <c r="P3" s="169"/>
      <c r="Q3" s="101"/>
      <c r="R3" s="78"/>
      <c r="S3" s="78"/>
      <c r="T3" s="101"/>
      <c r="U3" s="78"/>
      <c r="V3" s="78"/>
      <c r="W3" s="101"/>
      <c r="Y3" s="162"/>
      <c r="Z3" s="163"/>
      <c r="AA3" s="164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01"/>
      <c r="K4" s="2"/>
      <c r="L4" s="101"/>
      <c r="O4" s="170"/>
      <c r="P4" s="171"/>
      <c r="Q4" s="101"/>
      <c r="R4" s="78"/>
      <c r="S4" s="78"/>
      <c r="T4" s="101"/>
      <c r="U4" s="78"/>
      <c r="V4" s="78"/>
      <c r="W4" s="101"/>
      <c r="Y4" s="165"/>
      <c r="Z4" s="166"/>
      <c r="AA4" s="167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01"/>
      <c r="I5" s="110" t="s">
        <v>7</v>
      </c>
      <c r="J5" s="114"/>
      <c r="K5" s="111"/>
      <c r="L5" s="101"/>
      <c r="M5" s="114" t="s">
        <v>3</v>
      </c>
      <c r="O5" s="116"/>
      <c r="P5" s="117"/>
      <c r="Q5" s="101"/>
      <c r="R5" s="114" t="s">
        <v>20</v>
      </c>
      <c r="S5" s="111"/>
      <c r="T5" s="101"/>
      <c r="U5" s="110" t="s">
        <v>29</v>
      </c>
      <c r="V5" s="111"/>
      <c r="W5" s="101"/>
      <c r="AE5" s="126"/>
    </row>
    <row r="6" spans="1:36" ht="14.4" customHeight="1" thickBot="1" x14ac:dyDescent="0.35">
      <c r="D6" s="112"/>
      <c r="E6" s="113"/>
      <c r="H6" s="101"/>
      <c r="I6" s="112"/>
      <c r="J6" s="115"/>
      <c r="K6" s="113"/>
      <c r="L6" s="101"/>
      <c r="M6" s="115"/>
      <c r="O6" s="118"/>
      <c r="P6" s="119"/>
      <c r="Q6" s="101"/>
      <c r="R6" s="115"/>
      <c r="S6" s="113"/>
      <c r="T6" s="101"/>
      <c r="U6" s="112"/>
      <c r="V6" s="113"/>
      <c r="W6" s="101"/>
      <c r="AE6" s="12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03" t="s">
        <v>5</v>
      </c>
      <c r="C7" s="103"/>
      <c r="D7" s="122" t="s">
        <v>4</v>
      </c>
      <c r="E7" s="122"/>
      <c r="F7" s="123" t="s">
        <v>6</v>
      </c>
      <c r="G7" s="123"/>
      <c r="H7" s="101"/>
      <c r="I7" s="69" t="s">
        <v>70</v>
      </c>
      <c r="J7" s="14" t="s">
        <v>69</v>
      </c>
      <c r="K7" s="20" t="s">
        <v>68</v>
      </c>
      <c r="L7" s="101"/>
      <c r="M7" s="1" t="s">
        <v>8</v>
      </c>
      <c r="O7" s="120"/>
      <c r="P7" s="121"/>
      <c r="Q7" s="101"/>
      <c r="R7" s="78"/>
      <c r="S7" s="78"/>
      <c r="T7" s="101"/>
      <c r="U7" s="78"/>
      <c r="V7" s="78"/>
      <c r="W7" s="10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01"/>
      <c r="I8" s="70"/>
      <c r="J8" s="7"/>
      <c r="K8" s="18"/>
      <c r="L8" s="101"/>
      <c r="M8" s="21"/>
      <c r="O8" s="30"/>
      <c r="P8" s="34"/>
      <c r="Q8" s="101"/>
      <c r="R8" s="80"/>
      <c r="S8" s="79"/>
      <c r="T8" s="101"/>
      <c r="U8" s="80"/>
      <c r="V8" s="79"/>
      <c r="W8" s="101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0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01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01"/>
      <c r="R9" s="28">
        <f>IF(O9&lt;$AG$18,1,2)</f>
        <v>1</v>
      </c>
      <c r="S9" s="33">
        <f>IF(P9&lt;$AG$10,1,2)</f>
        <v>1</v>
      </c>
      <c r="T9" s="101"/>
      <c r="U9" s="39">
        <f>($AI$15/$AG$20)*(1+0.15*(O9/$AG$18)^4)+$AH$33</f>
        <v>0.11934324546675659</v>
      </c>
      <c r="V9" s="33">
        <f>($AI$7/$AG$12)*(1+0.15*(P9/$AG$10)^4)+$AH$32</f>
        <v>2.6666666730206724E-3</v>
      </c>
      <c r="W9" s="101"/>
      <c r="X9" s="78">
        <f>($AG$7*$AG$8*S9*$AG$24+$AG$15*$AG$16*R9*$AG$24)</f>
        <v>3600</v>
      </c>
      <c r="Y9" s="41">
        <f>(O9*U9*$AG$30+P9*V9*$AG$29)*365</f>
        <v>16366508.621649075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16643953.215604875</v>
      </c>
      <c r="AE9" s="126"/>
      <c r="AF9" s="155" t="s">
        <v>15</v>
      </c>
      <c r="AG9" s="15"/>
      <c r="AH9" s="15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0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01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E10+(I10)</f>
        <v>1251.86142</v>
      </c>
      <c r="Q10" s="101"/>
      <c r="R10" s="28">
        <f t="shared" ref="R10:R54" si="2">IF(O10&lt;$AG$18,1,2)</f>
        <v>1</v>
      </c>
      <c r="S10" s="33">
        <f t="shared" ref="S10:S54" si="3">IF(P10&lt;$AG$10,1,2)</f>
        <v>1</v>
      </c>
      <c r="T10" s="10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0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26"/>
      <c r="AF10" s="156"/>
      <c r="AG10" s="16">
        <v>110400</v>
      </c>
      <c r="AH10" s="15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0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01"/>
      <c r="M11" s="23">
        <f>'[3]E-Auto'!$E9*(1/100)</f>
        <v>3.1800000000000001E-3</v>
      </c>
      <c r="O11" s="31">
        <f t="shared" si="0"/>
        <v>12143.23</v>
      </c>
      <c r="P11" s="35">
        <f t="shared" si="1"/>
        <v>1264.3100341999998</v>
      </c>
      <c r="Q11" s="101"/>
      <c r="R11" s="28">
        <f t="shared" si="2"/>
        <v>1</v>
      </c>
      <c r="S11" s="33">
        <f t="shared" si="3"/>
        <v>1</v>
      </c>
      <c r="T11" s="101"/>
      <c r="U11" s="39">
        <f t="shared" si="4"/>
        <v>0.1193440710479194</v>
      </c>
      <c r="V11" s="33">
        <f t="shared" si="5"/>
        <v>2.6666666735468188E-3</v>
      </c>
      <c r="W11" s="101"/>
      <c r="X11" s="78">
        <f t="shared" si="6"/>
        <v>3600</v>
      </c>
      <c r="Y11" s="41">
        <f t="shared" si="7"/>
        <v>16697257.786069337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16980215.362265412</v>
      </c>
      <c r="AE11" s="126"/>
      <c r="AF11" s="157"/>
      <c r="AG11" s="15"/>
      <c r="AH11" s="15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0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01"/>
      <c r="M12" s="23">
        <f>'[3]E-Auto'!$E10*(1/100)</f>
        <v>4.1700000000000001E-3</v>
      </c>
      <c r="O12" s="31">
        <f t="shared" si="0"/>
        <v>12263.46</v>
      </c>
      <c r="P12" s="35">
        <f t="shared" si="1"/>
        <v>1276.7586483999999</v>
      </c>
      <c r="Q12" s="101"/>
      <c r="R12" s="28">
        <f t="shared" si="2"/>
        <v>1</v>
      </c>
      <c r="S12" s="33">
        <f t="shared" si="3"/>
        <v>1</v>
      </c>
      <c r="T12" s="101"/>
      <c r="U12" s="39">
        <f t="shared" si="4"/>
        <v>0.119344502661417</v>
      </c>
      <c r="V12" s="33">
        <f t="shared" si="5"/>
        <v>2.6666666738218193E-3</v>
      </c>
      <c r="W12" s="101"/>
      <c r="X12" s="78">
        <f t="shared" si="6"/>
        <v>3600</v>
      </c>
      <c r="Y12" s="41">
        <f t="shared" si="7"/>
        <v>16862636.736922737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17148347.506755061</v>
      </c>
      <c r="AE12" s="12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0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01"/>
      <c r="M13" s="23">
        <f>'[3]E-Auto'!$E11*(1/100)</f>
        <v>6.2100000000000002E-3</v>
      </c>
      <c r="O13" s="31">
        <f t="shared" si="0"/>
        <v>12383.69</v>
      </c>
      <c r="P13" s="35">
        <f t="shared" si="1"/>
        <v>1289.2072625999999</v>
      </c>
      <c r="Q13" s="101"/>
      <c r="R13" s="28">
        <f t="shared" si="2"/>
        <v>1</v>
      </c>
      <c r="S13" s="33">
        <f t="shared" si="3"/>
        <v>1</v>
      </c>
      <c r="T13" s="101"/>
      <c r="U13" s="39">
        <f t="shared" si="4"/>
        <v>0.11934494715785231</v>
      </c>
      <c r="V13" s="33">
        <f t="shared" si="5"/>
        <v>2.666666674104983E-3</v>
      </c>
      <c r="W13" s="101"/>
      <c r="X13" s="78">
        <f>($AG$7*$AG$8*S13*$AG$24+$AG$15*$AG$16*R13*$AG$24)</f>
        <v>3600</v>
      </c>
      <c r="Y13" s="41">
        <f t="shared" si="7"/>
        <v>17028018.717267245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17316469.341823034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0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01"/>
      <c r="M14" s="23">
        <f>'[3]E-Auto'!$E12*(1/100)</f>
        <v>3.5041935483870967E-2</v>
      </c>
      <c r="O14" s="31">
        <f t="shared" si="0"/>
        <v>12503.92</v>
      </c>
      <c r="P14" s="35">
        <f t="shared" si="1"/>
        <v>1301.6558768</v>
      </c>
      <c r="Q14" s="101"/>
      <c r="R14" s="28">
        <f t="shared" si="2"/>
        <v>1</v>
      </c>
      <c r="S14" s="33">
        <f t="shared" si="3"/>
        <v>1</v>
      </c>
      <c r="T14" s="101"/>
      <c r="U14" s="39">
        <f t="shared" si="4"/>
        <v>0.11934540479106619</v>
      </c>
      <c r="V14" s="33">
        <f t="shared" si="5"/>
        <v>2.6666666743964699E-3</v>
      </c>
      <c r="W14" s="101"/>
      <c r="X14" s="78">
        <f>($AG$7*$AG$8*S14*$AG$24+$AG$15*$AG$16*R14*$AG$24)+AG26</f>
        <v>1511350</v>
      </c>
      <c r="Y14" s="41">
        <f t="shared" si="7"/>
        <v>17193403.817079041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18992006.318940766</v>
      </c>
      <c r="AE14" s="12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0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01"/>
      <c r="M15" s="23">
        <f>'[3]E-Auto'!$E13*(1/100)</f>
        <v>6.3873870967741941E-2</v>
      </c>
      <c r="O15" s="31">
        <f t="shared" si="0"/>
        <v>12624.15</v>
      </c>
      <c r="P15" s="35">
        <f t="shared" si="1"/>
        <v>1314.1044909999998</v>
      </c>
      <c r="Q15" s="101"/>
      <c r="R15" s="28">
        <f t="shared" si="2"/>
        <v>1</v>
      </c>
      <c r="S15" s="33">
        <f t="shared" si="3"/>
        <v>1</v>
      </c>
      <c r="T15" s="101"/>
      <c r="U15" s="39">
        <f t="shared" si="4"/>
        <v>0.11934587581737592</v>
      </c>
      <c r="V15" s="33">
        <f t="shared" si="5"/>
        <v>2.66666667469644E-3</v>
      </c>
      <c r="W15" s="101"/>
      <c r="X15" s="78">
        <f>($AJ$11*$AG$8*S15*$AG$25+$AJ$9*$AG$8*S15*$AG$24+$AG$15*$AG$16*R15*$AG$24)</f>
        <v>10100</v>
      </c>
      <c r="Y15" s="41">
        <f t="shared" si="7"/>
        <v>17358792.12809848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17658539.523035269</v>
      </c>
      <c r="AE15" s="12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0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01"/>
      <c r="M16" s="23">
        <f>'[3]E-Auto'!$E14*(1/100)</f>
        <v>9.2705806451612929E-2</v>
      </c>
      <c r="O16" s="31">
        <f t="shared" si="0"/>
        <v>12744.38</v>
      </c>
      <c r="P16" s="35">
        <f t="shared" si="1"/>
        <v>1326.5531051999999</v>
      </c>
      <c r="Q16" s="101"/>
      <c r="R16" s="28">
        <f t="shared" si="2"/>
        <v>1</v>
      </c>
      <c r="S16" s="33">
        <f t="shared" si="3"/>
        <v>1</v>
      </c>
      <c r="T16" s="101"/>
      <c r="U16" s="39">
        <f t="shared" si="4"/>
        <v>0.11934636049557536</v>
      </c>
      <c r="V16" s="33">
        <f t="shared" si="5"/>
        <v>2.6666666750050578E-3</v>
      </c>
      <c r="W16" s="101"/>
      <c r="X16" s="78">
        <f t="shared" ref="X16:X54" si="13">($AJ$11*$AG$8*S16*$AG$25+$AJ$9*$AG$8*S16*$AG$24+$AG$15*$AG$16*R16*$AG$24)</f>
        <v>10100</v>
      </c>
      <c r="Y16" s="41">
        <f t="shared" si="7"/>
        <v>17524183.743847191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17826319.047628183</v>
      </c>
      <c r="AE16" s="12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0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01"/>
      <c r="M17" s="23">
        <f>'[3]E-Auto'!$E15*(1/100)</f>
        <v>0.1215377419354839</v>
      </c>
      <c r="O17" s="31">
        <f t="shared" si="0"/>
        <v>12864.61</v>
      </c>
      <c r="P17" s="35">
        <f t="shared" si="1"/>
        <v>1339.0017194</v>
      </c>
      <c r="Q17" s="101"/>
      <c r="R17" s="28">
        <f t="shared" si="2"/>
        <v>1</v>
      </c>
      <c r="S17" s="33">
        <f t="shared" si="3"/>
        <v>1</v>
      </c>
      <c r="T17" s="101"/>
      <c r="U17" s="39">
        <f t="shared" si="4"/>
        <v>0.11934685908693478</v>
      </c>
      <c r="V17" s="33">
        <f t="shared" si="5"/>
        <v>2.666666675322487E-3</v>
      </c>
      <c r="W17" s="101"/>
      <c r="X17" s="78">
        <f t="shared" si="13"/>
        <v>10100</v>
      </c>
      <c r="Y17" s="41">
        <f t="shared" si="7"/>
        <v>17689578.759645224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17994094.988039542</v>
      </c>
      <c r="AE17" s="126"/>
      <c r="AF17" s="155" t="s">
        <v>16</v>
      </c>
      <c r="AG17" s="15"/>
      <c r="AH17" s="158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0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01"/>
      <c r="M18" s="23">
        <f>'[3]E-Auto'!$E16*(1/100)</f>
        <v>0.15036967741935489</v>
      </c>
      <c r="O18" s="31">
        <f t="shared" si="0"/>
        <v>12984.84</v>
      </c>
      <c r="P18" s="35">
        <f t="shared" si="1"/>
        <v>1351.4503336</v>
      </c>
      <c r="Q18" s="101"/>
      <c r="R18" s="28">
        <f t="shared" si="2"/>
        <v>1</v>
      </c>
      <c r="S18" s="33">
        <f t="shared" si="3"/>
        <v>1</v>
      </c>
      <c r="T18" s="101"/>
      <c r="U18" s="39">
        <f t="shared" si="4"/>
        <v>0.119347371855201</v>
      </c>
      <c r="V18" s="33">
        <f t="shared" si="5"/>
        <v>2.6666666756488943E-3</v>
      </c>
      <c r="W18" s="101"/>
      <c r="X18" s="78">
        <f t="shared" si="13"/>
        <v>10100</v>
      </c>
      <c r="Y18" s="41">
        <f t="shared" si="7"/>
        <v>17854977.272628143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18161867.441404928</v>
      </c>
      <c r="AE18" s="126"/>
      <c r="AF18" s="156"/>
      <c r="AG18" s="16">
        <v>30000</v>
      </c>
      <c r="AH18" s="158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0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01"/>
      <c r="M19" s="23">
        <f>'[3]E-Auto'!$E17*(1/100)</f>
        <v>0.17920161290322587</v>
      </c>
      <c r="O19" s="31">
        <f t="shared" si="0"/>
        <v>13105.07</v>
      </c>
      <c r="P19" s="35">
        <f t="shared" si="1"/>
        <v>1363.8989477999999</v>
      </c>
      <c r="Q19" s="101"/>
      <c r="R19" s="28">
        <f t="shared" si="2"/>
        <v>1</v>
      </c>
      <c r="S19" s="33">
        <f t="shared" si="3"/>
        <v>1</v>
      </c>
      <c r="T19" s="101"/>
      <c r="U19" s="39">
        <f t="shared" si="4"/>
        <v>0.11934789906659735</v>
      </c>
      <c r="V19" s="33">
        <f t="shared" si="5"/>
        <v>2.6666666759844471E-3</v>
      </c>
      <c r="W19" s="101"/>
      <c r="X19" s="78">
        <f t="shared" si="13"/>
        <v>10100</v>
      </c>
      <c r="Y19" s="41">
        <f t="shared" si="7"/>
        <v>18020379.381764211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18329636.506692592</v>
      </c>
      <c r="AE19" s="126"/>
      <c r="AF19" s="157"/>
      <c r="AG19" s="15"/>
      <c r="AH19" s="158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0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01"/>
      <c r="M20" s="23">
        <f>'[3]E-Auto'!$E18*(1/100)</f>
        <v>0.20803354838709684</v>
      </c>
      <c r="O20" s="31">
        <f t="shared" si="0"/>
        <v>13225.3</v>
      </c>
      <c r="P20" s="35">
        <f t="shared" si="1"/>
        <v>1376.3475619999999</v>
      </c>
      <c r="Q20" s="101"/>
      <c r="R20" s="28">
        <f t="shared" si="2"/>
        <v>1</v>
      </c>
      <c r="S20" s="33">
        <f t="shared" si="3"/>
        <v>1</v>
      </c>
      <c r="T20" s="101"/>
      <c r="U20" s="39">
        <f t="shared" si="4"/>
        <v>0.11934844098982358</v>
      </c>
      <c r="V20" s="33">
        <f t="shared" si="5"/>
        <v>2.6666666763293149E-3</v>
      </c>
      <c r="W20" s="101"/>
      <c r="X20" s="78">
        <f t="shared" si="13"/>
        <v>10100</v>
      </c>
      <c r="Y20" s="41">
        <f t="shared" si="7"/>
        <v>18185785.187871456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18497402.28472057</v>
      </c>
      <c r="AE20" s="12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0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01"/>
      <c r="M21" s="23">
        <f>'[3]E-Auto'!$E19*(1/100)</f>
        <v>0.23686548387096781</v>
      </c>
      <c r="O21" s="31">
        <f t="shared" si="0"/>
        <v>13345.53</v>
      </c>
      <c r="P21" s="35">
        <f t="shared" si="1"/>
        <v>1388.7961762</v>
      </c>
      <c r="Q21" s="101"/>
      <c r="R21" s="28">
        <f t="shared" si="2"/>
        <v>1</v>
      </c>
      <c r="S21" s="33">
        <f t="shared" si="3"/>
        <v>1</v>
      </c>
      <c r="T21" s="101"/>
      <c r="U21" s="39">
        <f t="shared" si="4"/>
        <v>0.11934899789605603</v>
      </c>
      <c r="V21" s="33">
        <f t="shared" si="5"/>
        <v>2.6666666766836681E-3</v>
      </c>
      <c r="W21" s="101"/>
      <c r="X21" s="78">
        <f t="shared" si="13"/>
        <v>10100</v>
      </c>
      <c r="Y21" s="41">
        <f t="shared" si="7"/>
        <v>18351194.793634843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18665164.878173813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0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01"/>
      <c r="M22" s="23">
        <f>'[3]E-Auto'!$E20*(1/100)</f>
        <v>0.26569741935483882</v>
      </c>
      <c r="O22" s="31">
        <f t="shared" si="0"/>
        <v>13465.76</v>
      </c>
      <c r="P22" s="35">
        <f t="shared" si="1"/>
        <v>1401.2447903999998</v>
      </c>
      <c r="Q22" s="101"/>
      <c r="R22" s="28">
        <f t="shared" si="2"/>
        <v>1</v>
      </c>
      <c r="S22" s="33">
        <f t="shared" si="3"/>
        <v>1</v>
      </c>
      <c r="T22" s="101"/>
      <c r="U22" s="39">
        <f t="shared" si="4"/>
        <v>0.11934957005894746</v>
      </c>
      <c r="V22" s="33">
        <f t="shared" si="5"/>
        <v>2.6666666770476799E-3</v>
      </c>
      <c r="W22" s="101"/>
      <c r="X22" s="78">
        <f t="shared" si="13"/>
        <v>10100</v>
      </c>
      <c r="Y22" s="41">
        <f t="shared" si="7"/>
        <v>18516608.303623382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18832924.391621348</v>
      </c>
      <c r="AE22" s="12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0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01"/>
      <c r="M23" s="23">
        <f>'[3]E-Auto'!$E21*(1/100)</f>
        <v>0.29452935483870979</v>
      </c>
      <c r="O23" s="31">
        <f t="shared" si="0"/>
        <v>13585.99</v>
      </c>
      <c r="P23" s="35">
        <f t="shared" si="1"/>
        <v>1413.6934045999999</v>
      </c>
      <c r="Q23" s="101"/>
      <c r="R23" s="28">
        <f t="shared" si="2"/>
        <v>1</v>
      </c>
      <c r="S23" s="33">
        <f t="shared" si="3"/>
        <v>1</v>
      </c>
      <c r="T23" s="101"/>
      <c r="U23" s="39">
        <f t="shared" si="4"/>
        <v>0.11935015775462716</v>
      </c>
      <c r="V23" s="33">
        <f t="shared" si="5"/>
        <v>2.6666666774215232E-3</v>
      </c>
      <c r="W23" s="101"/>
      <c r="X23" s="78">
        <f t="shared" si="13"/>
        <v>10100</v>
      </c>
      <c r="Y23" s="41">
        <f t="shared" si="7"/>
        <v>18682025.824307259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19000680.931533348</v>
      </c>
      <c r="AE23" s="12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0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01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1426.1420188</v>
      </c>
      <c r="Q24" s="101"/>
      <c r="R24" s="28">
        <f t="shared" si="2"/>
        <v>1</v>
      </c>
      <c r="S24" s="33">
        <f t="shared" si="3"/>
        <v>1</v>
      </c>
      <c r="T24" s="101"/>
      <c r="U24" s="39">
        <f t="shared" si="4"/>
        <v>0.11935076126170094</v>
      </c>
      <c r="V24" s="33">
        <f t="shared" si="5"/>
        <v>2.6666666778053742E-3</v>
      </c>
      <c r="W24" s="101"/>
      <c r="X24" s="78">
        <f t="shared" si="13"/>
        <v>10100</v>
      </c>
      <c r="Y24" s="41">
        <f t="shared" si="7"/>
        <v>18847447.464074973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19168434.60629832</v>
      </c>
      <c r="AE24" s="12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0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01"/>
      <c r="M25" s="23">
        <f>'[3]E-Auto'!$E23*(1/100)</f>
        <v>0.35219322580645168</v>
      </c>
      <c r="O25" s="31">
        <f t="shared" si="0"/>
        <v>13826.45</v>
      </c>
      <c r="P25" s="35">
        <f t="shared" si="1"/>
        <v>1438.590633</v>
      </c>
      <c r="Q25" s="101"/>
      <c r="R25" s="28">
        <f t="shared" si="2"/>
        <v>1</v>
      </c>
      <c r="S25" s="33">
        <f t="shared" si="3"/>
        <v>1</v>
      </c>
      <c r="T25" s="101"/>
      <c r="U25" s="39">
        <f t="shared" si="4"/>
        <v>0.11935138086125104</v>
      </c>
      <c r="V25" s="33">
        <f t="shared" si="5"/>
        <v>2.6666666781994092E-3</v>
      </c>
      <c r="W25" s="101"/>
      <c r="X25" s="78">
        <f t="shared" si="13"/>
        <v>10100</v>
      </c>
      <c r="Y25" s="41">
        <f t="shared" si="7"/>
        <v>19012873.333250437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19336185.52624017</v>
      </c>
      <c r="AE25" s="12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0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01"/>
      <c r="M26" s="23">
        <f>'[3]E-Auto'!$E24*(1/100)</f>
        <v>0.38102516129032266</v>
      </c>
      <c r="O26" s="31">
        <f t="shared" si="0"/>
        <v>13946.68</v>
      </c>
      <c r="P26" s="35">
        <f t="shared" si="1"/>
        <v>1451.0392471999999</v>
      </c>
      <c r="Q26" s="101"/>
      <c r="R26" s="28">
        <f t="shared" si="2"/>
        <v>1</v>
      </c>
      <c r="S26" s="33">
        <f t="shared" si="3"/>
        <v>1</v>
      </c>
      <c r="T26" s="101"/>
      <c r="U26" s="39">
        <f t="shared" si="4"/>
        <v>0.11935201683683624</v>
      </c>
      <c r="V26" s="33">
        <f t="shared" si="5"/>
        <v>2.6666666786038075E-3</v>
      </c>
      <c r="W26" s="101"/>
      <c r="X26" s="78">
        <f t="shared" si="13"/>
        <v>10100</v>
      </c>
      <c r="Y26" s="41">
        <f t="shared" si="7"/>
        <v>19178303.544110138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19503933.803635392</v>
      </c>
      <c r="AE26" s="12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0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01"/>
      <c r="M27" s="23">
        <f>'[3]E-Auto'!$E25*(1/100)</f>
        <v>0.40985709677419369</v>
      </c>
      <c r="O27" s="31">
        <f t="shared" si="0"/>
        <v>14066.91</v>
      </c>
      <c r="P27" s="35">
        <f t="shared" si="1"/>
        <v>1463.4878613999999</v>
      </c>
      <c r="Q27" s="101"/>
      <c r="R27" s="28">
        <f t="shared" si="2"/>
        <v>1</v>
      </c>
      <c r="S27" s="33">
        <f t="shared" si="3"/>
        <v>1</v>
      </c>
      <c r="T27" s="101"/>
      <c r="U27" s="39">
        <f t="shared" si="4"/>
        <v>0.11935266947449183</v>
      </c>
      <c r="V27" s="33">
        <f t="shared" si="5"/>
        <v>2.666666679018749E-3</v>
      </c>
      <c r="W27" s="101"/>
      <c r="X27" s="78">
        <f t="shared" si="13"/>
        <v>10100</v>
      </c>
      <c r="Y27" s="41">
        <f t="shared" si="7"/>
        <v>19343738.210900251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19671679.552730158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0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01"/>
      <c r="M28" s="23">
        <f>'[3]E-Auto'!$E26*(1/100)</f>
        <v>0.43868903225806466</v>
      </c>
      <c r="O28" s="31">
        <f t="shared" si="0"/>
        <v>14187.14</v>
      </c>
      <c r="P28" s="35">
        <f t="shared" si="1"/>
        <v>1475.9364755999998</v>
      </c>
      <c r="Q28" s="101"/>
      <c r="R28" s="28">
        <f t="shared" si="2"/>
        <v>1</v>
      </c>
      <c r="S28" s="33">
        <f t="shared" si="3"/>
        <v>1</v>
      </c>
      <c r="T28" s="101"/>
      <c r="U28" s="39">
        <f t="shared" si="4"/>
        <v>0.11935333906272956</v>
      </c>
      <c r="V28" s="33">
        <f t="shared" si="5"/>
        <v>2.6666666794444159E-3</v>
      </c>
      <c r="W28" s="101"/>
      <c r="X28" s="78">
        <f t="shared" si="13"/>
        <v>10100</v>
      </c>
      <c r="Y28" s="41">
        <f t="shared" si="7"/>
        <v>19509177.449853759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19839422.889757454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0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01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1488.3850897999998</v>
      </c>
      <c r="Q29" s="101"/>
      <c r="R29" s="28">
        <f t="shared" si="2"/>
        <v>1</v>
      </c>
      <c r="S29" s="33">
        <f t="shared" si="3"/>
        <v>1</v>
      </c>
      <c r="T29" s="101"/>
      <c r="U29" s="39">
        <f t="shared" si="4"/>
        <v>0.1193540258925377</v>
      </c>
      <c r="V29" s="33">
        <f t="shared" si="5"/>
        <v>2.6666666798809903E-3</v>
      </c>
      <c r="W29" s="101"/>
      <c r="X29" s="78">
        <f t="shared" si="13"/>
        <v>10100</v>
      </c>
      <c r="Y29" s="41">
        <f t="shared" si="7"/>
        <v>19674621.3792076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20007163.932954211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0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01"/>
      <c r="M30" s="23">
        <f>'[3]E-Auto'!$E28*(1/100)</f>
        <v>0.49635290322580661</v>
      </c>
      <c r="O30" s="31">
        <f t="shared" si="0"/>
        <v>14427.6</v>
      </c>
      <c r="P30" s="35">
        <f t="shared" si="1"/>
        <v>1500.8337039999999</v>
      </c>
      <c r="Q30" s="101"/>
      <c r="R30" s="28">
        <f t="shared" si="2"/>
        <v>1</v>
      </c>
      <c r="S30" s="33">
        <f t="shared" si="3"/>
        <v>1</v>
      </c>
      <c r="T30" s="101"/>
      <c r="U30" s="39">
        <f t="shared" si="4"/>
        <v>0.119354730257381</v>
      </c>
      <c r="V30" s="33">
        <f t="shared" si="5"/>
        <v>2.6666666803286578E-3</v>
      </c>
      <c r="W30" s="101"/>
      <c r="X30" s="78">
        <f t="shared" si="13"/>
        <v>10100</v>
      </c>
      <c r="Y30" s="41">
        <f t="shared" si="7"/>
        <v>19840070.119219776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20174902.802578438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0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01"/>
      <c r="M31" s="23">
        <f>'[3]E-Auto'!$E29*(1/100)</f>
        <v>0.52518483870967758</v>
      </c>
      <c r="O31" s="31">
        <f t="shared" si="0"/>
        <v>14547.83</v>
      </c>
      <c r="P31" s="35">
        <f t="shared" si="1"/>
        <v>1513.2823182</v>
      </c>
      <c r="Q31" s="101"/>
      <c r="R31" s="28">
        <f t="shared" si="2"/>
        <v>1</v>
      </c>
      <c r="S31" s="33">
        <f t="shared" si="3"/>
        <v>1</v>
      </c>
      <c r="T31" s="101"/>
      <c r="U31" s="39">
        <f t="shared" si="4"/>
        <v>0.11935545245320071</v>
      </c>
      <c r="V31" s="33">
        <f t="shared" si="5"/>
        <v>2.6666666807876041E-3</v>
      </c>
      <c r="W31" s="101"/>
      <c r="X31" s="78">
        <f t="shared" si="13"/>
        <v>10100</v>
      </c>
      <c r="Y31" s="41">
        <f t="shared" si="7"/>
        <v>20005523.792186476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20342639.620926321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0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01"/>
      <c r="M32" s="23">
        <f>'[3]E-Auto'!$E30*(1/100)</f>
        <v>0.55401677419354856</v>
      </c>
      <c r="O32" s="31">
        <f t="shared" si="0"/>
        <v>14668.06</v>
      </c>
      <c r="P32" s="35">
        <f t="shared" si="1"/>
        <v>1525.7309323999998</v>
      </c>
      <c r="Q32" s="101"/>
      <c r="R32" s="28">
        <f t="shared" si="2"/>
        <v>1</v>
      </c>
      <c r="S32" s="33">
        <f t="shared" si="3"/>
        <v>1</v>
      </c>
      <c r="T32" s="101"/>
      <c r="U32" s="39">
        <f t="shared" si="4"/>
        <v>0.11935619277841458</v>
      </c>
      <c r="V32" s="33">
        <f t="shared" si="5"/>
        <v>2.6666666812580177E-3</v>
      </c>
      <c r="W32" s="101"/>
      <c r="X32" s="78">
        <f t="shared" si="13"/>
        <v>10100</v>
      </c>
      <c r="Y32" s="41">
        <f t="shared" si="7"/>
        <v>20170982.522459235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20510374.512349397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0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01"/>
      <c r="M33" s="23">
        <f>'[3]E-Auto'!$E31*(1/100)</f>
        <v>0.58284870967741953</v>
      </c>
      <c r="O33" s="31">
        <f t="shared" si="0"/>
        <v>14788.29</v>
      </c>
      <c r="P33" s="35">
        <f t="shared" si="1"/>
        <v>1538.1795466000001</v>
      </c>
      <c r="Q33" s="101"/>
      <c r="R33" s="28">
        <f t="shared" si="2"/>
        <v>1</v>
      </c>
      <c r="S33" s="33">
        <f t="shared" si="3"/>
        <v>1</v>
      </c>
      <c r="T33" s="101"/>
      <c r="U33" s="39">
        <f t="shared" si="4"/>
        <v>0.11935695153391687</v>
      </c>
      <c r="V33" s="33">
        <f t="shared" si="5"/>
        <v>2.6666666817400878E-3</v>
      </c>
      <c r="W33" s="101"/>
      <c r="X33" s="78">
        <f t="shared" si="13"/>
        <v>10100</v>
      </c>
      <c r="Y33" s="41">
        <f t="shared" si="7"/>
        <v>20336446.43646203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20678107.603271637</v>
      </c>
      <c r="AE33" s="12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0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01"/>
      <c r="M34" s="23">
        <f>'[3]E-Auto'!$E32*(1/100)</f>
        <v>0.6116806451612905</v>
      </c>
      <c r="O34" s="31">
        <f t="shared" si="0"/>
        <v>14908.52</v>
      </c>
      <c r="P34" s="35">
        <f t="shared" si="1"/>
        <v>1550.6281607999999</v>
      </c>
      <c r="Q34" s="101"/>
      <c r="R34" s="28">
        <f t="shared" si="2"/>
        <v>1</v>
      </c>
      <c r="S34" s="33">
        <f t="shared" si="3"/>
        <v>1</v>
      </c>
      <c r="T34" s="101"/>
      <c r="U34" s="39">
        <f t="shared" si="4"/>
        <v>0.1193577290230783</v>
      </c>
      <c r="V34" s="33">
        <f t="shared" si="5"/>
        <v>2.6666666822340048E-3</v>
      </c>
      <c r="W34" s="101"/>
      <c r="X34" s="78">
        <f t="shared" si="13"/>
        <v>10100</v>
      </c>
      <c r="Y34" s="41">
        <f t="shared" si="7"/>
        <v>20501915.662708424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20845839.022206612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0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01"/>
      <c r="M35" s="23">
        <f>'[3]E-Auto'!$E33*(1/100)</f>
        <v>0.64051258064516148</v>
      </c>
      <c r="O35" s="31">
        <f t="shared" si="0"/>
        <v>15028.75</v>
      </c>
      <c r="P35" s="35">
        <f t="shared" si="1"/>
        <v>1563.076775</v>
      </c>
      <c r="Q35" s="101"/>
      <c r="R35" s="28">
        <f t="shared" si="2"/>
        <v>1</v>
      </c>
      <c r="S35" s="33">
        <f t="shared" si="3"/>
        <v>1</v>
      </c>
      <c r="T35" s="101"/>
      <c r="U35" s="39">
        <f t="shared" si="4"/>
        <v>0.11935852555174611</v>
      </c>
      <c r="V35" s="33">
        <f t="shared" si="5"/>
        <v>2.666666682739962E-3</v>
      </c>
      <c r="W35" s="101"/>
      <c r="X35" s="78">
        <f t="shared" si="13"/>
        <v>10100</v>
      </c>
      <c r="Y35" s="41">
        <f t="shared" si="7"/>
        <v>20667390.331818685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21013568.899774585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0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01"/>
      <c r="M36" s="23">
        <f>'[3]E-Auto'!$E34*(1/100)</f>
        <v>0.66934451612903245</v>
      </c>
      <c r="O36" s="31">
        <f t="shared" si="0"/>
        <v>15148.98</v>
      </c>
      <c r="P36" s="35">
        <f t="shared" si="1"/>
        <v>1575.5253891999998</v>
      </c>
      <c r="Q36" s="101"/>
      <c r="R36" s="28">
        <f t="shared" si="2"/>
        <v>1</v>
      </c>
      <c r="S36" s="33">
        <f t="shared" si="3"/>
        <v>1</v>
      </c>
      <c r="T36" s="101"/>
      <c r="U36" s="39">
        <f t="shared" si="4"/>
        <v>0.11935934142824405</v>
      </c>
      <c r="V36" s="33">
        <f t="shared" si="5"/>
        <v>2.6666666832581539E-3</v>
      </c>
      <c r="W36" s="101"/>
      <c r="X36" s="78">
        <f t="shared" si="13"/>
        <v>10100</v>
      </c>
      <c r="Y36" s="41">
        <f t="shared" si="7"/>
        <v>20832870.576536931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21181297.368719675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0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01"/>
      <c r="M37" s="23">
        <f>'[3]E-Auto'!$E35*(1/100)</f>
        <v>0.69817645161290343</v>
      </c>
      <c r="O37" s="31">
        <f t="shared" si="0"/>
        <v>15269.21</v>
      </c>
      <c r="P37" s="35">
        <f t="shared" si="1"/>
        <v>1587.9740033999999</v>
      </c>
      <c r="Q37" s="101"/>
      <c r="R37" s="28">
        <f t="shared" si="2"/>
        <v>1</v>
      </c>
      <c r="S37" s="33">
        <f t="shared" si="3"/>
        <v>1</v>
      </c>
      <c r="T37" s="101"/>
      <c r="U37" s="39">
        <f t="shared" si="4"/>
        <v>0.11936017696337231</v>
      </c>
      <c r="V37" s="33">
        <f t="shared" si="5"/>
        <v>2.6666666837887754E-3</v>
      </c>
      <c r="W37" s="101"/>
      <c r="X37" s="78">
        <f t="shared" si="13"/>
        <v>10100</v>
      </c>
      <c r="Y37" s="41">
        <f t="shared" si="7"/>
        <v>20998356.531748232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21349024.56392695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0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01"/>
      <c r="M38" s="23">
        <f>'[3]E-Auto'!$E36*(1/100)</f>
        <v>0.7270083870967744</v>
      </c>
      <c r="O38" s="31">
        <f t="shared" si="0"/>
        <v>15389.44</v>
      </c>
      <c r="P38" s="35">
        <f t="shared" si="1"/>
        <v>1600.4226176</v>
      </c>
      <c r="Q38" s="101"/>
      <c r="R38" s="28">
        <f t="shared" si="2"/>
        <v>1</v>
      </c>
      <c r="S38" s="33">
        <f t="shared" si="3"/>
        <v>1</v>
      </c>
      <c r="T38" s="101"/>
      <c r="U38" s="39">
        <f t="shared" si="4"/>
        <v>0.11936103247040766</v>
      </c>
      <c r="V38" s="33">
        <f t="shared" si="5"/>
        <v>2.6666666843320236E-3</v>
      </c>
      <c r="W38" s="101"/>
      <c r="X38" s="78">
        <f t="shared" si="13"/>
        <v>10100</v>
      </c>
      <c r="Y38" s="41">
        <f t="shared" si="7"/>
        <v>21163848.334495757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21516750.622439586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0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01"/>
      <c r="M39" s="23">
        <f>'[3]E-Auto'!$E37*(1/100)</f>
        <v>0.75584032258064537</v>
      </c>
      <c r="O39" s="31">
        <f t="shared" si="0"/>
        <v>15509.67</v>
      </c>
      <c r="P39" s="35">
        <f t="shared" si="1"/>
        <v>1612.8712317999998</v>
      </c>
      <c r="Q39" s="101"/>
      <c r="R39" s="28">
        <f t="shared" si="2"/>
        <v>1</v>
      </c>
      <c r="S39" s="33">
        <f t="shared" si="3"/>
        <v>1</v>
      </c>
      <c r="T39" s="101"/>
      <c r="U39" s="39">
        <f t="shared" si="4"/>
        <v>0.11936190826510329</v>
      </c>
      <c r="V39" s="33">
        <f t="shared" si="5"/>
        <v>2.6666666848880975E-3</v>
      </c>
      <c r="W39" s="101"/>
      <c r="X39" s="78">
        <f t="shared" si="13"/>
        <v>10100</v>
      </c>
      <c r="Y39" s="41">
        <f t="shared" si="7"/>
        <v>21329346.123997882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21684475.683475949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0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01"/>
      <c r="M40" s="23">
        <f>'[3]E-Auto'!$E38*(1/100)</f>
        <v>0.78467225806451635</v>
      </c>
      <c r="O40" s="31">
        <f t="shared" si="0"/>
        <v>15629.9</v>
      </c>
      <c r="P40" s="35">
        <f t="shared" si="1"/>
        <v>1625.3198459999999</v>
      </c>
      <c r="Q40" s="101"/>
      <c r="R40" s="28">
        <f t="shared" si="2"/>
        <v>1</v>
      </c>
      <c r="S40" s="33">
        <f t="shared" si="3"/>
        <v>1</v>
      </c>
      <c r="T40" s="101"/>
      <c r="U40" s="39">
        <f t="shared" si="4"/>
        <v>0.11936280466568891</v>
      </c>
      <c r="V40" s="33">
        <f t="shared" si="5"/>
        <v>2.6666666854571978E-3</v>
      </c>
      <c r="W40" s="101"/>
      <c r="X40" s="78">
        <f t="shared" si="13"/>
        <v>10100</v>
      </c>
      <c r="Y40" s="41">
        <f t="shared" si="7"/>
        <v>21494850.041665349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21852199.888446789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0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01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1637.7684601999999</v>
      </c>
      <c r="Q41" s="101"/>
      <c r="R41" s="28">
        <f t="shared" si="2"/>
        <v>1</v>
      </c>
      <c r="S41" s="33">
        <f t="shared" si="3"/>
        <v>1</v>
      </c>
      <c r="T41" s="101"/>
      <c r="U41" s="39">
        <f t="shared" si="4"/>
        <v>0.11936372199287076</v>
      </c>
      <c r="V41" s="33">
        <f t="shared" si="5"/>
        <v>2.6666666860395254E-3</v>
      </c>
      <c r="W41" s="101"/>
      <c r="X41" s="78">
        <f t="shared" si="13"/>
        <v>10100</v>
      </c>
      <c r="Y41" s="41">
        <f t="shared" si="7"/>
        <v>21660360.231118377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22019923.380972318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0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01"/>
      <c r="M42" s="23">
        <f>'[3]E-Auto'!$E40*(1/100)</f>
        <v>0.8423361290322583</v>
      </c>
      <c r="O42" s="31">
        <f t="shared" si="0"/>
        <v>15870.36</v>
      </c>
      <c r="P42" s="35">
        <f t="shared" si="1"/>
        <v>1650.2170744</v>
      </c>
      <c r="Q42" s="101"/>
      <c r="R42" s="28">
        <f t="shared" si="2"/>
        <v>1</v>
      </c>
      <c r="S42" s="33">
        <f t="shared" si="3"/>
        <v>1</v>
      </c>
      <c r="T42" s="101"/>
      <c r="U42" s="39">
        <f t="shared" si="4"/>
        <v>0.11936466056983151</v>
      </c>
      <c r="V42" s="33">
        <f t="shared" si="5"/>
        <v>2.666666686635284E-3</v>
      </c>
      <c r="W42" s="101"/>
      <c r="X42" s="78">
        <f t="shared" si="13"/>
        <v>10100</v>
      </c>
      <c r="Y42" s="41">
        <f t="shared" si="7"/>
        <v>21825876.838203769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22187646.30689935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0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01"/>
      <c r="M43" s="23">
        <f>'[3]E-Auto'!$E41*(1/100)</f>
        <v>0.87116806451612927</v>
      </c>
      <c r="O43" s="31">
        <f t="shared" si="0"/>
        <v>15990.59</v>
      </c>
      <c r="P43" s="35">
        <f t="shared" si="1"/>
        <v>1662.6656885999998</v>
      </c>
      <c r="Q43" s="101"/>
      <c r="R43" s="28">
        <f t="shared" si="2"/>
        <v>1</v>
      </c>
      <c r="S43" s="33">
        <f t="shared" si="3"/>
        <v>1</v>
      </c>
      <c r="T43" s="101"/>
      <c r="U43" s="39">
        <f t="shared" si="4"/>
        <v>0.11936562072223041</v>
      </c>
      <c r="V43" s="33">
        <f t="shared" si="5"/>
        <v>2.6666666872446794E-3</v>
      </c>
      <c r="W43" s="101"/>
      <c r="X43" s="78">
        <f t="shared" si="13"/>
        <v>10100</v>
      </c>
      <c r="Y43" s="41">
        <f t="shared" si="7"/>
        <v>21991400.011012077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22355368.81431843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0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01"/>
      <c r="M44" s="23">
        <f>'[3]E-Auto'!$E42*(1/100)</f>
        <v>0.9</v>
      </c>
      <c r="O44" s="31">
        <f t="shared" si="0"/>
        <v>16110.82</v>
      </c>
      <c r="P44" s="35">
        <f t="shared" si="1"/>
        <v>1675.1143027999999</v>
      </c>
      <c r="Q44" s="101"/>
      <c r="R44" s="28">
        <f t="shared" si="2"/>
        <v>1</v>
      </c>
      <c r="S44" s="33">
        <f t="shared" si="3"/>
        <v>1</v>
      </c>
      <c r="T44" s="101"/>
      <c r="U44" s="39">
        <f t="shared" si="4"/>
        <v>0.11936660277820312</v>
      </c>
      <c r="V44" s="33">
        <f t="shared" si="5"/>
        <v>2.6666666878679178E-3</v>
      </c>
      <c r="W44" s="101"/>
      <c r="X44" s="78">
        <f t="shared" si="13"/>
        <v>10100</v>
      </c>
      <c r="Y44" s="41">
        <f t="shared" si="7"/>
        <v>22156929.899894703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22523091.053580955</v>
      </c>
      <c r="AE44" s="126"/>
      <c r="AF44" s="148" t="s">
        <v>44</v>
      </c>
      <c r="AG44" s="149"/>
      <c r="AH44" s="150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0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01"/>
      <c r="M45" s="23">
        <f>'[3]E-Auto'!$E43*(1/100)</f>
        <v>0.928831935483871</v>
      </c>
      <c r="O45" s="31">
        <f t="shared" si="0"/>
        <v>16231.05</v>
      </c>
      <c r="P45" s="35">
        <f t="shared" si="1"/>
        <v>1687.5629169999997</v>
      </c>
      <c r="Q45" s="101"/>
      <c r="R45" s="28">
        <f t="shared" si="2"/>
        <v>1</v>
      </c>
      <c r="S45" s="33">
        <f t="shared" si="3"/>
        <v>1</v>
      </c>
      <c r="T45" s="101"/>
      <c r="U45" s="39">
        <f t="shared" si="4"/>
        <v>0.11936760706836183</v>
      </c>
      <c r="V45" s="33">
        <f t="shared" si="5"/>
        <v>2.6666666885052058E-3</v>
      </c>
      <c r="W45" s="101"/>
      <c r="X45" s="78">
        <f t="shared" si="13"/>
        <v>10100</v>
      </c>
      <c r="Y45" s="41">
        <f t="shared" si="7"/>
        <v>22322466.657481037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22690813.177316327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0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01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1700.0115311999998</v>
      </c>
      <c r="Q46" s="101"/>
      <c r="R46" s="28">
        <f t="shared" si="2"/>
        <v>1</v>
      </c>
      <c r="S46" s="33">
        <f t="shared" si="3"/>
        <v>1</v>
      </c>
      <c r="T46" s="101"/>
      <c r="U46" s="39">
        <f t="shared" si="4"/>
        <v>0.11936863392579526</v>
      </c>
      <c r="V46" s="33">
        <f t="shared" si="5"/>
        <v>2.6666666891567554E-3</v>
      </c>
      <c r="W46" s="101"/>
      <c r="X46" s="78">
        <f t="shared" si="13"/>
        <v>10100</v>
      </c>
      <c r="Y46" s="41">
        <f t="shared" si="7"/>
        <v>22488010.438695591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22858535.340449046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0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01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1712.4601454000001</v>
      </c>
      <c r="Q47" s="101"/>
      <c r="R47" s="28">
        <f t="shared" si="2"/>
        <v>1</v>
      </c>
      <c r="S47" s="33">
        <f t="shared" si="3"/>
        <v>1</v>
      </c>
      <c r="T47" s="101"/>
      <c r="U47" s="39">
        <f t="shared" si="4"/>
        <v>0.11936968368606858</v>
      </c>
      <c r="V47" s="33">
        <f t="shared" si="5"/>
        <v>2.666666689822776E-3</v>
      </c>
      <c r="W47" s="101"/>
      <c r="X47" s="78">
        <f t="shared" si="13"/>
        <v>10100</v>
      </c>
      <c r="Y47" s="41">
        <f t="shared" si="7"/>
        <v>22653561.400775112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23026257.700215865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0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01"/>
      <c r="M48" s="23">
        <f>'[3]E-Auto'!$E46*(1/100)</f>
        <v>1</v>
      </c>
      <c r="O48" s="31">
        <f t="shared" si="0"/>
        <v>16591.739999999998</v>
      </c>
      <c r="P48" s="35">
        <f t="shared" si="1"/>
        <v>1724.9087595999997</v>
      </c>
      <c r="Q48" s="101"/>
      <c r="R48" s="28">
        <f t="shared" si="2"/>
        <v>1</v>
      </c>
      <c r="S48" s="33">
        <f t="shared" si="3"/>
        <v>1</v>
      </c>
      <c r="T48" s="101"/>
      <c r="U48" s="39">
        <f t="shared" si="4"/>
        <v>0.11937075668722347</v>
      </c>
      <c r="V48" s="33">
        <f t="shared" si="5"/>
        <v>2.6666666905034806E-3</v>
      </c>
      <c r="W48" s="101"/>
      <c r="X48" s="78">
        <f t="shared" si="13"/>
        <v>10100</v>
      </c>
      <c r="Y48" s="41">
        <f t="shared" si="7"/>
        <v>22819119.703285702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23194236.612014789</v>
      </c>
      <c r="AE48" s="126"/>
      <c r="AF48" s="148" t="s">
        <v>45</v>
      </c>
      <c r="AG48" s="149"/>
      <c r="AH48" s="15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0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01"/>
      <c r="M49" s="23">
        <f>'[3]E-Auto'!$E47*(1/100)</f>
        <v>1</v>
      </c>
      <c r="O49" s="31">
        <f t="shared" si="0"/>
        <v>16711.97</v>
      </c>
      <c r="P49" s="35">
        <f t="shared" si="1"/>
        <v>1737.3573738</v>
      </c>
      <c r="Q49" s="101"/>
      <c r="R49" s="28">
        <f t="shared" si="2"/>
        <v>1</v>
      </c>
      <c r="S49" s="33">
        <f t="shared" si="3"/>
        <v>1</v>
      </c>
      <c r="T49" s="101"/>
      <c r="U49" s="39">
        <f t="shared" si="4"/>
        <v>0.11937185326977812</v>
      </c>
      <c r="V49" s="33">
        <f t="shared" si="5"/>
        <v>2.6666666911990843E-3</v>
      </c>
      <c r="W49" s="101"/>
      <c r="X49" s="78">
        <f t="shared" si="13"/>
        <v>10100</v>
      </c>
      <c r="Y49" s="41">
        <f t="shared" si="7"/>
        <v>22984685.508140005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23362447.106631506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0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01"/>
      <c r="M50" s="23">
        <f>'[3]E-Auto'!$E48*(1/100)</f>
        <v>1</v>
      </c>
      <c r="O50" s="31">
        <f t="shared" si="0"/>
        <v>16832.2</v>
      </c>
      <c r="P50" s="35">
        <f t="shared" si="1"/>
        <v>1749.8059880000001</v>
      </c>
      <c r="Q50" s="101"/>
      <c r="R50" s="28">
        <f t="shared" si="2"/>
        <v>1</v>
      </c>
      <c r="S50" s="33">
        <f t="shared" si="3"/>
        <v>1</v>
      </c>
      <c r="T50" s="101"/>
      <c r="U50" s="39">
        <f t="shared" si="4"/>
        <v>0.11937297377672719</v>
      </c>
      <c r="V50" s="33">
        <f t="shared" si="5"/>
        <v>2.6666666919098014E-3</v>
      </c>
      <c r="W50" s="101"/>
      <c r="X50" s="78">
        <f t="shared" si="13"/>
        <v>10100</v>
      </c>
      <c r="Y50" s="41">
        <f t="shared" si="7"/>
        <v>23150258.979614243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23530665.26786815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0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01"/>
      <c r="M51" s="23">
        <f>'[3]E-Auto'!$E49*(1/100)</f>
        <v>1</v>
      </c>
      <c r="O51" s="31">
        <f t="shared" si="0"/>
        <v>16952.43</v>
      </c>
      <c r="P51" s="35">
        <f t="shared" si="1"/>
        <v>1762.2546021999999</v>
      </c>
      <c r="Q51" s="101"/>
      <c r="R51" s="28">
        <f t="shared" si="2"/>
        <v>1</v>
      </c>
      <c r="S51" s="33">
        <f t="shared" si="3"/>
        <v>1</v>
      </c>
      <c r="T51" s="101"/>
      <c r="U51" s="39">
        <f t="shared" si="4"/>
        <v>0.11937411855354187</v>
      </c>
      <c r="V51" s="33">
        <f t="shared" si="5"/>
        <v>2.6666666926358513E-3</v>
      </c>
      <c r="W51" s="101"/>
      <c r="X51" s="78">
        <f t="shared" si="13"/>
        <v>10100</v>
      </c>
      <c r="Y51" s="41">
        <f t="shared" si="7"/>
        <v>23315840.284365416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23698891.262381732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0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01"/>
      <c r="M52" s="23">
        <f>'[3]E-Auto'!$E50*(1/100)</f>
        <v>1</v>
      </c>
      <c r="O52" s="31">
        <f t="shared" si="0"/>
        <v>17072.66</v>
      </c>
      <c r="P52" s="35">
        <f t="shared" si="1"/>
        <v>1774.7032164</v>
      </c>
      <c r="Q52" s="101"/>
      <c r="R52" s="28">
        <f t="shared" si="2"/>
        <v>1</v>
      </c>
      <c r="S52" s="33">
        <f t="shared" si="3"/>
        <v>1</v>
      </c>
      <c r="T52" s="101"/>
      <c r="U52" s="39">
        <f t="shared" si="4"/>
        <v>0.11937528794816979</v>
      </c>
      <c r="V52" s="33">
        <f t="shared" si="5"/>
        <v>2.6666666933774512E-3</v>
      </c>
      <c r="W52" s="101"/>
      <c r="X52" s="78">
        <f t="shared" si="13"/>
        <v>10100</v>
      </c>
      <c r="Y52" s="41">
        <f t="shared" si="7"/>
        <v>23481429.591448389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23867125.259227112</v>
      </c>
      <c r="AE52" s="126"/>
      <c r="AF52" s="148" t="s">
        <v>46</v>
      </c>
      <c r="AG52" s="149"/>
      <c r="AH52" s="15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0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01"/>
      <c r="M53" s="23">
        <f>'[3]E-Auto'!$E51*(1/100)</f>
        <v>1</v>
      </c>
      <c r="O53" s="31">
        <f t="shared" si="0"/>
        <v>17192.89</v>
      </c>
      <c r="P53" s="35">
        <f t="shared" si="1"/>
        <v>1787.1518305999998</v>
      </c>
      <c r="Q53" s="101"/>
      <c r="R53" s="28">
        <f t="shared" si="2"/>
        <v>1</v>
      </c>
      <c r="S53" s="33">
        <f t="shared" si="3"/>
        <v>1</v>
      </c>
      <c r="T53" s="101"/>
      <c r="U53" s="39">
        <f t="shared" si="4"/>
        <v>0.11937648231103513</v>
      </c>
      <c r="V53" s="33">
        <f t="shared" si="5"/>
        <v>2.6666666941348224E-3</v>
      </c>
      <c r="W53" s="101"/>
      <c r="X53" s="78">
        <f t="shared" si="13"/>
        <v>10100</v>
      </c>
      <c r="Y53" s="41">
        <f t="shared" si="7"/>
        <v>23647027.072333053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24035367.429874185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0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01"/>
      <c r="M54" s="23">
        <f>'[3]E-Auto'!$E52*(1/100)</f>
        <v>1</v>
      </c>
      <c r="O54" s="31">
        <f t="shared" si="0"/>
        <v>17313.12</v>
      </c>
      <c r="P54" s="35">
        <f t="shared" si="1"/>
        <v>1799.6004447999999</v>
      </c>
      <c r="Q54" s="102"/>
      <c r="R54" s="28">
        <f t="shared" si="2"/>
        <v>1</v>
      </c>
      <c r="S54" s="33">
        <f t="shared" si="3"/>
        <v>1</v>
      </c>
      <c r="T54" s="102"/>
      <c r="U54" s="39">
        <f t="shared" si="4"/>
        <v>0.11937770199503857</v>
      </c>
      <c r="V54" s="33">
        <f t="shared" si="5"/>
        <v>2.6666666949081864E-3</v>
      </c>
      <c r="W54" s="102"/>
      <c r="X54" s="78">
        <f t="shared" si="13"/>
        <v>10100</v>
      </c>
      <c r="Y54" s="41">
        <f t="shared" si="7"/>
        <v>23812632.900921434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24203617.948224973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941089693.0370115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33" t="s">
        <v>22</v>
      </c>
      <c r="V56" s="134"/>
      <c r="X56" s="9">
        <f>SUM(X9:X54)</f>
        <v>1933350</v>
      </c>
      <c r="Y56" s="65">
        <f>SUM(Y9:Y54)</f>
        <v>924080594.22287047</v>
      </c>
      <c r="Z56" s="66">
        <f>SUM(Z9:Z54)</f>
        <v>14041124.401665444</v>
      </c>
      <c r="AA56" s="66">
        <f>SUM(AA9:AA54)</f>
        <v>584649.27895867429</v>
      </c>
      <c r="AB56" s="71">
        <f>SUM(AB9:AB54)</f>
        <v>449975.13351672073</v>
      </c>
      <c r="AD56" s="67">
        <f>X56+Y56+Z56+AA56+AB56</f>
        <v>941089693.03701127</v>
      </c>
      <c r="AF56" s="151"/>
      <c r="AG56" s="152"/>
    </row>
    <row r="57" spans="1:34" ht="15" thickBot="1" x14ac:dyDescent="0.35">
      <c r="AF57" s="153"/>
      <c r="AG57" s="154"/>
    </row>
    <row r="58" spans="1:34" x14ac:dyDescent="0.3">
      <c r="AE58" s="25"/>
      <c r="AF58" s="151"/>
      <c r="AG58" s="152"/>
      <c r="AH58" s="43"/>
    </row>
    <row r="59" spans="1:34" ht="15" thickBot="1" x14ac:dyDescent="0.35">
      <c r="AF59" s="153"/>
      <c r="AG59" s="15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opLeftCell="R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0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00"/>
      <c r="L1" s="100"/>
      <c r="N1" s="100"/>
      <c r="Q1" s="100"/>
      <c r="R1" s="78"/>
      <c r="S1" s="78"/>
      <c r="T1" s="100"/>
      <c r="U1" s="78"/>
      <c r="V1" s="78"/>
      <c r="W1" s="100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01"/>
      <c r="K2" s="2"/>
      <c r="L2" s="101"/>
      <c r="O2" s="133" t="s">
        <v>55</v>
      </c>
      <c r="P2" s="134"/>
      <c r="Q2" s="101"/>
      <c r="R2" s="78"/>
      <c r="S2" s="78"/>
      <c r="T2" s="101"/>
      <c r="U2" s="78"/>
      <c r="V2" s="78"/>
      <c r="W2" s="101"/>
      <c r="Y2" s="159" t="s">
        <v>80</v>
      </c>
      <c r="Z2" s="160"/>
      <c r="AA2" s="161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01"/>
      <c r="K3" s="2"/>
      <c r="L3" s="101"/>
      <c r="O3" s="168" t="s">
        <v>79</v>
      </c>
      <c r="P3" s="169"/>
      <c r="Q3" s="101"/>
      <c r="R3" s="78"/>
      <c r="S3" s="78"/>
      <c r="T3" s="101"/>
      <c r="U3" s="78"/>
      <c r="V3" s="78"/>
      <c r="W3" s="101"/>
      <c r="Y3" s="162"/>
      <c r="Z3" s="163"/>
      <c r="AA3" s="164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01"/>
      <c r="K4" s="2"/>
      <c r="L4" s="101"/>
      <c r="O4" s="170"/>
      <c r="P4" s="171"/>
      <c r="Q4" s="101"/>
      <c r="R4" s="78"/>
      <c r="S4" s="78"/>
      <c r="T4" s="101"/>
      <c r="U4" s="78"/>
      <c r="V4" s="78"/>
      <c r="W4" s="101"/>
      <c r="Y4" s="165"/>
      <c r="Z4" s="166"/>
      <c r="AA4" s="167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01"/>
      <c r="I5" s="110" t="s">
        <v>7</v>
      </c>
      <c r="J5" s="114"/>
      <c r="K5" s="111"/>
      <c r="L5" s="101"/>
      <c r="M5" s="114" t="s">
        <v>3</v>
      </c>
      <c r="O5" s="116"/>
      <c r="P5" s="117"/>
      <c r="Q5" s="101"/>
      <c r="R5" s="114" t="s">
        <v>20</v>
      </c>
      <c r="S5" s="111"/>
      <c r="T5" s="101"/>
      <c r="U5" s="110" t="s">
        <v>29</v>
      </c>
      <c r="V5" s="111"/>
      <c r="W5" s="101"/>
      <c r="AE5" s="126"/>
    </row>
    <row r="6" spans="1:36" ht="14.4" customHeight="1" thickBot="1" x14ac:dyDescent="0.35">
      <c r="D6" s="112"/>
      <c r="E6" s="113"/>
      <c r="H6" s="101"/>
      <c r="I6" s="112"/>
      <c r="J6" s="115"/>
      <c r="K6" s="113"/>
      <c r="L6" s="101"/>
      <c r="M6" s="115"/>
      <c r="O6" s="118"/>
      <c r="P6" s="119"/>
      <c r="Q6" s="101"/>
      <c r="R6" s="115"/>
      <c r="S6" s="113"/>
      <c r="T6" s="101"/>
      <c r="U6" s="112"/>
      <c r="V6" s="113"/>
      <c r="W6" s="101"/>
      <c r="AE6" s="12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03" t="s">
        <v>5</v>
      </c>
      <c r="C7" s="103"/>
      <c r="D7" s="122" t="s">
        <v>4</v>
      </c>
      <c r="E7" s="122"/>
      <c r="F7" s="123" t="s">
        <v>6</v>
      </c>
      <c r="G7" s="123"/>
      <c r="H7" s="101"/>
      <c r="I7" s="69" t="s">
        <v>70</v>
      </c>
      <c r="J7" s="14" t="s">
        <v>69</v>
      </c>
      <c r="K7" s="20" t="s">
        <v>68</v>
      </c>
      <c r="L7" s="101"/>
      <c r="M7" s="1" t="s">
        <v>8</v>
      </c>
      <c r="O7" s="120"/>
      <c r="P7" s="121"/>
      <c r="Q7" s="101"/>
      <c r="R7" s="78"/>
      <c r="S7" s="78"/>
      <c r="T7" s="101"/>
      <c r="U7" s="78"/>
      <c r="V7" s="78"/>
      <c r="W7" s="10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01"/>
      <c r="I8" s="70"/>
      <c r="J8" s="7"/>
      <c r="K8" s="18"/>
      <c r="L8" s="101"/>
      <c r="M8" s="21"/>
      <c r="O8" s="30"/>
      <c r="P8" s="34"/>
      <c r="Q8" s="101"/>
      <c r="R8" s="80"/>
      <c r="S8" s="79"/>
      <c r="T8" s="101"/>
      <c r="U8" s="80"/>
      <c r="V8" s="79"/>
      <c r="W8" s="101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0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01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01"/>
      <c r="R9" s="28">
        <f>IF(O9&lt;$AG$18,1,2)</f>
        <v>1</v>
      </c>
      <c r="S9" s="33">
        <f>IF(P9&lt;$AG$10,1,2)</f>
        <v>1</v>
      </c>
      <c r="T9" s="101"/>
      <c r="U9" s="39">
        <f>($AI$15/$AG$20)*(1+0.15*(O9/$AG$18)^4)+$AH$33</f>
        <v>0.11934324546675659</v>
      </c>
      <c r="V9" s="33">
        <f>($AI$7/$AG$12)*(1+0.15*(P9/$AG$10)^4)+$AH$32</f>
        <v>2.6666666732072511E-3</v>
      </c>
      <c r="W9" s="101"/>
      <c r="X9" s="78">
        <f>($AG$7*$AG$8*S9*$AG$24+$AG$15*$AG$16*R9*$AG$24)</f>
        <v>3600</v>
      </c>
      <c r="Y9" s="41">
        <f>(O9*U9*$AG$30+P9*V9*$AG$29)*365</f>
        <v>16366681.19365116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16644189.715271248</v>
      </c>
      <c r="AE9" s="126"/>
      <c r="AF9" s="155" t="s">
        <v>15</v>
      </c>
      <c r="AG9" s="15"/>
      <c r="AH9" s="15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0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01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E10+(J10)</f>
        <v>1260.86142</v>
      </c>
      <c r="Q10" s="101"/>
      <c r="R10" s="28">
        <f t="shared" ref="R10:R54" si="2">IF(O10&lt;$AG$18,1,2)</f>
        <v>1</v>
      </c>
      <c r="S10" s="33">
        <f t="shared" ref="S10:S54" si="3">IF(P10&lt;$AG$10,1,2)</f>
        <v>1</v>
      </c>
      <c r="T10" s="10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0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26"/>
      <c r="AF10" s="156"/>
      <c r="AG10" s="16">
        <v>110400</v>
      </c>
      <c r="AH10" s="15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0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01"/>
      <c r="M11" s="23">
        <f>'[3]E-Auto'!$E9*(1/100)</f>
        <v>3.1800000000000001E-3</v>
      </c>
      <c r="O11" s="31">
        <f t="shared" si="0"/>
        <v>12143.23</v>
      </c>
      <c r="P11" s="35">
        <f t="shared" si="1"/>
        <v>1273.3100341999998</v>
      </c>
      <c r="Q11" s="101"/>
      <c r="R11" s="28">
        <f t="shared" si="2"/>
        <v>1</v>
      </c>
      <c r="S11" s="33">
        <f t="shared" si="3"/>
        <v>1</v>
      </c>
      <c r="T11" s="101"/>
      <c r="U11" s="39">
        <f t="shared" si="4"/>
        <v>0.1193440710479194</v>
      </c>
      <c r="V11" s="33">
        <f t="shared" si="5"/>
        <v>2.6666666737448263E-3</v>
      </c>
      <c r="W11" s="101"/>
      <c r="X11" s="78">
        <f t="shared" si="6"/>
        <v>3600</v>
      </c>
      <c r="Y11" s="41">
        <f t="shared" si="7"/>
        <v>16697430.358071597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16980451.861931957</v>
      </c>
      <c r="AE11" s="126"/>
      <c r="AF11" s="157"/>
      <c r="AG11" s="15"/>
      <c r="AH11" s="15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0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01"/>
      <c r="M12" s="23">
        <f>'[3]E-Auto'!$E10*(1/100)</f>
        <v>4.1700000000000001E-3</v>
      </c>
      <c r="O12" s="31">
        <f t="shared" si="0"/>
        <v>12263.46</v>
      </c>
      <c r="P12" s="35">
        <f t="shared" si="1"/>
        <v>1285.7586483999999</v>
      </c>
      <c r="Q12" s="101"/>
      <c r="R12" s="28">
        <f t="shared" si="2"/>
        <v>1</v>
      </c>
      <c r="S12" s="33">
        <f t="shared" si="3"/>
        <v>1</v>
      </c>
      <c r="T12" s="101"/>
      <c r="U12" s="39">
        <f t="shared" si="4"/>
        <v>0.119344502661417</v>
      </c>
      <c r="V12" s="33">
        <f t="shared" si="5"/>
        <v>2.6666666740257127E-3</v>
      </c>
      <c r="W12" s="101"/>
      <c r="X12" s="78">
        <f t="shared" si="6"/>
        <v>3600</v>
      </c>
      <c r="Y12" s="41">
        <f t="shared" si="7"/>
        <v>16862809.308925088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17148584.006421696</v>
      </c>
      <c r="AE12" s="12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0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01"/>
      <c r="M13" s="23">
        <f>'[3]E-Auto'!$E11*(1/100)</f>
        <v>6.2100000000000002E-3</v>
      </c>
      <c r="O13" s="31">
        <f t="shared" si="0"/>
        <v>12383.69</v>
      </c>
      <c r="P13" s="35">
        <f t="shared" si="1"/>
        <v>1298.2072625999999</v>
      </c>
      <c r="Q13" s="101"/>
      <c r="R13" s="28">
        <f t="shared" si="2"/>
        <v>1</v>
      </c>
      <c r="S13" s="33">
        <f t="shared" si="3"/>
        <v>1</v>
      </c>
      <c r="T13" s="101"/>
      <c r="U13" s="39">
        <f t="shared" si="4"/>
        <v>0.11934494715785231</v>
      </c>
      <c r="V13" s="33">
        <f t="shared" si="5"/>
        <v>2.6666666743148768E-3</v>
      </c>
      <c r="W13" s="101"/>
      <c r="X13" s="78">
        <f>($AG$7*$AG$8*S13*$AG$24+$AG$15*$AG$16*R13*$AG$24)</f>
        <v>3600</v>
      </c>
      <c r="Y13" s="41">
        <f t="shared" si="7"/>
        <v>17028191.289269686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17316705.841489762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0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01"/>
      <c r="M14" s="23">
        <f>'[3]E-Auto'!$E12*(1/100)</f>
        <v>3.5041935483870967E-2</v>
      </c>
      <c r="O14" s="31">
        <f t="shared" si="0"/>
        <v>12503.92</v>
      </c>
      <c r="P14" s="35">
        <f t="shared" si="1"/>
        <v>1310.6558768</v>
      </c>
      <c r="Q14" s="101"/>
      <c r="R14" s="28">
        <f t="shared" si="2"/>
        <v>1</v>
      </c>
      <c r="S14" s="33">
        <f t="shared" si="3"/>
        <v>1</v>
      </c>
      <c r="T14" s="101"/>
      <c r="U14" s="39">
        <f t="shared" si="4"/>
        <v>0.11934540479106619</v>
      </c>
      <c r="V14" s="33">
        <f t="shared" si="5"/>
        <v>2.6666666746124807E-3</v>
      </c>
      <c r="W14" s="101"/>
      <c r="X14" s="78">
        <f>($AG$7*$AG$8*S14*$AG$24+$AG$15*$AG$16*R14*$AG$24)+AG26</f>
        <v>1511350</v>
      </c>
      <c r="Y14" s="41">
        <f t="shared" si="7"/>
        <v>17193576.389081579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18992242.818607591</v>
      </c>
      <c r="AE14" s="12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0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01"/>
      <c r="M15" s="23">
        <f>'[3]E-Auto'!$E13*(1/100)</f>
        <v>6.3873870967741941E-2</v>
      </c>
      <c r="O15" s="31">
        <f>D15</f>
        <v>12624.15</v>
      </c>
      <c r="P15" s="35">
        <f t="shared" si="1"/>
        <v>1323.1044909999998</v>
      </c>
      <c r="Q15" s="101"/>
      <c r="R15" s="28">
        <f t="shared" si="2"/>
        <v>1</v>
      </c>
      <c r="S15" s="33">
        <f t="shared" si="3"/>
        <v>1</v>
      </c>
      <c r="T15" s="101"/>
      <c r="U15" s="39">
        <f t="shared" si="4"/>
        <v>0.11934587581737592</v>
      </c>
      <c r="V15" s="33">
        <f t="shared" si="5"/>
        <v>2.6666666749186867E-3</v>
      </c>
      <c r="W15" s="101"/>
      <c r="X15" s="78">
        <f>($AJ$11*$AG$8*S15*$AG$25+$AJ$9*$AG$8*S15*$AG$24+$AG$15*$AG$16*R15*$AG$24)</f>
        <v>10100</v>
      </c>
      <c r="Y15" s="41">
        <f t="shared" si="7"/>
        <v>17358964.700101115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17658776.022702191</v>
      </c>
      <c r="AE15" s="12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0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01"/>
      <c r="M16" s="23">
        <f>'[3]E-Auto'!$E14*(1/100)</f>
        <v>9.2705806451612929E-2</v>
      </c>
      <c r="O16" s="31">
        <f t="shared" si="0"/>
        <v>12744.38</v>
      </c>
      <c r="P16" s="35">
        <f t="shared" si="1"/>
        <v>1335.5531051999999</v>
      </c>
      <c r="Q16" s="101"/>
      <c r="R16" s="28">
        <f t="shared" si="2"/>
        <v>1</v>
      </c>
      <c r="S16" s="33">
        <f t="shared" si="3"/>
        <v>1</v>
      </c>
      <c r="T16" s="101"/>
      <c r="U16" s="39">
        <f t="shared" si="4"/>
        <v>0.11934636049557536</v>
      </c>
      <c r="V16" s="33">
        <f t="shared" si="5"/>
        <v>2.6666666752336583E-3</v>
      </c>
      <c r="W16" s="101"/>
      <c r="X16" s="78">
        <f t="shared" ref="X16:X54" si="13">($AJ$11*$AG$8*S16*$AG$25+$AJ$9*$AG$8*S16*$AG$24+$AG$15*$AG$16*R16*$AG$24)</f>
        <v>10100</v>
      </c>
      <c r="Y16" s="41">
        <f t="shared" si="7"/>
        <v>17524356.315849926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17826555.547295205</v>
      </c>
      <c r="AE16" s="126"/>
      <c r="AF16" s="59" t="s">
        <v>17</v>
      </c>
      <c r="AG16" s="26">
        <v>5</v>
      </c>
      <c r="AH16" s="25" t="s">
        <v>18</v>
      </c>
      <c r="AI16" s="25"/>
      <c r="AJ16" s="48"/>
    </row>
    <row r="17" spans="1:38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0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01"/>
      <c r="M17" s="23">
        <f>'[3]E-Auto'!$E15*(1/100)</f>
        <v>0.1215377419354839</v>
      </c>
      <c r="O17" s="31">
        <f t="shared" si="0"/>
        <v>12864.61</v>
      </c>
      <c r="P17" s="35">
        <f t="shared" si="1"/>
        <v>1348.0017194</v>
      </c>
      <c r="Q17" s="101"/>
      <c r="R17" s="28">
        <f t="shared" si="2"/>
        <v>1</v>
      </c>
      <c r="S17" s="33">
        <f t="shared" si="3"/>
        <v>1</v>
      </c>
      <c r="T17" s="101"/>
      <c r="U17" s="39">
        <f t="shared" si="4"/>
        <v>0.11934685908693478</v>
      </c>
      <c r="V17" s="33">
        <f t="shared" si="5"/>
        <v>2.6666666755575615E-3</v>
      </c>
      <c r="W17" s="101"/>
      <c r="X17" s="78">
        <f t="shared" si="13"/>
        <v>10100</v>
      </c>
      <c r="Y17" s="41">
        <f t="shared" si="7"/>
        <v>17689751.331648063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17994331.487706669</v>
      </c>
      <c r="AE17" s="126"/>
      <c r="AF17" s="155" t="s">
        <v>16</v>
      </c>
      <c r="AG17" s="15"/>
      <c r="AH17" s="158"/>
      <c r="AI17" s="25"/>
      <c r="AJ17" s="48"/>
    </row>
    <row r="18" spans="1:38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0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01"/>
      <c r="M18" s="23">
        <f>'[3]E-Auto'!$E16*(1/100)</f>
        <v>0.15036967741935489</v>
      </c>
      <c r="O18" s="31">
        <f t="shared" si="0"/>
        <v>12984.84</v>
      </c>
      <c r="P18" s="35">
        <f t="shared" si="1"/>
        <v>1360.4503336</v>
      </c>
      <c r="Q18" s="101"/>
      <c r="R18" s="28">
        <f t="shared" si="2"/>
        <v>1</v>
      </c>
      <c r="S18" s="33">
        <f t="shared" si="3"/>
        <v>1</v>
      </c>
      <c r="T18" s="101"/>
      <c r="U18" s="39">
        <f t="shared" si="4"/>
        <v>0.119347371855201</v>
      </c>
      <c r="V18" s="33">
        <f t="shared" si="5"/>
        <v>2.6666666758905643E-3</v>
      </c>
      <c r="W18" s="101"/>
      <c r="X18" s="78">
        <f t="shared" si="13"/>
        <v>10100</v>
      </c>
      <c r="Y18" s="41">
        <f t="shared" si="7"/>
        <v>17855149.844631091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18162103.941072162</v>
      </c>
      <c r="AE18" s="126"/>
      <c r="AF18" s="156"/>
      <c r="AG18" s="16">
        <v>30000</v>
      </c>
      <c r="AH18" s="158"/>
      <c r="AI18" s="25"/>
      <c r="AJ18" s="48"/>
    </row>
    <row r="19" spans="1:38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0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01"/>
      <c r="M19" s="23">
        <f>'[3]E-Auto'!$E17*(1/100)</f>
        <v>0.17920161290322587</v>
      </c>
      <c r="O19" s="31">
        <f t="shared" si="0"/>
        <v>13105.07</v>
      </c>
      <c r="P19" s="35">
        <f t="shared" si="1"/>
        <v>1372.8989477999999</v>
      </c>
      <c r="Q19" s="101"/>
      <c r="R19" s="28">
        <f t="shared" si="2"/>
        <v>1</v>
      </c>
      <c r="S19" s="33">
        <f t="shared" si="3"/>
        <v>1</v>
      </c>
      <c r="T19" s="101"/>
      <c r="U19" s="39">
        <f t="shared" si="4"/>
        <v>0.11934789906659735</v>
      </c>
      <c r="V19" s="33">
        <f t="shared" si="5"/>
        <v>2.6666666762328343E-3</v>
      </c>
      <c r="W19" s="101"/>
      <c r="X19" s="78">
        <f t="shared" si="13"/>
        <v>10100</v>
      </c>
      <c r="Y19" s="41">
        <f t="shared" si="7"/>
        <v>18020551.953767266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18329873.006359931</v>
      </c>
      <c r="AE19" s="126"/>
      <c r="AF19" s="157"/>
      <c r="AG19" s="15"/>
      <c r="AH19" s="158"/>
      <c r="AI19" s="25"/>
      <c r="AJ19" s="48"/>
    </row>
    <row r="20" spans="1:38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0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01"/>
      <c r="M20" s="23">
        <f>'[3]E-Auto'!$E18*(1/100)</f>
        <v>0.20803354838709684</v>
      </c>
      <c r="O20" s="31">
        <f t="shared" si="0"/>
        <v>13225.3</v>
      </c>
      <c r="P20" s="35">
        <f t="shared" si="1"/>
        <v>1385.3475619999999</v>
      </c>
      <c r="Q20" s="101"/>
      <c r="R20" s="28">
        <f t="shared" si="2"/>
        <v>1</v>
      </c>
      <c r="S20" s="33">
        <f t="shared" si="3"/>
        <v>1</v>
      </c>
      <c r="T20" s="101"/>
      <c r="U20" s="39">
        <f t="shared" si="4"/>
        <v>0.11934844098982358</v>
      </c>
      <c r="V20" s="33">
        <f t="shared" si="5"/>
        <v>2.666666676584543E-3</v>
      </c>
      <c r="W20" s="101"/>
      <c r="X20" s="78">
        <f t="shared" si="13"/>
        <v>10100</v>
      </c>
      <c r="Y20" s="41">
        <f t="shared" si="7"/>
        <v>18185957.759874623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18497638.784388021</v>
      </c>
      <c r="AE20" s="126"/>
      <c r="AF20" s="63" t="s">
        <v>32</v>
      </c>
      <c r="AG20" s="57">
        <v>30</v>
      </c>
      <c r="AH20" s="38" t="s">
        <v>33</v>
      </c>
      <c r="AI20" s="38"/>
      <c r="AJ20" s="53"/>
      <c r="AL20">
        <f>X14</f>
        <v>1511350</v>
      </c>
    </row>
    <row r="21" spans="1:38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0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01"/>
      <c r="M21" s="23">
        <f>'[3]E-Auto'!$E19*(1/100)</f>
        <v>0.23686548387096781</v>
      </c>
      <c r="O21" s="31">
        <f t="shared" si="0"/>
        <v>13345.53</v>
      </c>
      <c r="P21" s="35">
        <f t="shared" si="1"/>
        <v>1397.7961762</v>
      </c>
      <c r="Q21" s="101"/>
      <c r="R21" s="28">
        <f t="shared" si="2"/>
        <v>1</v>
      </c>
      <c r="S21" s="33">
        <f t="shared" si="3"/>
        <v>1</v>
      </c>
      <c r="T21" s="101"/>
      <c r="U21" s="39">
        <f t="shared" si="4"/>
        <v>0.11934899789605603</v>
      </c>
      <c r="V21" s="33">
        <f t="shared" si="5"/>
        <v>2.6666666769458612E-3</v>
      </c>
      <c r="W21" s="101"/>
      <c r="X21" s="78">
        <f t="shared" si="13"/>
        <v>10100</v>
      </c>
      <c r="Y21" s="41">
        <f t="shared" si="7"/>
        <v>18351367.365638129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18665401.377841383</v>
      </c>
      <c r="AE21" s="126"/>
    </row>
    <row r="22" spans="1:38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0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01"/>
      <c r="M22" s="23">
        <f>'[3]E-Auto'!$E20*(1/100)</f>
        <v>0.26569741935483882</v>
      </c>
      <c r="O22" s="31">
        <f t="shared" si="0"/>
        <v>13465.76</v>
      </c>
      <c r="P22" s="35">
        <f t="shared" si="1"/>
        <v>1410.2447903999998</v>
      </c>
      <c r="Q22" s="101"/>
      <c r="R22" s="28">
        <f t="shared" si="2"/>
        <v>1</v>
      </c>
      <c r="S22" s="33">
        <f t="shared" si="3"/>
        <v>1</v>
      </c>
      <c r="T22" s="101"/>
      <c r="U22" s="39">
        <f t="shared" si="4"/>
        <v>0.11934957005894746</v>
      </c>
      <c r="V22" s="33">
        <f t="shared" si="5"/>
        <v>2.6666666773169632E-3</v>
      </c>
      <c r="W22" s="101"/>
      <c r="X22" s="78">
        <f t="shared" si="13"/>
        <v>10100</v>
      </c>
      <c r="Y22" s="41">
        <f t="shared" si="7"/>
        <v>18516780.875626784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18833160.891289033</v>
      </c>
      <c r="AE22" s="126"/>
      <c r="AF22" s="54" t="s">
        <v>25</v>
      </c>
      <c r="AG22" s="45"/>
      <c r="AH22" s="45"/>
      <c r="AI22" s="74" t="s">
        <v>61</v>
      </c>
      <c r="AJ22" s="75"/>
      <c r="AL22" s="40">
        <f>AL20/(AG7)</f>
        <v>18891.875</v>
      </c>
    </row>
    <row r="23" spans="1:38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0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01"/>
      <c r="M23" s="23">
        <f>'[3]E-Auto'!$E21*(1/100)</f>
        <v>0.29452935483870979</v>
      </c>
      <c r="O23" s="31">
        <f t="shared" si="0"/>
        <v>13585.99</v>
      </c>
      <c r="P23" s="35">
        <f t="shared" si="1"/>
        <v>1422.6934045999999</v>
      </c>
      <c r="Q23" s="101"/>
      <c r="R23" s="28">
        <f t="shared" si="2"/>
        <v>1</v>
      </c>
      <c r="S23" s="33">
        <f t="shared" si="3"/>
        <v>1</v>
      </c>
      <c r="T23" s="101"/>
      <c r="U23" s="39">
        <f t="shared" si="4"/>
        <v>0.11935015775462716</v>
      </c>
      <c r="V23" s="33">
        <f t="shared" si="5"/>
        <v>2.6666666776980243E-3</v>
      </c>
      <c r="W23" s="101"/>
      <c r="X23" s="78">
        <f t="shared" si="13"/>
        <v>10100</v>
      </c>
      <c r="Y23" s="41">
        <f t="shared" si="7"/>
        <v>18682198.396310784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19000917.431201156</v>
      </c>
      <c r="AE23" s="126"/>
      <c r="AF23" s="55" t="s">
        <v>34</v>
      </c>
      <c r="AG23" s="25"/>
      <c r="AH23" s="25"/>
      <c r="AI23" s="72" t="s">
        <v>62</v>
      </c>
      <c r="AJ23" s="76" t="s">
        <v>63</v>
      </c>
    </row>
    <row r="24" spans="1:38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0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01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1435.1420188</v>
      </c>
      <c r="Q24" s="101"/>
      <c r="R24" s="28">
        <f t="shared" si="2"/>
        <v>1</v>
      </c>
      <c r="S24" s="33">
        <f t="shared" si="3"/>
        <v>1</v>
      </c>
      <c r="T24" s="101"/>
      <c r="U24" s="39">
        <f t="shared" si="4"/>
        <v>0.11935076126170094</v>
      </c>
      <c r="V24" s="33">
        <f t="shared" si="5"/>
        <v>2.6666666780892209E-3</v>
      </c>
      <c r="W24" s="101"/>
      <c r="X24" s="78">
        <f t="shared" si="13"/>
        <v>10100</v>
      </c>
      <c r="Y24" s="41">
        <f t="shared" si="7"/>
        <v>18847620.036078621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19168671.105966251</v>
      </c>
      <c r="AE24" s="12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8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0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01"/>
      <c r="M25" s="23">
        <f>'[3]E-Auto'!$E23*(1/100)</f>
        <v>0.35219322580645168</v>
      </c>
      <c r="O25" s="31">
        <f t="shared" si="0"/>
        <v>13826.45</v>
      </c>
      <c r="P25" s="35">
        <f t="shared" si="1"/>
        <v>1447.590633</v>
      </c>
      <c r="Q25" s="101"/>
      <c r="R25" s="28">
        <f t="shared" si="2"/>
        <v>1</v>
      </c>
      <c r="S25" s="33">
        <f t="shared" si="3"/>
        <v>1</v>
      </c>
      <c r="T25" s="101"/>
      <c r="U25" s="39">
        <f t="shared" si="4"/>
        <v>0.11935138086125104</v>
      </c>
      <c r="V25" s="33">
        <f t="shared" si="5"/>
        <v>2.66666667849073E-3</v>
      </c>
      <c r="W25" s="101"/>
      <c r="X25" s="78">
        <f t="shared" si="13"/>
        <v>10100</v>
      </c>
      <c r="Y25" s="41">
        <f t="shared" si="7"/>
        <v>19013045.905254215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19336422.025908235</v>
      </c>
      <c r="AE25" s="12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8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0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01"/>
      <c r="M26" s="23">
        <f>'[3]E-Auto'!$E24*(1/100)</f>
        <v>0.38102516129032266</v>
      </c>
      <c r="O26" s="31">
        <f t="shared" si="0"/>
        <v>13946.68</v>
      </c>
      <c r="P26" s="35">
        <f t="shared" si="1"/>
        <v>1460.0392471999999</v>
      </c>
      <c r="Q26" s="101"/>
      <c r="R26" s="28">
        <f t="shared" si="2"/>
        <v>1</v>
      </c>
      <c r="S26" s="33">
        <f t="shared" si="3"/>
        <v>1</v>
      </c>
      <c r="T26" s="101"/>
      <c r="U26" s="39">
        <f t="shared" si="4"/>
        <v>0.11935201683683624</v>
      </c>
      <c r="V26" s="33">
        <f t="shared" si="5"/>
        <v>2.6666666789027329E-3</v>
      </c>
      <c r="W26" s="101"/>
      <c r="X26" s="78">
        <f t="shared" si="13"/>
        <v>10100</v>
      </c>
      <c r="Y26" s="41">
        <f t="shared" si="7"/>
        <v>19178476.11611405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19504170.303303592</v>
      </c>
      <c r="AE26" s="12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8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0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01"/>
      <c r="M27" s="23">
        <f>'[3]E-Auto'!$E25*(1/100)</f>
        <v>0.40985709677419369</v>
      </c>
      <c r="O27" s="31">
        <f t="shared" si="0"/>
        <v>14066.91</v>
      </c>
      <c r="P27" s="35">
        <f t="shared" si="1"/>
        <v>1472.4878613999999</v>
      </c>
      <c r="Q27" s="101"/>
      <c r="R27" s="28">
        <f t="shared" si="2"/>
        <v>1</v>
      </c>
      <c r="S27" s="33">
        <f t="shared" si="3"/>
        <v>1</v>
      </c>
      <c r="T27" s="101"/>
      <c r="U27" s="39">
        <f t="shared" si="4"/>
        <v>0.11935266947449183</v>
      </c>
      <c r="V27" s="33">
        <f t="shared" si="5"/>
        <v>2.66666667932541E-3</v>
      </c>
      <c r="W27" s="101"/>
      <c r="X27" s="78">
        <f t="shared" si="13"/>
        <v>10100</v>
      </c>
      <c r="Y27" s="41">
        <f t="shared" si="7"/>
        <v>19343910.782904301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19671916.052398495</v>
      </c>
      <c r="AE27" s="126"/>
    </row>
    <row r="28" spans="1:38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0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01"/>
      <c r="M28" s="23">
        <f>'[3]E-Auto'!$E26*(1/100)</f>
        <v>0.43868903225806466</v>
      </c>
      <c r="O28" s="31">
        <f t="shared" si="0"/>
        <v>14187.14</v>
      </c>
      <c r="P28" s="35">
        <f t="shared" si="1"/>
        <v>1484.9364755999998</v>
      </c>
      <c r="Q28" s="101"/>
      <c r="R28" s="28">
        <f t="shared" si="2"/>
        <v>1</v>
      </c>
      <c r="S28" s="33">
        <f t="shared" si="3"/>
        <v>1</v>
      </c>
      <c r="T28" s="101"/>
      <c r="U28" s="39">
        <f t="shared" si="4"/>
        <v>0.11935333906272956</v>
      </c>
      <c r="V28" s="33">
        <f t="shared" si="5"/>
        <v>2.6666666797589443E-3</v>
      </c>
      <c r="W28" s="101"/>
      <c r="X28" s="78">
        <f t="shared" si="13"/>
        <v>10100</v>
      </c>
      <c r="Y28" s="41">
        <f t="shared" si="7"/>
        <v>19509350.021857947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19839659.38942593</v>
      </c>
      <c r="AE28" s="126"/>
      <c r="AF28" s="54" t="s">
        <v>26</v>
      </c>
      <c r="AG28" s="45"/>
      <c r="AH28" s="45"/>
      <c r="AI28" s="58"/>
    </row>
    <row r="29" spans="1:38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0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01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1497.3850897999998</v>
      </c>
      <c r="Q29" s="101"/>
      <c r="R29" s="28">
        <f t="shared" si="2"/>
        <v>1</v>
      </c>
      <c r="S29" s="33">
        <f t="shared" si="3"/>
        <v>1</v>
      </c>
      <c r="T29" s="101"/>
      <c r="U29" s="39">
        <f t="shared" si="4"/>
        <v>0.1193540258925377</v>
      </c>
      <c r="V29" s="33">
        <f t="shared" si="5"/>
        <v>2.6666666802035192E-3</v>
      </c>
      <c r="W29" s="101"/>
      <c r="X29" s="78">
        <f t="shared" si="13"/>
        <v>10100</v>
      </c>
      <c r="Y29" s="41">
        <f t="shared" si="7"/>
        <v>19674793.951211929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20007400.432622828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8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0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01"/>
      <c r="M30" s="23">
        <f>'[3]E-Auto'!$E28*(1/100)</f>
        <v>0.49635290322580661</v>
      </c>
      <c r="O30" s="31">
        <f t="shared" si="0"/>
        <v>14427.6</v>
      </c>
      <c r="P30" s="35">
        <f t="shared" si="1"/>
        <v>1509.8337039999999</v>
      </c>
      <c r="Q30" s="101"/>
      <c r="R30" s="28">
        <f t="shared" si="2"/>
        <v>1</v>
      </c>
      <c r="S30" s="33">
        <f t="shared" si="3"/>
        <v>1</v>
      </c>
      <c r="T30" s="101"/>
      <c r="U30" s="39">
        <f t="shared" si="4"/>
        <v>0.119354730257381</v>
      </c>
      <c r="V30" s="33">
        <f t="shared" si="5"/>
        <v>2.6666666806593226E-3</v>
      </c>
      <c r="W30" s="101"/>
      <c r="X30" s="78">
        <f t="shared" si="13"/>
        <v>10100</v>
      </c>
      <c r="Y30" s="41">
        <f t="shared" si="7"/>
        <v>19840242.691224255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20175139.302247204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8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0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01"/>
      <c r="M31" s="23">
        <f>'[3]E-Auto'!$E29*(1/100)</f>
        <v>0.52518483870967758</v>
      </c>
      <c r="O31" s="31">
        <f t="shared" si="0"/>
        <v>14547.83</v>
      </c>
      <c r="P31" s="35">
        <f t="shared" si="1"/>
        <v>1522.2823182</v>
      </c>
      <c r="Q31" s="101"/>
      <c r="R31" s="28">
        <f t="shared" si="2"/>
        <v>1</v>
      </c>
      <c r="S31" s="33">
        <f t="shared" si="3"/>
        <v>1</v>
      </c>
      <c r="T31" s="101"/>
      <c r="U31" s="39">
        <f t="shared" si="4"/>
        <v>0.11935545245320071</v>
      </c>
      <c r="V31" s="33">
        <f t="shared" si="5"/>
        <v>2.6666666811265404E-3</v>
      </c>
      <c r="W31" s="101"/>
      <c r="X31" s="78">
        <f t="shared" si="13"/>
        <v>10100</v>
      </c>
      <c r="Y31" s="41">
        <f t="shared" si="7"/>
        <v>20005696.3641911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20342876.120595232</v>
      </c>
      <c r="AE31" s="126"/>
      <c r="AF31" s="60" t="s">
        <v>43</v>
      </c>
      <c r="AG31" s="26" t="s">
        <v>89</v>
      </c>
      <c r="AH31" s="25"/>
      <c r="AI31" s="48"/>
    </row>
    <row r="32" spans="1:38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0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01"/>
      <c r="M32" s="23">
        <f>'[3]E-Auto'!$E30*(1/100)</f>
        <v>0.55401677419354856</v>
      </c>
      <c r="O32" s="31">
        <f t="shared" si="0"/>
        <v>14668.06</v>
      </c>
      <c r="P32" s="35">
        <f t="shared" si="1"/>
        <v>1534.7309323999998</v>
      </c>
      <c r="Q32" s="101"/>
      <c r="R32" s="28">
        <f t="shared" si="2"/>
        <v>1</v>
      </c>
      <c r="S32" s="33">
        <f t="shared" si="3"/>
        <v>1</v>
      </c>
      <c r="T32" s="101"/>
      <c r="U32" s="39">
        <f t="shared" si="4"/>
        <v>0.11935619277841458</v>
      </c>
      <c r="V32" s="33">
        <f t="shared" si="5"/>
        <v>2.6666666816053623E-3</v>
      </c>
      <c r="W32" s="101"/>
      <c r="X32" s="78">
        <f t="shared" si="13"/>
        <v>10100</v>
      </c>
      <c r="Y32" s="41">
        <f t="shared" si="7"/>
        <v>20171155.094464011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20510611.012018457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0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01"/>
      <c r="M33" s="23">
        <f>'[3]E-Auto'!$E31*(1/100)</f>
        <v>0.58284870967741953</v>
      </c>
      <c r="O33" s="31">
        <f t="shared" si="0"/>
        <v>14788.29</v>
      </c>
      <c r="P33" s="35">
        <f t="shared" si="1"/>
        <v>1547.1795466000001</v>
      </c>
      <c r="Q33" s="101"/>
      <c r="R33" s="28">
        <f t="shared" si="2"/>
        <v>1</v>
      </c>
      <c r="S33" s="33">
        <f t="shared" si="3"/>
        <v>1</v>
      </c>
      <c r="T33" s="101"/>
      <c r="U33" s="39">
        <f t="shared" si="4"/>
        <v>0.11935695153391687</v>
      </c>
      <c r="V33" s="33">
        <f t="shared" si="5"/>
        <v>2.6666666820959785E-3</v>
      </c>
      <c r="W33" s="101"/>
      <c r="X33" s="78">
        <f t="shared" si="13"/>
        <v>10100</v>
      </c>
      <c r="Y33" s="41">
        <f t="shared" si="7"/>
        <v>20336619.008466966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20678344.102940857</v>
      </c>
      <c r="AE33" s="12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0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01"/>
      <c r="M34" s="23">
        <f>'[3]E-Auto'!$E32*(1/100)</f>
        <v>0.6116806451612905</v>
      </c>
      <c r="O34" s="31">
        <f t="shared" si="0"/>
        <v>14908.52</v>
      </c>
      <c r="P34" s="35">
        <f t="shared" si="1"/>
        <v>1559.6281607999999</v>
      </c>
      <c r="Q34" s="101"/>
      <c r="R34" s="28">
        <f t="shared" si="2"/>
        <v>1</v>
      </c>
      <c r="S34" s="33">
        <f t="shared" si="3"/>
        <v>1</v>
      </c>
      <c r="T34" s="101"/>
      <c r="U34" s="39">
        <f t="shared" si="4"/>
        <v>0.1193577290230783</v>
      </c>
      <c r="V34" s="33">
        <f t="shared" si="5"/>
        <v>2.6666666825985812E-3</v>
      </c>
      <c r="W34" s="101"/>
      <c r="X34" s="78">
        <f t="shared" si="13"/>
        <v>10100</v>
      </c>
      <c r="Y34" s="41">
        <f t="shared" si="7"/>
        <v>20502088.234713521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20846075.521875992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0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01"/>
      <c r="M35" s="23">
        <f>'[3]E-Auto'!$E33*(1/100)</f>
        <v>0.64051258064516148</v>
      </c>
      <c r="O35" s="31">
        <f t="shared" si="0"/>
        <v>15028.75</v>
      </c>
      <c r="P35" s="35">
        <f t="shared" si="1"/>
        <v>1572.076775</v>
      </c>
      <c r="Q35" s="101"/>
      <c r="R35" s="28">
        <f t="shared" si="2"/>
        <v>1</v>
      </c>
      <c r="S35" s="33">
        <f t="shared" si="3"/>
        <v>1</v>
      </c>
      <c r="T35" s="101"/>
      <c r="U35" s="39">
        <f t="shared" si="4"/>
        <v>0.11935852555174611</v>
      </c>
      <c r="V35" s="33">
        <f t="shared" si="5"/>
        <v>2.6666666831133643E-3</v>
      </c>
      <c r="W35" s="101"/>
      <c r="X35" s="78">
        <f t="shared" si="13"/>
        <v>10100</v>
      </c>
      <c r="Y35" s="41">
        <f t="shared" si="7"/>
        <v>20667562.903823949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21013805.399444133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0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01"/>
      <c r="M36" s="23">
        <f>'[3]E-Auto'!$E34*(1/100)</f>
        <v>0.66934451612903245</v>
      </c>
      <c r="O36" s="31">
        <f t="shared" si="0"/>
        <v>15148.98</v>
      </c>
      <c r="P36" s="35">
        <f t="shared" si="1"/>
        <v>1584.5253891999998</v>
      </c>
      <c r="Q36" s="101"/>
      <c r="R36" s="28">
        <f t="shared" si="2"/>
        <v>1</v>
      </c>
      <c r="S36" s="33">
        <f t="shared" si="3"/>
        <v>1</v>
      </c>
      <c r="T36" s="101"/>
      <c r="U36" s="39">
        <f t="shared" si="4"/>
        <v>0.11935934142824405</v>
      </c>
      <c r="V36" s="33">
        <f t="shared" si="5"/>
        <v>2.6666666836405225E-3</v>
      </c>
      <c r="W36" s="101"/>
      <c r="X36" s="78">
        <f t="shared" si="13"/>
        <v>10100</v>
      </c>
      <c r="Y36" s="41">
        <f t="shared" si="7"/>
        <v>20833043.148542363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21181533.86838939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0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01"/>
      <c r="M37" s="23">
        <f>'[3]E-Auto'!$E35*(1/100)</f>
        <v>0.69817645161290343</v>
      </c>
      <c r="O37" s="31">
        <f t="shared" si="0"/>
        <v>15269.21</v>
      </c>
      <c r="P37" s="35">
        <f t="shared" si="1"/>
        <v>1596.9740033999999</v>
      </c>
      <c r="Q37" s="101"/>
      <c r="R37" s="28">
        <f t="shared" si="2"/>
        <v>1</v>
      </c>
      <c r="S37" s="33">
        <f t="shared" si="3"/>
        <v>1</v>
      </c>
      <c r="T37" s="101"/>
      <c r="U37" s="39">
        <f t="shared" si="4"/>
        <v>0.11936017696337231</v>
      </c>
      <c r="V37" s="33">
        <f t="shared" si="5"/>
        <v>2.6666666841802531E-3</v>
      </c>
      <c r="W37" s="101"/>
      <c r="X37" s="78">
        <f t="shared" si="13"/>
        <v>10100</v>
      </c>
      <c r="Y37" s="41">
        <f t="shared" si="7"/>
        <v>20998529.103753835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21349261.063596837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0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01"/>
      <c r="M38" s="23">
        <f>'[3]E-Auto'!$E36*(1/100)</f>
        <v>0.7270083870967744</v>
      </c>
      <c r="O38" s="31">
        <f t="shared" si="0"/>
        <v>15389.44</v>
      </c>
      <c r="P38" s="35">
        <f t="shared" si="1"/>
        <v>1609.4226176</v>
      </c>
      <c r="Q38" s="101"/>
      <c r="R38" s="28">
        <f t="shared" si="2"/>
        <v>1</v>
      </c>
      <c r="S38" s="33">
        <f t="shared" si="3"/>
        <v>1</v>
      </c>
      <c r="T38" s="101"/>
      <c r="U38" s="39">
        <f t="shared" si="4"/>
        <v>0.11936103247040766</v>
      </c>
      <c r="V38" s="33">
        <f t="shared" si="5"/>
        <v>2.6666666847327538E-3</v>
      </c>
      <c r="W38" s="101"/>
      <c r="X38" s="78">
        <f t="shared" si="13"/>
        <v>10100</v>
      </c>
      <c r="Y38" s="41">
        <f t="shared" si="7"/>
        <v>21164020.906501535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21516987.122109652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0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01"/>
      <c r="M39" s="23">
        <f>'[3]E-Auto'!$E37*(1/100)</f>
        <v>0.75584032258064537</v>
      </c>
      <c r="O39" s="31">
        <f t="shared" si="0"/>
        <v>15509.67</v>
      </c>
      <c r="P39" s="35">
        <f t="shared" si="1"/>
        <v>1621.8712317999998</v>
      </c>
      <c r="Q39" s="101"/>
      <c r="R39" s="28">
        <f t="shared" si="2"/>
        <v>1</v>
      </c>
      <c r="S39" s="33">
        <f t="shared" si="3"/>
        <v>1</v>
      </c>
      <c r="T39" s="101"/>
      <c r="U39" s="39">
        <f t="shared" si="4"/>
        <v>0.11936190826510329</v>
      </c>
      <c r="V39" s="33">
        <f t="shared" si="5"/>
        <v>2.6666666852982251E-3</v>
      </c>
      <c r="W39" s="101"/>
      <c r="X39" s="78">
        <f t="shared" si="13"/>
        <v>10100</v>
      </c>
      <c r="Y39" s="41">
        <f t="shared" si="7"/>
        <v>21329518.696003843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21684712.183146197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0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01"/>
      <c r="M40" s="23">
        <f>'[3]E-Auto'!$E38*(1/100)</f>
        <v>0.78467225806451635</v>
      </c>
      <c r="O40" s="31">
        <f t="shared" si="0"/>
        <v>15629.9</v>
      </c>
      <c r="P40" s="35">
        <f t="shared" si="1"/>
        <v>1634.3198459999999</v>
      </c>
      <c r="Q40" s="101"/>
      <c r="R40" s="28">
        <f t="shared" si="2"/>
        <v>1</v>
      </c>
      <c r="S40" s="33">
        <f t="shared" si="3"/>
        <v>1</v>
      </c>
      <c r="T40" s="101"/>
      <c r="U40" s="39">
        <f t="shared" si="4"/>
        <v>0.11936280466568891</v>
      </c>
      <c r="V40" s="33">
        <f t="shared" si="5"/>
        <v>2.6666666858768681E-3</v>
      </c>
      <c r="W40" s="101"/>
      <c r="X40" s="78">
        <f t="shared" si="13"/>
        <v>10100</v>
      </c>
      <c r="Y40" s="41">
        <f t="shared" si="7"/>
        <v>21495022.613671497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21852436.388117224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0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01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1646.7684601999999</v>
      </c>
      <c r="Q41" s="101"/>
      <c r="R41" s="28">
        <f t="shared" si="2"/>
        <v>1</v>
      </c>
      <c r="S41" s="33">
        <f t="shared" si="3"/>
        <v>1</v>
      </c>
      <c r="T41" s="101"/>
      <c r="U41" s="39">
        <f t="shared" si="4"/>
        <v>0.11936372199287076</v>
      </c>
      <c r="V41" s="33">
        <f t="shared" si="5"/>
        <v>2.6666666864688859E-3</v>
      </c>
      <c r="W41" s="101"/>
      <c r="X41" s="78">
        <f t="shared" si="13"/>
        <v>10100</v>
      </c>
      <c r="Y41" s="41">
        <f t="shared" si="7"/>
        <v>21660532.803124718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22020159.880642951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0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01"/>
      <c r="M42" s="23">
        <f>'[3]E-Auto'!$E40*(1/100)</f>
        <v>0.8423361290322583</v>
      </c>
      <c r="O42" s="31">
        <f t="shared" si="0"/>
        <v>15870.36</v>
      </c>
      <c r="P42" s="35">
        <f t="shared" si="1"/>
        <v>1659.2170744</v>
      </c>
      <c r="Q42" s="101"/>
      <c r="R42" s="28">
        <f t="shared" si="2"/>
        <v>1</v>
      </c>
      <c r="S42" s="33">
        <f t="shared" si="3"/>
        <v>1</v>
      </c>
      <c r="T42" s="101"/>
      <c r="U42" s="39">
        <f t="shared" si="4"/>
        <v>0.11936466056983151</v>
      </c>
      <c r="V42" s="33">
        <f t="shared" si="5"/>
        <v>2.6666666870744826E-3</v>
      </c>
      <c r="W42" s="101"/>
      <c r="X42" s="78">
        <f t="shared" si="13"/>
        <v>10100</v>
      </c>
      <c r="Y42" s="41">
        <f t="shared" si="7"/>
        <v>21826049.4102103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22187882.806570169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0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01"/>
      <c r="M43" s="23">
        <f>'[3]E-Auto'!$E41*(1/100)</f>
        <v>0.87116806451612927</v>
      </c>
      <c r="O43" s="31">
        <f t="shared" si="0"/>
        <v>15990.59</v>
      </c>
      <c r="P43" s="35">
        <f t="shared" si="1"/>
        <v>1671.6656885999998</v>
      </c>
      <c r="Q43" s="101"/>
      <c r="R43" s="28">
        <f t="shared" si="2"/>
        <v>1</v>
      </c>
      <c r="S43" s="33">
        <f t="shared" si="3"/>
        <v>1</v>
      </c>
      <c r="T43" s="101"/>
      <c r="U43" s="39">
        <f t="shared" si="4"/>
        <v>0.11936562072223041</v>
      </c>
      <c r="V43" s="33">
        <f t="shared" si="5"/>
        <v>2.6666666876938648E-3</v>
      </c>
      <c r="W43" s="101"/>
      <c r="X43" s="78">
        <f t="shared" si="13"/>
        <v>10100</v>
      </c>
      <c r="Y43" s="41">
        <f t="shared" si="7"/>
        <v>21991572.583018806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22355605.313989446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0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01"/>
      <c r="M44" s="23">
        <f>'[3]E-Auto'!$E42*(1/100)</f>
        <v>0.9</v>
      </c>
      <c r="O44" s="31">
        <f t="shared" si="0"/>
        <v>16110.82</v>
      </c>
      <c r="P44" s="35">
        <f t="shared" si="1"/>
        <v>1684.1143027999999</v>
      </c>
      <c r="Q44" s="101"/>
      <c r="R44" s="28">
        <f t="shared" si="2"/>
        <v>1</v>
      </c>
      <c r="S44" s="33">
        <f t="shared" si="3"/>
        <v>1</v>
      </c>
      <c r="T44" s="101"/>
      <c r="U44" s="39">
        <f t="shared" si="4"/>
        <v>0.11936660277820312</v>
      </c>
      <c r="V44" s="33">
        <f t="shared" si="5"/>
        <v>2.6666666883272405E-3</v>
      </c>
      <c r="W44" s="101"/>
      <c r="X44" s="78">
        <f t="shared" si="13"/>
        <v>10100</v>
      </c>
      <c r="Y44" s="41">
        <f t="shared" si="7"/>
        <v>22157102.471901637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22523327.553252175</v>
      </c>
      <c r="AE44" s="126"/>
      <c r="AF44" s="148" t="s">
        <v>44</v>
      </c>
      <c r="AG44" s="149"/>
      <c r="AH44" s="150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0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01"/>
      <c r="M45" s="23">
        <f>'[3]E-Auto'!$E43*(1/100)</f>
        <v>0.928831935483871</v>
      </c>
      <c r="O45" s="31">
        <f t="shared" si="0"/>
        <v>16231.05</v>
      </c>
      <c r="P45" s="35">
        <f t="shared" si="1"/>
        <v>1696.5629169999997</v>
      </c>
      <c r="Q45" s="101"/>
      <c r="R45" s="28">
        <f t="shared" si="2"/>
        <v>1</v>
      </c>
      <c r="S45" s="33">
        <f t="shared" si="3"/>
        <v>1</v>
      </c>
      <c r="T45" s="101"/>
      <c r="U45" s="39">
        <f t="shared" si="4"/>
        <v>0.11936760706836183</v>
      </c>
      <c r="V45" s="33">
        <f t="shared" si="5"/>
        <v>2.6666666889748176E-3</v>
      </c>
      <c r="W45" s="101"/>
      <c r="X45" s="78">
        <f t="shared" si="13"/>
        <v>10100</v>
      </c>
      <c r="Y45" s="41">
        <f t="shared" si="7"/>
        <v>22322639.229488179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22691049.676987752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0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01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1709.0115311999998</v>
      </c>
      <c r="Q46" s="101"/>
      <c r="R46" s="28">
        <f t="shared" si="2"/>
        <v>1</v>
      </c>
      <c r="S46" s="33">
        <f t="shared" si="3"/>
        <v>1</v>
      </c>
      <c r="T46" s="101"/>
      <c r="U46" s="39">
        <f t="shared" si="4"/>
        <v>0.11936863392579526</v>
      </c>
      <c r="V46" s="33">
        <f t="shared" si="5"/>
        <v>2.666666689636808E-3</v>
      </c>
      <c r="W46" s="101"/>
      <c r="X46" s="78">
        <f t="shared" si="13"/>
        <v>10100</v>
      </c>
      <c r="Y46" s="41">
        <f t="shared" si="7"/>
        <v>22488183.010702945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22858771.840120684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0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01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1721.4601454000001</v>
      </c>
      <c r="Q47" s="101"/>
      <c r="R47" s="28">
        <f t="shared" si="2"/>
        <v>1</v>
      </c>
      <c r="S47" s="33">
        <f t="shared" si="3"/>
        <v>1</v>
      </c>
      <c r="T47" s="101"/>
      <c r="U47" s="39">
        <f t="shared" si="4"/>
        <v>0.11936968368606858</v>
      </c>
      <c r="V47" s="33">
        <f t="shared" si="5"/>
        <v>2.6666666903134234E-3</v>
      </c>
      <c r="W47" s="101"/>
      <c r="X47" s="78">
        <f t="shared" si="13"/>
        <v>10100</v>
      </c>
      <c r="Y47" s="41">
        <f t="shared" si="7"/>
        <v>22653733.972782686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23026494.199887723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0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01"/>
      <c r="M48" s="23">
        <f>'[3]E-Auto'!$E46*(1/100)</f>
        <v>1</v>
      </c>
      <c r="O48" s="31">
        <f t="shared" si="0"/>
        <v>16591.739999999998</v>
      </c>
      <c r="P48" s="35">
        <f t="shared" si="1"/>
        <v>1733.9087595999997</v>
      </c>
      <c r="Q48" s="101"/>
      <c r="R48" s="28">
        <f t="shared" si="2"/>
        <v>1</v>
      </c>
      <c r="S48" s="33">
        <f t="shared" si="3"/>
        <v>1</v>
      </c>
      <c r="T48" s="101"/>
      <c r="U48" s="39">
        <f t="shared" si="4"/>
        <v>0.11937075668722347</v>
      </c>
      <c r="V48" s="33">
        <f t="shared" si="5"/>
        <v>2.6666666910048781E-3</v>
      </c>
      <c r="W48" s="101"/>
      <c r="X48" s="78">
        <f t="shared" si="13"/>
        <v>10100</v>
      </c>
      <c r="Y48" s="41">
        <f t="shared" si="7"/>
        <v>22819292.275293499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23194473.11168687</v>
      </c>
      <c r="AE48" s="126"/>
      <c r="AF48" s="148" t="s">
        <v>45</v>
      </c>
      <c r="AG48" s="149"/>
      <c r="AH48" s="15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0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01"/>
      <c r="M49" s="23">
        <f>'[3]E-Auto'!$E47*(1/100)</f>
        <v>1</v>
      </c>
      <c r="O49" s="31">
        <f t="shared" si="0"/>
        <v>16711.97</v>
      </c>
      <c r="P49" s="35">
        <f t="shared" si="1"/>
        <v>1746.3573738</v>
      </c>
      <c r="Q49" s="101"/>
      <c r="R49" s="28">
        <f t="shared" si="2"/>
        <v>1</v>
      </c>
      <c r="S49" s="33">
        <f t="shared" si="3"/>
        <v>1</v>
      </c>
      <c r="T49" s="101"/>
      <c r="U49" s="39">
        <f t="shared" si="4"/>
        <v>0.11937185326977812</v>
      </c>
      <c r="V49" s="33">
        <f t="shared" si="5"/>
        <v>2.6666666917113868E-3</v>
      </c>
      <c r="W49" s="101"/>
      <c r="X49" s="78">
        <f t="shared" si="13"/>
        <v>10100</v>
      </c>
      <c r="Y49" s="41">
        <f t="shared" si="7"/>
        <v>22984858.080148026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23362683.606303811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0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01"/>
      <c r="M50" s="23">
        <f>'[3]E-Auto'!$E48*(1/100)</f>
        <v>1</v>
      </c>
      <c r="O50" s="31">
        <f t="shared" si="0"/>
        <v>16832.2</v>
      </c>
      <c r="P50" s="35">
        <f t="shared" si="1"/>
        <v>1758.8059880000001</v>
      </c>
      <c r="Q50" s="101"/>
      <c r="R50" s="28">
        <f t="shared" si="2"/>
        <v>1</v>
      </c>
      <c r="S50" s="33">
        <f t="shared" si="3"/>
        <v>1</v>
      </c>
      <c r="T50" s="101"/>
      <c r="U50" s="39">
        <f t="shared" si="4"/>
        <v>0.11937297377672719</v>
      </c>
      <c r="V50" s="33">
        <f t="shared" si="5"/>
        <v>2.6666666924331671E-3</v>
      </c>
      <c r="W50" s="101"/>
      <c r="X50" s="78">
        <f t="shared" si="13"/>
        <v>10100</v>
      </c>
      <c r="Y50" s="41">
        <f t="shared" si="7"/>
        <v>23150431.551622495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23530901.767540686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0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01"/>
      <c r="M51" s="23">
        <f>'[3]E-Auto'!$E49*(1/100)</f>
        <v>1</v>
      </c>
      <c r="O51" s="31">
        <f t="shared" si="0"/>
        <v>16952.43</v>
      </c>
      <c r="P51" s="35">
        <f t="shared" si="1"/>
        <v>1771.2546021999999</v>
      </c>
      <c r="Q51" s="101"/>
      <c r="R51" s="28">
        <f t="shared" si="2"/>
        <v>1</v>
      </c>
      <c r="S51" s="33">
        <f t="shared" si="3"/>
        <v>1</v>
      </c>
      <c r="T51" s="101"/>
      <c r="U51" s="39">
        <f t="shared" si="4"/>
        <v>0.11937411855354187</v>
      </c>
      <c r="V51" s="33">
        <f t="shared" si="5"/>
        <v>2.6666666931704371E-3</v>
      </c>
      <c r="W51" s="101"/>
      <c r="X51" s="78">
        <f t="shared" si="13"/>
        <v>10100</v>
      </c>
      <c r="Y51" s="41">
        <f t="shared" si="7"/>
        <v>23316012.856373902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23699127.762054507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0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01"/>
      <c r="M52" s="23">
        <f>'[3]E-Auto'!$E50*(1/100)</f>
        <v>1</v>
      </c>
      <c r="O52" s="31">
        <f t="shared" si="0"/>
        <v>17072.66</v>
      </c>
      <c r="P52" s="35">
        <f t="shared" si="1"/>
        <v>1783.7032164</v>
      </c>
      <c r="Q52" s="101"/>
      <c r="R52" s="28">
        <f t="shared" si="2"/>
        <v>1</v>
      </c>
      <c r="S52" s="33">
        <f t="shared" si="3"/>
        <v>1</v>
      </c>
      <c r="T52" s="101"/>
      <c r="U52" s="39">
        <f t="shared" si="4"/>
        <v>0.11937528794816979</v>
      </c>
      <c r="V52" s="33">
        <f t="shared" si="5"/>
        <v>2.6666666939234168E-3</v>
      </c>
      <c r="W52" s="101"/>
      <c r="X52" s="78">
        <f t="shared" si="13"/>
        <v>10100</v>
      </c>
      <c r="Y52" s="41">
        <f t="shared" si="7"/>
        <v>23481602.163457118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23867361.758900128</v>
      </c>
      <c r="AE52" s="126"/>
      <c r="AF52" s="148" t="s">
        <v>46</v>
      </c>
      <c r="AG52" s="149"/>
      <c r="AH52" s="15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0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01"/>
      <c r="M53" s="23">
        <f>'[3]E-Auto'!$E51*(1/100)</f>
        <v>1</v>
      </c>
      <c r="O53" s="31">
        <f t="shared" si="0"/>
        <v>17192.89</v>
      </c>
      <c r="P53" s="35">
        <f t="shared" si="1"/>
        <v>1796.1518305999998</v>
      </c>
      <c r="Q53" s="101"/>
      <c r="R53" s="28">
        <f t="shared" si="2"/>
        <v>1</v>
      </c>
      <c r="S53" s="33">
        <f t="shared" si="3"/>
        <v>1</v>
      </c>
      <c r="T53" s="101"/>
      <c r="U53" s="39">
        <f t="shared" si="4"/>
        <v>0.11937648231103513</v>
      </c>
      <c r="V53" s="33">
        <f t="shared" si="5"/>
        <v>2.6666666946923282E-3</v>
      </c>
      <c r="W53" s="101"/>
      <c r="X53" s="78">
        <f t="shared" si="13"/>
        <v>10100</v>
      </c>
      <c r="Y53" s="41">
        <f t="shared" si="7"/>
        <v>23647199.644342035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24035603.929547455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0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01"/>
      <c r="M54" s="23">
        <f>'[3]E-Auto'!$E52*(1/100)</f>
        <v>1</v>
      </c>
      <c r="O54" s="31">
        <f t="shared" si="0"/>
        <v>17313.12</v>
      </c>
      <c r="P54" s="35">
        <f t="shared" si="1"/>
        <v>1808.6004447999999</v>
      </c>
      <c r="Q54" s="102"/>
      <c r="R54" s="28">
        <f t="shared" si="2"/>
        <v>1</v>
      </c>
      <c r="S54" s="33">
        <f t="shared" si="3"/>
        <v>1</v>
      </c>
      <c r="T54" s="102"/>
      <c r="U54" s="39">
        <f t="shared" si="4"/>
        <v>0.11937770199503857</v>
      </c>
      <c r="V54" s="33">
        <f t="shared" si="5"/>
        <v>2.6666666954773947E-3</v>
      </c>
      <c r="W54" s="102"/>
      <c r="X54" s="78">
        <f t="shared" si="13"/>
        <v>10100</v>
      </c>
      <c r="Y54" s="41">
        <f t="shared" si="7"/>
        <v>23812805.472930666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24203854.447898492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941100572.02180004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33" t="s">
        <v>22</v>
      </c>
      <c r="V56" s="134"/>
      <c r="X56" s="9">
        <f>SUM(X9:X54)</f>
        <v>1933350</v>
      </c>
      <c r="Y56" s="65">
        <f>SUM(Y9:Y54)</f>
        <v>924088532.53510177</v>
      </c>
      <c r="Z56" s="66">
        <f>SUM(Z9:Z54)</f>
        <v>14042937.721665444</v>
      </c>
      <c r="AA56" s="66">
        <f>SUM(AA9:AA54)</f>
        <v>584649.27895867429</v>
      </c>
      <c r="AB56" s="71">
        <f>SUM(AB9:AB54)</f>
        <v>451102.48607386358</v>
      </c>
      <c r="AD56" s="67">
        <f>X56+Y56+Z56+AA56+AB56</f>
        <v>941100572.0217998</v>
      </c>
      <c r="AF56" s="151"/>
      <c r="AG56" s="152"/>
    </row>
    <row r="57" spans="1:34" ht="15" thickBot="1" x14ac:dyDescent="0.35">
      <c r="AF57" s="153"/>
      <c r="AG57" s="154"/>
    </row>
    <row r="58" spans="1:34" x14ac:dyDescent="0.3">
      <c r="AE58" s="25"/>
      <c r="AF58" s="151"/>
      <c r="AG58" s="152"/>
      <c r="AH58" s="43"/>
    </row>
    <row r="59" spans="1:34" ht="15" thickBot="1" x14ac:dyDescent="0.35">
      <c r="AF59" s="153"/>
      <c r="AG59" s="15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0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00"/>
      <c r="L1" s="100"/>
      <c r="N1" s="100"/>
      <c r="Q1" s="100"/>
      <c r="R1" s="78"/>
      <c r="S1" s="78"/>
      <c r="T1" s="100"/>
      <c r="U1" s="78"/>
      <c r="V1" s="78"/>
      <c r="W1" s="100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01"/>
      <c r="K2" s="2"/>
      <c r="L2" s="101"/>
      <c r="O2" s="133" t="s">
        <v>55</v>
      </c>
      <c r="P2" s="134"/>
      <c r="Q2" s="101"/>
      <c r="R2" s="78"/>
      <c r="S2" s="78"/>
      <c r="T2" s="101"/>
      <c r="U2" s="78"/>
      <c r="V2" s="78"/>
      <c r="W2" s="101"/>
      <c r="Y2" s="159" t="s">
        <v>82</v>
      </c>
      <c r="Z2" s="160"/>
      <c r="AA2" s="161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01"/>
      <c r="K3" s="2"/>
      <c r="L3" s="101"/>
      <c r="O3" s="168" t="s">
        <v>81</v>
      </c>
      <c r="P3" s="169"/>
      <c r="Q3" s="101"/>
      <c r="R3" s="78"/>
      <c r="S3" s="78"/>
      <c r="T3" s="101"/>
      <c r="U3" s="78"/>
      <c r="V3" s="78"/>
      <c r="W3" s="101"/>
      <c r="Y3" s="162"/>
      <c r="Z3" s="163"/>
      <c r="AA3" s="164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01"/>
      <c r="K4" s="2"/>
      <c r="L4" s="101"/>
      <c r="O4" s="170"/>
      <c r="P4" s="171"/>
      <c r="Q4" s="101"/>
      <c r="R4" s="78"/>
      <c r="S4" s="78"/>
      <c r="T4" s="101"/>
      <c r="U4" s="78"/>
      <c r="V4" s="78"/>
      <c r="W4" s="101"/>
      <c r="Y4" s="165"/>
      <c r="Z4" s="166"/>
      <c r="AA4" s="167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01"/>
      <c r="I5" s="110" t="s">
        <v>7</v>
      </c>
      <c r="J5" s="114"/>
      <c r="K5" s="111"/>
      <c r="L5" s="101"/>
      <c r="M5" s="114" t="s">
        <v>3</v>
      </c>
      <c r="O5" s="116"/>
      <c r="P5" s="117"/>
      <c r="Q5" s="101"/>
      <c r="R5" s="114" t="s">
        <v>20</v>
      </c>
      <c r="S5" s="111"/>
      <c r="T5" s="101"/>
      <c r="U5" s="110" t="s">
        <v>29</v>
      </c>
      <c r="V5" s="111"/>
      <c r="W5" s="101"/>
      <c r="AE5" s="126"/>
    </row>
    <row r="6" spans="1:36" ht="14.4" customHeight="1" thickBot="1" x14ac:dyDescent="0.35">
      <c r="D6" s="112"/>
      <c r="E6" s="113"/>
      <c r="H6" s="101"/>
      <c r="I6" s="112"/>
      <c r="J6" s="115"/>
      <c r="K6" s="113"/>
      <c r="L6" s="101"/>
      <c r="M6" s="115"/>
      <c r="O6" s="118"/>
      <c r="P6" s="119"/>
      <c r="Q6" s="101"/>
      <c r="R6" s="115"/>
      <c r="S6" s="113"/>
      <c r="T6" s="101"/>
      <c r="U6" s="112"/>
      <c r="V6" s="113"/>
      <c r="W6" s="101"/>
      <c r="AE6" s="12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03" t="s">
        <v>5</v>
      </c>
      <c r="C7" s="103"/>
      <c r="D7" s="122" t="s">
        <v>4</v>
      </c>
      <c r="E7" s="122"/>
      <c r="F7" s="123" t="s">
        <v>6</v>
      </c>
      <c r="G7" s="123"/>
      <c r="H7" s="101"/>
      <c r="I7" s="69" t="s">
        <v>70</v>
      </c>
      <c r="J7" s="14" t="s">
        <v>69</v>
      </c>
      <c r="K7" s="20" t="s">
        <v>68</v>
      </c>
      <c r="L7" s="101"/>
      <c r="M7" s="1" t="s">
        <v>8</v>
      </c>
      <c r="O7" s="120"/>
      <c r="P7" s="121"/>
      <c r="Q7" s="101"/>
      <c r="R7" s="78"/>
      <c r="S7" s="78"/>
      <c r="T7" s="101"/>
      <c r="U7" s="78"/>
      <c r="V7" s="78"/>
      <c r="W7" s="10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01"/>
      <c r="I8" s="70"/>
      <c r="J8" s="7"/>
      <c r="K8" s="18"/>
      <c r="L8" s="101"/>
      <c r="M8" s="21"/>
      <c r="O8" s="30"/>
      <c r="P8" s="34"/>
      <c r="Q8" s="101"/>
      <c r="R8" s="80"/>
      <c r="S8" s="79"/>
      <c r="T8" s="101"/>
      <c r="U8" s="80"/>
      <c r="V8" s="79"/>
      <c r="W8" s="101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0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01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01"/>
      <c r="R9" s="28">
        <f>IF(O9&lt;$AG$18,1,2)</f>
        <v>1</v>
      </c>
      <c r="S9" s="33">
        <f>IF(P9&lt;$AG$10,1,2)</f>
        <v>1</v>
      </c>
      <c r="T9" s="101"/>
      <c r="U9" s="39">
        <f>($AI$15/$AG$20)*(1+0.15*(O9/$AG$18)^4)+$AH$33</f>
        <v>0.11934324546675659</v>
      </c>
      <c r="V9" s="33">
        <f>($AI$7/$AG$12)*(1+0.15*(P9/$AG$10)^4)+$AH$32</f>
        <v>2.6666666733979084E-3</v>
      </c>
      <c r="W9" s="101"/>
      <c r="X9" s="78">
        <f>($AG$7*$AG$8*S9*$AG$24+$AG$15*$AG$16*R9*$AG$24)</f>
        <v>3600</v>
      </c>
      <c r="Y9" s="41">
        <f>(O9*U9*$AG$30+P9*V9*$AG$29)*365</f>
        <v>16366853.765653308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16644426.214937681</v>
      </c>
      <c r="AE9" s="126"/>
      <c r="AF9" s="155" t="s">
        <v>15</v>
      </c>
      <c r="AG9" s="15"/>
      <c r="AH9" s="15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0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01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01"/>
      <c r="R10" s="28">
        <f t="shared" ref="R10:R54" si="2">IF(O10&lt;$AG$18,1,2)</f>
        <v>1</v>
      </c>
      <c r="S10" s="33">
        <f t="shared" ref="S10:S54" si="3">IF(P10&lt;$AG$10,1,2)</f>
        <v>1</v>
      </c>
      <c r="T10" s="10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0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26"/>
      <c r="AF10" s="156"/>
      <c r="AG10" s="16">
        <v>110400</v>
      </c>
      <c r="AH10" s="15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0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01"/>
      <c r="M11" s="23">
        <f>'[3]E-Auto'!$E9*(1/100)</f>
        <v>3.1800000000000001E-3</v>
      </c>
      <c r="O11" s="31">
        <f t="shared" si="0"/>
        <v>12143.23</v>
      </c>
      <c r="P11" s="35">
        <f t="shared" si="1"/>
        <v>1282.3100341999998</v>
      </c>
      <c r="Q11" s="101"/>
      <c r="R11" s="28">
        <f t="shared" si="2"/>
        <v>1</v>
      </c>
      <c r="S11" s="33">
        <f t="shared" si="3"/>
        <v>1</v>
      </c>
      <c r="T11" s="101"/>
      <c r="U11" s="39">
        <f t="shared" si="4"/>
        <v>0.1193440710479194</v>
      </c>
      <c r="V11" s="33">
        <f t="shared" si="5"/>
        <v>2.6666666739470768E-3</v>
      </c>
      <c r="W11" s="101"/>
      <c r="X11" s="78">
        <f t="shared" si="6"/>
        <v>3600</v>
      </c>
      <c r="Y11" s="41">
        <f t="shared" si="7"/>
        <v>16697602.930073919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16980688.361598562</v>
      </c>
      <c r="AE11" s="126"/>
      <c r="AF11" s="157"/>
      <c r="AG11" s="15"/>
      <c r="AH11" s="15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0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01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01"/>
      <c r="R12" s="28">
        <f t="shared" si="2"/>
        <v>1</v>
      </c>
      <c r="S12" s="33">
        <f t="shared" si="3"/>
        <v>1</v>
      </c>
      <c r="T12" s="101"/>
      <c r="U12" s="39">
        <f t="shared" si="4"/>
        <v>0.119344502661417</v>
      </c>
      <c r="V12" s="33">
        <f t="shared" si="5"/>
        <v>2.6666666742339324E-3</v>
      </c>
      <c r="W12" s="101"/>
      <c r="X12" s="78">
        <f t="shared" si="6"/>
        <v>3600</v>
      </c>
      <c r="Y12" s="41">
        <f t="shared" si="7"/>
        <v>16862981.880927503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17148820.506088398</v>
      </c>
      <c r="AE12" s="12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0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01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01"/>
      <c r="R13" s="28">
        <f t="shared" si="2"/>
        <v>1</v>
      </c>
      <c r="S13" s="33">
        <f t="shared" si="3"/>
        <v>1</v>
      </c>
      <c r="T13" s="101"/>
      <c r="U13" s="39">
        <f t="shared" si="4"/>
        <v>0.11934494715785231</v>
      </c>
      <c r="V13" s="33">
        <f t="shared" si="5"/>
        <v>2.6666666745291819E-3</v>
      </c>
      <c r="W13" s="101"/>
      <c r="X13" s="78">
        <f>($AG$7*$AG$8*S13*$AG$24+$AG$15*$AG$16*R13*$AG$24)</f>
        <v>3600</v>
      </c>
      <c r="Y13" s="41">
        <f t="shared" si="7"/>
        <v>17028363.861272193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17316942.341156553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0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01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01"/>
      <c r="R14" s="28">
        <f t="shared" si="2"/>
        <v>1</v>
      </c>
      <c r="S14" s="33">
        <f t="shared" si="3"/>
        <v>1</v>
      </c>
      <c r="T14" s="101"/>
      <c r="U14" s="39">
        <f t="shared" si="4"/>
        <v>0.11934540479106619</v>
      </c>
      <c r="V14" s="33">
        <f t="shared" si="5"/>
        <v>2.6666666748329879E-3</v>
      </c>
      <c r="W14" s="101"/>
      <c r="X14" s="78">
        <f>($AG$7*$AG$8*S14*$AG$24+$AG$15*$AG$16*R14*$AG$24)+AG26</f>
        <v>1511350</v>
      </c>
      <c r="Y14" s="41">
        <f t="shared" si="7"/>
        <v>17193748.961084187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18992479.318274483</v>
      </c>
      <c r="AE14" s="12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0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01"/>
      <c r="M15" s="23">
        <f>'[3]E-Auto'!$E13*(1/100)</f>
        <v>6.3873870967741941E-2</v>
      </c>
      <c r="O15" s="31">
        <f>D15</f>
        <v>12624.15</v>
      </c>
      <c r="P15" s="35">
        <f t="shared" si="1"/>
        <v>1332.1044909999998</v>
      </c>
      <c r="Q15" s="101"/>
      <c r="R15" s="28">
        <f t="shared" si="2"/>
        <v>1</v>
      </c>
      <c r="S15" s="33">
        <f t="shared" si="3"/>
        <v>1</v>
      </c>
      <c r="T15" s="101"/>
      <c r="U15" s="39">
        <f t="shared" si="4"/>
        <v>0.11934587581737592</v>
      </c>
      <c r="V15" s="33">
        <f t="shared" si="5"/>
        <v>2.6666666751455148E-3</v>
      </c>
      <c r="W15" s="101"/>
      <c r="X15" s="78">
        <f>($AJ$11*$AG$8*S15*$AG$25+$AJ$9*$AG$8*S15*$AG$24+$AG$15*$AG$16*R15*$AG$24)</f>
        <v>10100</v>
      </c>
      <c r="Y15" s="41">
        <f t="shared" si="7"/>
        <v>17359137.27210382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17659012.52236918</v>
      </c>
      <c r="AE15" s="12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0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01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01"/>
      <c r="R16" s="28">
        <f t="shared" si="2"/>
        <v>1</v>
      </c>
      <c r="S16" s="33">
        <f t="shared" si="3"/>
        <v>1</v>
      </c>
      <c r="T16" s="101"/>
      <c r="U16" s="39">
        <f t="shared" si="4"/>
        <v>0.11934636049557536</v>
      </c>
      <c r="V16" s="33">
        <f t="shared" si="5"/>
        <v>2.6666666754669274E-3</v>
      </c>
      <c r="W16" s="101"/>
      <c r="X16" s="78">
        <f t="shared" ref="X16:X54" si="13">($AJ$11*$AG$8*S16*$AG$25+$AJ$9*$AG$8*S16*$AG$24+$AG$15*$AG$16*R16*$AG$24)</f>
        <v>10100</v>
      </c>
      <c r="Y16" s="41">
        <f t="shared" si="7"/>
        <v>17524528.887852736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17826792.046962298</v>
      </c>
      <c r="AE16" s="12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0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01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01"/>
      <c r="R17" s="28">
        <f t="shared" si="2"/>
        <v>1</v>
      </c>
      <c r="S17" s="33">
        <f t="shared" si="3"/>
        <v>1</v>
      </c>
      <c r="T17" s="101"/>
      <c r="U17" s="39">
        <f t="shared" si="4"/>
        <v>0.11934685908693478</v>
      </c>
      <c r="V17" s="33">
        <f t="shared" si="5"/>
        <v>2.6666666757973923E-3</v>
      </c>
      <c r="W17" s="101"/>
      <c r="X17" s="78">
        <f t="shared" si="13"/>
        <v>10100</v>
      </c>
      <c r="Y17" s="41">
        <f t="shared" si="7"/>
        <v>17689923.903650977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17994567.987373866</v>
      </c>
      <c r="AE17" s="126"/>
      <c r="AF17" s="155" t="s">
        <v>16</v>
      </c>
      <c r="AG17" s="15"/>
      <c r="AH17" s="158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0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01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01"/>
      <c r="R18" s="28">
        <f t="shared" si="2"/>
        <v>1</v>
      </c>
      <c r="S18" s="33">
        <f t="shared" si="3"/>
        <v>1</v>
      </c>
      <c r="T18" s="101"/>
      <c r="U18" s="39">
        <f t="shared" si="4"/>
        <v>0.119347371855201</v>
      </c>
      <c r="V18" s="33">
        <f t="shared" si="5"/>
        <v>2.666666676137078E-3</v>
      </c>
      <c r="W18" s="101"/>
      <c r="X18" s="78">
        <f t="shared" si="13"/>
        <v>10100</v>
      </c>
      <c r="Y18" s="41">
        <f t="shared" si="7"/>
        <v>17855322.416634113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18162340.440739468</v>
      </c>
      <c r="AE18" s="126"/>
      <c r="AF18" s="156"/>
      <c r="AG18" s="16">
        <v>30000</v>
      </c>
      <c r="AH18" s="158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0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01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01"/>
      <c r="R19" s="28">
        <f t="shared" si="2"/>
        <v>1</v>
      </c>
      <c r="S19" s="33">
        <f t="shared" si="3"/>
        <v>1</v>
      </c>
      <c r="T19" s="101"/>
      <c r="U19" s="39">
        <f t="shared" si="4"/>
        <v>0.11934789906659735</v>
      </c>
      <c r="V19" s="33">
        <f t="shared" si="5"/>
        <v>2.6666666764861547E-3</v>
      </c>
      <c r="W19" s="101"/>
      <c r="X19" s="78">
        <f t="shared" si="13"/>
        <v>10100</v>
      </c>
      <c r="Y19" s="41">
        <f t="shared" si="7"/>
        <v>18020724.5257704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18330109.506027352</v>
      </c>
      <c r="AE19" s="126"/>
      <c r="AF19" s="157"/>
      <c r="AG19" s="15"/>
      <c r="AH19" s="158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0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01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01"/>
      <c r="R20" s="28">
        <f t="shared" si="2"/>
        <v>1</v>
      </c>
      <c r="S20" s="33">
        <f t="shared" si="3"/>
        <v>1</v>
      </c>
      <c r="T20" s="101"/>
      <c r="U20" s="39">
        <f t="shared" si="4"/>
        <v>0.11934844098982358</v>
      </c>
      <c r="V20" s="33">
        <f t="shared" si="5"/>
        <v>2.6666666768447931E-3</v>
      </c>
      <c r="W20" s="101"/>
      <c r="X20" s="78">
        <f t="shared" si="13"/>
        <v>10100</v>
      </c>
      <c r="Y20" s="41">
        <f t="shared" si="7"/>
        <v>18186130.331877872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18497875.284055557</v>
      </c>
      <c r="AE20" s="12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0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01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01"/>
      <c r="R21" s="28">
        <f t="shared" si="2"/>
        <v>1</v>
      </c>
      <c r="S21" s="33">
        <f t="shared" si="3"/>
        <v>1</v>
      </c>
      <c r="T21" s="101"/>
      <c r="U21" s="39">
        <f t="shared" si="4"/>
        <v>0.11934899789605603</v>
      </c>
      <c r="V21" s="33">
        <f t="shared" si="5"/>
        <v>2.6666666772131677E-3</v>
      </c>
      <c r="W21" s="101"/>
      <c r="X21" s="78">
        <f t="shared" si="13"/>
        <v>10100</v>
      </c>
      <c r="Y21" s="41">
        <f t="shared" si="7"/>
        <v>18351539.937641498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18665637.877509039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0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01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01"/>
      <c r="R22" s="28">
        <f t="shared" si="2"/>
        <v>1</v>
      </c>
      <c r="S22" s="33">
        <f t="shared" si="3"/>
        <v>1</v>
      </c>
      <c r="T22" s="101"/>
      <c r="U22" s="39">
        <f t="shared" si="4"/>
        <v>0.11934957005894746</v>
      </c>
      <c r="V22" s="33">
        <f t="shared" si="5"/>
        <v>2.6666666775914524E-3</v>
      </c>
      <c r="W22" s="101"/>
      <c r="X22" s="78">
        <f t="shared" si="13"/>
        <v>10100</v>
      </c>
      <c r="Y22" s="41">
        <f t="shared" si="7"/>
        <v>18516953.447630275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18833397.390956812</v>
      </c>
      <c r="AE22" s="12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0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01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01"/>
      <c r="R23" s="28">
        <f t="shared" si="2"/>
        <v>1</v>
      </c>
      <c r="S23" s="33">
        <f t="shared" si="3"/>
        <v>1</v>
      </c>
      <c r="T23" s="101"/>
      <c r="U23" s="39">
        <f t="shared" si="4"/>
        <v>0.11935015775462716</v>
      </c>
      <c r="V23" s="33">
        <f t="shared" si="5"/>
        <v>2.6666666779798232E-3</v>
      </c>
      <c r="W23" s="101"/>
      <c r="X23" s="78">
        <f t="shared" si="13"/>
        <v>10100</v>
      </c>
      <c r="Y23" s="41">
        <f t="shared" si="7"/>
        <v>18682370.968314398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19001153.930869058</v>
      </c>
      <c r="AE23" s="12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0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01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01"/>
      <c r="R24" s="28">
        <f t="shared" si="2"/>
        <v>1</v>
      </c>
      <c r="S24" s="33">
        <f t="shared" si="3"/>
        <v>1</v>
      </c>
      <c r="T24" s="101"/>
      <c r="U24" s="39">
        <f t="shared" si="4"/>
        <v>0.11935076126170094</v>
      </c>
      <c r="V24" s="33">
        <f t="shared" si="5"/>
        <v>2.6666666783784578E-3</v>
      </c>
      <c r="W24" s="101"/>
      <c r="X24" s="78">
        <f t="shared" si="13"/>
        <v>10100</v>
      </c>
      <c r="Y24" s="41">
        <f t="shared" si="7"/>
        <v>18847792.608082365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19168907.605634283</v>
      </c>
      <c r="AE24" s="12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0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01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01"/>
      <c r="R25" s="28">
        <f t="shared" si="2"/>
        <v>1</v>
      </c>
      <c r="S25" s="33">
        <f t="shared" si="3"/>
        <v>1</v>
      </c>
      <c r="T25" s="101"/>
      <c r="U25" s="39">
        <f t="shared" si="4"/>
        <v>0.11935138086125104</v>
      </c>
      <c r="V25" s="33">
        <f t="shared" si="5"/>
        <v>2.6666666787875356E-3</v>
      </c>
      <c r="W25" s="101"/>
      <c r="X25" s="78">
        <f t="shared" si="13"/>
        <v>10100</v>
      </c>
      <c r="Y25" s="41">
        <f t="shared" si="7"/>
        <v>19013218.47725809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19336658.525576394</v>
      </c>
      <c r="AE25" s="12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0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01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01"/>
      <c r="R26" s="28">
        <f t="shared" si="2"/>
        <v>1</v>
      </c>
      <c r="S26" s="33">
        <f t="shared" si="3"/>
        <v>1</v>
      </c>
      <c r="T26" s="101"/>
      <c r="U26" s="39">
        <f t="shared" si="4"/>
        <v>0.11935201683683624</v>
      </c>
      <c r="V26" s="33">
        <f t="shared" si="5"/>
        <v>2.6666666792072372E-3</v>
      </c>
      <c r="W26" s="101"/>
      <c r="X26" s="78">
        <f t="shared" si="13"/>
        <v>10100</v>
      </c>
      <c r="Y26" s="41">
        <f t="shared" si="7"/>
        <v>19178648.688118055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19504406.802971881</v>
      </c>
      <c r="AE26" s="12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0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01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01"/>
      <c r="R27" s="28">
        <f t="shared" si="2"/>
        <v>1</v>
      </c>
      <c r="S27" s="33">
        <f t="shared" si="3"/>
        <v>1</v>
      </c>
      <c r="T27" s="101"/>
      <c r="U27" s="39">
        <f t="shared" si="4"/>
        <v>0.11935266947449183</v>
      </c>
      <c r="V27" s="33">
        <f t="shared" si="5"/>
        <v>2.6666666796377452E-3</v>
      </c>
      <c r="W27" s="101"/>
      <c r="X27" s="78">
        <f t="shared" si="13"/>
        <v>10100</v>
      </c>
      <c r="Y27" s="41">
        <f t="shared" si="7"/>
        <v>19344083.354908444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19672152.552066922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0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01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01"/>
      <c r="R28" s="28">
        <f t="shared" si="2"/>
        <v>1</v>
      </c>
      <c r="S28" s="33">
        <f t="shared" si="3"/>
        <v>1</v>
      </c>
      <c r="T28" s="101"/>
      <c r="U28" s="39">
        <f t="shared" si="4"/>
        <v>0.11935333906272956</v>
      </c>
      <c r="V28" s="33">
        <f t="shared" si="5"/>
        <v>2.6666666800792432E-3</v>
      </c>
      <c r="W28" s="101"/>
      <c r="X28" s="78">
        <f t="shared" si="13"/>
        <v>10100</v>
      </c>
      <c r="Y28" s="41">
        <f t="shared" si="7"/>
        <v>19509522.593862236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19839895.889094502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0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01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01"/>
      <c r="R29" s="28">
        <f t="shared" si="2"/>
        <v>1</v>
      </c>
      <c r="S29" s="33">
        <f t="shared" si="3"/>
        <v>1</v>
      </c>
      <c r="T29" s="101"/>
      <c r="U29" s="39">
        <f t="shared" si="4"/>
        <v>0.1193540258925377</v>
      </c>
      <c r="V29" s="33">
        <f t="shared" si="5"/>
        <v>2.6666666805319175E-3</v>
      </c>
      <c r="W29" s="101"/>
      <c r="X29" s="78">
        <f t="shared" si="13"/>
        <v>10100</v>
      </c>
      <c r="Y29" s="41">
        <f t="shared" si="7"/>
        <v>19674966.523216363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20007636.932291545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0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01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01"/>
      <c r="R30" s="28">
        <f t="shared" si="2"/>
        <v>1</v>
      </c>
      <c r="S30" s="33">
        <f t="shared" si="3"/>
        <v>1</v>
      </c>
      <c r="T30" s="101"/>
      <c r="U30" s="39">
        <f t="shared" si="4"/>
        <v>0.119354730257381</v>
      </c>
      <c r="V30" s="33">
        <f t="shared" si="5"/>
        <v>2.6666666809959539E-3</v>
      </c>
      <c r="W30" s="101"/>
      <c r="X30" s="78">
        <f t="shared" si="13"/>
        <v>10100</v>
      </c>
      <c r="Y30" s="41">
        <f t="shared" si="7"/>
        <v>19840415.263228834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20175375.801916067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0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01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01"/>
      <c r="R31" s="28">
        <f t="shared" si="2"/>
        <v>1</v>
      </c>
      <c r="S31" s="33">
        <f t="shared" si="3"/>
        <v>1</v>
      </c>
      <c r="T31" s="101"/>
      <c r="U31" s="39">
        <f t="shared" si="4"/>
        <v>0.11935545245320071</v>
      </c>
      <c r="V31" s="33">
        <f t="shared" si="5"/>
        <v>2.6666666814715422E-3</v>
      </c>
      <c r="W31" s="101"/>
      <c r="X31" s="78">
        <f t="shared" si="13"/>
        <v>10100</v>
      </c>
      <c r="Y31" s="41">
        <f t="shared" si="7"/>
        <v>20005868.936195835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20343112.620264251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0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01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01"/>
      <c r="R32" s="28">
        <f t="shared" si="2"/>
        <v>1</v>
      </c>
      <c r="S32" s="33">
        <f t="shared" si="3"/>
        <v>1</v>
      </c>
      <c r="T32" s="101"/>
      <c r="U32" s="39">
        <f t="shared" si="4"/>
        <v>0.11935619277841458</v>
      </c>
      <c r="V32" s="33">
        <f t="shared" si="5"/>
        <v>2.666666681958872E-3</v>
      </c>
      <c r="W32" s="101"/>
      <c r="X32" s="78">
        <f t="shared" si="13"/>
        <v>10100</v>
      </c>
      <c r="Y32" s="41">
        <f t="shared" si="7"/>
        <v>20171327.666468903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20510847.511687636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0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01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01"/>
      <c r="R33" s="28">
        <f t="shared" si="2"/>
        <v>1</v>
      </c>
      <c r="S33" s="33">
        <f t="shared" si="3"/>
        <v>1</v>
      </c>
      <c r="T33" s="101"/>
      <c r="U33" s="39">
        <f t="shared" si="4"/>
        <v>0.11935695153391687</v>
      </c>
      <c r="V33" s="33">
        <f t="shared" si="5"/>
        <v>2.666666682458135E-3</v>
      </c>
      <c r="W33" s="101"/>
      <c r="X33" s="78">
        <f t="shared" si="13"/>
        <v>10100</v>
      </c>
      <c r="Y33" s="41">
        <f t="shared" si="7"/>
        <v>20336791.580472015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20678580.602610193</v>
      </c>
      <c r="AE33" s="12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0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01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01"/>
      <c r="R34" s="28">
        <f t="shared" si="2"/>
        <v>1</v>
      </c>
      <c r="S34" s="33">
        <f t="shared" si="3"/>
        <v>1</v>
      </c>
      <c r="T34" s="101"/>
      <c r="U34" s="39">
        <f t="shared" si="4"/>
        <v>0.1193577290230783</v>
      </c>
      <c r="V34" s="33">
        <f t="shared" si="5"/>
        <v>2.6666666829695236E-3</v>
      </c>
      <c r="W34" s="101"/>
      <c r="X34" s="78">
        <f t="shared" si="13"/>
        <v>10100</v>
      </c>
      <c r="Y34" s="41">
        <f t="shared" si="7"/>
        <v>20502260.806718733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20846312.021545492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0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01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01"/>
      <c r="R35" s="28">
        <f t="shared" si="2"/>
        <v>1</v>
      </c>
      <c r="S35" s="33">
        <f t="shared" si="3"/>
        <v>1</v>
      </c>
      <c r="T35" s="101"/>
      <c r="U35" s="39">
        <f t="shared" si="4"/>
        <v>0.11935852555174611</v>
      </c>
      <c r="V35" s="33">
        <f t="shared" si="5"/>
        <v>2.6666666834932341E-3</v>
      </c>
      <c r="W35" s="101"/>
      <c r="X35" s="78">
        <f t="shared" si="13"/>
        <v>10100</v>
      </c>
      <c r="Y35" s="41">
        <f t="shared" si="7"/>
        <v>20667735.475829329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21014041.8991138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0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01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01"/>
      <c r="R36" s="28">
        <f t="shared" si="2"/>
        <v>1</v>
      </c>
      <c r="S36" s="33">
        <f t="shared" si="3"/>
        <v>1</v>
      </c>
      <c r="T36" s="101"/>
      <c r="U36" s="39">
        <f t="shared" si="4"/>
        <v>0.11935934142824405</v>
      </c>
      <c r="V36" s="33">
        <f t="shared" si="5"/>
        <v>2.6666666840294622E-3</v>
      </c>
      <c r="W36" s="101"/>
      <c r="X36" s="78">
        <f t="shared" si="13"/>
        <v>10100</v>
      </c>
      <c r="Y36" s="41">
        <f t="shared" si="7"/>
        <v>20833215.720547918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21181770.368059233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0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01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01"/>
      <c r="R37" s="28">
        <f t="shared" si="2"/>
        <v>1</v>
      </c>
      <c r="S37" s="33">
        <f t="shared" si="3"/>
        <v>1</v>
      </c>
      <c r="T37" s="101"/>
      <c r="U37" s="39">
        <f t="shared" si="4"/>
        <v>0.11936017696337231</v>
      </c>
      <c r="V37" s="33">
        <f t="shared" si="5"/>
        <v>2.6666666845784051E-3</v>
      </c>
      <c r="W37" s="101"/>
      <c r="X37" s="78">
        <f t="shared" si="13"/>
        <v>10100</v>
      </c>
      <c r="Y37" s="41">
        <f t="shared" si="7"/>
        <v>20998701.675759565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21349497.563266858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0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01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01"/>
      <c r="R38" s="28">
        <f t="shared" si="2"/>
        <v>1</v>
      </c>
      <c r="S38" s="33">
        <f t="shared" si="3"/>
        <v>1</v>
      </c>
      <c r="T38" s="101"/>
      <c r="U38" s="39">
        <f t="shared" si="4"/>
        <v>0.11936103247040766</v>
      </c>
      <c r="V38" s="33">
        <f t="shared" si="5"/>
        <v>2.6666666851402634E-3</v>
      </c>
      <c r="W38" s="101"/>
      <c r="X38" s="78">
        <f t="shared" si="13"/>
        <v>10100</v>
      </c>
      <c r="Y38" s="41">
        <f t="shared" si="7"/>
        <v>21164193.478507448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21517223.621779848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0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01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01"/>
      <c r="R39" s="28">
        <f t="shared" si="2"/>
        <v>1</v>
      </c>
      <c r="S39" s="33">
        <f t="shared" si="3"/>
        <v>1</v>
      </c>
      <c r="T39" s="101"/>
      <c r="U39" s="39">
        <f t="shared" si="4"/>
        <v>0.11936190826510329</v>
      </c>
      <c r="V39" s="33">
        <f t="shared" si="5"/>
        <v>2.6666666857152366E-3</v>
      </c>
      <c r="W39" s="101"/>
      <c r="X39" s="78">
        <f t="shared" si="13"/>
        <v>10100</v>
      </c>
      <c r="Y39" s="41">
        <f t="shared" si="7"/>
        <v>21329691.268009942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21684948.682816584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0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01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01"/>
      <c r="R40" s="28">
        <f t="shared" si="2"/>
        <v>1</v>
      </c>
      <c r="S40" s="33">
        <f t="shared" si="3"/>
        <v>1</v>
      </c>
      <c r="T40" s="101"/>
      <c r="U40" s="39">
        <f t="shared" si="4"/>
        <v>0.11936280466568891</v>
      </c>
      <c r="V40" s="33">
        <f t="shared" si="5"/>
        <v>2.6666666863035286E-3</v>
      </c>
      <c r="W40" s="101"/>
      <c r="X40" s="78">
        <f t="shared" si="13"/>
        <v>10100</v>
      </c>
      <c r="Y40" s="41">
        <f t="shared" si="7"/>
        <v>21495195.185677782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21852672.887787793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0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01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01"/>
      <c r="R41" s="28">
        <f t="shared" si="2"/>
        <v>1</v>
      </c>
      <c r="S41" s="33">
        <f t="shared" si="3"/>
        <v>1</v>
      </c>
      <c r="T41" s="101"/>
      <c r="U41" s="39">
        <f t="shared" si="4"/>
        <v>0.11936372199287076</v>
      </c>
      <c r="V41" s="33">
        <f t="shared" si="5"/>
        <v>2.6666666869053436E-3</v>
      </c>
      <c r="W41" s="101"/>
      <c r="X41" s="78">
        <f t="shared" si="13"/>
        <v>10100</v>
      </c>
      <c r="Y41" s="41">
        <f t="shared" si="7"/>
        <v>21660705.375131194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22020396.380313709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0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01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01"/>
      <c r="R42" s="28">
        <f t="shared" si="2"/>
        <v>1</v>
      </c>
      <c r="S42" s="33">
        <f t="shared" si="3"/>
        <v>1</v>
      </c>
      <c r="T42" s="101"/>
      <c r="U42" s="39">
        <f t="shared" si="4"/>
        <v>0.11936466056983151</v>
      </c>
      <c r="V42" s="33">
        <f t="shared" si="5"/>
        <v>2.6666666875208864E-3</v>
      </c>
      <c r="W42" s="101"/>
      <c r="X42" s="78">
        <f t="shared" si="13"/>
        <v>10100</v>
      </c>
      <c r="Y42" s="41">
        <f t="shared" si="7"/>
        <v>21826221.982216977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22188119.306241129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0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01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01"/>
      <c r="R43" s="28">
        <f t="shared" si="2"/>
        <v>1</v>
      </c>
      <c r="S43" s="33">
        <f t="shared" si="3"/>
        <v>1</v>
      </c>
      <c r="T43" s="101"/>
      <c r="U43" s="39">
        <f t="shared" si="4"/>
        <v>0.11936562072223041</v>
      </c>
      <c r="V43" s="33">
        <f t="shared" si="5"/>
        <v>2.6666666881503642E-3</v>
      </c>
      <c r="W43" s="101"/>
      <c r="X43" s="78">
        <f t="shared" si="13"/>
        <v>10100</v>
      </c>
      <c r="Y43" s="41">
        <f t="shared" si="7"/>
        <v>21991745.155025687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22355841.81366061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0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01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01"/>
      <c r="R44" s="28">
        <f t="shared" si="2"/>
        <v>1</v>
      </c>
      <c r="S44" s="33">
        <f t="shared" si="3"/>
        <v>1</v>
      </c>
      <c r="T44" s="101"/>
      <c r="U44" s="39">
        <f t="shared" si="4"/>
        <v>0.11936660277820312</v>
      </c>
      <c r="V44" s="33">
        <f t="shared" si="5"/>
        <v>2.6666666887939865E-3</v>
      </c>
      <c r="W44" s="101"/>
      <c r="X44" s="78">
        <f t="shared" si="13"/>
        <v>10100</v>
      </c>
      <c r="Y44" s="41">
        <f t="shared" si="7"/>
        <v>22157275.043908723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22523564.052923549</v>
      </c>
      <c r="AE44" s="126"/>
      <c r="AF44" s="148" t="s">
        <v>44</v>
      </c>
      <c r="AG44" s="149"/>
      <c r="AH44" s="150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0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01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01"/>
      <c r="R45" s="28">
        <f t="shared" si="2"/>
        <v>1</v>
      </c>
      <c r="S45" s="33">
        <f t="shared" si="3"/>
        <v>1</v>
      </c>
      <c r="T45" s="101"/>
      <c r="U45" s="39">
        <f t="shared" si="4"/>
        <v>0.11936760706836183</v>
      </c>
      <c r="V45" s="33">
        <f t="shared" si="5"/>
        <v>2.6666666894519628E-3</v>
      </c>
      <c r="W45" s="101"/>
      <c r="X45" s="78">
        <f t="shared" si="13"/>
        <v>10100</v>
      </c>
      <c r="Y45" s="41">
        <f t="shared" si="7"/>
        <v>22322811.801495474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22691286.176659334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0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01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01"/>
      <c r="R46" s="28">
        <f t="shared" si="2"/>
        <v>1</v>
      </c>
      <c r="S46" s="33">
        <f t="shared" si="3"/>
        <v>1</v>
      </c>
      <c r="T46" s="101"/>
      <c r="U46" s="39">
        <f t="shared" si="4"/>
        <v>0.11936863392579526</v>
      </c>
      <c r="V46" s="33">
        <f t="shared" si="5"/>
        <v>2.6666666901245055E-3</v>
      </c>
      <c r="W46" s="101"/>
      <c r="X46" s="78">
        <f t="shared" si="13"/>
        <v>10100</v>
      </c>
      <c r="Y46" s="41">
        <f t="shared" si="7"/>
        <v>22488355.582710456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22859008.339792483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0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01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01"/>
      <c r="R47" s="28">
        <f t="shared" si="2"/>
        <v>1</v>
      </c>
      <c r="S47" s="33">
        <f t="shared" si="3"/>
        <v>1</v>
      </c>
      <c r="T47" s="101"/>
      <c r="U47" s="39">
        <f t="shared" si="4"/>
        <v>0.11936968368606858</v>
      </c>
      <c r="V47" s="33">
        <f t="shared" si="5"/>
        <v>2.6666666908118277E-3</v>
      </c>
      <c r="W47" s="101"/>
      <c r="X47" s="78">
        <f t="shared" si="13"/>
        <v>10100</v>
      </c>
      <c r="Y47" s="41">
        <f t="shared" si="7"/>
        <v>22653906.544790417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23026730.699559741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0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01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01"/>
      <c r="R48" s="28">
        <f t="shared" si="2"/>
        <v>1</v>
      </c>
      <c r="S48" s="33">
        <f t="shared" si="3"/>
        <v>1</v>
      </c>
      <c r="T48" s="101"/>
      <c r="U48" s="39">
        <f t="shared" si="4"/>
        <v>0.11937075668722347</v>
      </c>
      <c r="V48" s="33">
        <f t="shared" si="5"/>
        <v>2.666666691514144E-3</v>
      </c>
      <c r="W48" s="101"/>
      <c r="X48" s="78">
        <f t="shared" si="13"/>
        <v>10100</v>
      </c>
      <c r="Y48" s="41">
        <f t="shared" si="7"/>
        <v>22819464.847301453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23194709.611359112</v>
      </c>
      <c r="AE48" s="126"/>
      <c r="AF48" s="148" t="s">
        <v>45</v>
      </c>
      <c r="AG48" s="149"/>
      <c r="AH48" s="15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0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01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01"/>
      <c r="R49" s="28">
        <f t="shared" si="2"/>
        <v>1</v>
      </c>
      <c r="S49" s="33">
        <f t="shared" si="3"/>
        <v>1</v>
      </c>
      <c r="T49" s="101"/>
      <c r="U49" s="39">
        <f t="shared" si="4"/>
        <v>0.11937185326977812</v>
      </c>
      <c r="V49" s="33">
        <f t="shared" si="5"/>
        <v>2.666666692231672E-3</v>
      </c>
      <c r="W49" s="101"/>
      <c r="X49" s="78">
        <f t="shared" si="13"/>
        <v>10100</v>
      </c>
      <c r="Y49" s="41">
        <f t="shared" si="7"/>
        <v>22985030.652156215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23362920.105976287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0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01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01"/>
      <c r="R50" s="28">
        <f t="shared" si="2"/>
        <v>1</v>
      </c>
      <c r="S50" s="33">
        <f t="shared" si="3"/>
        <v>1</v>
      </c>
      <c r="T50" s="101"/>
      <c r="U50" s="39">
        <f t="shared" si="4"/>
        <v>0.11937297377672719</v>
      </c>
      <c r="V50" s="33">
        <f t="shared" si="5"/>
        <v>2.6666666929646291E-3</v>
      </c>
      <c r="W50" s="101"/>
      <c r="X50" s="78">
        <f t="shared" si="13"/>
        <v>10100</v>
      </c>
      <c r="Y50" s="41">
        <f t="shared" si="7"/>
        <v>23150604.123630919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23531138.267213397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0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01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01"/>
      <c r="R51" s="28">
        <f t="shared" si="2"/>
        <v>1</v>
      </c>
      <c r="S51" s="33">
        <f t="shared" si="3"/>
        <v>1</v>
      </c>
      <c r="T51" s="101"/>
      <c r="U51" s="39">
        <f t="shared" si="4"/>
        <v>0.11937411855354187</v>
      </c>
      <c r="V51" s="33">
        <f t="shared" si="5"/>
        <v>2.6666666937132347E-3</v>
      </c>
      <c r="W51" s="101"/>
      <c r="X51" s="78">
        <f t="shared" si="13"/>
        <v>10100</v>
      </c>
      <c r="Y51" s="41">
        <f t="shared" si="7"/>
        <v>23316185.428382568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23699364.261727456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0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01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01"/>
      <c r="R52" s="28">
        <f t="shared" si="2"/>
        <v>1</v>
      </c>
      <c r="S52" s="33">
        <f t="shared" si="3"/>
        <v>1</v>
      </c>
      <c r="T52" s="101"/>
      <c r="U52" s="39">
        <f t="shared" si="4"/>
        <v>0.11937528794816979</v>
      </c>
      <c r="V52" s="33">
        <f t="shared" si="5"/>
        <v>2.66666669447771E-3</v>
      </c>
      <c r="W52" s="101"/>
      <c r="X52" s="78">
        <f t="shared" si="13"/>
        <v>10100</v>
      </c>
      <c r="Y52" s="41">
        <f t="shared" si="7"/>
        <v>23481774.735466026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23867598.25857332</v>
      </c>
      <c r="AE52" s="126"/>
      <c r="AF52" s="148" t="s">
        <v>46</v>
      </c>
      <c r="AG52" s="149"/>
      <c r="AH52" s="15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0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01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01"/>
      <c r="R53" s="28">
        <f t="shared" si="2"/>
        <v>1</v>
      </c>
      <c r="S53" s="33">
        <f t="shared" si="3"/>
        <v>1</v>
      </c>
      <c r="T53" s="101"/>
      <c r="U53" s="39">
        <f t="shared" si="4"/>
        <v>0.11937648231103513</v>
      </c>
      <c r="V53" s="33">
        <f t="shared" si="5"/>
        <v>2.6666666952582787E-3</v>
      </c>
      <c r="W53" s="101"/>
      <c r="X53" s="78">
        <f t="shared" si="13"/>
        <v>10100</v>
      </c>
      <c r="Y53" s="41">
        <f t="shared" si="7"/>
        <v>23647372.216351192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24035840.429220896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0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01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02"/>
      <c r="R54" s="28">
        <f t="shared" si="2"/>
        <v>1</v>
      </c>
      <c r="S54" s="33">
        <f t="shared" si="3"/>
        <v>1</v>
      </c>
      <c r="T54" s="102"/>
      <c r="U54" s="39">
        <f t="shared" si="4"/>
        <v>0.11937770199503857</v>
      </c>
      <c r="V54" s="33">
        <f t="shared" si="5"/>
        <v>2.6666666960551634E-3</v>
      </c>
      <c r="W54" s="102"/>
      <c r="X54" s="78">
        <f t="shared" si="13"/>
        <v>10100</v>
      </c>
      <c r="Y54" s="41">
        <f t="shared" si="7"/>
        <v>23812978.04494008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24204090.94757219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941111451.00659382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33" t="s">
        <v>22</v>
      </c>
      <c r="V56" s="134"/>
      <c r="X56" s="9">
        <f>SUM(X9:X54)</f>
        <v>1933350</v>
      </c>
      <c r="Y56" s="65">
        <f>SUM(Y9:Y54)</f>
        <v>924096470.84733856</v>
      </c>
      <c r="Z56" s="66">
        <f>SUM(Z9:Z54)</f>
        <v>14044751.041665444</v>
      </c>
      <c r="AA56" s="66">
        <f>SUM(AA9:AA54)</f>
        <v>584649.27895867429</v>
      </c>
      <c r="AB56" s="71">
        <f>SUM(AB9:AB54)</f>
        <v>452229.83863100648</v>
      </c>
      <c r="AD56" s="67">
        <f>X56+Y56+Z56+AA56+AB56</f>
        <v>941111451.0065937</v>
      </c>
      <c r="AF56" s="151"/>
      <c r="AG56" s="152"/>
    </row>
    <row r="57" spans="1:34" ht="15" thickBot="1" x14ac:dyDescent="0.35">
      <c r="AF57" s="153"/>
      <c r="AG57" s="154"/>
    </row>
    <row r="58" spans="1:34" x14ac:dyDescent="0.3">
      <c r="AE58" s="25"/>
      <c r="AF58" s="151"/>
      <c r="AG58" s="152"/>
      <c r="AH58" s="43"/>
    </row>
    <row r="59" spans="1:34" ht="15" thickBot="1" x14ac:dyDescent="0.35">
      <c r="AF59" s="153"/>
      <c r="AG59" s="15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10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0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00"/>
      <c r="L1" s="100"/>
      <c r="N1" s="100"/>
      <c r="Q1" s="100"/>
      <c r="R1" s="78"/>
      <c r="S1" s="78"/>
      <c r="T1" s="100"/>
      <c r="U1" s="78"/>
      <c r="V1" s="78"/>
      <c r="W1" s="100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01"/>
      <c r="K2" s="2"/>
      <c r="L2" s="101"/>
      <c r="O2" s="133" t="s">
        <v>55</v>
      </c>
      <c r="P2" s="134"/>
      <c r="Q2" s="101"/>
      <c r="R2" s="78"/>
      <c r="S2" s="78"/>
      <c r="T2" s="101"/>
      <c r="U2" s="78"/>
      <c r="V2" s="78"/>
      <c r="W2" s="101"/>
      <c r="Y2" s="159" t="s">
        <v>84</v>
      </c>
      <c r="Z2" s="160"/>
      <c r="AA2" s="161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01"/>
      <c r="K3" s="2"/>
      <c r="L3" s="101"/>
      <c r="O3" s="168" t="s">
        <v>83</v>
      </c>
      <c r="P3" s="169"/>
      <c r="Q3" s="101"/>
      <c r="R3" s="78"/>
      <c r="S3" s="78"/>
      <c r="T3" s="101"/>
      <c r="U3" s="78"/>
      <c r="V3" s="78"/>
      <c r="W3" s="101"/>
      <c r="Y3" s="162"/>
      <c r="Z3" s="163"/>
      <c r="AA3" s="164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01"/>
      <c r="K4" s="2"/>
      <c r="L4" s="101"/>
      <c r="O4" s="170"/>
      <c r="P4" s="171"/>
      <c r="Q4" s="101"/>
      <c r="R4" s="78"/>
      <c r="S4" s="78"/>
      <c r="T4" s="101"/>
      <c r="U4" s="78"/>
      <c r="V4" s="78"/>
      <c r="W4" s="101"/>
      <c r="Y4" s="165"/>
      <c r="Z4" s="166"/>
      <c r="AA4" s="167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01"/>
      <c r="I5" s="110" t="s">
        <v>7</v>
      </c>
      <c r="J5" s="114"/>
      <c r="K5" s="111"/>
      <c r="L5" s="101"/>
      <c r="M5" s="114" t="s">
        <v>3</v>
      </c>
      <c r="O5" s="116"/>
      <c r="P5" s="117"/>
      <c r="Q5" s="101"/>
      <c r="R5" s="114" t="s">
        <v>20</v>
      </c>
      <c r="S5" s="111"/>
      <c r="T5" s="101"/>
      <c r="U5" s="110" t="s">
        <v>29</v>
      </c>
      <c r="V5" s="111"/>
      <c r="W5" s="101"/>
      <c r="AE5" s="126"/>
    </row>
    <row r="6" spans="1:36" ht="14.4" customHeight="1" thickBot="1" x14ac:dyDescent="0.35">
      <c r="D6" s="112"/>
      <c r="E6" s="113"/>
      <c r="H6" s="101"/>
      <c r="I6" s="112"/>
      <c r="J6" s="115"/>
      <c r="K6" s="113"/>
      <c r="L6" s="101"/>
      <c r="M6" s="115"/>
      <c r="O6" s="118"/>
      <c r="P6" s="119"/>
      <c r="Q6" s="101"/>
      <c r="R6" s="115"/>
      <c r="S6" s="113"/>
      <c r="T6" s="101"/>
      <c r="U6" s="112"/>
      <c r="V6" s="113"/>
      <c r="W6" s="101"/>
      <c r="AE6" s="12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03" t="s">
        <v>5</v>
      </c>
      <c r="C7" s="103"/>
      <c r="D7" s="122" t="s">
        <v>4</v>
      </c>
      <c r="E7" s="122"/>
      <c r="F7" s="123" t="s">
        <v>6</v>
      </c>
      <c r="G7" s="123"/>
      <c r="H7" s="101"/>
      <c r="I7" s="69" t="s">
        <v>70</v>
      </c>
      <c r="J7" s="14" t="s">
        <v>69</v>
      </c>
      <c r="K7" s="20" t="s">
        <v>68</v>
      </c>
      <c r="L7" s="101"/>
      <c r="M7" s="1" t="s">
        <v>8</v>
      </c>
      <c r="O7" s="120"/>
      <c r="P7" s="121"/>
      <c r="Q7" s="101"/>
      <c r="R7" s="78"/>
      <c r="S7" s="78"/>
      <c r="T7" s="101"/>
      <c r="U7" s="78"/>
      <c r="V7" s="78"/>
      <c r="W7" s="10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01"/>
      <c r="I8" s="70"/>
      <c r="J8" s="7"/>
      <c r="K8" s="18"/>
      <c r="L8" s="101"/>
      <c r="M8" s="21"/>
      <c r="O8" s="30"/>
      <c r="P8" s="34"/>
      <c r="Q8" s="101"/>
      <c r="R8" s="80"/>
      <c r="S8" s="79"/>
      <c r="T8" s="101"/>
      <c r="U8" s="80"/>
      <c r="V8" s="79"/>
      <c r="W8" s="101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0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01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01"/>
      <c r="R9" s="28">
        <f>IF(O9&lt;$AG$18,1,2)</f>
        <v>1</v>
      </c>
      <c r="S9" s="33">
        <f>IF(P9&lt;$AG$10,1,2)</f>
        <v>1</v>
      </c>
      <c r="T9" s="101"/>
      <c r="U9" s="39">
        <f>($AI$15/$AG$20)*(1+0.15*(O9/$AG$18)^4)+$AH$33</f>
        <v>0.11934304673354408</v>
      </c>
      <c r="V9" s="33">
        <f>($AI$7/$AG$12)*(1+0.15*(P9/$AG$10)^4)+$AH$32</f>
        <v>2.6666666728939921E-3</v>
      </c>
      <c r="W9" s="101"/>
      <c r="X9" s="78">
        <f>($AG$7*$AG$8*S9*$AG$24+$AG$15*$AG$16*R9*$AG$24)</f>
        <v>3600</v>
      </c>
      <c r="Y9" s="41">
        <f>(O9*U9*$AG$30+P9*V9*$AG$29)*365</f>
        <v>16283823.088208461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16559884.879778206</v>
      </c>
      <c r="AE9" s="126"/>
      <c r="AF9" s="155" t="s">
        <v>15</v>
      </c>
      <c r="AG9" s="15"/>
      <c r="AH9" s="15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0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01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G10+(I10)</f>
        <v>1251.86142</v>
      </c>
      <c r="Q10" s="101"/>
      <c r="R10" s="28">
        <f t="shared" ref="R10:R54" si="2">IF(O10&lt;$AG$18,1,2)</f>
        <v>1</v>
      </c>
      <c r="S10" s="33">
        <f t="shared" ref="S10:S54" si="3">IF(P10&lt;$AG$10,1,2)</f>
        <v>1</v>
      </c>
      <c r="T10" s="10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0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26"/>
      <c r="AF10" s="156"/>
      <c r="AG10" s="16">
        <v>110400</v>
      </c>
      <c r="AH10" s="15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0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01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1270.5343412999998</v>
      </c>
      <c r="Q11" s="101"/>
      <c r="R11" s="28">
        <f t="shared" si="2"/>
        <v>1</v>
      </c>
      <c r="S11" s="33">
        <f t="shared" si="3"/>
        <v>1</v>
      </c>
      <c r="T11" s="101"/>
      <c r="U11" s="39">
        <f t="shared" si="4"/>
        <v>0.11934428526006929</v>
      </c>
      <c r="V11" s="33">
        <f t="shared" si="5"/>
        <v>2.6666666736833086E-3</v>
      </c>
      <c r="W11" s="101"/>
      <c r="X11" s="78">
        <f t="shared" si="6"/>
        <v>3600</v>
      </c>
      <c r="Y11" s="41">
        <f t="shared" si="7"/>
        <v>16779946.888364717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17064287.176712666</v>
      </c>
      <c r="AE11" s="126"/>
      <c r="AF11" s="157"/>
      <c r="AG11" s="15"/>
      <c r="AH11" s="15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0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01"/>
      <c r="M12" s="23">
        <f>'[3]E-Auto'!$E10*(1/100)</f>
        <v>4.1700000000000001E-3</v>
      </c>
      <c r="O12" s="31">
        <f>F12</f>
        <v>12383.69</v>
      </c>
      <c r="P12" s="35">
        <f t="shared" si="1"/>
        <v>1289.2072625999999</v>
      </c>
      <c r="Q12" s="101"/>
      <c r="R12" s="28">
        <f t="shared" si="2"/>
        <v>1</v>
      </c>
      <c r="S12" s="33">
        <f t="shared" si="3"/>
        <v>1</v>
      </c>
      <c r="T12" s="101"/>
      <c r="U12" s="39">
        <f t="shared" si="4"/>
        <v>0.11934494715785231</v>
      </c>
      <c r="V12" s="33">
        <f t="shared" si="5"/>
        <v>2.666666674104983E-3</v>
      </c>
      <c r="W12" s="101"/>
      <c r="X12" s="78">
        <f t="shared" si="6"/>
        <v>3600</v>
      </c>
      <c r="Y12" s="41">
        <f t="shared" si="7"/>
        <v>17028018.717267245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17316494.791494817</v>
      </c>
      <c r="AE12" s="12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0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01"/>
      <c r="M13" s="23">
        <f>'[3]E-Auto'!$E11*(1/100)</f>
        <v>6.2100000000000002E-3</v>
      </c>
      <c r="O13" s="31">
        <f t="shared" si="0"/>
        <v>12564.035</v>
      </c>
      <c r="P13" s="35">
        <f t="shared" si="1"/>
        <v>1307.8801838999998</v>
      </c>
      <c r="Q13" s="101"/>
      <c r="R13" s="28">
        <f t="shared" si="2"/>
        <v>1</v>
      </c>
      <c r="S13" s="33">
        <f t="shared" si="3"/>
        <v>1</v>
      </c>
      <c r="T13" s="101"/>
      <c r="U13" s="39">
        <f t="shared" si="4"/>
        <v>0.11934563861396749</v>
      </c>
      <c r="V13" s="33">
        <f t="shared" si="5"/>
        <v>2.6666666745453842E-3</v>
      </c>
      <c r="W13" s="101"/>
      <c r="X13" s="78">
        <f>($AG$7*$AG$8*S13*$AG$24+$AG$15*$AG$16*R13*$AG$24)</f>
        <v>3600</v>
      </c>
      <c r="Y13" s="41">
        <f t="shared" si="7"/>
        <v>17276097.565384652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17568695.775907028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0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01"/>
      <c r="M14" s="23">
        <f>'[3]E-Auto'!$E12*(1/100)</f>
        <v>3.5041935483870967E-2</v>
      </c>
      <c r="O14" s="31">
        <f t="shared" si="0"/>
        <v>12744.38</v>
      </c>
      <c r="P14" s="35">
        <f t="shared" si="1"/>
        <v>1326.5531051999999</v>
      </c>
      <c r="Q14" s="101"/>
      <c r="R14" s="28">
        <f t="shared" si="2"/>
        <v>1</v>
      </c>
      <c r="S14" s="33">
        <f t="shared" si="3"/>
        <v>1</v>
      </c>
      <c r="T14" s="101"/>
      <c r="U14" s="39">
        <f t="shared" si="4"/>
        <v>0.11934636049557536</v>
      </c>
      <c r="V14" s="33">
        <f t="shared" si="5"/>
        <v>2.6666666750050578E-3</v>
      </c>
      <c r="W14" s="101"/>
      <c r="X14" s="78">
        <f>($AG$7*$AG$8*S14*$AG$24+$AG$15*$AG$16*R14*$AG$24)+AG26</f>
        <v>1511350</v>
      </c>
      <c r="Y14" s="41">
        <f t="shared" si="7"/>
        <v>17524183.743847191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19328309.376100168</v>
      </c>
      <c r="AE14" s="12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0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01"/>
      <c r="M15" s="23">
        <f>'[3]E-Auto'!$E13*(1/100)</f>
        <v>6.3873870967741941E-2</v>
      </c>
      <c r="O15" s="31">
        <f t="shared" si="0"/>
        <v>12924.725</v>
      </c>
      <c r="P15" s="35">
        <f t="shared" si="1"/>
        <v>1345.2260265</v>
      </c>
      <c r="Q15" s="101"/>
      <c r="R15" s="28">
        <f t="shared" si="2"/>
        <v>1</v>
      </c>
      <c r="S15" s="33">
        <f t="shared" si="3"/>
        <v>1</v>
      </c>
      <c r="T15" s="101"/>
      <c r="U15" s="39">
        <f t="shared" si="4"/>
        <v>0.11934711368237363</v>
      </c>
      <c r="V15" s="33">
        <f t="shared" si="5"/>
        <v>2.6666666754845583E-3</v>
      </c>
      <c r="W15" s="101"/>
      <c r="X15" s="78">
        <f>($AJ$11*$AG$8*S15*$AG$25+$AJ$9*$AG$8*S15*$AG$24+$AG$15*$AG$16*R15*$AG$24)</f>
        <v>10100</v>
      </c>
      <c r="Y15" s="41">
        <f t="shared" si="7"/>
        <v>17772277.572846208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18078920.150483478</v>
      </c>
      <c r="AE15" s="12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0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01"/>
      <c r="M16" s="23">
        <f>'[3]E-Auto'!$E14*(1/100)</f>
        <v>9.2705806451612929E-2</v>
      </c>
      <c r="O16" s="31">
        <f t="shared" si="0"/>
        <v>13105.07</v>
      </c>
      <c r="P16" s="35">
        <f t="shared" si="1"/>
        <v>1363.8989477999999</v>
      </c>
      <c r="Q16" s="101"/>
      <c r="R16" s="28">
        <f t="shared" si="2"/>
        <v>1</v>
      </c>
      <c r="S16" s="33">
        <f t="shared" si="3"/>
        <v>1</v>
      </c>
      <c r="T16" s="101"/>
      <c r="U16" s="39">
        <f t="shared" si="4"/>
        <v>0.11934789906659735</v>
      </c>
      <c r="V16" s="33">
        <f t="shared" si="5"/>
        <v>2.6666666759844471E-3</v>
      </c>
      <c r="W16" s="101"/>
      <c r="X16" s="78">
        <f t="shared" ref="X16:X54" si="13">($AJ$11*$AG$8*S16*$AG$25+$AJ$9*$AG$8*S16*$AG$24+$AG$15*$AG$16*R16*$AG$24)</f>
        <v>10100</v>
      </c>
      <c r="Y16" s="41">
        <f t="shared" si="7"/>
        <v>18020379.381764211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18330778.428439476</v>
      </c>
      <c r="AE16" s="12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0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01"/>
      <c r="M17" s="23">
        <f>'[3]E-Auto'!$E15*(1/100)</f>
        <v>0.1215377419354839</v>
      </c>
      <c r="O17" s="31">
        <f>F17</f>
        <v>13285.415000000001</v>
      </c>
      <c r="P17" s="35">
        <f t="shared" si="1"/>
        <v>1382.5718691</v>
      </c>
      <c r="Q17" s="101"/>
      <c r="R17" s="28">
        <f t="shared" si="2"/>
        <v>1</v>
      </c>
      <c r="S17" s="33">
        <f t="shared" si="3"/>
        <v>1</v>
      </c>
      <c r="T17" s="101"/>
      <c r="U17" s="39">
        <f t="shared" si="4"/>
        <v>0.11934871755301878</v>
      </c>
      <c r="V17" s="33">
        <f t="shared" si="5"/>
        <v>2.6666666765052948E-3</v>
      </c>
      <c r="W17" s="101"/>
      <c r="X17" s="78">
        <f t="shared" si="13"/>
        <v>10100</v>
      </c>
      <c r="Y17" s="41">
        <f t="shared" si="7"/>
        <v>18268489.509304926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18582634.548671879</v>
      </c>
      <c r="AE17" s="126"/>
      <c r="AF17" s="155" t="s">
        <v>16</v>
      </c>
      <c r="AG17" s="15"/>
      <c r="AH17" s="158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0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01"/>
      <c r="M18" s="23">
        <f>'[3]E-Auto'!$E16*(1/100)</f>
        <v>0.15036967741935489</v>
      </c>
      <c r="O18" s="31">
        <f t="shared" si="0"/>
        <v>13465.76</v>
      </c>
      <c r="P18" s="35">
        <f t="shared" si="1"/>
        <v>1401.2447903999998</v>
      </c>
      <c r="Q18" s="101"/>
      <c r="R18" s="28">
        <f t="shared" si="2"/>
        <v>1</v>
      </c>
      <c r="S18" s="33">
        <f t="shared" si="3"/>
        <v>1</v>
      </c>
      <c r="T18" s="101"/>
      <c r="U18" s="39">
        <f t="shared" si="4"/>
        <v>0.11934957005894746</v>
      </c>
      <c r="V18" s="33">
        <f t="shared" si="5"/>
        <v>2.6666666770476799E-3</v>
      </c>
      <c r="W18" s="101"/>
      <c r="X18" s="78">
        <f t="shared" si="13"/>
        <v>10100</v>
      </c>
      <c r="Y18" s="41">
        <f t="shared" si="7"/>
        <v>18516608.303623382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18834488.859335728</v>
      </c>
      <c r="AE18" s="126"/>
      <c r="AF18" s="156"/>
      <c r="AG18" s="16">
        <v>30000</v>
      </c>
      <c r="AH18" s="158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0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01"/>
      <c r="M19" s="23">
        <f>'[3]E-Auto'!$E17*(1/100)</f>
        <v>0.17920161290322587</v>
      </c>
      <c r="O19" s="31">
        <f t="shared" si="0"/>
        <v>13646.105</v>
      </c>
      <c r="P19" s="35">
        <f t="shared" si="1"/>
        <v>1419.9177116999999</v>
      </c>
      <c r="Q19" s="101"/>
      <c r="R19" s="28">
        <f t="shared" si="2"/>
        <v>1</v>
      </c>
      <c r="S19" s="33">
        <f t="shared" si="3"/>
        <v>1</v>
      </c>
      <c r="T19" s="101"/>
      <c r="U19" s="39">
        <f t="shared" si="4"/>
        <v>0.11935045751423019</v>
      </c>
      <c r="V19" s="33">
        <f t="shared" si="5"/>
        <v>2.6666666776121867E-3</v>
      </c>
      <c r="W19" s="101"/>
      <c r="X19" s="78">
        <f t="shared" si="13"/>
        <v>10100</v>
      </c>
      <c r="Y19" s="41">
        <f t="shared" si="7"/>
        <v>18764736.122455955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19086341.718167387</v>
      </c>
      <c r="AE19" s="126"/>
      <c r="AF19" s="157"/>
      <c r="AG19" s="15"/>
      <c r="AH19" s="158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0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01"/>
      <c r="M20" s="23">
        <f>'[3]E-Auto'!$E18*(1/100)</f>
        <v>0.20803354838709684</v>
      </c>
      <c r="O20" s="31">
        <f t="shared" si="0"/>
        <v>13826.45</v>
      </c>
      <c r="P20" s="35">
        <f t="shared" si="1"/>
        <v>1438.590633</v>
      </c>
      <c r="Q20" s="101"/>
      <c r="R20" s="28">
        <f t="shared" si="2"/>
        <v>1</v>
      </c>
      <c r="S20" s="33">
        <f t="shared" si="3"/>
        <v>1</v>
      </c>
      <c r="T20" s="101"/>
      <c r="U20" s="39">
        <f t="shared" si="4"/>
        <v>0.11935138086125104</v>
      </c>
      <c r="V20" s="33">
        <f t="shared" si="5"/>
        <v>2.6666666781994092E-3</v>
      </c>
      <c r="W20" s="101"/>
      <c r="X20" s="78">
        <f t="shared" si="13"/>
        <v>10100</v>
      </c>
      <c r="Y20" s="41">
        <f t="shared" si="7"/>
        <v>19012873.333250437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19338193.492614657</v>
      </c>
      <c r="AE20" s="12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0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01"/>
      <c r="M21" s="23">
        <f>'[3]E-Auto'!$E19*(1/100)</f>
        <v>0.23686548387096781</v>
      </c>
      <c r="O21" s="31">
        <f t="shared" si="0"/>
        <v>14006.795</v>
      </c>
      <c r="P21" s="35">
        <f t="shared" si="1"/>
        <v>1457.2635542999999</v>
      </c>
      <c r="Q21" s="101"/>
      <c r="R21" s="28">
        <f t="shared" si="2"/>
        <v>1</v>
      </c>
      <c r="S21" s="33">
        <f t="shared" si="3"/>
        <v>1</v>
      </c>
      <c r="T21" s="101"/>
      <c r="U21" s="39">
        <f t="shared" si="4"/>
        <v>0.1193523410549313</v>
      </c>
      <c r="V21" s="33">
        <f t="shared" si="5"/>
        <v>2.6666666788099495E-3</v>
      </c>
      <c r="W21" s="101"/>
      <c r="X21" s="78">
        <f t="shared" si="13"/>
        <v>10100</v>
      </c>
      <c r="Y21" s="41">
        <f t="shared" si="7"/>
        <v>19261020.313296098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19590044.559966806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0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01"/>
      <c r="M22" s="23">
        <f>'[3]E-Auto'!$E20*(1/100)</f>
        <v>0.26569741935483882</v>
      </c>
      <c r="O22" s="31">
        <f t="shared" si="0"/>
        <v>14187.14</v>
      </c>
      <c r="P22" s="35">
        <f t="shared" si="1"/>
        <v>1475.9364755999998</v>
      </c>
      <c r="Q22" s="101"/>
      <c r="R22" s="28">
        <f t="shared" si="2"/>
        <v>1</v>
      </c>
      <c r="S22" s="33">
        <f t="shared" si="3"/>
        <v>1</v>
      </c>
      <c r="T22" s="101"/>
      <c r="U22" s="39">
        <f t="shared" si="4"/>
        <v>0.11935333906272956</v>
      </c>
      <c r="V22" s="33">
        <f t="shared" si="5"/>
        <v>2.6666666794444159E-3</v>
      </c>
      <c r="W22" s="101"/>
      <c r="X22" s="78">
        <f t="shared" si="13"/>
        <v>10100</v>
      </c>
      <c r="Y22" s="41">
        <f t="shared" si="7"/>
        <v>19509177.449853759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19841895.307484649</v>
      </c>
      <c r="AE22" s="12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0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01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1494.6093968999999</v>
      </c>
      <c r="Q23" s="101"/>
      <c r="R23" s="28">
        <f t="shared" si="2"/>
        <v>1</v>
      </c>
      <c r="S23" s="33">
        <f t="shared" si="3"/>
        <v>1</v>
      </c>
      <c r="T23" s="101"/>
      <c r="U23" s="39">
        <f t="shared" si="4"/>
        <v>0.11935437586464166</v>
      </c>
      <c r="V23" s="33">
        <f t="shared" si="5"/>
        <v>2.6666666801034257E-3</v>
      </c>
      <c r="W23" s="101"/>
      <c r="X23" s="78">
        <f t="shared" si="13"/>
        <v>10100</v>
      </c>
      <c r="Y23" s="41">
        <f t="shared" si="7"/>
        <v>19757345.140285857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20093746.13253063</v>
      </c>
      <c r="AE23" s="12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0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01"/>
      <c r="M24" s="23">
        <f>'[3]E-Auto'!$E22*(1/100)</f>
        <v>0.32336129032258071</v>
      </c>
      <c r="O24" s="31">
        <f t="shared" si="0"/>
        <v>14547.83</v>
      </c>
      <c r="P24" s="35">
        <f t="shared" si="1"/>
        <v>1513.2823182</v>
      </c>
      <c r="Q24" s="101"/>
      <c r="R24" s="28">
        <f t="shared" si="2"/>
        <v>1</v>
      </c>
      <c r="S24" s="33">
        <f t="shared" si="3"/>
        <v>1</v>
      </c>
      <c r="T24" s="101"/>
      <c r="U24" s="39">
        <f t="shared" si="4"/>
        <v>0.11935545245320071</v>
      </c>
      <c r="V24" s="33">
        <f t="shared" si="5"/>
        <v>2.6666666807876041E-3</v>
      </c>
      <c r="W24" s="101"/>
      <c r="X24" s="78">
        <f t="shared" si="13"/>
        <v>10100</v>
      </c>
      <c r="Y24" s="41">
        <f t="shared" si="7"/>
        <v>20005523.792186476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20345597.442698825</v>
      </c>
      <c r="AE24" s="12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0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01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1531.9552394999998</v>
      </c>
      <c r="Q25" s="101"/>
      <c r="R25" s="28">
        <f t="shared" si="2"/>
        <v>1</v>
      </c>
      <c r="S25" s="33">
        <f t="shared" si="3"/>
        <v>1</v>
      </c>
      <c r="T25" s="101"/>
      <c r="U25" s="39">
        <f t="shared" si="4"/>
        <v>0.11935656983347705</v>
      </c>
      <c r="V25" s="33">
        <f t="shared" si="5"/>
        <v>2.6666666814975835E-3</v>
      </c>
      <c r="W25" s="101"/>
      <c r="X25" s="78">
        <f t="shared" si="13"/>
        <v>10100</v>
      </c>
      <c r="Y25" s="41">
        <f t="shared" si="7"/>
        <v>20253713.823511451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20597449.655945081</v>
      </c>
      <c r="AE25" s="12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0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01"/>
      <c r="M26" s="23">
        <f>'[3]E-Auto'!$E24*(1/100)</f>
        <v>0.38102516129032266</v>
      </c>
      <c r="O26" s="31">
        <f t="shared" si="0"/>
        <v>14908.52</v>
      </c>
      <c r="P26" s="35">
        <f t="shared" si="1"/>
        <v>1550.6281607999999</v>
      </c>
      <c r="Q26" s="101"/>
      <c r="R26" s="28">
        <f t="shared" si="2"/>
        <v>1</v>
      </c>
      <c r="S26" s="33">
        <f t="shared" si="3"/>
        <v>1</v>
      </c>
      <c r="T26" s="101"/>
      <c r="U26" s="39">
        <f t="shared" si="4"/>
        <v>0.1193577290230783</v>
      </c>
      <c r="V26" s="33">
        <f t="shared" si="5"/>
        <v>2.6666666822340048E-3</v>
      </c>
      <c r="W26" s="101"/>
      <c r="X26" s="78">
        <f t="shared" si="13"/>
        <v>10100</v>
      </c>
      <c r="Y26" s="41">
        <f t="shared" si="7"/>
        <v>20501915.662708424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20849303.200717032</v>
      </c>
      <c r="AE26" s="12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0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01"/>
      <c r="M27" s="23">
        <f>'[3]E-Auto'!$E25*(1/100)</f>
        <v>0.40985709677419369</v>
      </c>
      <c r="O27" s="31">
        <f t="shared" si="0"/>
        <v>15088.865</v>
      </c>
      <c r="P27" s="35">
        <f t="shared" si="1"/>
        <v>1569.3010820999998</v>
      </c>
      <c r="Q27" s="101"/>
      <c r="R27" s="28">
        <f t="shared" si="2"/>
        <v>1</v>
      </c>
      <c r="S27" s="33">
        <f t="shared" si="3"/>
        <v>1</v>
      </c>
      <c r="T27" s="101"/>
      <c r="U27" s="39">
        <f t="shared" si="4"/>
        <v>0.11935893105214934</v>
      </c>
      <c r="V27" s="33">
        <f t="shared" si="5"/>
        <v>2.6666666829975169E-3</v>
      </c>
      <c r="W27" s="101"/>
      <c r="X27" s="78">
        <f t="shared" si="13"/>
        <v>10100</v>
      </c>
      <c r="Y27" s="41">
        <f t="shared" si="7"/>
        <v>20750129.748846874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21101158.516084153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0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01"/>
      <c r="M28" s="23">
        <f>'[3]E-Auto'!$E26*(1/100)</f>
        <v>0.43868903225806466</v>
      </c>
      <c r="O28" s="31">
        <f t="shared" si="0"/>
        <v>15269.21</v>
      </c>
      <c r="P28" s="35">
        <f t="shared" si="1"/>
        <v>1587.9740033999999</v>
      </c>
      <c r="Q28" s="101"/>
      <c r="R28" s="28">
        <f t="shared" si="2"/>
        <v>1</v>
      </c>
      <c r="S28" s="33">
        <f t="shared" si="3"/>
        <v>1</v>
      </c>
      <c r="T28" s="101"/>
      <c r="U28" s="39">
        <f t="shared" si="4"/>
        <v>0.11936017696337231</v>
      </c>
      <c r="V28" s="33">
        <f t="shared" si="5"/>
        <v>2.6666666837887754E-3</v>
      </c>
      <c r="W28" s="101"/>
      <c r="X28" s="78">
        <f t="shared" si="13"/>
        <v>10100</v>
      </c>
      <c r="Y28" s="41">
        <f t="shared" si="7"/>
        <v>20998356.531748232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21353016.051867884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0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01"/>
      <c r="M29" s="23">
        <f>'[3]E-Auto'!$E27*(1/100)</f>
        <v>0.46752096774193563</v>
      </c>
      <c r="O29" s="31">
        <f t="shared" si="0"/>
        <v>15449.555</v>
      </c>
      <c r="P29" s="35">
        <f t="shared" si="1"/>
        <v>1606.6469247</v>
      </c>
      <c r="Q29" s="101"/>
      <c r="R29" s="28">
        <f t="shared" si="2"/>
        <v>1</v>
      </c>
      <c r="S29" s="33">
        <f t="shared" si="3"/>
        <v>1</v>
      </c>
      <c r="T29" s="101"/>
      <c r="U29" s="39">
        <f t="shared" si="4"/>
        <v>0.11936146781196662</v>
      </c>
      <c r="V29" s="33">
        <f t="shared" si="5"/>
        <v>2.6666666846084448E-3</v>
      </c>
      <c r="W29" s="101"/>
      <c r="X29" s="78">
        <f t="shared" si="13"/>
        <v>10100</v>
      </c>
      <c r="Y29" s="41">
        <f t="shared" si="7"/>
        <v>21246596.472115904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21604876.268771634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0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01"/>
      <c r="M30" s="23">
        <f>'[3]E-Auto'!$E28*(1/100)</f>
        <v>0.49635290322580661</v>
      </c>
      <c r="O30" s="31">
        <f t="shared" si="0"/>
        <v>15629.9</v>
      </c>
      <c r="P30" s="35">
        <f t="shared" si="1"/>
        <v>1625.3198459999999</v>
      </c>
      <c r="Q30" s="101"/>
      <c r="R30" s="28">
        <f t="shared" si="2"/>
        <v>1</v>
      </c>
      <c r="S30" s="33">
        <f t="shared" si="3"/>
        <v>1</v>
      </c>
      <c r="T30" s="101"/>
      <c r="U30" s="39">
        <f t="shared" si="4"/>
        <v>0.11936280466568891</v>
      </c>
      <c r="V30" s="33">
        <f t="shared" si="5"/>
        <v>2.6666666854571978E-3</v>
      </c>
      <c r="W30" s="101"/>
      <c r="X30" s="78">
        <f t="shared" si="13"/>
        <v>10100</v>
      </c>
      <c r="Y30" s="41">
        <f t="shared" si="7"/>
        <v>21494850.041665349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21856739.638510846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0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01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1643.9927672999997</v>
      </c>
      <c r="Q31" s="101"/>
      <c r="R31" s="28">
        <f t="shared" si="2"/>
        <v>1</v>
      </c>
      <c r="S31" s="33">
        <f t="shared" si="3"/>
        <v>1</v>
      </c>
      <c r="T31" s="101"/>
      <c r="U31" s="39">
        <f t="shared" si="4"/>
        <v>0.11936418860483311</v>
      </c>
      <c r="V31" s="33">
        <f t="shared" si="5"/>
        <v>2.6666666863357129E-3</v>
      </c>
      <c r="W31" s="101"/>
      <c r="X31" s="78">
        <f t="shared" si="13"/>
        <v>10100</v>
      </c>
      <c r="Y31" s="41">
        <f t="shared" si="7"/>
        <v>21743117.723254152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22108606.643943116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0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01"/>
      <c r="M32" s="23">
        <f>'[3]E-Auto'!$E30*(1/100)</f>
        <v>0.55401677419354856</v>
      </c>
      <c r="O32" s="31">
        <f t="shared" si="0"/>
        <v>15990.59</v>
      </c>
      <c r="P32" s="35">
        <f t="shared" si="1"/>
        <v>1662.6656885999998</v>
      </c>
      <c r="Q32" s="101"/>
      <c r="R32" s="28">
        <f t="shared" si="2"/>
        <v>1</v>
      </c>
      <c r="S32" s="33">
        <f t="shared" si="3"/>
        <v>1</v>
      </c>
      <c r="T32" s="101"/>
      <c r="U32" s="39">
        <f t="shared" si="4"/>
        <v>0.11936562072223041</v>
      </c>
      <c r="V32" s="33">
        <f t="shared" si="5"/>
        <v>2.6666666872446794E-3</v>
      </c>
      <c r="W32" s="101"/>
      <c r="X32" s="78">
        <f t="shared" si="13"/>
        <v>10100</v>
      </c>
      <c r="Y32" s="41">
        <f t="shared" si="7"/>
        <v>21991400.011012077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22360477.779198211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0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01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1681.3386098999999</v>
      </c>
      <c r="Q33" s="101"/>
      <c r="R33" s="28">
        <f t="shared" si="2"/>
        <v>1</v>
      </c>
      <c r="S33" s="33">
        <f t="shared" si="3"/>
        <v>1</v>
      </c>
      <c r="T33" s="101"/>
      <c r="U33" s="39">
        <f t="shared" si="4"/>
        <v>0.11936710212324922</v>
      </c>
      <c r="V33" s="33">
        <f t="shared" si="5"/>
        <v>2.6666666881847924E-3</v>
      </c>
      <c r="W33" s="101"/>
      <c r="X33" s="78">
        <f t="shared" si="13"/>
        <v>10100</v>
      </c>
      <c r="Y33" s="41">
        <f t="shared" si="7"/>
        <v>22239697.410471115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22612353.549808115</v>
      </c>
      <c r="AE33" s="12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0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01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1700.0115311999998</v>
      </c>
      <c r="Q34" s="101"/>
      <c r="R34" s="28">
        <f t="shared" si="2"/>
        <v>1</v>
      </c>
      <c r="S34" s="33">
        <f t="shared" si="3"/>
        <v>1</v>
      </c>
      <c r="T34" s="101"/>
      <c r="U34" s="39">
        <f t="shared" si="4"/>
        <v>0.11936863392579526</v>
      </c>
      <c r="V34" s="33">
        <f t="shared" si="5"/>
        <v>2.6666666891567554E-3</v>
      </c>
      <c r="W34" s="101"/>
      <c r="X34" s="78">
        <f t="shared" si="13"/>
        <v>10100</v>
      </c>
      <c r="Y34" s="41">
        <f t="shared" si="7"/>
        <v>22488010.438695591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22864234.472837154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0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01"/>
      <c r="M35" s="23">
        <f>'[3]E-Auto'!$E33*(1/100)</f>
        <v>0.64051258064516148</v>
      </c>
      <c r="O35" s="31">
        <f t="shared" si="0"/>
        <v>16531.625</v>
      </c>
      <c r="P35" s="35">
        <f t="shared" si="1"/>
        <v>1718.6844524999999</v>
      </c>
      <c r="Q35" s="101"/>
      <c r="R35" s="28">
        <f t="shared" si="2"/>
        <v>1</v>
      </c>
      <c r="S35" s="33">
        <f t="shared" si="3"/>
        <v>1</v>
      </c>
      <c r="T35" s="101"/>
      <c r="U35" s="39">
        <f t="shared" si="4"/>
        <v>0.11937021726031148</v>
      </c>
      <c r="V35" s="33">
        <f t="shared" si="5"/>
        <v>2.6666666901612791E-3</v>
      </c>
      <c r="W35" s="101"/>
      <c r="X35" s="78">
        <f t="shared" si="13"/>
        <v>10100</v>
      </c>
      <c r="Y35" s="41">
        <f t="shared" si="7"/>
        <v>22736339.624412179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23116121.077011999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0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01"/>
      <c r="M36" s="23">
        <f>'[3]E-Auto'!$E34*(1/100)</f>
        <v>0.66934451612903245</v>
      </c>
      <c r="O36" s="31">
        <f t="shared" si="0"/>
        <v>16711.97</v>
      </c>
      <c r="P36" s="35">
        <f t="shared" si="1"/>
        <v>1737.3573738</v>
      </c>
      <c r="Q36" s="101"/>
      <c r="R36" s="28">
        <f t="shared" si="2"/>
        <v>1</v>
      </c>
      <c r="S36" s="33">
        <f t="shared" si="3"/>
        <v>1</v>
      </c>
      <c r="T36" s="101"/>
      <c r="U36" s="39">
        <f t="shared" si="4"/>
        <v>0.11937185326977812</v>
      </c>
      <c r="V36" s="33">
        <f t="shared" si="5"/>
        <v>2.6666666911990843E-3</v>
      </c>
      <c r="W36" s="101"/>
      <c r="X36" s="78">
        <f t="shared" si="13"/>
        <v>10100</v>
      </c>
      <c r="Y36" s="41">
        <f t="shared" si="7"/>
        <v>22984685.508140005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23368013.90285179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0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01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1756.0302950999996</v>
      </c>
      <c r="Q37" s="101"/>
      <c r="R37" s="28">
        <f t="shared" si="2"/>
        <v>1</v>
      </c>
      <c r="S37" s="33">
        <f t="shared" si="3"/>
        <v>1</v>
      </c>
      <c r="T37" s="101"/>
      <c r="U37" s="39">
        <f t="shared" si="4"/>
        <v>0.11937354310971264</v>
      </c>
      <c r="V37" s="33">
        <f t="shared" si="5"/>
        <v>2.6666666922708963E-3</v>
      </c>
      <c r="W37" s="101"/>
      <c r="X37" s="78">
        <f t="shared" si="13"/>
        <v>10100</v>
      </c>
      <c r="Y37" s="41">
        <f t="shared" si="7"/>
        <v>23233048.642320681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23619913.502798121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0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01"/>
      <c r="M38" s="23">
        <f>'[3]E-Auto'!$E36*(1/100)</f>
        <v>0.7270083870967744</v>
      </c>
      <c r="O38" s="31">
        <f t="shared" si="0"/>
        <v>17072.66</v>
      </c>
      <c r="P38" s="35">
        <f t="shared" si="1"/>
        <v>1774.7032164</v>
      </c>
      <c r="Q38" s="101"/>
      <c r="R38" s="28">
        <f t="shared" si="2"/>
        <v>1</v>
      </c>
      <c r="S38" s="33">
        <f t="shared" si="3"/>
        <v>1</v>
      </c>
      <c r="T38" s="101"/>
      <c r="U38" s="39">
        <f t="shared" si="4"/>
        <v>0.11937528794816979</v>
      </c>
      <c r="V38" s="33">
        <f t="shared" si="5"/>
        <v>2.6666666933774512E-3</v>
      </c>
      <c r="W38" s="101"/>
      <c r="X38" s="78">
        <f t="shared" si="13"/>
        <v>10100</v>
      </c>
      <c r="Y38" s="41">
        <f t="shared" si="7"/>
        <v>23481429.591448389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23871820.441345185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0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01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1793.3761377000001</v>
      </c>
      <c r="Q39" s="101"/>
      <c r="R39" s="28">
        <f t="shared" si="2"/>
        <v>1</v>
      </c>
      <c r="S39" s="33">
        <f t="shared" si="3"/>
        <v>1</v>
      </c>
      <c r="T39" s="101"/>
      <c r="U39" s="39">
        <f t="shared" si="4"/>
        <v>0.11937708896574156</v>
      </c>
      <c r="V39" s="33">
        <f t="shared" si="5"/>
        <v>2.6666666945194912E-3</v>
      </c>
      <c r="W39" s="101"/>
      <c r="X39" s="78">
        <f t="shared" si="13"/>
        <v>10100</v>
      </c>
      <c r="Y39" s="41">
        <f t="shared" si="7"/>
        <v>23729828.932199933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24123735.295169786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0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01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1812.0490589999997</v>
      </c>
      <c r="Q40" s="101"/>
      <c r="R40" s="28">
        <f t="shared" si="2"/>
        <v>1</v>
      </c>
      <c r="S40" s="33">
        <f t="shared" si="3"/>
        <v>1</v>
      </c>
      <c r="T40" s="101"/>
      <c r="U40" s="39">
        <f t="shared" si="4"/>
        <v>0.11937894735555724</v>
      </c>
      <c r="V40" s="33">
        <f t="shared" si="5"/>
        <v>2.6666666956977675E-3</v>
      </c>
      <c r="W40" s="101"/>
      <c r="X40" s="78">
        <f t="shared" si="13"/>
        <v>10100</v>
      </c>
      <c r="Y40" s="41">
        <f t="shared" si="7"/>
        <v>23978247.253564801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24375658.653261408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0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01"/>
      <c r="M41" s="23">
        <f>'[3]E-Auto'!$E39*(1/100)</f>
        <v>0.81350419354838732</v>
      </c>
      <c r="O41" s="31">
        <f t="shared" si="0"/>
        <v>17613.695</v>
      </c>
      <c r="P41" s="35">
        <f t="shared" si="1"/>
        <v>1830.7219802999998</v>
      </c>
      <c r="Q41" s="101"/>
      <c r="R41" s="28">
        <f t="shared" si="2"/>
        <v>1</v>
      </c>
      <c r="S41" s="33">
        <f t="shared" si="3"/>
        <v>1</v>
      </c>
      <c r="T41" s="101"/>
      <c r="U41" s="39">
        <f t="shared" si="4"/>
        <v>0.11938086432328331</v>
      </c>
      <c r="V41" s="33">
        <f t="shared" si="5"/>
        <v>2.666666696913038E-3</v>
      </c>
      <c r="W41" s="101"/>
      <c r="X41" s="78">
        <f t="shared" si="13"/>
        <v>10100</v>
      </c>
      <c r="Y41" s="41">
        <f t="shared" si="7"/>
        <v>24226685.156975254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24627591.117052313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0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01"/>
      <c r="M42" s="23">
        <f>'[3]E-Auto'!$E40*(1/100)</f>
        <v>0.8423361290322583</v>
      </c>
      <c r="O42" s="31">
        <f t="shared" si="0"/>
        <v>17794.04</v>
      </c>
      <c r="P42" s="35">
        <f t="shared" si="1"/>
        <v>1849.3949015999999</v>
      </c>
      <c r="Q42" s="101"/>
      <c r="R42" s="28">
        <f t="shared" si="2"/>
        <v>1</v>
      </c>
      <c r="S42" s="33">
        <f t="shared" si="3"/>
        <v>1</v>
      </c>
      <c r="T42" s="101"/>
      <c r="U42" s="39">
        <f t="shared" si="4"/>
        <v>0.11938284108712358</v>
      </c>
      <c r="V42" s="33">
        <f t="shared" si="5"/>
        <v>2.6666666981660695E-3</v>
      </c>
      <c r="W42" s="101"/>
      <c r="X42" s="78">
        <f t="shared" si="13"/>
        <v>10100</v>
      </c>
      <c r="Y42" s="41">
        <f t="shared" si="7"/>
        <v>24475143.256436341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24879533.300547551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0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01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1868.0678229</v>
      </c>
      <c r="Q43" s="101"/>
      <c r="R43" s="28">
        <f t="shared" si="2"/>
        <v>1</v>
      </c>
      <c r="S43" s="33">
        <f t="shared" si="3"/>
        <v>1</v>
      </c>
      <c r="T43" s="101"/>
      <c r="U43" s="39">
        <f t="shared" si="4"/>
        <v>0.11938487887781907</v>
      </c>
      <c r="V43" s="33">
        <f t="shared" si="5"/>
        <v>2.6666666994576357E-3</v>
      </c>
      <c r="W43" s="101"/>
      <c r="X43" s="78">
        <f t="shared" si="13"/>
        <v>10100</v>
      </c>
      <c r="Y43" s="41">
        <f t="shared" si="7"/>
        <v>24723622.178656023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25131485.830455076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0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01"/>
      <c r="M44" s="23">
        <f>'[3]E-Auto'!$E42*(1/100)</f>
        <v>0.9</v>
      </c>
      <c r="O44" s="31">
        <f t="shared" si="0"/>
        <v>18154.73</v>
      </c>
      <c r="P44" s="35">
        <f t="shared" si="1"/>
        <v>1886.7407441999999</v>
      </c>
      <c r="Q44" s="101"/>
      <c r="R44" s="28">
        <f t="shared" si="2"/>
        <v>1</v>
      </c>
      <c r="S44" s="33">
        <f t="shared" si="3"/>
        <v>1</v>
      </c>
      <c r="T44" s="101"/>
      <c r="U44" s="39">
        <f t="shared" si="4"/>
        <v>0.11938697893864811</v>
      </c>
      <c r="V44" s="33">
        <f t="shared" si="5"/>
        <v>2.6666667007885199E-3</v>
      </c>
      <c r="W44" s="101"/>
      <c r="X44" s="78">
        <f t="shared" si="13"/>
        <v>10100</v>
      </c>
      <c r="Y44" s="41">
        <f t="shared" si="7"/>
        <v>24972122.563175172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25383449.346315779</v>
      </c>
      <c r="AE44" s="126"/>
      <c r="AF44" s="148" t="s">
        <v>44</v>
      </c>
      <c r="AG44" s="149"/>
      <c r="AH44" s="150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0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01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1905.4136655</v>
      </c>
      <c r="Q45" s="101"/>
      <c r="R45" s="28">
        <f t="shared" si="2"/>
        <v>1</v>
      </c>
      <c r="S45" s="33">
        <f t="shared" si="3"/>
        <v>1</v>
      </c>
      <c r="T45" s="101"/>
      <c r="U45" s="39">
        <f t="shared" si="4"/>
        <v>0.11938914252542623</v>
      </c>
      <c r="V45" s="33">
        <f t="shared" si="5"/>
        <v>2.6666667021595109E-3</v>
      </c>
      <c r="W45" s="101"/>
      <c r="X45" s="78">
        <f t="shared" si="13"/>
        <v>10100</v>
      </c>
      <c r="Y45" s="41">
        <f t="shared" si="7"/>
        <v>25220645.062497687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25635424.500633534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0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01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1924.0865867999996</v>
      </c>
      <c r="Q46" s="101"/>
      <c r="R46" s="28">
        <f t="shared" si="2"/>
        <v>1</v>
      </c>
      <c r="S46" s="33">
        <f t="shared" si="3"/>
        <v>1</v>
      </c>
      <c r="T46" s="101"/>
      <c r="U46" s="39">
        <f t="shared" si="4"/>
        <v>0.11939137090650628</v>
      </c>
      <c r="V46" s="33">
        <f t="shared" si="5"/>
        <v>2.6666667035714058E-3</v>
      </c>
      <c r="W46" s="101"/>
      <c r="X46" s="78">
        <f t="shared" si="13"/>
        <v>10100</v>
      </c>
      <c r="Y46" s="41">
        <f t="shared" si="7"/>
        <v>25469190.342220541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25887411.959005333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0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01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1942.7595080999997</v>
      </c>
      <c r="Q47" s="101"/>
      <c r="R47" s="28">
        <f t="shared" si="2"/>
        <v>1</v>
      </c>
      <c r="S47" s="33">
        <f t="shared" si="3"/>
        <v>1</v>
      </c>
      <c r="T47" s="101"/>
      <c r="U47" s="39">
        <f t="shared" si="4"/>
        <v>0.11939366536277833</v>
      </c>
      <c r="V47" s="33">
        <f t="shared" si="5"/>
        <v>2.6666667050250126E-3</v>
      </c>
      <c r="W47" s="101"/>
      <c r="X47" s="78">
        <f t="shared" si="13"/>
        <v>10100</v>
      </c>
      <c r="Y47" s="41">
        <f t="shared" si="7"/>
        <v>25717759.081163842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26139412.400251281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0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01"/>
      <c r="M48" s="23">
        <f>'[3]E-Auto'!$E46*(1/100)</f>
        <v>1</v>
      </c>
      <c r="O48" s="31">
        <f t="shared" si="0"/>
        <v>18876.11</v>
      </c>
      <c r="P48" s="35">
        <f t="shared" si="1"/>
        <v>1961.4324293999998</v>
      </c>
      <c r="Q48" s="101"/>
      <c r="R48" s="28">
        <f t="shared" si="2"/>
        <v>1</v>
      </c>
      <c r="S48" s="33">
        <f t="shared" si="3"/>
        <v>1</v>
      </c>
      <c r="T48" s="101"/>
      <c r="U48" s="39">
        <f t="shared" si="4"/>
        <v>0.11939602718766971</v>
      </c>
      <c r="V48" s="33">
        <f t="shared" si="5"/>
        <v>2.6666667065211426E-3</v>
      </c>
      <c r="W48" s="101"/>
      <c r="X48" s="78">
        <f t="shared" si="13"/>
        <v>10100</v>
      </c>
      <c r="Y48" s="41">
        <f t="shared" si="7"/>
        <v>25966351.971500874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26391717.985715732</v>
      </c>
      <c r="AE48" s="126"/>
      <c r="AF48" s="148" t="s">
        <v>45</v>
      </c>
      <c r="AG48" s="149"/>
      <c r="AH48" s="15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0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01"/>
      <c r="M49" s="23">
        <f>'[3]E-Auto'!$E47*(1/100)</f>
        <v>1</v>
      </c>
      <c r="O49" s="31">
        <f t="shared" si="0"/>
        <v>19056.455000000002</v>
      </c>
      <c r="P49" s="35">
        <f t="shared" si="1"/>
        <v>1980.1053507000001</v>
      </c>
      <c r="Q49" s="101"/>
      <c r="R49" s="28">
        <f t="shared" si="2"/>
        <v>1</v>
      </c>
      <c r="S49" s="33">
        <f t="shared" si="3"/>
        <v>1</v>
      </c>
      <c r="T49" s="101"/>
      <c r="U49" s="39">
        <f t="shared" si="4"/>
        <v>0.11939845768714505</v>
      </c>
      <c r="V49" s="33">
        <f t="shared" si="5"/>
        <v>2.6666667080606178E-3</v>
      </c>
      <c r="W49" s="101"/>
      <c r="X49" s="78">
        <f t="shared" si="13"/>
        <v>10100</v>
      </c>
      <c r="Y49" s="41">
        <f t="shared" si="7"/>
        <v>26214969.718888208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26644302.767746679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0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01"/>
      <c r="M50" s="23">
        <f>'[3]E-Auto'!$E48*(1/100)</f>
        <v>1</v>
      </c>
      <c r="O50" s="31">
        <f t="shared" si="0"/>
        <v>19236.8</v>
      </c>
      <c r="P50" s="35">
        <f t="shared" si="1"/>
        <v>1998.7782719999998</v>
      </c>
      <c r="Q50" s="101"/>
      <c r="R50" s="28">
        <f t="shared" si="2"/>
        <v>1</v>
      </c>
      <c r="S50" s="33">
        <f t="shared" si="3"/>
        <v>1</v>
      </c>
      <c r="T50" s="101"/>
      <c r="U50" s="39">
        <f t="shared" si="4"/>
        <v>0.1194009581797062</v>
      </c>
      <c r="V50" s="33">
        <f t="shared" si="5"/>
        <v>2.6666667096442685E-3</v>
      </c>
      <c r="W50" s="101"/>
      <c r="X50" s="78">
        <f t="shared" si="13"/>
        <v>10100</v>
      </c>
      <c r="Y50" s="41">
        <f t="shared" si="7"/>
        <v>26463613.042595733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26896913.126097817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0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01"/>
      <c r="M51" s="23">
        <f>'[3]E-Auto'!$E49*(1/100)</f>
        <v>1</v>
      </c>
      <c r="O51" s="31">
        <f t="shared" si="0"/>
        <v>19417.145</v>
      </c>
      <c r="P51" s="35">
        <f t="shared" si="1"/>
        <v>2017.4511932999999</v>
      </c>
      <c r="Q51" s="101"/>
      <c r="R51" s="28">
        <f t="shared" si="2"/>
        <v>1</v>
      </c>
      <c r="S51" s="33">
        <f t="shared" si="3"/>
        <v>1</v>
      </c>
      <c r="T51" s="101"/>
      <c r="U51" s="39">
        <f t="shared" si="4"/>
        <v>0.11940352999639227</v>
      </c>
      <c r="V51" s="33">
        <f t="shared" si="5"/>
        <v>2.6666667112729301E-3</v>
      </c>
      <c r="W51" s="101"/>
      <c r="X51" s="78">
        <f t="shared" si="13"/>
        <v>10100</v>
      </c>
      <c r="Y51" s="41">
        <f t="shared" si="7"/>
        <v>26712282.675636724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27149549.79378242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0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01"/>
      <c r="M52" s="23">
        <f>'[3]E-Auto'!$E50*(1/100)</f>
        <v>1</v>
      </c>
      <c r="O52" s="31">
        <f t="shared" si="0"/>
        <v>19597.489999999998</v>
      </c>
      <c r="P52" s="35">
        <f t="shared" si="1"/>
        <v>2036.1241145999998</v>
      </c>
      <c r="Q52" s="101"/>
      <c r="R52" s="28">
        <f t="shared" si="2"/>
        <v>1</v>
      </c>
      <c r="S52" s="33">
        <f t="shared" si="3"/>
        <v>1</v>
      </c>
      <c r="T52" s="101"/>
      <c r="U52" s="39">
        <f t="shared" si="4"/>
        <v>0.11940617448077966</v>
      </c>
      <c r="V52" s="33">
        <f t="shared" si="5"/>
        <v>2.6666667129474483E-3</v>
      </c>
      <c r="W52" s="101"/>
      <c r="X52" s="78">
        <f t="shared" si="13"/>
        <v>10100</v>
      </c>
      <c r="Y52" s="41">
        <f t="shared" si="7"/>
        <v>26960979.364897907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27402213.51768722</v>
      </c>
      <c r="AE52" s="126"/>
      <c r="AF52" s="148" t="s">
        <v>46</v>
      </c>
      <c r="AG52" s="149"/>
      <c r="AH52" s="15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0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01"/>
      <c r="M53" s="23">
        <f>'[3]E-Auto'!$E51*(1/100)</f>
        <v>1</v>
      </c>
      <c r="O53" s="31">
        <f t="shared" si="0"/>
        <v>19777.834999999999</v>
      </c>
      <c r="P53" s="35">
        <f t="shared" si="1"/>
        <v>2054.7970359000001</v>
      </c>
      <c r="Q53" s="101"/>
      <c r="R53" s="28">
        <f t="shared" si="2"/>
        <v>1</v>
      </c>
      <c r="S53" s="33">
        <f t="shared" si="3"/>
        <v>1</v>
      </c>
      <c r="T53" s="101"/>
      <c r="U53" s="39">
        <f t="shared" si="4"/>
        <v>0.119408892988982</v>
      </c>
      <c r="V53" s="33">
        <f t="shared" si="5"/>
        <v>2.6666667146686761E-3</v>
      </c>
      <c r="W53" s="101"/>
      <c r="X53" s="78">
        <f t="shared" si="13"/>
        <v>10100</v>
      </c>
      <c r="Y53" s="41">
        <f t="shared" si="7"/>
        <v>27209703.871269535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27654905.058702458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0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01"/>
      <c r="M54" s="23">
        <f>'[3]E-Auto'!$E52*(1/100)</f>
        <v>1</v>
      </c>
      <c r="O54" s="31">
        <f t="shared" si="0"/>
        <v>19958.18</v>
      </c>
      <c r="P54" s="35">
        <f t="shared" si="1"/>
        <v>2073.4699572</v>
      </c>
      <c r="Q54" s="102"/>
      <c r="R54" s="28">
        <f t="shared" si="2"/>
        <v>1</v>
      </c>
      <c r="S54" s="33">
        <f t="shared" si="3"/>
        <v>1</v>
      </c>
      <c r="T54" s="102"/>
      <c r="U54" s="39">
        <f t="shared" si="4"/>
        <v>0.1194116868896502</v>
      </c>
      <c r="V54" s="33">
        <f t="shared" si="5"/>
        <v>2.6666667164374738E-3</v>
      </c>
      <c r="W54" s="102"/>
      <c r="X54" s="78">
        <f t="shared" si="13"/>
        <v>10100</v>
      </c>
      <c r="Y54" s="41">
        <f t="shared" si="7"/>
        <v>27458456.969775438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27907625.191851974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1024287410.9254192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33" t="s">
        <v>22</v>
      </c>
      <c r="V56" s="134"/>
      <c r="X56" s="9">
        <f>SUM(X9:X54)</f>
        <v>1933350</v>
      </c>
      <c r="Y56" s="65">
        <f>SUM(Y9:Y54)</f>
        <v>1005955275.3702222</v>
      </c>
      <c r="Z56" s="66">
        <f>SUM(Z9:Z54)</f>
        <v>15283321.323047368</v>
      </c>
      <c r="AA56" s="66">
        <f>SUM(AA9:AA54)</f>
        <v>625754.06352770538</v>
      </c>
      <c r="AB56" s="71">
        <f>SUM(AB9:AB54)</f>
        <v>489710.16862217808</v>
      </c>
      <c r="AD56" s="67">
        <f>X56+Y56+Z56+AA56+AB56</f>
        <v>1024287410.9254194</v>
      </c>
      <c r="AF56" s="151"/>
      <c r="AG56" s="152"/>
    </row>
    <row r="57" spans="1:34" ht="15" thickBot="1" x14ac:dyDescent="0.35">
      <c r="AF57" s="153"/>
      <c r="AG57" s="154"/>
    </row>
    <row r="58" spans="1:34" x14ac:dyDescent="0.3">
      <c r="AE58" s="25"/>
      <c r="AF58" s="151"/>
      <c r="AG58" s="152"/>
      <c r="AH58" s="43"/>
    </row>
    <row r="59" spans="1:34" ht="15" thickBot="1" x14ac:dyDescent="0.35">
      <c r="AF59" s="153"/>
      <c r="AG59" s="15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0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00"/>
      <c r="L1" s="100"/>
      <c r="N1" s="100"/>
      <c r="Q1" s="100"/>
      <c r="R1" s="78"/>
      <c r="S1" s="78"/>
      <c r="T1" s="100"/>
      <c r="U1" s="78"/>
      <c r="V1" s="78"/>
      <c r="W1" s="100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01"/>
      <c r="K2" s="2"/>
      <c r="L2" s="101"/>
      <c r="O2" s="133" t="s">
        <v>55</v>
      </c>
      <c r="P2" s="134"/>
      <c r="Q2" s="101"/>
      <c r="R2" s="78"/>
      <c r="S2" s="78"/>
      <c r="T2" s="101"/>
      <c r="U2" s="78"/>
      <c r="V2" s="78"/>
      <c r="W2" s="101"/>
      <c r="Y2" s="159" t="s">
        <v>86</v>
      </c>
      <c r="Z2" s="160"/>
      <c r="AA2" s="161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01"/>
      <c r="K3" s="2"/>
      <c r="L3" s="101"/>
      <c r="O3" s="168" t="s">
        <v>85</v>
      </c>
      <c r="P3" s="169"/>
      <c r="Q3" s="101"/>
      <c r="R3" s="78"/>
      <c r="S3" s="78"/>
      <c r="T3" s="101"/>
      <c r="U3" s="78"/>
      <c r="V3" s="78"/>
      <c r="W3" s="101"/>
      <c r="Y3" s="162"/>
      <c r="Z3" s="163"/>
      <c r="AA3" s="164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01"/>
      <c r="K4" s="2"/>
      <c r="L4" s="101"/>
      <c r="O4" s="170"/>
      <c r="P4" s="171"/>
      <c r="Q4" s="101"/>
      <c r="R4" s="78"/>
      <c r="S4" s="78"/>
      <c r="T4" s="101"/>
      <c r="U4" s="78"/>
      <c r="V4" s="78"/>
      <c r="W4" s="101"/>
      <c r="Y4" s="165"/>
      <c r="Z4" s="166"/>
      <c r="AA4" s="167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01"/>
      <c r="I5" s="110" t="s">
        <v>7</v>
      </c>
      <c r="J5" s="114"/>
      <c r="K5" s="111"/>
      <c r="L5" s="101"/>
      <c r="M5" s="114" t="s">
        <v>3</v>
      </c>
      <c r="O5" s="116"/>
      <c r="P5" s="117"/>
      <c r="Q5" s="101"/>
      <c r="R5" s="114" t="s">
        <v>20</v>
      </c>
      <c r="S5" s="111"/>
      <c r="T5" s="101"/>
      <c r="U5" s="110" t="s">
        <v>29</v>
      </c>
      <c r="V5" s="111"/>
      <c r="W5" s="101"/>
      <c r="AE5" s="126"/>
    </row>
    <row r="6" spans="1:36" ht="14.4" customHeight="1" thickBot="1" x14ac:dyDescent="0.35">
      <c r="D6" s="112"/>
      <c r="E6" s="113"/>
      <c r="H6" s="101"/>
      <c r="I6" s="112"/>
      <c r="J6" s="115"/>
      <c r="K6" s="113"/>
      <c r="L6" s="101"/>
      <c r="M6" s="115"/>
      <c r="O6" s="118"/>
      <c r="P6" s="119"/>
      <c r="Q6" s="101"/>
      <c r="R6" s="115"/>
      <c r="S6" s="113"/>
      <c r="T6" s="101"/>
      <c r="U6" s="112"/>
      <c r="V6" s="113"/>
      <c r="W6" s="101"/>
      <c r="AE6" s="12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03" t="s">
        <v>5</v>
      </c>
      <c r="C7" s="103"/>
      <c r="D7" s="122" t="s">
        <v>4</v>
      </c>
      <c r="E7" s="122"/>
      <c r="F7" s="123" t="s">
        <v>6</v>
      </c>
      <c r="G7" s="123"/>
      <c r="H7" s="101"/>
      <c r="I7" s="69" t="s">
        <v>70</v>
      </c>
      <c r="J7" s="14" t="s">
        <v>69</v>
      </c>
      <c r="K7" s="20" t="s">
        <v>68</v>
      </c>
      <c r="L7" s="101"/>
      <c r="M7" s="1" t="s">
        <v>8</v>
      </c>
      <c r="O7" s="120"/>
      <c r="P7" s="121"/>
      <c r="Q7" s="101"/>
      <c r="R7" s="78"/>
      <c r="S7" s="78"/>
      <c r="T7" s="101"/>
      <c r="U7" s="78"/>
      <c r="V7" s="78"/>
      <c r="W7" s="10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01"/>
      <c r="I8" s="70"/>
      <c r="J8" s="7"/>
      <c r="K8" s="18"/>
      <c r="L8" s="101"/>
      <c r="M8" s="21"/>
      <c r="O8" s="30"/>
      <c r="P8" s="34"/>
      <c r="Q8" s="101"/>
      <c r="R8" s="80"/>
      <c r="S8" s="79"/>
      <c r="T8" s="101"/>
      <c r="U8" s="80"/>
      <c r="V8" s="79"/>
      <c r="W8" s="101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0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01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01"/>
      <c r="R9" s="28">
        <f>IF(O9&lt;$AG$18,1,2)</f>
        <v>1</v>
      </c>
      <c r="S9" s="33">
        <f>IF(P9&lt;$AG$10,1,2)</f>
        <v>1</v>
      </c>
      <c r="T9" s="101"/>
      <c r="U9" s="39">
        <f>($AI$15/$AG$20)*(1+0.15*(O9/$AG$18)^4)+$AH$33</f>
        <v>0.11934304673354408</v>
      </c>
      <c r="V9" s="33">
        <f>($AI$7/$AG$12)*(1+0.15*(P9/$AG$10)^4)+$AH$32</f>
        <v>2.6666666730777834E-3</v>
      </c>
      <c r="W9" s="101"/>
      <c r="X9" s="78">
        <f>($AG$7*$AG$8*S9*$AG$24+$AG$15*$AG$16*R9*$AG$24)</f>
        <v>3600</v>
      </c>
      <c r="Y9" s="41">
        <f>(O9*U9*$AG$30+P9*V9*$AG$29)*365</f>
        <v>16283995.660210507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16560121.379444538</v>
      </c>
      <c r="AE9" s="126"/>
      <c r="AF9" s="155" t="s">
        <v>15</v>
      </c>
      <c r="AG9" s="15"/>
      <c r="AH9" s="15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0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01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G10+(J10)</f>
        <v>1260.86142</v>
      </c>
      <c r="Q10" s="101"/>
      <c r="R10" s="28">
        <f t="shared" ref="R10:R54" si="2">IF(O10&lt;$AG$18,1,2)</f>
        <v>1</v>
      </c>
      <c r="S10" s="33">
        <f t="shared" ref="S10:S54" si="3">IF(P10&lt;$AG$10,1,2)</f>
        <v>1</v>
      </c>
      <c r="T10" s="10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0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26"/>
      <c r="AF10" s="156"/>
      <c r="AG10" s="16">
        <v>110400</v>
      </c>
      <c r="AH10" s="15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0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01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1279.5343412999998</v>
      </c>
      <c r="Q11" s="101"/>
      <c r="R11" s="28">
        <f t="shared" si="2"/>
        <v>1</v>
      </c>
      <c r="S11" s="33">
        <f t="shared" si="3"/>
        <v>1</v>
      </c>
      <c r="T11" s="101"/>
      <c r="U11" s="39">
        <f t="shared" si="4"/>
        <v>0.11934428526006929</v>
      </c>
      <c r="V11" s="33">
        <f t="shared" si="5"/>
        <v>2.6666666738842447E-3</v>
      </c>
      <c r="W11" s="101"/>
      <c r="X11" s="78">
        <f t="shared" si="6"/>
        <v>3600</v>
      </c>
      <c r="Y11" s="41">
        <f t="shared" si="7"/>
        <v>16780119.46036702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17064523.676379256</v>
      </c>
      <c r="AE11" s="126"/>
      <c r="AF11" s="157"/>
      <c r="AG11" s="15"/>
      <c r="AH11" s="15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0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01"/>
      <c r="M12" s="23">
        <f>'[3]E-Auto'!$E10*(1/100)</f>
        <v>4.1700000000000001E-3</v>
      </c>
      <c r="O12" s="31">
        <f>F12</f>
        <v>12383.69</v>
      </c>
      <c r="P12" s="35">
        <f t="shared" si="1"/>
        <v>1298.2072625999999</v>
      </c>
      <c r="Q12" s="101"/>
      <c r="R12" s="28">
        <f t="shared" si="2"/>
        <v>1</v>
      </c>
      <c r="S12" s="33">
        <f t="shared" si="3"/>
        <v>1</v>
      </c>
      <c r="T12" s="101"/>
      <c r="U12" s="39">
        <f t="shared" si="4"/>
        <v>0.11934494715785231</v>
      </c>
      <c r="V12" s="33">
        <f t="shared" si="5"/>
        <v>2.6666666743148768E-3</v>
      </c>
      <c r="W12" s="101"/>
      <c r="X12" s="78">
        <f t="shared" si="6"/>
        <v>3600</v>
      </c>
      <c r="Y12" s="41">
        <f t="shared" si="7"/>
        <v>17028191.289269686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17316731.291161545</v>
      </c>
      <c r="AE12" s="12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0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01"/>
      <c r="M13" s="23">
        <f>'[3]E-Auto'!$E11*(1/100)</f>
        <v>6.2100000000000002E-3</v>
      </c>
      <c r="O13" s="31">
        <f t="shared" si="0"/>
        <v>12564.035</v>
      </c>
      <c r="P13" s="35">
        <f t="shared" si="1"/>
        <v>1316.8801838999998</v>
      </c>
      <c r="Q13" s="101"/>
      <c r="R13" s="28">
        <f t="shared" si="2"/>
        <v>1</v>
      </c>
      <c r="S13" s="33">
        <f t="shared" si="3"/>
        <v>1</v>
      </c>
      <c r="T13" s="101"/>
      <c r="U13" s="39">
        <f t="shared" si="4"/>
        <v>0.11934563861396749</v>
      </c>
      <c r="V13" s="33">
        <f t="shared" si="5"/>
        <v>2.6666666747644984E-3</v>
      </c>
      <c r="W13" s="101"/>
      <c r="X13" s="78">
        <f>($AG$7*$AG$8*S13*$AG$24+$AG$15*$AG$16*R13*$AG$24)</f>
        <v>3600</v>
      </c>
      <c r="Y13" s="41">
        <f t="shared" si="7"/>
        <v>17276270.137387235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17568932.275573894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0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01"/>
      <c r="M14" s="23">
        <f>'[3]E-Auto'!$E12*(1/100)</f>
        <v>3.5041935483870967E-2</v>
      </c>
      <c r="O14" s="31">
        <f t="shared" si="0"/>
        <v>12744.38</v>
      </c>
      <c r="P14" s="35">
        <f t="shared" si="1"/>
        <v>1335.5531051999999</v>
      </c>
      <c r="Q14" s="101"/>
      <c r="R14" s="28">
        <f t="shared" si="2"/>
        <v>1</v>
      </c>
      <c r="S14" s="33">
        <f t="shared" si="3"/>
        <v>1</v>
      </c>
      <c r="T14" s="101"/>
      <c r="U14" s="39">
        <f t="shared" si="4"/>
        <v>0.11934636049557536</v>
      </c>
      <c r="V14" s="33">
        <f t="shared" si="5"/>
        <v>2.6666666752336583E-3</v>
      </c>
      <c r="W14" s="101"/>
      <c r="X14" s="78">
        <f>($AG$7*$AG$8*S14*$AG$24+$AG$15*$AG$16*R14*$AG$24)+AG26</f>
        <v>1511350</v>
      </c>
      <c r="Y14" s="41">
        <f t="shared" si="7"/>
        <v>17524356.315849926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19328545.87576719</v>
      </c>
      <c r="AE14" s="12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0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01"/>
      <c r="M15" s="23">
        <f>'[3]E-Auto'!$E13*(1/100)</f>
        <v>6.3873870967741941E-2</v>
      </c>
      <c r="O15" s="31">
        <f t="shared" si="0"/>
        <v>12924.725</v>
      </c>
      <c r="P15" s="35">
        <f t="shared" si="1"/>
        <v>1354.2260265</v>
      </c>
      <c r="Q15" s="101"/>
      <c r="R15" s="28">
        <f t="shared" si="2"/>
        <v>1</v>
      </c>
      <c r="S15" s="33">
        <f t="shared" si="3"/>
        <v>1</v>
      </c>
      <c r="T15" s="101"/>
      <c r="U15" s="39">
        <f t="shared" si="4"/>
        <v>0.11934711368237363</v>
      </c>
      <c r="V15" s="33">
        <f t="shared" si="5"/>
        <v>2.666666675722915E-3</v>
      </c>
      <c r="W15" s="101"/>
      <c r="X15" s="78">
        <f>($AJ$11*$AG$8*S15*$AG$25+$AJ$9*$AG$8*S15*$AG$24+$AG$15*$AG$16*R15*$AG$24)</f>
        <v>10100</v>
      </c>
      <c r="Y15" s="41">
        <f t="shared" si="7"/>
        <v>17772450.144849103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18079156.650150657</v>
      </c>
      <c r="AE15" s="12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0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01"/>
      <c r="M16" s="23">
        <f>'[3]E-Auto'!$E14*(1/100)</f>
        <v>9.2705806451612929E-2</v>
      </c>
      <c r="O16" s="31">
        <f t="shared" si="0"/>
        <v>13105.07</v>
      </c>
      <c r="P16" s="35">
        <f t="shared" si="1"/>
        <v>1372.8989477999999</v>
      </c>
      <c r="Q16" s="101"/>
      <c r="R16" s="28">
        <f t="shared" si="2"/>
        <v>1</v>
      </c>
      <c r="S16" s="33">
        <f t="shared" si="3"/>
        <v>1</v>
      </c>
      <c r="T16" s="101"/>
      <c r="U16" s="39">
        <f t="shared" si="4"/>
        <v>0.11934789906659735</v>
      </c>
      <c r="V16" s="33">
        <f t="shared" si="5"/>
        <v>2.6666666762328343E-3</v>
      </c>
      <c r="W16" s="101"/>
      <c r="X16" s="78">
        <f t="shared" ref="X16:X54" si="13">($AJ$11*$AG$8*S16*$AG$25+$AJ$9*$AG$8*S16*$AG$24+$AG$15*$AG$16*R16*$AG$24)</f>
        <v>10100</v>
      </c>
      <c r="Y16" s="41">
        <f t="shared" si="7"/>
        <v>18020551.953767266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18331014.928106815</v>
      </c>
      <c r="AE16" s="126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0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01"/>
      <c r="M17" s="23">
        <f>'[3]E-Auto'!$E15*(1/100)</f>
        <v>0.1215377419354839</v>
      </c>
      <c r="O17" s="31">
        <f>F17</f>
        <v>13285.415000000001</v>
      </c>
      <c r="P17" s="35">
        <f t="shared" si="1"/>
        <v>1391.5718691</v>
      </c>
      <c r="Q17" s="101"/>
      <c r="R17" s="28">
        <f t="shared" si="2"/>
        <v>1</v>
      </c>
      <c r="S17" s="33">
        <f t="shared" si="3"/>
        <v>1</v>
      </c>
      <c r="T17" s="101"/>
      <c r="U17" s="39">
        <f t="shared" si="4"/>
        <v>0.11934871755301878</v>
      </c>
      <c r="V17" s="33">
        <f t="shared" si="5"/>
        <v>2.6666666767639897E-3</v>
      </c>
      <c r="W17" s="101"/>
      <c r="X17" s="78">
        <f t="shared" si="13"/>
        <v>10100</v>
      </c>
      <c r="Y17" s="41">
        <f t="shared" si="7"/>
        <v>18268662.081308149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18582871.048339393</v>
      </c>
      <c r="AE17" s="126"/>
      <c r="AF17" s="155" t="s">
        <v>16</v>
      </c>
      <c r="AG17" s="15"/>
      <c r="AH17" s="158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0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01"/>
      <c r="M18" s="23">
        <f>'[3]E-Auto'!$E16*(1/100)</f>
        <v>0.15036967741935489</v>
      </c>
      <c r="O18" s="31">
        <f t="shared" si="0"/>
        <v>13465.76</v>
      </c>
      <c r="P18" s="35">
        <f t="shared" si="1"/>
        <v>1410.2447903999998</v>
      </c>
      <c r="Q18" s="101"/>
      <c r="R18" s="28">
        <f t="shared" si="2"/>
        <v>1</v>
      </c>
      <c r="S18" s="33">
        <f t="shared" si="3"/>
        <v>1</v>
      </c>
      <c r="T18" s="101"/>
      <c r="U18" s="39">
        <f t="shared" si="4"/>
        <v>0.11934957005894746</v>
      </c>
      <c r="V18" s="33">
        <f t="shared" si="5"/>
        <v>2.6666666773169632E-3</v>
      </c>
      <c r="W18" s="101"/>
      <c r="X18" s="78">
        <f t="shared" si="13"/>
        <v>10100</v>
      </c>
      <c r="Y18" s="41">
        <f t="shared" si="7"/>
        <v>18516780.875626784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18834725.359003413</v>
      </c>
      <c r="AE18" s="126"/>
      <c r="AF18" s="156"/>
      <c r="AG18" s="16">
        <v>30000</v>
      </c>
      <c r="AH18" s="158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0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01"/>
      <c r="M19" s="23">
        <f>'[3]E-Auto'!$E17*(1/100)</f>
        <v>0.17920161290322587</v>
      </c>
      <c r="O19" s="31">
        <f t="shared" si="0"/>
        <v>13646.105</v>
      </c>
      <c r="P19" s="35">
        <f t="shared" si="1"/>
        <v>1428.9177116999999</v>
      </c>
      <c r="Q19" s="101"/>
      <c r="R19" s="28">
        <f t="shared" si="2"/>
        <v>1</v>
      </c>
      <c r="S19" s="33">
        <f t="shared" si="3"/>
        <v>1</v>
      </c>
      <c r="T19" s="101"/>
      <c r="U19" s="39">
        <f t="shared" si="4"/>
        <v>0.11935045751423019</v>
      </c>
      <c r="V19" s="33">
        <f t="shared" si="5"/>
        <v>2.6666666778923441E-3</v>
      </c>
      <c r="W19" s="101"/>
      <c r="X19" s="78">
        <f t="shared" si="13"/>
        <v>10100</v>
      </c>
      <c r="Y19" s="41">
        <f t="shared" si="7"/>
        <v>18764908.694459539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19086578.217835259</v>
      </c>
      <c r="AE19" s="126"/>
      <c r="AF19" s="157"/>
      <c r="AG19" s="15"/>
      <c r="AH19" s="158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0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01"/>
      <c r="M20" s="23">
        <f>'[3]E-Auto'!$E18*(1/100)</f>
        <v>0.20803354838709684</v>
      </c>
      <c r="O20" s="31">
        <f t="shared" si="0"/>
        <v>13826.45</v>
      </c>
      <c r="P20" s="35">
        <f t="shared" si="1"/>
        <v>1447.590633</v>
      </c>
      <c r="Q20" s="101"/>
      <c r="R20" s="28">
        <f t="shared" si="2"/>
        <v>1</v>
      </c>
      <c r="S20" s="33">
        <f t="shared" si="3"/>
        <v>1</v>
      </c>
      <c r="T20" s="101"/>
      <c r="U20" s="39">
        <f t="shared" si="4"/>
        <v>0.11935138086125104</v>
      </c>
      <c r="V20" s="33">
        <f t="shared" si="5"/>
        <v>2.66666667849073E-3</v>
      </c>
      <c r="W20" s="101"/>
      <c r="X20" s="78">
        <f t="shared" si="13"/>
        <v>10100</v>
      </c>
      <c r="Y20" s="41">
        <f t="shared" si="7"/>
        <v>19013045.905254215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19338429.992282722</v>
      </c>
      <c r="AE20" s="126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0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01"/>
      <c r="M21" s="23">
        <f>'[3]E-Auto'!$E19*(1/100)</f>
        <v>0.23686548387096781</v>
      </c>
      <c r="O21" s="31">
        <f t="shared" si="0"/>
        <v>14006.795</v>
      </c>
      <c r="P21" s="35">
        <f t="shared" si="1"/>
        <v>1466.2635542999999</v>
      </c>
      <c r="Q21" s="101"/>
      <c r="R21" s="28">
        <f t="shared" si="2"/>
        <v>1</v>
      </c>
      <c r="S21" s="33">
        <f t="shared" si="3"/>
        <v>1</v>
      </c>
      <c r="T21" s="101"/>
      <c r="U21" s="39">
        <f t="shared" si="4"/>
        <v>0.1193523410549313</v>
      </c>
      <c r="V21" s="33">
        <f t="shared" si="5"/>
        <v>2.6666666791127255E-3</v>
      </c>
      <c r="W21" s="101"/>
      <c r="X21" s="78">
        <f t="shared" si="13"/>
        <v>10100</v>
      </c>
      <c r="Y21" s="41">
        <f t="shared" si="7"/>
        <v>19261192.885300077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19590281.059635069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0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01"/>
      <c r="M22" s="23">
        <f>'[3]E-Auto'!$E20*(1/100)</f>
        <v>0.26569741935483882</v>
      </c>
      <c r="O22" s="31">
        <f t="shared" si="0"/>
        <v>14187.14</v>
      </c>
      <c r="P22" s="35">
        <f t="shared" si="1"/>
        <v>1484.9364755999998</v>
      </c>
      <c r="Q22" s="101"/>
      <c r="R22" s="28">
        <f t="shared" si="2"/>
        <v>1</v>
      </c>
      <c r="S22" s="33">
        <f t="shared" si="3"/>
        <v>1</v>
      </c>
      <c r="T22" s="101"/>
      <c r="U22" s="39">
        <f t="shared" si="4"/>
        <v>0.11935333906272956</v>
      </c>
      <c r="V22" s="33">
        <f t="shared" si="5"/>
        <v>2.6666666797589443E-3</v>
      </c>
      <c r="W22" s="101"/>
      <c r="X22" s="78">
        <f t="shared" si="13"/>
        <v>10100</v>
      </c>
      <c r="Y22" s="41">
        <f t="shared" si="7"/>
        <v>19509350.021857947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19842131.807153124</v>
      </c>
      <c r="AE22" s="126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0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01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1503.6093968999999</v>
      </c>
      <c r="Q23" s="101"/>
      <c r="R23" s="28">
        <f t="shared" si="2"/>
        <v>1</v>
      </c>
      <c r="S23" s="33">
        <f t="shared" si="3"/>
        <v>1</v>
      </c>
      <c r="T23" s="101"/>
      <c r="U23" s="39">
        <f t="shared" si="4"/>
        <v>0.11935437586464166</v>
      </c>
      <c r="V23" s="33">
        <f t="shared" si="5"/>
        <v>2.666666680430006E-3</v>
      </c>
      <c r="W23" s="101"/>
      <c r="X23" s="78">
        <f t="shared" si="13"/>
        <v>10100</v>
      </c>
      <c r="Y23" s="41">
        <f t="shared" si="7"/>
        <v>19757517.712290257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20093982.632199313</v>
      </c>
      <c r="AE23" s="126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0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01"/>
      <c r="M24" s="23">
        <f>'[3]E-Auto'!$E22*(1/100)</f>
        <v>0.32336129032258071</v>
      </c>
      <c r="O24" s="31">
        <f t="shared" si="0"/>
        <v>14547.83</v>
      </c>
      <c r="P24" s="35">
        <f t="shared" si="1"/>
        <v>1522.2823182</v>
      </c>
      <c r="Q24" s="101"/>
      <c r="R24" s="28">
        <f t="shared" si="2"/>
        <v>1</v>
      </c>
      <c r="S24" s="33">
        <f t="shared" si="3"/>
        <v>1</v>
      </c>
      <c r="T24" s="101"/>
      <c r="U24" s="39">
        <f t="shared" si="4"/>
        <v>0.11935545245320071</v>
      </c>
      <c r="V24" s="33">
        <f t="shared" si="5"/>
        <v>2.6666666811265404E-3</v>
      </c>
      <c r="W24" s="101"/>
      <c r="X24" s="78">
        <f t="shared" si="13"/>
        <v>10100</v>
      </c>
      <c r="Y24" s="41">
        <f t="shared" si="7"/>
        <v>20005696.3641911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20345833.942367736</v>
      </c>
      <c r="AE24" s="12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0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01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1540.9552394999998</v>
      </c>
      <c r="Q25" s="101"/>
      <c r="R25" s="28">
        <f t="shared" si="2"/>
        <v>1</v>
      </c>
      <c r="S25" s="33">
        <f t="shared" si="3"/>
        <v>1</v>
      </c>
      <c r="T25" s="101"/>
      <c r="U25" s="39">
        <f t="shared" si="4"/>
        <v>0.11935656983347705</v>
      </c>
      <c r="V25" s="33">
        <f t="shared" si="5"/>
        <v>2.6666666818491841E-3</v>
      </c>
      <c r="W25" s="101"/>
      <c r="X25" s="78">
        <f t="shared" si="13"/>
        <v>10100</v>
      </c>
      <c r="Y25" s="41">
        <f t="shared" si="7"/>
        <v>20253886.395516306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20597686.155614223</v>
      </c>
      <c r="AE25" s="12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0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01"/>
      <c r="M26" s="23">
        <f>'[3]E-Auto'!$E24*(1/100)</f>
        <v>0.38102516129032266</v>
      </c>
      <c r="O26" s="31">
        <f t="shared" si="0"/>
        <v>14908.52</v>
      </c>
      <c r="P26" s="35">
        <f t="shared" si="1"/>
        <v>1559.6281607999999</v>
      </c>
      <c r="Q26" s="101"/>
      <c r="R26" s="28">
        <f t="shared" si="2"/>
        <v>1</v>
      </c>
      <c r="S26" s="33">
        <f t="shared" si="3"/>
        <v>1</v>
      </c>
      <c r="T26" s="101"/>
      <c r="U26" s="39">
        <f t="shared" si="4"/>
        <v>0.1193577290230783</v>
      </c>
      <c r="V26" s="33">
        <f t="shared" si="5"/>
        <v>2.6666666825985812E-3</v>
      </c>
      <c r="W26" s="101"/>
      <c r="X26" s="78">
        <f t="shared" si="13"/>
        <v>10100</v>
      </c>
      <c r="Y26" s="41">
        <f t="shared" si="7"/>
        <v>20502088.234713521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20849539.700386412</v>
      </c>
      <c r="AE26" s="12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0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01"/>
      <c r="M27" s="23">
        <f>'[3]E-Auto'!$E25*(1/100)</f>
        <v>0.40985709677419369</v>
      </c>
      <c r="O27" s="31">
        <f t="shared" si="0"/>
        <v>15088.865</v>
      </c>
      <c r="P27" s="35">
        <f t="shared" si="1"/>
        <v>1578.3010820999998</v>
      </c>
      <c r="Q27" s="101"/>
      <c r="R27" s="28">
        <f t="shared" si="2"/>
        <v>1</v>
      </c>
      <c r="S27" s="33">
        <f t="shared" si="3"/>
        <v>1</v>
      </c>
      <c r="T27" s="101"/>
      <c r="U27" s="39">
        <f t="shared" si="4"/>
        <v>0.11935893105214934</v>
      </c>
      <c r="V27" s="33">
        <f t="shared" si="5"/>
        <v>2.6666666833753839E-3</v>
      </c>
      <c r="W27" s="101"/>
      <c r="X27" s="78">
        <f t="shared" si="13"/>
        <v>10100</v>
      </c>
      <c r="Y27" s="41">
        <f t="shared" si="7"/>
        <v>20750302.32085222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21101395.015753787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0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01"/>
      <c r="M28" s="23">
        <f>'[3]E-Auto'!$E26*(1/100)</f>
        <v>0.43868903225806466</v>
      </c>
      <c r="O28" s="31">
        <f t="shared" si="0"/>
        <v>15269.21</v>
      </c>
      <c r="P28" s="35">
        <f t="shared" si="1"/>
        <v>1596.9740033999999</v>
      </c>
      <c r="Q28" s="101"/>
      <c r="R28" s="28">
        <f t="shared" si="2"/>
        <v>1</v>
      </c>
      <c r="S28" s="33">
        <f t="shared" si="3"/>
        <v>1</v>
      </c>
      <c r="T28" s="101"/>
      <c r="U28" s="39">
        <f t="shared" si="4"/>
        <v>0.11936017696337231</v>
      </c>
      <c r="V28" s="33">
        <f t="shared" si="5"/>
        <v>2.6666666841802531E-3</v>
      </c>
      <c r="W28" s="101"/>
      <c r="X28" s="78">
        <f t="shared" si="13"/>
        <v>10100</v>
      </c>
      <c r="Y28" s="41">
        <f t="shared" si="7"/>
        <v>20998529.103753835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21353252.551537771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0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01"/>
      <c r="M29" s="23">
        <f>'[3]E-Auto'!$E27*(1/100)</f>
        <v>0.46752096774193563</v>
      </c>
      <c r="O29" s="31">
        <f t="shared" si="0"/>
        <v>15449.555</v>
      </c>
      <c r="P29" s="35">
        <f t="shared" si="1"/>
        <v>1615.6469247</v>
      </c>
      <c r="Q29" s="101"/>
      <c r="R29" s="28">
        <f t="shared" si="2"/>
        <v>1</v>
      </c>
      <c r="S29" s="33">
        <f t="shared" si="3"/>
        <v>1</v>
      </c>
      <c r="T29" s="101"/>
      <c r="U29" s="39">
        <f t="shared" si="4"/>
        <v>0.11936146781196662</v>
      </c>
      <c r="V29" s="33">
        <f t="shared" si="5"/>
        <v>2.6666666850138554E-3</v>
      </c>
      <c r="W29" s="101"/>
      <c r="X29" s="78">
        <f t="shared" si="13"/>
        <v>10100</v>
      </c>
      <c r="Y29" s="41">
        <f t="shared" si="7"/>
        <v>21246769.044121776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21605112.768441789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0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01"/>
      <c r="M30" s="23">
        <f>'[3]E-Auto'!$E28*(1/100)</f>
        <v>0.49635290322580661</v>
      </c>
      <c r="O30" s="31">
        <f t="shared" si="0"/>
        <v>15629.9</v>
      </c>
      <c r="P30" s="35">
        <f t="shared" si="1"/>
        <v>1634.3198459999999</v>
      </c>
      <c r="Q30" s="101"/>
      <c r="R30" s="28">
        <f t="shared" si="2"/>
        <v>1</v>
      </c>
      <c r="S30" s="33">
        <f t="shared" si="3"/>
        <v>1</v>
      </c>
      <c r="T30" s="101"/>
      <c r="U30" s="39">
        <f t="shared" si="4"/>
        <v>0.11936280466568891</v>
      </c>
      <c r="V30" s="33">
        <f t="shared" si="5"/>
        <v>2.6666666858768681E-3</v>
      </c>
      <c r="W30" s="101"/>
      <c r="X30" s="78">
        <f t="shared" si="13"/>
        <v>10100</v>
      </c>
      <c r="Y30" s="41">
        <f t="shared" si="7"/>
        <v>21495022.613671497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21856976.13818128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0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01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1652.9927672999997</v>
      </c>
      <c r="Q31" s="101"/>
      <c r="R31" s="28">
        <f t="shared" si="2"/>
        <v>1</v>
      </c>
      <c r="S31" s="33">
        <f t="shared" si="3"/>
        <v>1</v>
      </c>
      <c r="T31" s="101"/>
      <c r="U31" s="39">
        <f t="shared" si="4"/>
        <v>0.11936418860483311</v>
      </c>
      <c r="V31" s="33">
        <f t="shared" si="5"/>
        <v>2.6666666867699741E-3</v>
      </c>
      <c r="W31" s="101"/>
      <c r="X31" s="78">
        <f t="shared" si="13"/>
        <v>10100</v>
      </c>
      <c r="Y31" s="41">
        <f t="shared" si="7"/>
        <v>21743290.295260586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22108843.143613834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0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01"/>
      <c r="M32" s="23">
        <f>'[3]E-Auto'!$E30*(1/100)</f>
        <v>0.55401677419354856</v>
      </c>
      <c r="O32" s="31">
        <f t="shared" si="0"/>
        <v>15990.59</v>
      </c>
      <c r="P32" s="35">
        <f t="shared" si="1"/>
        <v>1671.6656885999998</v>
      </c>
      <c r="Q32" s="101"/>
      <c r="R32" s="28">
        <f t="shared" si="2"/>
        <v>1</v>
      </c>
      <c r="S32" s="33">
        <f t="shared" si="3"/>
        <v>1</v>
      </c>
      <c r="T32" s="101"/>
      <c r="U32" s="39">
        <f t="shared" si="4"/>
        <v>0.11936562072223041</v>
      </c>
      <c r="V32" s="33">
        <f t="shared" si="5"/>
        <v>2.6666666876938648E-3</v>
      </c>
      <c r="W32" s="101"/>
      <c r="X32" s="78">
        <f t="shared" si="13"/>
        <v>10100</v>
      </c>
      <c r="Y32" s="41">
        <f t="shared" si="7"/>
        <v>21991572.583018806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22360714.278869227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0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01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1690.3386098999999</v>
      </c>
      <c r="Q33" s="101"/>
      <c r="R33" s="28">
        <f t="shared" si="2"/>
        <v>1</v>
      </c>
      <c r="S33" s="33">
        <f t="shared" si="3"/>
        <v>1</v>
      </c>
      <c r="T33" s="101"/>
      <c r="U33" s="39">
        <f t="shared" si="4"/>
        <v>0.11936710212324922</v>
      </c>
      <c r="V33" s="33">
        <f t="shared" si="5"/>
        <v>2.6666666886492408E-3</v>
      </c>
      <c r="W33" s="101"/>
      <c r="X33" s="78">
        <f t="shared" si="13"/>
        <v>10100</v>
      </c>
      <c r="Y33" s="41">
        <f t="shared" si="7"/>
        <v>22239869.982478153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22612590.04947944</v>
      </c>
      <c r="AE33" s="126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0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01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1709.0115311999998</v>
      </c>
      <c r="Q34" s="101"/>
      <c r="R34" s="28">
        <f t="shared" si="2"/>
        <v>1</v>
      </c>
      <c r="S34" s="33">
        <f t="shared" si="3"/>
        <v>1</v>
      </c>
      <c r="T34" s="101"/>
      <c r="U34" s="39">
        <f t="shared" si="4"/>
        <v>0.11936863392579526</v>
      </c>
      <c r="V34" s="33">
        <f t="shared" si="5"/>
        <v>2.666666689636808E-3</v>
      </c>
      <c r="W34" s="101"/>
      <c r="X34" s="78">
        <f t="shared" si="13"/>
        <v>10100</v>
      </c>
      <c r="Y34" s="41">
        <f t="shared" si="7"/>
        <v>22488183.010702945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22864470.972508792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0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01"/>
      <c r="M35" s="23">
        <f>'[3]E-Auto'!$E33*(1/100)</f>
        <v>0.64051258064516148</v>
      </c>
      <c r="O35" s="31">
        <f t="shared" si="0"/>
        <v>16531.625</v>
      </c>
      <c r="P35" s="35">
        <f t="shared" si="1"/>
        <v>1727.6844524999999</v>
      </c>
      <c r="Q35" s="101"/>
      <c r="R35" s="28">
        <f t="shared" si="2"/>
        <v>1</v>
      </c>
      <c r="S35" s="33">
        <f t="shared" si="3"/>
        <v>1</v>
      </c>
      <c r="T35" s="101"/>
      <c r="U35" s="39">
        <f t="shared" si="4"/>
        <v>0.11937021726031148</v>
      </c>
      <c r="V35" s="33">
        <f t="shared" si="5"/>
        <v>2.6666666906572825E-3</v>
      </c>
      <c r="W35" s="101"/>
      <c r="X35" s="78">
        <f t="shared" si="13"/>
        <v>10100</v>
      </c>
      <c r="Y35" s="41">
        <f t="shared" si="7"/>
        <v>22736512.196419861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23116357.576683968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0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01"/>
      <c r="M36" s="23">
        <f>'[3]E-Auto'!$E34*(1/100)</f>
        <v>0.66934451612903245</v>
      </c>
      <c r="O36" s="31">
        <f t="shared" si="0"/>
        <v>16711.97</v>
      </c>
      <c r="P36" s="35">
        <f t="shared" si="1"/>
        <v>1746.3573738</v>
      </c>
      <c r="Q36" s="101"/>
      <c r="R36" s="28">
        <f t="shared" si="2"/>
        <v>1</v>
      </c>
      <c r="S36" s="33">
        <f t="shared" si="3"/>
        <v>1</v>
      </c>
      <c r="T36" s="101"/>
      <c r="U36" s="39">
        <f t="shared" si="4"/>
        <v>0.11937185326977812</v>
      </c>
      <c r="V36" s="33">
        <f t="shared" si="5"/>
        <v>2.6666666917113868E-3</v>
      </c>
      <c r="W36" s="101"/>
      <c r="X36" s="78">
        <f t="shared" si="13"/>
        <v>10100</v>
      </c>
      <c r="Y36" s="41">
        <f t="shared" si="7"/>
        <v>22984858.080148026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23368250.402524095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0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01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1765.0302950999996</v>
      </c>
      <c r="Q37" s="101"/>
      <c r="R37" s="28">
        <f t="shared" si="2"/>
        <v>1</v>
      </c>
      <c r="S37" s="33">
        <f t="shared" si="3"/>
        <v>1</v>
      </c>
      <c r="T37" s="101"/>
      <c r="U37" s="39">
        <f t="shared" si="4"/>
        <v>0.11937354310971264</v>
      </c>
      <c r="V37" s="33">
        <f t="shared" si="5"/>
        <v>2.6666666927998525E-3</v>
      </c>
      <c r="W37" s="101"/>
      <c r="X37" s="78">
        <f t="shared" si="13"/>
        <v>10100</v>
      </c>
      <c r="Y37" s="41">
        <f t="shared" si="7"/>
        <v>23233221.214329053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23620150.00247078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0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01"/>
      <c r="M38" s="23">
        <f>'[3]E-Auto'!$E36*(1/100)</f>
        <v>0.7270083870967744</v>
      </c>
      <c r="O38" s="31">
        <f t="shared" si="0"/>
        <v>17072.66</v>
      </c>
      <c r="P38" s="35">
        <f t="shared" si="1"/>
        <v>1783.7032164</v>
      </c>
      <c r="Q38" s="101"/>
      <c r="R38" s="28">
        <f t="shared" si="2"/>
        <v>1</v>
      </c>
      <c r="S38" s="33">
        <f t="shared" si="3"/>
        <v>1</v>
      </c>
      <c r="T38" s="101"/>
      <c r="U38" s="39">
        <f t="shared" si="4"/>
        <v>0.11937528794816979</v>
      </c>
      <c r="V38" s="33">
        <f t="shared" si="5"/>
        <v>2.6666666939234168E-3</v>
      </c>
      <c r="W38" s="101"/>
      <c r="X38" s="78">
        <f t="shared" si="13"/>
        <v>10100</v>
      </c>
      <c r="Y38" s="41">
        <f t="shared" si="7"/>
        <v>23481602.163457118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23872056.941018201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0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01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1802.3761377000001</v>
      </c>
      <c r="Q39" s="101"/>
      <c r="R39" s="28">
        <f t="shared" si="2"/>
        <v>1</v>
      </c>
      <c r="S39" s="33">
        <f t="shared" si="3"/>
        <v>1</v>
      </c>
      <c r="T39" s="101"/>
      <c r="U39" s="39">
        <f t="shared" si="4"/>
        <v>0.11937708896574156</v>
      </c>
      <c r="V39" s="33">
        <f t="shared" si="5"/>
        <v>2.6666666950828284E-3</v>
      </c>
      <c r="W39" s="101"/>
      <c r="X39" s="78">
        <f t="shared" si="13"/>
        <v>10100</v>
      </c>
      <c r="Y39" s="41">
        <f t="shared" si="7"/>
        <v>23730001.504209034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24123971.794843171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0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01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1821.0490589999997</v>
      </c>
      <c r="Q40" s="101"/>
      <c r="R40" s="28">
        <f t="shared" si="2"/>
        <v>1</v>
      </c>
      <c r="S40" s="33">
        <f t="shared" si="3"/>
        <v>1</v>
      </c>
      <c r="T40" s="101"/>
      <c r="U40" s="39">
        <f t="shared" si="4"/>
        <v>0.11937894735555724</v>
      </c>
      <c r="V40" s="33">
        <f t="shared" si="5"/>
        <v>2.66666669627884E-3</v>
      </c>
      <c r="W40" s="101"/>
      <c r="X40" s="78">
        <f t="shared" si="13"/>
        <v>10100</v>
      </c>
      <c r="Y40" s="41">
        <f t="shared" si="7"/>
        <v>23978419.82557429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24375895.152935185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0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01"/>
      <c r="M41" s="23">
        <f>'[3]E-Auto'!$E39*(1/100)</f>
        <v>0.81350419354838732</v>
      </c>
      <c r="O41" s="31">
        <f t="shared" si="0"/>
        <v>17613.695</v>
      </c>
      <c r="P41" s="35">
        <f t="shared" si="1"/>
        <v>1839.7219802999998</v>
      </c>
      <c r="Q41" s="101"/>
      <c r="R41" s="28">
        <f t="shared" si="2"/>
        <v>1</v>
      </c>
      <c r="S41" s="33">
        <f t="shared" si="3"/>
        <v>1</v>
      </c>
      <c r="T41" s="101"/>
      <c r="U41" s="39">
        <f t="shared" si="4"/>
        <v>0.11938086432328331</v>
      </c>
      <c r="V41" s="33">
        <f t="shared" si="5"/>
        <v>2.6666666975122145E-3</v>
      </c>
      <c r="W41" s="101"/>
      <c r="X41" s="78">
        <f t="shared" si="13"/>
        <v>10100</v>
      </c>
      <c r="Y41" s="41">
        <f t="shared" si="7"/>
        <v>24226857.728985138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24627827.616726484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0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01"/>
      <c r="M42" s="23">
        <f>'[3]E-Auto'!$E40*(1/100)</f>
        <v>0.8423361290322583</v>
      </c>
      <c r="O42" s="31">
        <f t="shared" si="0"/>
        <v>17794.04</v>
      </c>
      <c r="P42" s="35">
        <f t="shared" si="1"/>
        <v>1858.3949015999999</v>
      </c>
      <c r="Q42" s="101"/>
      <c r="R42" s="28">
        <f t="shared" si="2"/>
        <v>1</v>
      </c>
      <c r="S42" s="33">
        <f t="shared" si="3"/>
        <v>1</v>
      </c>
      <c r="T42" s="101"/>
      <c r="U42" s="39">
        <f t="shared" si="4"/>
        <v>0.11938284108712358</v>
      </c>
      <c r="V42" s="33">
        <f t="shared" si="5"/>
        <v>2.6666666987837217E-3</v>
      </c>
      <c r="W42" s="101"/>
      <c r="X42" s="78">
        <f t="shared" si="13"/>
        <v>10100</v>
      </c>
      <c r="Y42" s="41">
        <f t="shared" si="7"/>
        <v>24475315.828446634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24879769.800222129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0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01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1877.0678229</v>
      </c>
      <c r="Q43" s="101"/>
      <c r="R43" s="28">
        <f t="shared" si="2"/>
        <v>1</v>
      </c>
      <c r="S43" s="33">
        <f t="shared" si="3"/>
        <v>1</v>
      </c>
      <c r="T43" s="101"/>
      <c r="U43" s="39">
        <f t="shared" si="4"/>
        <v>0.11938487887781907</v>
      </c>
      <c r="V43" s="33">
        <f t="shared" si="5"/>
        <v>2.6666667000941409E-3</v>
      </c>
      <c r="W43" s="101"/>
      <c r="X43" s="78">
        <f t="shared" si="13"/>
        <v>10100</v>
      </c>
      <c r="Y43" s="41">
        <f t="shared" si="7"/>
        <v>24723794.750666738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25131722.330130078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0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01"/>
      <c r="M44" s="23">
        <f>'[3]E-Auto'!$E42*(1/100)</f>
        <v>0.9</v>
      </c>
      <c r="O44" s="31">
        <f t="shared" si="0"/>
        <v>18154.73</v>
      </c>
      <c r="P44" s="35">
        <f t="shared" si="1"/>
        <v>1895.7407441999999</v>
      </c>
      <c r="Q44" s="101"/>
      <c r="R44" s="28">
        <f t="shared" si="2"/>
        <v>1</v>
      </c>
      <c r="S44" s="33">
        <f t="shared" si="3"/>
        <v>1</v>
      </c>
      <c r="T44" s="101"/>
      <c r="U44" s="39">
        <f t="shared" si="4"/>
        <v>0.11938697893864811</v>
      </c>
      <c r="V44" s="33">
        <f t="shared" si="5"/>
        <v>2.6666667014442558E-3</v>
      </c>
      <c r="W44" s="101"/>
      <c r="X44" s="78">
        <f t="shared" si="13"/>
        <v>10100</v>
      </c>
      <c r="Y44" s="41">
        <f t="shared" si="7"/>
        <v>24972295.135186315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25383685.845991205</v>
      </c>
      <c r="AE44" s="126"/>
      <c r="AF44" s="148" t="s">
        <v>44</v>
      </c>
      <c r="AG44" s="149"/>
      <c r="AH44" s="150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0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01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1914.4136655</v>
      </c>
      <c r="Q45" s="101"/>
      <c r="R45" s="28">
        <f t="shared" si="2"/>
        <v>1</v>
      </c>
      <c r="S45" s="33">
        <f t="shared" si="3"/>
        <v>1</v>
      </c>
      <c r="T45" s="101"/>
      <c r="U45" s="39">
        <f t="shared" si="4"/>
        <v>0.11938914252542623</v>
      </c>
      <c r="V45" s="33">
        <f t="shared" si="5"/>
        <v>2.6666667028348622E-3</v>
      </c>
      <c r="W45" s="101"/>
      <c r="X45" s="78">
        <f t="shared" si="13"/>
        <v>10100</v>
      </c>
      <c r="Y45" s="41">
        <f t="shared" si="7"/>
        <v>25220817.634509284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25635661.000309419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0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01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1933.0865867999996</v>
      </c>
      <c r="Q46" s="101"/>
      <c r="R46" s="28">
        <f t="shared" si="2"/>
        <v>1</v>
      </c>
      <c r="S46" s="33">
        <f t="shared" si="3"/>
        <v>1</v>
      </c>
      <c r="T46" s="101"/>
      <c r="U46" s="39">
        <f t="shared" si="4"/>
        <v>0.11939137090650628</v>
      </c>
      <c r="V46" s="33">
        <f t="shared" si="5"/>
        <v>2.6666667042667602E-3</v>
      </c>
      <c r="W46" s="101"/>
      <c r="X46" s="78">
        <f t="shared" si="13"/>
        <v>10100</v>
      </c>
      <c r="Y46" s="41">
        <f t="shared" si="7"/>
        <v>25469362.9142326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25887648.45868168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0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01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1951.7595080999997</v>
      </c>
      <c r="Q47" s="101"/>
      <c r="R47" s="28">
        <f t="shared" si="2"/>
        <v>1</v>
      </c>
      <c r="S47" s="33">
        <f t="shared" si="3"/>
        <v>1</v>
      </c>
      <c r="T47" s="101"/>
      <c r="U47" s="39">
        <f t="shared" si="4"/>
        <v>0.11939366536277833</v>
      </c>
      <c r="V47" s="33">
        <f t="shared" si="5"/>
        <v>2.6666667057407604E-3</v>
      </c>
      <c r="W47" s="101"/>
      <c r="X47" s="78">
        <f t="shared" si="13"/>
        <v>10100</v>
      </c>
      <c r="Y47" s="41">
        <f t="shared" si="7"/>
        <v>25717931.653176367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26139648.899928089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0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01"/>
      <c r="M48" s="23">
        <f>'[3]E-Auto'!$E46*(1/100)</f>
        <v>1</v>
      </c>
      <c r="O48" s="31">
        <f t="shared" si="0"/>
        <v>18876.11</v>
      </c>
      <c r="P48" s="35">
        <f t="shared" si="1"/>
        <v>1970.4324293999998</v>
      </c>
      <c r="Q48" s="101"/>
      <c r="R48" s="28">
        <f t="shared" si="2"/>
        <v>1</v>
      </c>
      <c r="S48" s="33">
        <f t="shared" si="3"/>
        <v>1</v>
      </c>
      <c r="T48" s="101"/>
      <c r="U48" s="39">
        <f t="shared" si="4"/>
        <v>0.11939602718766971</v>
      </c>
      <c r="V48" s="33">
        <f t="shared" si="5"/>
        <v>2.6666667072576793E-3</v>
      </c>
      <c r="W48" s="101"/>
      <c r="X48" s="78">
        <f t="shared" si="13"/>
        <v>10100</v>
      </c>
      <c r="Y48" s="41">
        <f t="shared" si="7"/>
        <v>25966524.54351389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26391954.485393036</v>
      </c>
      <c r="AE48" s="126"/>
      <c r="AF48" s="148" t="s">
        <v>45</v>
      </c>
      <c r="AG48" s="149"/>
      <c r="AH48" s="15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0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01"/>
      <c r="M49" s="23">
        <f>'[3]E-Auto'!$E47*(1/100)</f>
        <v>1</v>
      </c>
      <c r="O49" s="31">
        <f t="shared" si="0"/>
        <v>19056.455000000002</v>
      </c>
      <c r="P49" s="35">
        <f t="shared" si="1"/>
        <v>1989.1053507000001</v>
      </c>
      <c r="Q49" s="101"/>
      <c r="R49" s="28">
        <f t="shared" si="2"/>
        <v>1</v>
      </c>
      <c r="S49" s="33">
        <f t="shared" si="3"/>
        <v>1</v>
      </c>
      <c r="T49" s="101"/>
      <c r="U49" s="39">
        <f t="shared" si="4"/>
        <v>0.11939845768714505</v>
      </c>
      <c r="V49" s="33">
        <f t="shared" si="5"/>
        <v>2.666666708818342E-3</v>
      </c>
      <c r="W49" s="101"/>
      <c r="X49" s="78">
        <f t="shared" si="13"/>
        <v>10100</v>
      </c>
      <c r="Y49" s="41">
        <f t="shared" si="7"/>
        <v>26215142.290901721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26644539.267424475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0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01"/>
      <c r="M50" s="23">
        <f>'[3]E-Auto'!$E48*(1/100)</f>
        <v>1</v>
      </c>
      <c r="O50" s="31">
        <f t="shared" si="0"/>
        <v>19236.8</v>
      </c>
      <c r="P50" s="35">
        <f t="shared" si="1"/>
        <v>2007.7782719999998</v>
      </c>
      <c r="Q50" s="101"/>
      <c r="R50" s="28">
        <f t="shared" si="2"/>
        <v>1</v>
      </c>
      <c r="S50" s="33">
        <f t="shared" si="3"/>
        <v>1</v>
      </c>
      <c r="T50" s="101"/>
      <c r="U50" s="39">
        <f t="shared" si="4"/>
        <v>0.1194009581797062</v>
      </c>
      <c r="V50" s="33">
        <f t="shared" si="5"/>
        <v>2.6666667104235818E-3</v>
      </c>
      <c r="W50" s="101"/>
      <c r="X50" s="78">
        <f t="shared" si="13"/>
        <v>10100</v>
      </c>
      <c r="Y50" s="41">
        <f t="shared" si="7"/>
        <v>26463785.614609763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26897149.625776131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0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01"/>
      <c r="M51" s="23">
        <f>'[3]E-Auto'!$E49*(1/100)</f>
        <v>1</v>
      </c>
      <c r="O51" s="31">
        <f t="shared" si="0"/>
        <v>19417.145</v>
      </c>
      <c r="P51" s="35">
        <f t="shared" si="1"/>
        <v>2026.4511932999999</v>
      </c>
      <c r="Q51" s="101"/>
      <c r="R51" s="28">
        <f t="shared" si="2"/>
        <v>1</v>
      </c>
      <c r="S51" s="33">
        <f t="shared" si="3"/>
        <v>1</v>
      </c>
      <c r="T51" s="101"/>
      <c r="U51" s="39">
        <f t="shared" si="4"/>
        <v>0.11940352999639227</v>
      </c>
      <c r="V51" s="33">
        <f t="shared" si="5"/>
        <v>2.6666667120742401E-3</v>
      </c>
      <c r="W51" s="101"/>
      <c r="X51" s="78">
        <f t="shared" si="13"/>
        <v>10100</v>
      </c>
      <c r="Y51" s="41">
        <f t="shared" si="7"/>
        <v>26712455.247651286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27149786.293461271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0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01"/>
      <c r="M52" s="23">
        <f>'[3]E-Auto'!$E50*(1/100)</f>
        <v>1</v>
      </c>
      <c r="O52" s="31">
        <f t="shared" si="0"/>
        <v>19597.489999999998</v>
      </c>
      <c r="P52" s="35">
        <f t="shared" si="1"/>
        <v>2045.1241145999998</v>
      </c>
      <c r="Q52" s="101"/>
      <c r="R52" s="28">
        <f t="shared" si="2"/>
        <v>1</v>
      </c>
      <c r="S52" s="33">
        <f t="shared" si="3"/>
        <v>1</v>
      </c>
      <c r="T52" s="101"/>
      <c r="U52" s="39">
        <f t="shared" si="4"/>
        <v>0.11940617448077966</v>
      </c>
      <c r="V52" s="33">
        <f t="shared" si="5"/>
        <v>2.666666713771164E-3</v>
      </c>
      <c r="W52" s="101"/>
      <c r="X52" s="78">
        <f t="shared" si="13"/>
        <v>10100</v>
      </c>
      <c r="Y52" s="41">
        <f t="shared" si="7"/>
        <v>26961151.936913013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27402450.01736661</v>
      </c>
      <c r="AE52" s="126"/>
      <c r="AF52" s="148" t="s">
        <v>46</v>
      </c>
      <c r="AG52" s="149"/>
      <c r="AH52" s="15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0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01"/>
      <c r="M53" s="23">
        <f>'[3]E-Auto'!$E51*(1/100)</f>
        <v>1</v>
      </c>
      <c r="O53" s="31">
        <f t="shared" si="0"/>
        <v>19777.834999999999</v>
      </c>
      <c r="P53" s="35">
        <f t="shared" si="1"/>
        <v>2063.7970359000001</v>
      </c>
      <c r="Q53" s="101"/>
      <c r="R53" s="28">
        <f t="shared" si="2"/>
        <v>1</v>
      </c>
      <c r="S53" s="33">
        <f t="shared" si="3"/>
        <v>1</v>
      </c>
      <c r="T53" s="101"/>
      <c r="U53" s="39">
        <f t="shared" si="4"/>
        <v>0.119408892988982</v>
      </c>
      <c r="V53" s="33">
        <f t="shared" si="5"/>
        <v>2.666666715515212E-3</v>
      </c>
      <c r="W53" s="101"/>
      <c r="X53" s="78">
        <f t="shared" si="13"/>
        <v>10100</v>
      </c>
      <c r="Y53" s="41">
        <f t="shared" si="7"/>
        <v>27209876.443285208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27655141.558382418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0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01"/>
      <c r="M54" s="23">
        <f>'[3]E-Auto'!$E52*(1/100)</f>
        <v>1</v>
      </c>
      <c r="O54" s="31">
        <f t="shared" si="0"/>
        <v>19958.18</v>
      </c>
      <c r="P54" s="35">
        <f t="shared" si="1"/>
        <v>2082.4699572</v>
      </c>
      <c r="Q54" s="102"/>
      <c r="R54" s="28">
        <f t="shared" si="2"/>
        <v>1</v>
      </c>
      <c r="S54" s="33">
        <f t="shared" si="3"/>
        <v>1</v>
      </c>
      <c r="T54" s="102"/>
      <c r="U54" s="39">
        <f t="shared" si="4"/>
        <v>0.1194116868896502</v>
      </c>
      <c r="V54" s="33">
        <f t="shared" si="5"/>
        <v>2.6666667173072473E-3</v>
      </c>
      <c r="W54" s="102"/>
      <c r="X54" s="78">
        <f t="shared" si="13"/>
        <v>10100</v>
      </c>
      <c r="Y54" s="41">
        <f t="shared" si="7"/>
        <v>27458629.541791685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27907861.691532508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1024298289.9103202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33" t="s">
        <v>22</v>
      </c>
      <c r="V56" s="134"/>
      <c r="X56" s="9">
        <f>SUM(X9:X54)</f>
        <v>1933350</v>
      </c>
      <c r="Y56" s="65">
        <f>SUM(Y9:Y54)</f>
        <v>1005963213.6825657</v>
      </c>
      <c r="Z56" s="66">
        <f>SUM(Z9:Z54)</f>
        <v>15285134.643047366</v>
      </c>
      <c r="AA56" s="66">
        <f>SUM(AA9:AA54)</f>
        <v>625754.06352770538</v>
      </c>
      <c r="AB56" s="71">
        <f>SUM(AB9:AB54)</f>
        <v>490837.52117932099</v>
      </c>
      <c r="AD56" s="67">
        <f>X56+Y56+Z56+AA56+AB56</f>
        <v>1024298289.91032</v>
      </c>
      <c r="AF56" s="151"/>
      <c r="AG56" s="152"/>
    </row>
    <row r="57" spans="1:34" ht="15" thickBot="1" x14ac:dyDescent="0.35">
      <c r="AF57" s="153"/>
      <c r="AG57" s="154"/>
    </row>
    <row r="58" spans="1:34" x14ac:dyDescent="0.3">
      <c r="AE58" s="25"/>
      <c r="AF58" s="151"/>
      <c r="AG58" s="152"/>
      <c r="AH58" s="43"/>
    </row>
    <row r="59" spans="1:34" ht="15" thickBot="1" x14ac:dyDescent="0.35">
      <c r="AF59" s="153"/>
      <c r="AG59" s="15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abSelected="1" topLeftCell="V4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01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4.88671875" customWidth="1"/>
  </cols>
  <sheetData>
    <row r="1" spans="1:36" ht="15" thickBot="1" x14ac:dyDescent="0.35">
      <c r="H1" s="100"/>
      <c r="L1" s="100"/>
      <c r="N1" s="100"/>
      <c r="Q1" s="100"/>
      <c r="R1" s="78"/>
      <c r="S1" s="78"/>
      <c r="T1" s="100"/>
      <c r="U1" s="78"/>
      <c r="V1" s="78"/>
      <c r="W1" s="100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01"/>
      <c r="K2" s="2"/>
      <c r="L2" s="101"/>
      <c r="O2" s="133" t="s">
        <v>55</v>
      </c>
      <c r="P2" s="134"/>
      <c r="Q2" s="101"/>
      <c r="R2" s="78"/>
      <c r="S2" s="78"/>
      <c r="T2" s="101"/>
      <c r="U2" s="78"/>
      <c r="V2" s="78"/>
      <c r="W2" s="101"/>
      <c r="Y2" s="159" t="s">
        <v>88</v>
      </c>
      <c r="Z2" s="160"/>
      <c r="AA2" s="161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01"/>
      <c r="K3" s="2"/>
      <c r="L3" s="101"/>
      <c r="O3" s="168" t="s">
        <v>87</v>
      </c>
      <c r="P3" s="169"/>
      <c r="Q3" s="101"/>
      <c r="R3" s="78"/>
      <c r="S3" s="78"/>
      <c r="T3" s="101"/>
      <c r="U3" s="78"/>
      <c r="V3" s="78"/>
      <c r="W3" s="101"/>
      <c r="Y3" s="162"/>
      <c r="Z3" s="163"/>
      <c r="AA3" s="164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01"/>
      <c r="K4" s="2"/>
      <c r="L4" s="101"/>
      <c r="O4" s="170"/>
      <c r="P4" s="171"/>
      <c r="Q4" s="101"/>
      <c r="R4" s="78"/>
      <c r="S4" s="78"/>
      <c r="T4" s="101"/>
      <c r="U4" s="78"/>
      <c r="V4" s="78"/>
      <c r="W4" s="101"/>
      <c r="Y4" s="165"/>
      <c r="Z4" s="166"/>
      <c r="AA4" s="167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01"/>
      <c r="I5" s="110" t="s">
        <v>7</v>
      </c>
      <c r="J5" s="114"/>
      <c r="K5" s="111"/>
      <c r="L5" s="101"/>
      <c r="M5" s="114" t="s">
        <v>3</v>
      </c>
      <c r="O5" s="116"/>
      <c r="P5" s="117"/>
      <c r="Q5" s="101"/>
      <c r="R5" s="114" t="s">
        <v>20</v>
      </c>
      <c r="S5" s="111"/>
      <c r="T5" s="101"/>
      <c r="U5" s="110" t="s">
        <v>29</v>
      </c>
      <c r="V5" s="111"/>
      <c r="W5" s="101"/>
      <c r="AE5" s="126"/>
    </row>
    <row r="6" spans="1:36" ht="14.4" customHeight="1" thickBot="1" x14ac:dyDescent="0.35">
      <c r="D6" s="112"/>
      <c r="E6" s="113"/>
      <c r="H6" s="101"/>
      <c r="I6" s="112"/>
      <c r="J6" s="115"/>
      <c r="K6" s="113"/>
      <c r="L6" s="101"/>
      <c r="M6" s="115"/>
      <c r="O6" s="118"/>
      <c r="P6" s="119"/>
      <c r="Q6" s="101"/>
      <c r="R6" s="115"/>
      <c r="S6" s="113"/>
      <c r="T6" s="101"/>
      <c r="U6" s="112"/>
      <c r="V6" s="113"/>
      <c r="W6" s="101"/>
      <c r="AE6" s="126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03" t="s">
        <v>5</v>
      </c>
      <c r="C7" s="103"/>
      <c r="D7" s="122" t="s">
        <v>4</v>
      </c>
      <c r="E7" s="122"/>
      <c r="F7" s="123" t="s">
        <v>6</v>
      </c>
      <c r="G7" s="123"/>
      <c r="H7" s="101"/>
      <c r="I7" s="69" t="s">
        <v>70</v>
      </c>
      <c r="J7" s="14" t="s">
        <v>69</v>
      </c>
      <c r="K7" s="20" t="s">
        <v>68</v>
      </c>
      <c r="L7" s="101"/>
      <c r="M7" s="1" t="s">
        <v>8</v>
      </c>
      <c r="O7" s="120"/>
      <c r="P7" s="121"/>
      <c r="Q7" s="101"/>
      <c r="R7" s="78"/>
      <c r="S7" s="78"/>
      <c r="T7" s="101"/>
      <c r="U7" s="78"/>
      <c r="V7" s="78"/>
      <c r="W7" s="101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01"/>
      <c r="I8" s="70"/>
      <c r="J8" s="7"/>
      <c r="K8" s="18"/>
      <c r="L8" s="101"/>
      <c r="M8" s="21"/>
      <c r="O8" s="30"/>
      <c r="P8" s="34"/>
      <c r="Q8" s="101"/>
      <c r="R8" s="80"/>
      <c r="S8" s="79"/>
      <c r="T8" s="101"/>
      <c r="U8" s="80"/>
      <c r="V8" s="79"/>
      <c r="W8" s="101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01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01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01"/>
      <c r="R9" s="28">
        <f>IF(O9&lt;$AG$18,1,2)</f>
        <v>1</v>
      </c>
      <c r="S9" s="33">
        <f>IF(P9&lt;$AG$10,1,2)</f>
        <v>1</v>
      </c>
      <c r="T9" s="101"/>
      <c r="U9" s="39">
        <f>($AI$15/$AG$20)*(1+0.15*(O9/$AG$18)^4)+$AH$33</f>
        <v>0.11934304673354408</v>
      </c>
      <c r="V9" s="33">
        <f>($AI$7/$AG$12)*(1+0.15*(P9/$AG$10)^4)+$AH$32</f>
        <v>2.6666666732656145E-3</v>
      </c>
      <c r="W9" s="101"/>
      <c r="X9" s="78">
        <f>($AG$7*$AG$8*S9*$AG$24+$AG$15*$AG$16*R9*$AG$24)</f>
        <v>3600</v>
      </c>
      <c r="Y9" s="41">
        <f>(O9*U9*$AG$30+P9*V9*$AG$29)*365</f>
        <v>16284168.232212611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16560357.879110927</v>
      </c>
      <c r="AE9" s="126"/>
      <c r="AF9" s="155" t="s">
        <v>15</v>
      </c>
      <c r="AG9" s="15"/>
      <c r="AH9" s="158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01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01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01"/>
      <c r="R10" s="28">
        <f t="shared" ref="R10:R54" si="2">IF(O10&lt;$AG$18,1,2)</f>
        <v>1</v>
      </c>
      <c r="S10" s="33">
        <f t="shared" ref="S10:S54" si="3">IF(P10&lt;$AG$10,1,2)</f>
        <v>1</v>
      </c>
      <c r="T10" s="101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01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3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26"/>
      <c r="AF10" s="156"/>
      <c r="AG10" s="16">
        <v>110400</v>
      </c>
      <c r="AH10" s="158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01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01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01"/>
      <c r="R11" s="28">
        <f t="shared" si="2"/>
        <v>1</v>
      </c>
      <c r="S11" s="33">
        <f t="shared" si="3"/>
        <v>1</v>
      </c>
      <c r="T11" s="101"/>
      <c r="U11" s="39">
        <f t="shared" si="4"/>
        <v>0.11934428526006929</v>
      </c>
      <c r="V11" s="33">
        <f t="shared" si="5"/>
        <v>2.6666666740894655E-3</v>
      </c>
      <c r="W11" s="101"/>
      <c r="X11" s="78">
        <f t="shared" si="6"/>
        <v>3600</v>
      </c>
      <c r="Y11" s="41">
        <f t="shared" si="7"/>
        <v>16780292.03236939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17064760.17604591</v>
      </c>
      <c r="AE11" s="126"/>
      <c r="AF11" s="157"/>
      <c r="AG11" s="15"/>
      <c r="AH11" s="158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01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01"/>
      <c r="M12" s="23">
        <f>'[3]E-Auto'!$E10*(1/100)</f>
        <v>4.1700000000000001E-3</v>
      </c>
      <c r="O12" s="31">
        <f>F12</f>
        <v>12383.69</v>
      </c>
      <c r="P12" s="35">
        <f t="shared" si="1"/>
        <v>1307.2072625999999</v>
      </c>
      <c r="Q12" s="101"/>
      <c r="R12" s="28">
        <f t="shared" si="2"/>
        <v>1</v>
      </c>
      <c r="S12" s="33">
        <f t="shared" si="3"/>
        <v>1</v>
      </c>
      <c r="T12" s="101"/>
      <c r="U12" s="39">
        <f t="shared" si="4"/>
        <v>0.11934494715785231</v>
      </c>
      <c r="V12" s="33">
        <f t="shared" si="5"/>
        <v>2.6666666745291819E-3</v>
      </c>
      <c r="W12" s="101"/>
      <c r="X12" s="78">
        <f t="shared" si="6"/>
        <v>3600</v>
      </c>
      <c r="Y12" s="41">
        <f t="shared" si="7"/>
        <v>17028363.861272193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17316967.790828336</v>
      </c>
      <c r="AE12" s="126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01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01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01"/>
      <c r="R13" s="28">
        <f t="shared" si="2"/>
        <v>1</v>
      </c>
      <c r="S13" s="33">
        <f t="shared" si="3"/>
        <v>1</v>
      </c>
      <c r="T13" s="101"/>
      <c r="U13" s="39">
        <f t="shared" si="4"/>
        <v>0.11934563861396749</v>
      </c>
      <c r="V13" s="33">
        <f t="shared" si="5"/>
        <v>2.6666666749881511E-3</v>
      </c>
      <c r="W13" s="101"/>
      <c r="X13" s="78">
        <f>($AG$7*$AG$8*S13*$AG$24+$AG$15*$AG$16*R13*$AG$24)</f>
        <v>3600</v>
      </c>
      <c r="Y13" s="41">
        <f t="shared" si="7"/>
        <v>17276442.709389891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17569168.775240839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01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01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01"/>
      <c r="R14" s="28">
        <f t="shared" si="2"/>
        <v>1</v>
      </c>
      <c r="S14" s="33">
        <f t="shared" si="3"/>
        <v>1</v>
      </c>
      <c r="T14" s="101"/>
      <c r="U14" s="39">
        <f t="shared" si="4"/>
        <v>0.11934636049557536</v>
      </c>
      <c r="V14" s="33">
        <f t="shared" si="5"/>
        <v>2.6666666754669274E-3</v>
      </c>
      <c r="W14" s="101"/>
      <c r="X14" s="78">
        <f>($AG$7*$AG$8*S14*$AG$24+$AG$15*$AG$16*R14*$AG$24)+AG26</f>
        <v>1511350</v>
      </c>
      <c r="Y14" s="41">
        <f t="shared" si="7"/>
        <v>17524528.887852736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19328782.375434283</v>
      </c>
      <c r="AE14" s="126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01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01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01"/>
      <c r="R15" s="28">
        <f t="shared" si="2"/>
        <v>1</v>
      </c>
      <c r="S15" s="33">
        <f t="shared" si="3"/>
        <v>1</v>
      </c>
      <c r="T15" s="101"/>
      <c r="U15" s="39">
        <f t="shared" si="4"/>
        <v>0.11934711368237363</v>
      </c>
      <c r="V15" s="33">
        <f t="shared" si="5"/>
        <v>2.6666666759660716E-3</v>
      </c>
      <c r="W15" s="101"/>
      <c r="X15" s="78">
        <f>($AJ$11*$AG$8*S15*$AG$25+$AJ$9*$AG$8*S15*$AG$24+$AG$15*$AG$16*R15*$AG$24)</f>
        <v>10100</v>
      </c>
      <c r="Y15" s="41">
        <f t="shared" si="7"/>
        <v>17772622.716852073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18079393.149817914</v>
      </c>
      <c r="AE15" s="126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01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01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01"/>
      <c r="R16" s="28">
        <f t="shared" si="2"/>
        <v>1</v>
      </c>
      <c r="S16" s="33">
        <f t="shared" si="3"/>
        <v>1</v>
      </c>
      <c r="T16" s="101"/>
      <c r="U16" s="39">
        <f t="shared" si="4"/>
        <v>0.11934789906659735</v>
      </c>
      <c r="V16" s="33">
        <f t="shared" si="5"/>
        <v>2.6666666764861547E-3</v>
      </c>
      <c r="W16" s="101"/>
      <c r="X16" s="78">
        <f t="shared" ref="X16:X54" si="13">($AJ$11*$AG$8*S16*$AG$25+$AJ$9*$AG$8*S16*$AG$24+$AG$15*$AG$16*R16*$AG$24)</f>
        <v>10100</v>
      </c>
      <c r="Y16" s="41">
        <f t="shared" si="7"/>
        <v>18020724.5257704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18331251.427774236</v>
      </c>
      <c r="AE16" s="126"/>
      <c r="AF16" s="59" t="s">
        <v>17</v>
      </c>
      <c r="AG16" s="26">
        <v>5</v>
      </c>
      <c r="AH16" s="25" t="s">
        <v>18</v>
      </c>
      <c r="AI16" s="25"/>
      <c r="AJ16" s="48"/>
    </row>
    <row r="17" spans="1:37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01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01"/>
      <c r="M17" s="23">
        <f>'[3]E-Auto'!$E15*(1/100)</f>
        <v>0.1215377419354839</v>
      </c>
      <c r="O17" s="31">
        <f>F17</f>
        <v>13285.415000000001</v>
      </c>
      <c r="P17" s="35">
        <f t="shared" si="1"/>
        <v>1400.5718691</v>
      </c>
      <c r="Q17" s="101"/>
      <c r="R17" s="28">
        <f t="shared" si="2"/>
        <v>1</v>
      </c>
      <c r="S17" s="33">
        <f t="shared" si="3"/>
        <v>1</v>
      </c>
      <c r="T17" s="101"/>
      <c r="U17" s="39">
        <f t="shared" si="4"/>
        <v>0.11934871755301878</v>
      </c>
      <c r="V17" s="33">
        <f t="shared" si="5"/>
        <v>2.6666666770277527E-3</v>
      </c>
      <c r="W17" s="101"/>
      <c r="X17" s="78">
        <f t="shared" si="13"/>
        <v>10100</v>
      </c>
      <c r="Y17" s="41">
        <f t="shared" si="7"/>
        <v>18268834.653311461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18583107.548006989</v>
      </c>
      <c r="AE17" s="126"/>
      <c r="AF17" s="155" t="s">
        <v>16</v>
      </c>
      <c r="AG17" s="15"/>
      <c r="AH17" s="158"/>
      <c r="AI17" s="25"/>
      <c r="AJ17" s="48"/>
    </row>
    <row r="18" spans="1:37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01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01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01"/>
      <c r="R18" s="28">
        <f t="shared" si="2"/>
        <v>1</v>
      </c>
      <c r="S18" s="33">
        <f t="shared" si="3"/>
        <v>1</v>
      </c>
      <c r="T18" s="101"/>
      <c r="U18" s="39">
        <f t="shared" si="4"/>
        <v>0.11934957005894746</v>
      </c>
      <c r="V18" s="33">
        <f t="shared" si="5"/>
        <v>2.6666666775914524E-3</v>
      </c>
      <c r="W18" s="101"/>
      <c r="X18" s="78">
        <f t="shared" si="13"/>
        <v>10100</v>
      </c>
      <c r="Y18" s="41">
        <f t="shared" si="7"/>
        <v>18516953.447630275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18834961.858671192</v>
      </c>
      <c r="AE18" s="126"/>
      <c r="AF18" s="156"/>
      <c r="AG18" s="16">
        <v>30000</v>
      </c>
      <c r="AH18" s="158"/>
      <c r="AI18" s="25"/>
      <c r="AJ18" s="48"/>
    </row>
    <row r="19" spans="1:37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01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01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01"/>
      <c r="R19" s="28">
        <f t="shared" si="2"/>
        <v>1</v>
      </c>
      <c r="S19" s="33">
        <f t="shared" si="3"/>
        <v>1</v>
      </c>
      <c r="T19" s="101"/>
      <c r="U19" s="39">
        <f t="shared" si="4"/>
        <v>0.11935045751423019</v>
      </c>
      <c r="V19" s="33">
        <f t="shared" si="5"/>
        <v>2.6666666781778462E-3</v>
      </c>
      <c r="W19" s="101"/>
      <c r="X19" s="78">
        <f t="shared" si="13"/>
        <v>10100</v>
      </c>
      <c r="Y19" s="41">
        <f t="shared" si="7"/>
        <v>18765081.266463216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19086814.71750322</v>
      </c>
      <c r="AE19" s="126"/>
      <c r="AF19" s="157"/>
      <c r="AG19" s="15"/>
      <c r="AH19" s="158"/>
      <c r="AI19" s="25"/>
      <c r="AJ19" s="48"/>
    </row>
    <row r="20" spans="1:37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01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01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01"/>
      <c r="R20" s="28">
        <f t="shared" si="2"/>
        <v>1</v>
      </c>
      <c r="S20" s="33">
        <f t="shared" si="3"/>
        <v>1</v>
      </c>
      <c r="T20" s="101"/>
      <c r="U20" s="39">
        <f t="shared" si="4"/>
        <v>0.11935138086125104</v>
      </c>
      <c r="V20" s="33">
        <f t="shared" si="5"/>
        <v>2.6666666787875356E-3</v>
      </c>
      <c r="W20" s="101"/>
      <c r="X20" s="78">
        <f t="shared" si="13"/>
        <v>10100</v>
      </c>
      <c r="Y20" s="41">
        <f t="shared" si="7"/>
        <v>19013218.47725809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19338666.491950881</v>
      </c>
      <c r="AE20" s="126"/>
      <c r="AF20" s="63" t="s">
        <v>32</v>
      </c>
      <c r="AG20" s="57">
        <v>30</v>
      </c>
      <c r="AH20" s="38" t="s">
        <v>33</v>
      </c>
      <c r="AI20" s="38"/>
      <c r="AJ20" s="53"/>
    </row>
    <row r="21" spans="1:37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01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01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01"/>
      <c r="R21" s="28">
        <f t="shared" si="2"/>
        <v>1</v>
      </c>
      <c r="S21" s="33">
        <f t="shared" si="3"/>
        <v>1</v>
      </c>
      <c r="T21" s="101"/>
      <c r="U21" s="39">
        <f t="shared" si="4"/>
        <v>0.1193523410549313</v>
      </c>
      <c r="V21" s="33">
        <f t="shared" si="5"/>
        <v>2.666666679421129E-3</v>
      </c>
      <c r="W21" s="101"/>
      <c r="X21" s="78">
        <f t="shared" si="13"/>
        <v>10100</v>
      </c>
      <c r="Y21" s="41">
        <f t="shared" si="7"/>
        <v>19261365.457304154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19590517.559303433</v>
      </c>
      <c r="AE21" s="126"/>
    </row>
    <row r="22" spans="1:37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01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01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01"/>
      <c r="R22" s="28">
        <f t="shared" si="2"/>
        <v>1</v>
      </c>
      <c r="S22" s="33">
        <f t="shared" si="3"/>
        <v>1</v>
      </c>
      <c r="T22" s="101"/>
      <c r="U22" s="39">
        <f t="shared" si="4"/>
        <v>0.11935333906272956</v>
      </c>
      <c r="V22" s="33">
        <f t="shared" si="5"/>
        <v>2.6666666800792432E-3</v>
      </c>
      <c r="W22" s="101"/>
      <c r="X22" s="78">
        <f t="shared" si="13"/>
        <v>10100</v>
      </c>
      <c r="Y22" s="41">
        <f t="shared" si="7"/>
        <v>19509522.593862236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19842368.306821696</v>
      </c>
      <c r="AE22" s="126"/>
      <c r="AF22" s="54" t="s">
        <v>25</v>
      </c>
      <c r="AG22" s="45"/>
      <c r="AH22" s="45"/>
      <c r="AI22" s="74" t="s">
        <v>61</v>
      </c>
      <c r="AJ22" s="75"/>
    </row>
    <row r="23" spans="1:37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01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01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01"/>
      <c r="R23" s="28">
        <f t="shared" si="2"/>
        <v>1</v>
      </c>
      <c r="S23" s="33">
        <f t="shared" si="3"/>
        <v>1</v>
      </c>
      <c r="T23" s="101"/>
      <c r="U23" s="39">
        <f t="shared" si="4"/>
        <v>0.11935437586464166</v>
      </c>
      <c r="V23" s="33">
        <f t="shared" si="5"/>
        <v>2.6666666807625039E-3</v>
      </c>
      <c r="W23" s="101"/>
      <c r="X23" s="78">
        <f t="shared" si="13"/>
        <v>10100</v>
      </c>
      <c r="Y23" s="41">
        <f t="shared" si="7"/>
        <v>19757690.284294765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20094219.131868109</v>
      </c>
      <c r="AE23" s="126"/>
      <c r="AF23" s="55" t="s">
        <v>34</v>
      </c>
      <c r="AG23" s="25"/>
      <c r="AH23" s="25"/>
      <c r="AI23" s="72" t="s">
        <v>62</v>
      </c>
      <c r="AJ23" s="76" t="s">
        <v>63</v>
      </c>
    </row>
    <row r="24" spans="1:37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01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01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01"/>
      <c r="R24" s="28">
        <f t="shared" si="2"/>
        <v>1</v>
      </c>
      <c r="S24" s="33">
        <f t="shared" si="3"/>
        <v>1</v>
      </c>
      <c r="T24" s="101"/>
      <c r="U24" s="39">
        <f t="shared" si="4"/>
        <v>0.11935545245320071</v>
      </c>
      <c r="V24" s="33">
        <f t="shared" si="5"/>
        <v>2.6666666814715422E-3</v>
      </c>
      <c r="W24" s="101"/>
      <c r="X24" s="78">
        <f t="shared" si="13"/>
        <v>10100</v>
      </c>
      <c r="Y24" s="41">
        <f t="shared" si="7"/>
        <v>20005868.936195835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20346070.442036755</v>
      </c>
      <c r="AE24" s="126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7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01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01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01"/>
      <c r="R25" s="28">
        <f t="shared" si="2"/>
        <v>1</v>
      </c>
      <c r="S25" s="33">
        <f t="shared" si="3"/>
        <v>1</v>
      </c>
      <c r="T25" s="101"/>
      <c r="U25" s="39">
        <f t="shared" si="4"/>
        <v>0.11935656983347705</v>
      </c>
      <c r="V25" s="33">
        <f t="shared" si="5"/>
        <v>2.6666666822069995E-3</v>
      </c>
      <c r="W25" s="101"/>
      <c r="X25" s="78">
        <f t="shared" si="13"/>
        <v>10100</v>
      </c>
      <c r="Y25" s="41">
        <f t="shared" si="7"/>
        <v>20254058.96752128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20597922.655283481</v>
      </c>
      <c r="AE25" s="126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7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01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01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01"/>
      <c r="R26" s="28">
        <f t="shared" si="2"/>
        <v>1</v>
      </c>
      <c r="S26" s="33">
        <f t="shared" si="3"/>
        <v>1</v>
      </c>
      <c r="T26" s="101"/>
      <c r="U26" s="39">
        <f t="shared" si="4"/>
        <v>0.1193577290230783</v>
      </c>
      <c r="V26" s="33">
        <f t="shared" si="5"/>
        <v>2.6666666829695236E-3</v>
      </c>
      <c r="W26" s="101"/>
      <c r="X26" s="78">
        <f t="shared" si="13"/>
        <v>10100</v>
      </c>
      <c r="Y26" s="41">
        <f t="shared" si="7"/>
        <v>20502260.806718733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20849776.200055912</v>
      </c>
      <c r="AE26" s="126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7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01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01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01"/>
      <c r="R27" s="28">
        <f t="shared" si="2"/>
        <v>1</v>
      </c>
      <c r="S27" s="33">
        <f t="shared" si="3"/>
        <v>1</v>
      </c>
      <c r="T27" s="101"/>
      <c r="U27" s="39">
        <f t="shared" si="4"/>
        <v>0.11935893105214934</v>
      </c>
      <c r="V27" s="33">
        <f t="shared" si="5"/>
        <v>2.6666666837597709E-3</v>
      </c>
      <c r="W27" s="101"/>
      <c r="X27" s="78">
        <f t="shared" si="13"/>
        <v>10100</v>
      </c>
      <c r="Y27" s="41">
        <f t="shared" si="7"/>
        <v>20750474.892857689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21101631.51542354</v>
      </c>
      <c r="AE27" s="126"/>
    </row>
    <row r="28" spans="1:37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01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01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01"/>
      <c r="R28" s="28">
        <f t="shared" si="2"/>
        <v>1</v>
      </c>
      <c r="S28" s="33">
        <f t="shared" si="3"/>
        <v>1</v>
      </c>
      <c r="T28" s="101"/>
      <c r="U28" s="39">
        <f t="shared" si="4"/>
        <v>0.11936017696337231</v>
      </c>
      <c r="V28" s="33">
        <f t="shared" si="5"/>
        <v>2.6666666845784051E-3</v>
      </c>
      <c r="W28" s="101"/>
      <c r="X28" s="78">
        <f t="shared" si="13"/>
        <v>10100</v>
      </c>
      <c r="Y28" s="41">
        <f t="shared" si="7"/>
        <v>20998701.675759565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21353489.051207792</v>
      </c>
      <c r="AE28" s="126"/>
      <c r="AF28" s="54" t="s">
        <v>26</v>
      </c>
      <c r="AG28" s="45"/>
      <c r="AH28" s="45"/>
      <c r="AI28" s="58"/>
      <c r="AJ28" s="49"/>
      <c r="AK28" s="25"/>
    </row>
    <row r="29" spans="1:37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01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01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01"/>
      <c r="R29" s="28">
        <f t="shared" si="2"/>
        <v>1</v>
      </c>
      <c r="S29" s="33">
        <f t="shared" si="3"/>
        <v>1</v>
      </c>
      <c r="T29" s="101"/>
      <c r="U29" s="39">
        <f t="shared" si="4"/>
        <v>0.11936146781196662</v>
      </c>
      <c r="V29" s="33">
        <f t="shared" si="5"/>
        <v>2.6666666854260981E-3</v>
      </c>
      <c r="W29" s="101"/>
      <c r="X29" s="78">
        <f t="shared" si="13"/>
        <v>10100</v>
      </c>
      <c r="Y29" s="41">
        <f t="shared" si="7"/>
        <v>21246941.616127778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21605349.268112078</v>
      </c>
      <c r="AE29" s="126"/>
      <c r="AF29" s="55" t="s">
        <v>23</v>
      </c>
      <c r="AG29" s="26">
        <v>19.7</v>
      </c>
      <c r="AH29" s="25" t="s">
        <v>21</v>
      </c>
      <c r="AI29" s="48"/>
      <c r="AJ29" s="49"/>
    </row>
    <row r="30" spans="1:37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01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01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01"/>
      <c r="R30" s="28">
        <f t="shared" si="2"/>
        <v>1</v>
      </c>
      <c r="S30" s="33">
        <f t="shared" si="3"/>
        <v>1</v>
      </c>
      <c r="T30" s="101"/>
      <c r="U30" s="39">
        <f t="shared" si="4"/>
        <v>0.11936280466568891</v>
      </c>
      <c r="V30" s="33">
        <f t="shared" si="5"/>
        <v>2.6666666863035286E-3</v>
      </c>
      <c r="W30" s="101"/>
      <c r="X30" s="78">
        <f t="shared" si="13"/>
        <v>10100</v>
      </c>
      <c r="Y30" s="41">
        <f t="shared" si="7"/>
        <v>21495195.185677782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21857212.637851849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7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01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01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01"/>
      <c r="R31" s="28">
        <f t="shared" si="2"/>
        <v>1</v>
      </c>
      <c r="S31" s="33">
        <f t="shared" si="3"/>
        <v>1</v>
      </c>
      <c r="T31" s="101"/>
      <c r="U31" s="39">
        <f t="shared" si="4"/>
        <v>0.11936418860483311</v>
      </c>
      <c r="V31" s="33">
        <f t="shared" si="5"/>
        <v>2.6666666872113861E-3</v>
      </c>
      <c r="W31" s="101"/>
      <c r="X31" s="78">
        <f t="shared" si="13"/>
        <v>10100</v>
      </c>
      <c r="Y31" s="41">
        <f t="shared" si="7"/>
        <v>21743462.867267162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22109079.643284697</v>
      </c>
      <c r="AE31" s="126"/>
      <c r="AF31" s="60" t="s">
        <v>43</v>
      </c>
      <c r="AG31" s="26" t="s">
        <v>89</v>
      </c>
      <c r="AH31" s="25"/>
      <c r="AI31" s="48"/>
    </row>
    <row r="32" spans="1:37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01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01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01"/>
      <c r="R32" s="28">
        <f t="shared" si="2"/>
        <v>1</v>
      </c>
      <c r="S32" s="33">
        <f t="shared" si="3"/>
        <v>1</v>
      </c>
      <c r="T32" s="101"/>
      <c r="U32" s="39">
        <f t="shared" si="4"/>
        <v>0.11936562072223041</v>
      </c>
      <c r="V32" s="33">
        <f t="shared" si="5"/>
        <v>2.6666666881503642E-3</v>
      </c>
      <c r="W32" s="101"/>
      <c r="X32" s="78">
        <f t="shared" si="13"/>
        <v>10100</v>
      </c>
      <c r="Y32" s="41">
        <f t="shared" si="7"/>
        <v>21991745.155025687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22360950.778540391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7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01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01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01"/>
      <c r="R33" s="28">
        <f t="shared" si="2"/>
        <v>1</v>
      </c>
      <c r="S33" s="33">
        <f t="shared" si="3"/>
        <v>1</v>
      </c>
      <c r="T33" s="101"/>
      <c r="U33" s="39">
        <f t="shared" si="4"/>
        <v>0.11936710212324922</v>
      </c>
      <c r="V33" s="33">
        <f t="shared" si="5"/>
        <v>2.6666666891211671E-3</v>
      </c>
      <c r="W33" s="101"/>
      <c r="X33" s="78">
        <f t="shared" si="13"/>
        <v>10100</v>
      </c>
      <c r="Y33" s="41">
        <f t="shared" si="7"/>
        <v>22240042.554485343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22612826.549150914</v>
      </c>
      <c r="AE33" s="126"/>
      <c r="AF33" s="81" t="s">
        <v>24</v>
      </c>
      <c r="AG33" s="38"/>
      <c r="AH33" s="57">
        <f>7/60</f>
        <v>0.11666666666666667</v>
      </c>
      <c r="AI33" s="53" t="s">
        <v>57</v>
      </c>
      <c r="AJ33" s="25"/>
      <c r="AK33" s="25"/>
    </row>
    <row r="34" spans="1:37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01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01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01"/>
      <c r="R34" s="28">
        <f t="shared" si="2"/>
        <v>1</v>
      </c>
      <c r="S34" s="33">
        <f t="shared" si="3"/>
        <v>1</v>
      </c>
      <c r="T34" s="101"/>
      <c r="U34" s="39">
        <f t="shared" si="4"/>
        <v>0.11936863392579526</v>
      </c>
      <c r="V34" s="33">
        <f t="shared" si="5"/>
        <v>2.6666666901245055E-3</v>
      </c>
      <c r="W34" s="101"/>
      <c r="X34" s="78">
        <f t="shared" si="13"/>
        <v>10100</v>
      </c>
      <c r="Y34" s="41">
        <f t="shared" si="7"/>
        <v>22488355.582710456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22864707.47218059</v>
      </c>
      <c r="AE34" s="126"/>
      <c r="AJ34" s="25"/>
    </row>
    <row r="35" spans="1:37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01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01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01"/>
      <c r="R35" s="28">
        <f t="shared" si="2"/>
        <v>1</v>
      </c>
      <c r="S35" s="33">
        <f t="shared" si="3"/>
        <v>1</v>
      </c>
      <c r="T35" s="101"/>
      <c r="U35" s="39">
        <f t="shared" si="4"/>
        <v>0.11937021726031148</v>
      </c>
      <c r="V35" s="33">
        <f t="shared" si="5"/>
        <v>2.6666666911610978E-3</v>
      </c>
      <c r="W35" s="101"/>
      <c r="X35" s="78">
        <f t="shared" si="13"/>
        <v>10100</v>
      </c>
      <c r="Y35" s="41">
        <f t="shared" si="7"/>
        <v>22736684.768427707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23116594.076356098</v>
      </c>
      <c r="AE35" s="126"/>
      <c r="AF35" s="54" t="s">
        <v>37</v>
      </c>
      <c r="AG35" s="45"/>
      <c r="AH35" s="58"/>
    </row>
    <row r="36" spans="1:37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01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01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01"/>
      <c r="R36" s="28">
        <f t="shared" si="2"/>
        <v>1</v>
      </c>
      <c r="S36" s="33">
        <f t="shared" si="3"/>
        <v>1</v>
      </c>
      <c r="T36" s="101"/>
      <c r="U36" s="39">
        <f t="shared" si="4"/>
        <v>0.11937185326977812</v>
      </c>
      <c r="V36" s="33">
        <f t="shared" si="5"/>
        <v>2.666666692231672E-3</v>
      </c>
      <c r="W36" s="101"/>
      <c r="X36" s="78">
        <f t="shared" si="13"/>
        <v>10100</v>
      </c>
      <c r="Y36" s="41">
        <f t="shared" si="7"/>
        <v>22985030.652156215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23368486.902196571</v>
      </c>
      <c r="AE36" s="126"/>
      <c r="AF36" s="55" t="s">
        <v>23</v>
      </c>
      <c r="AG36" s="26">
        <v>0.15</v>
      </c>
      <c r="AH36" s="48" t="s">
        <v>38</v>
      </c>
    </row>
    <row r="37" spans="1:37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01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01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01"/>
      <c r="R37" s="28">
        <f t="shared" si="2"/>
        <v>1</v>
      </c>
      <c r="S37" s="33">
        <f t="shared" si="3"/>
        <v>1</v>
      </c>
      <c r="T37" s="101"/>
      <c r="U37" s="39">
        <f t="shared" si="4"/>
        <v>0.11937354310971264</v>
      </c>
      <c r="V37" s="33">
        <f t="shared" si="5"/>
        <v>2.6666666933369623E-3</v>
      </c>
      <c r="W37" s="101"/>
      <c r="X37" s="78">
        <f t="shared" si="13"/>
        <v>10100</v>
      </c>
      <c r="Y37" s="41">
        <f t="shared" si="7"/>
        <v>23233393.786337595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23620386.50214361</v>
      </c>
      <c r="AE37" s="126"/>
      <c r="AF37" s="56" t="s">
        <v>24</v>
      </c>
      <c r="AG37" s="57">
        <v>0.7</v>
      </c>
      <c r="AH37" s="53" t="s">
        <v>38</v>
      </c>
      <c r="AJ37" s="25"/>
      <c r="AK37" s="25"/>
    </row>
    <row r="38" spans="1:37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01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01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01"/>
      <c r="R38" s="28">
        <f t="shared" si="2"/>
        <v>1</v>
      </c>
      <c r="S38" s="33">
        <f t="shared" si="3"/>
        <v>1</v>
      </c>
      <c r="T38" s="101"/>
      <c r="U38" s="39">
        <f t="shared" si="4"/>
        <v>0.11937528794816979</v>
      </c>
      <c r="V38" s="33">
        <f t="shared" si="5"/>
        <v>2.66666669447771E-3</v>
      </c>
      <c r="W38" s="101"/>
      <c r="X38" s="78">
        <f t="shared" si="13"/>
        <v>10100</v>
      </c>
      <c r="Y38" s="41">
        <f t="shared" si="7"/>
        <v>23481774.735466026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23872293.440691393</v>
      </c>
      <c r="AE38" s="126"/>
      <c r="AJ38" s="25"/>
    </row>
    <row r="39" spans="1:37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01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01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01"/>
      <c r="R39" s="28">
        <f t="shared" si="2"/>
        <v>1</v>
      </c>
      <c r="S39" s="33">
        <f t="shared" si="3"/>
        <v>1</v>
      </c>
      <c r="T39" s="101"/>
      <c r="U39" s="39">
        <f t="shared" si="4"/>
        <v>0.11937708896574156</v>
      </c>
      <c r="V39" s="33">
        <f t="shared" si="5"/>
        <v>2.6666666956546674E-3</v>
      </c>
      <c r="W39" s="101"/>
      <c r="X39" s="78">
        <f t="shared" si="13"/>
        <v>10100</v>
      </c>
      <c r="Y39" s="41">
        <f t="shared" si="7"/>
        <v>23730174.076218322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24124208.294516746</v>
      </c>
      <c r="AE39" s="126"/>
      <c r="AF39" s="54" t="s">
        <v>25</v>
      </c>
      <c r="AG39" s="45"/>
      <c r="AH39" s="46" t="s">
        <v>41</v>
      </c>
    </row>
    <row r="40" spans="1:37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01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01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01"/>
      <c r="R40" s="28">
        <f t="shared" si="2"/>
        <v>1</v>
      </c>
      <c r="S40" s="33">
        <f t="shared" si="3"/>
        <v>1</v>
      </c>
      <c r="T40" s="101"/>
      <c r="U40" s="39">
        <f t="shared" si="4"/>
        <v>0.11937894735555724</v>
      </c>
      <c r="V40" s="33">
        <f t="shared" si="5"/>
        <v>2.6666666968685917E-3</v>
      </c>
      <c r="W40" s="101"/>
      <c r="X40" s="78">
        <f t="shared" si="13"/>
        <v>10100</v>
      </c>
      <c r="Y40" s="41">
        <f t="shared" si="7"/>
        <v>23978592.397583969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24376131.652609147</v>
      </c>
      <c r="AE40" s="126"/>
      <c r="AF40" s="55" t="s">
        <v>39</v>
      </c>
      <c r="AG40" s="26">
        <v>3.4500000000000003E-2</v>
      </c>
      <c r="AH40" s="48" t="s">
        <v>38</v>
      </c>
    </row>
    <row r="41" spans="1:37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01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01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01"/>
      <c r="R41" s="28">
        <f t="shared" si="2"/>
        <v>1</v>
      </c>
      <c r="S41" s="33">
        <f t="shared" si="3"/>
        <v>1</v>
      </c>
      <c r="T41" s="101"/>
      <c r="U41" s="39">
        <f t="shared" si="4"/>
        <v>0.11938086432328331</v>
      </c>
      <c r="V41" s="33">
        <f t="shared" si="5"/>
        <v>2.6666666981202489E-3</v>
      </c>
      <c r="W41" s="101"/>
      <c r="X41" s="78">
        <f t="shared" si="13"/>
        <v>10100</v>
      </c>
      <c r="Y41" s="41">
        <f t="shared" si="7"/>
        <v>24227030.300995216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24628064.116400845</v>
      </c>
      <c r="AE41" s="126"/>
      <c r="AF41" s="56" t="s">
        <v>40</v>
      </c>
      <c r="AG41" s="57">
        <v>1.49E-2</v>
      </c>
      <c r="AH41" s="53" t="s">
        <v>38</v>
      </c>
    </row>
    <row r="42" spans="1:37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01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01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01"/>
      <c r="R42" s="28">
        <f t="shared" si="2"/>
        <v>1</v>
      </c>
      <c r="S42" s="33">
        <f t="shared" si="3"/>
        <v>1</v>
      </c>
      <c r="T42" s="101"/>
      <c r="U42" s="39">
        <f t="shared" si="4"/>
        <v>0.11938284108712358</v>
      </c>
      <c r="V42" s="33">
        <f t="shared" si="5"/>
        <v>2.6666666994104131E-3</v>
      </c>
      <c r="W42" s="101"/>
      <c r="X42" s="78">
        <f t="shared" si="13"/>
        <v>10100</v>
      </c>
      <c r="Y42" s="41">
        <f t="shared" si="7"/>
        <v>24475488.400457125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24880006.299896907</v>
      </c>
      <c r="AE42" s="126"/>
    </row>
    <row r="43" spans="1:37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01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01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01"/>
      <c r="R43" s="28">
        <f t="shared" si="2"/>
        <v>1</v>
      </c>
      <c r="S43" s="33">
        <f t="shared" si="3"/>
        <v>1</v>
      </c>
      <c r="T43" s="101"/>
      <c r="U43" s="39">
        <f t="shared" si="4"/>
        <v>0.11938487887781907</v>
      </c>
      <c r="V43" s="33">
        <f t="shared" si="5"/>
        <v>2.6666667007398666E-3</v>
      </c>
      <c r="W43" s="101"/>
      <c r="X43" s="78">
        <f t="shared" si="13"/>
        <v>10100</v>
      </c>
      <c r="Y43" s="41">
        <f t="shared" si="7"/>
        <v>24723967.322677657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25131958.829805285</v>
      </c>
      <c r="AE43" s="126"/>
      <c r="AF43" s="44" t="s">
        <v>42</v>
      </c>
      <c r="AG43" s="45"/>
      <c r="AH43" s="46"/>
    </row>
    <row r="44" spans="1:37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01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01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01"/>
      <c r="R44" s="28">
        <f t="shared" si="2"/>
        <v>1</v>
      </c>
      <c r="S44" s="33">
        <f t="shared" si="3"/>
        <v>1</v>
      </c>
      <c r="T44" s="101"/>
      <c r="U44" s="39">
        <f t="shared" si="4"/>
        <v>0.11938697893864811</v>
      </c>
      <c r="V44" s="33">
        <f t="shared" si="5"/>
        <v>2.6666667021093978E-3</v>
      </c>
      <c r="W44" s="101"/>
      <c r="X44" s="78">
        <f t="shared" si="13"/>
        <v>10100</v>
      </c>
      <c r="Y44" s="41">
        <f t="shared" si="7"/>
        <v>24972467.707197677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25383922.345666856</v>
      </c>
      <c r="AE44" s="126"/>
      <c r="AF44" s="148" t="s">
        <v>44</v>
      </c>
      <c r="AG44" s="149"/>
      <c r="AH44" s="150"/>
    </row>
    <row r="45" spans="1:37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01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01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01"/>
      <c r="R45" s="28">
        <f t="shared" si="2"/>
        <v>1</v>
      </c>
      <c r="S45" s="33">
        <f t="shared" si="3"/>
        <v>1</v>
      </c>
      <c r="T45" s="101"/>
      <c r="U45" s="39">
        <f t="shared" si="4"/>
        <v>0.11938914252542623</v>
      </c>
      <c r="V45" s="33">
        <f t="shared" si="5"/>
        <v>2.6666667035198056E-3</v>
      </c>
      <c r="W45" s="101"/>
      <c r="X45" s="78">
        <f t="shared" si="13"/>
        <v>10100</v>
      </c>
      <c r="Y45" s="41">
        <f t="shared" si="7"/>
        <v>25220990.206521098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25635897.499985516</v>
      </c>
      <c r="AE45" s="126"/>
      <c r="AF45" s="47" t="s">
        <v>48</v>
      </c>
      <c r="AG45" s="26">
        <v>15000</v>
      </c>
      <c r="AH45" s="48" t="s">
        <v>47</v>
      </c>
    </row>
    <row r="46" spans="1:37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01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01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01"/>
      <c r="R46" s="28">
        <f t="shared" si="2"/>
        <v>1</v>
      </c>
      <c r="S46" s="33">
        <f t="shared" si="3"/>
        <v>1</v>
      </c>
      <c r="T46" s="101"/>
      <c r="U46" s="39">
        <f t="shared" si="4"/>
        <v>0.11939137090650628</v>
      </c>
      <c r="V46" s="33">
        <f t="shared" si="5"/>
        <v>2.6666667049718945E-3</v>
      </c>
      <c r="W46" s="101"/>
      <c r="X46" s="78">
        <f t="shared" si="13"/>
        <v>10100</v>
      </c>
      <c r="Y46" s="41">
        <f t="shared" si="7"/>
        <v>25469535.486244876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25887884.958358239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7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01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01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01"/>
      <c r="R47" s="28">
        <f t="shared" si="2"/>
        <v>1</v>
      </c>
      <c r="S47" s="33">
        <f t="shared" si="3"/>
        <v>1</v>
      </c>
      <c r="T47" s="101"/>
      <c r="U47" s="39">
        <f t="shared" si="4"/>
        <v>0.11939366536277833</v>
      </c>
      <c r="V47" s="33">
        <f t="shared" si="5"/>
        <v>2.666666706466478E-3</v>
      </c>
      <c r="W47" s="101"/>
      <c r="X47" s="78">
        <f t="shared" si="13"/>
        <v>10100</v>
      </c>
      <c r="Y47" s="41">
        <f t="shared" si="7"/>
        <v>25718104.225189127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26139885.399605136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7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01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01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01"/>
      <c r="R48" s="28">
        <f t="shared" si="2"/>
        <v>1</v>
      </c>
      <c r="S48" s="33">
        <f t="shared" si="3"/>
        <v>1</v>
      </c>
      <c r="T48" s="101"/>
      <c r="U48" s="39">
        <f t="shared" si="4"/>
        <v>0.11939602718766971</v>
      </c>
      <c r="V48" s="33">
        <f t="shared" si="5"/>
        <v>2.6666667080043772E-3</v>
      </c>
      <c r="W48" s="101"/>
      <c r="X48" s="78">
        <f t="shared" si="13"/>
        <v>10100</v>
      </c>
      <c r="Y48" s="41">
        <f t="shared" si="7"/>
        <v>25966697.115527146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26392190.985070575</v>
      </c>
      <c r="AE48" s="126"/>
      <c r="AF48" s="148" t="s">
        <v>45</v>
      </c>
      <c r="AG48" s="149"/>
      <c r="AH48" s="150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01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01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01"/>
      <c r="R49" s="28">
        <f t="shared" si="2"/>
        <v>1</v>
      </c>
      <c r="S49" s="33">
        <f t="shared" si="3"/>
        <v>1</v>
      </c>
      <c r="T49" s="101"/>
      <c r="U49" s="39">
        <f t="shared" si="4"/>
        <v>0.11939845768714505</v>
      </c>
      <c r="V49" s="33">
        <f t="shared" si="5"/>
        <v>2.6666667095864207E-3</v>
      </c>
      <c r="W49" s="101"/>
      <c r="X49" s="78">
        <f t="shared" si="13"/>
        <v>10100</v>
      </c>
      <c r="Y49" s="41">
        <f t="shared" si="7"/>
        <v>26215314.862915486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26644775.767102528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01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01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01"/>
      <c r="R50" s="28">
        <f t="shared" si="2"/>
        <v>1</v>
      </c>
      <c r="S50" s="33">
        <f t="shared" si="3"/>
        <v>1</v>
      </c>
      <c r="T50" s="101"/>
      <c r="U50" s="39">
        <f t="shared" si="4"/>
        <v>0.1194009581797062</v>
      </c>
      <c r="V50" s="33">
        <f t="shared" si="5"/>
        <v>2.666666711213446E-3</v>
      </c>
      <c r="W50" s="101"/>
      <c r="X50" s="78">
        <f t="shared" si="13"/>
        <v>10100</v>
      </c>
      <c r="Y50" s="41">
        <f t="shared" si="7"/>
        <v>26463958.18662405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26897386.125454705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01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01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01"/>
      <c r="R51" s="28">
        <f t="shared" si="2"/>
        <v>1</v>
      </c>
      <c r="S51" s="33">
        <f t="shared" si="3"/>
        <v>1</v>
      </c>
      <c r="T51" s="101"/>
      <c r="U51" s="39">
        <f t="shared" si="4"/>
        <v>0.11940352999639227</v>
      </c>
      <c r="V51" s="33">
        <f t="shared" si="5"/>
        <v>2.6666667128862976E-3</v>
      </c>
      <c r="W51" s="101"/>
      <c r="X51" s="78">
        <f t="shared" si="13"/>
        <v>10100</v>
      </c>
      <c r="Y51" s="41">
        <f t="shared" si="7"/>
        <v>26712627.81966611</v>
      </c>
      <c r="Z51" s="41">
        <f t="shared" si="8"/>
        <v>405801.72002665396</v>
      </c>
      <c r="AA51" s="41">
        <f t="shared" si="9"/>
        <v>8448.0114466000014</v>
      </c>
      <c r="AB51" s="42">
        <f>365*((P51*$AI$7*($AG$53*$AG$54+$AG$49*$AG$50+$AG$45*$AG$46))+(O51*1.6*$AI$15*($AG$53*$AG$55+$AG$49*$AG$51+$AG$45*$AG$47)))</f>
        <v>13045.242001014392</v>
      </c>
      <c r="AD51" s="40">
        <f t="shared" si="14"/>
        <v>27150022.793140378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01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01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01"/>
      <c r="R52" s="28">
        <f t="shared" si="2"/>
        <v>1</v>
      </c>
      <c r="S52" s="33">
        <f t="shared" si="3"/>
        <v>1</v>
      </c>
      <c r="T52" s="101"/>
      <c r="U52" s="39">
        <f t="shared" si="4"/>
        <v>0.11940617448077966</v>
      </c>
      <c r="V52" s="33">
        <f t="shared" si="5"/>
        <v>2.6666667146058266E-3</v>
      </c>
      <c r="W52" s="101"/>
      <c r="X52" s="78">
        <f t="shared" si="13"/>
        <v>10100</v>
      </c>
      <c r="Y52" s="41">
        <f t="shared" si="7"/>
        <v>26961324.508928392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27402686.517046276</v>
      </c>
      <c r="AE52" s="126"/>
      <c r="AF52" s="148" t="s">
        <v>46</v>
      </c>
      <c r="AG52" s="149"/>
      <c r="AH52" s="150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01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01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01"/>
      <c r="R53" s="28">
        <f t="shared" si="2"/>
        <v>1</v>
      </c>
      <c r="S53" s="33">
        <f t="shared" si="3"/>
        <v>1</v>
      </c>
      <c r="T53" s="101"/>
      <c r="U53" s="39">
        <f t="shared" si="4"/>
        <v>0.119408892988982</v>
      </c>
      <c r="V53" s="33">
        <f t="shared" si="5"/>
        <v>2.6666667163728949E-3</v>
      </c>
      <c r="W53" s="101"/>
      <c r="X53" s="78">
        <f t="shared" si="13"/>
        <v>10100</v>
      </c>
      <c r="Y53" s="41">
        <f t="shared" si="7"/>
        <v>27210049.015301153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27655378.058062647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01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01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02"/>
      <c r="R54" s="28">
        <f t="shared" si="2"/>
        <v>1</v>
      </c>
      <c r="S54" s="33">
        <f t="shared" si="3"/>
        <v>1</v>
      </c>
      <c r="T54" s="102"/>
      <c r="U54" s="39">
        <f t="shared" si="4"/>
        <v>0.1194116868896502</v>
      </c>
      <c r="V54" s="33">
        <f t="shared" si="5"/>
        <v>2.666666718188371E-3</v>
      </c>
      <c r="W54" s="102"/>
      <c r="X54" s="78">
        <f t="shared" si="13"/>
        <v>10100</v>
      </c>
      <c r="Y54" s="41">
        <f t="shared" si="7"/>
        <v>27458802.113808215</v>
      </c>
      <c r="Z54" s="41">
        <f t="shared" si="8"/>
        <v>417105.83761253592</v>
      </c>
      <c r="AA54" s="41">
        <f>O54*$AI$15*($AG$41+$AG$40*(1-M54))*365</f>
        <v>8683.4049544000009</v>
      </c>
      <c r="AB54" s="42">
        <f t="shared" si="10"/>
        <v>13406.834838172248</v>
      </c>
      <c r="AD54" s="40">
        <f t="shared" si="14"/>
        <v>27908098.191213321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1024309168.8952277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33" t="s">
        <v>22</v>
      </c>
      <c r="V56" s="134"/>
      <c r="X56" s="9">
        <f>SUM(X9:X54)</f>
        <v>1933350</v>
      </c>
      <c r="Y56" s="65">
        <f>SUM(Y9:Y54)</f>
        <v>1005971151.9949164</v>
      </c>
      <c r="Z56" s="66">
        <f>SUM(Z9:Z54)</f>
        <v>15286947.963047365</v>
      </c>
      <c r="AA56" s="66">
        <f>SUM(AA9:AA54)</f>
        <v>625754.06352770538</v>
      </c>
      <c r="AB56" s="71">
        <f>SUM(AB9:AB54)</f>
        <v>491964.87373646378</v>
      </c>
      <c r="AD56" s="67">
        <f>X56+Y56+Z56+AA56+AB56</f>
        <v>1024309168.895228</v>
      </c>
      <c r="AF56" s="151"/>
      <c r="AG56" s="152"/>
    </row>
    <row r="57" spans="1:34" ht="15" thickBot="1" x14ac:dyDescent="0.35">
      <c r="O57" s="83"/>
      <c r="AF57" s="153"/>
      <c r="AG57" s="154"/>
    </row>
    <row r="58" spans="1:34" x14ac:dyDescent="0.3">
      <c r="AE58" s="25"/>
      <c r="AF58" s="151"/>
      <c r="AG58" s="152"/>
      <c r="AH58" s="43"/>
    </row>
    <row r="59" spans="1:34" ht="15" thickBot="1" x14ac:dyDescent="0.35">
      <c r="AF59" s="153"/>
      <c r="AG59" s="154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1"/>
  <sheetViews>
    <sheetView zoomScaleNormal="100" workbookViewId="0">
      <selection activeCell="P12" sqref="P12"/>
    </sheetView>
  </sheetViews>
  <sheetFormatPr baseColWidth="10" defaultRowHeight="14.4" x14ac:dyDescent="0.3"/>
  <cols>
    <col min="2" max="2" width="10.77734375" customWidth="1"/>
    <col min="3" max="3" width="1" customWidth="1"/>
    <col min="4" max="4" width="18.5546875" customWidth="1"/>
    <col min="5" max="5" width="15.88671875" customWidth="1"/>
    <col min="6" max="6" width="1.5546875" customWidth="1"/>
    <col min="7" max="7" width="14.88671875" customWidth="1"/>
    <col min="8" max="8" width="15.33203125" customWidth="1"/>
    <col min="9" max="9" width="16.5546875" customWidth="1"/>
    <col min="10" max="10" width="16" customWidth="1"/>
    <col min="11" max="11" width="12.88671875" customWidth="1"/>
    <col min="12" max="12" width="1.21875" customWidth="1"/>
    <col min="13" max="13" width="20.33203125" customWidth="1"/>
  </cols>
  <sheetData>
    <row r="1" spans="2:13" ht="15" thickBot="1" x14ac:dyDescent="0.35"/>
    <row r="2" spans="2:13" ht="14.4" customHeight="1" x14ac:dyDescent="0.3">
      <c r="H2" s="159" t="s">
        <v>88</v>
      </c>
      <c r="I2" s="160"/>
      <c r="J2" s="161"/>
    </row>
    <row r="3" spans="2:13" ht="14.4" customHeight="1" thickBot="1" x14ac:dyDescent="0.35">
      <c r="H3" s="162"/>
      <c r="I3" s="163"/>
      <c r="J3" s="164"/>
    </row>
    <row r="4" spans="2:13" ht="14.4" customHeight="1" thickBot="1" x14ac:dyDescent="0.35">
      <c r="D4" s="110" t="s">
        <v>29</v>
      </c>
      <c r="E4" s="111"/>
      <c r="F4" s="99"/>
      <c r="H4" s="165"/>
      <c r="I4" s="166"/>
      <c r="J4" s="167"/>
    </row>
    <row r="5" spans="2:13" ht="15" customHeight="1" thickBot="1" x14ac:dyDescent="0.35">
      <c r="D5" s="112"/>
      <c r="E5" s="113"/>
      <c r="F5" s="99"/>
      <c r="H5" s="98"/>
      <c r="I5" s="98"/>
      <c r="J5" s="98"/>
    </row>
    <row r="6" spans="2:13" ht="15" thickBot="1" x14ac:dyDescent="0.35">
      <c r="D6" s="91"/>
      <c r="E6" s="91"/>
      <c r="F6" s="91"/>
      <c r="G6" s="3" t="s">
        <v>9</v>
      </c>
      <c r="H6" s="90" t="s">
        <v>10</v>
      </c>
      <c r="I6" s="3" t="s">
        <v>11</v>
      </c>
      <c r="J6" s="3" t="s">
        <v>12</v>
      </c>
      <c r="K6" s="3" t="s">
        <v>13</v>
      </c>
      <c r="M6" s="124" t="s">
        <v>56</v>
      </c>
    </row>
    <row r="7" spans="2:13" ht="15" customHeight="1" thickBot="1" x14ac:dyDescent="0.35">
      <c r="D7" s="3"/>
      <c r="E7" s="3"/>
      <c r="F7" s="97"/>
      <c r="G7" s="7"/>
      <c r="H7" s="3"/>
      <c r="I7" s="7"/>
      <c r="J7" s="7"/>
      <c r="K7" s="7"/>
      <c r="M7" s="125"/>
    </row>
    <row r="8" spans="2:13" ht="15" customHeight="1" x14ac:dyDescent="0.3">
      <c r="B8" s="94">
        <v>2019</v>
      </c>
      <c r="C8" s="93"/>
      <c r="D8" s="39">
        <v>0.11934563861396749</v>
      </c>
      <c r="E8" s="33">
        <v>2.6666666749881511E-3</v>
      </c>
      <c r="F8" s="26"/>
      <c r="G8" s="91">
        <v>3600</v>
      </c>
      <c r="H8" s="41">
        <v>17276442.709389891</v>
      </c>
      <c r="I8" s="41">
        <v>262616.23060548201</v>
      </c>
      <c r="J8" s="41">
        <v>18044.76918178561</v>
      </c>
      <c r="K8" s="42">
        <v>8465.066063681581</v>
      </c>
      <c r="M8" s="40">
        <v>17569168.775240839</v>
      </c>
    </row>
    <row r="9" spans="2:13" x14ac:dyDescent="0.3">
      <c r="B9" s="96">
        <v>2020</v>
      </c>
      <c r="C9" s="95"/>
      <c r="D9" s="39">
        <v>0.11934636049557536</v>
      </c>
      <c r="E9" s="33">
        <v>2.6666666754669274E-3</v>
      </c>
      <c r="F9" s="26"/>
      <c r="G9" s="91">
        <v>1511350</v>
      </c>
      <c r="H9" s="41">
        <v>17524528.887852736</v>
      </c>
      <c r="I9" s="41">
        <v>266384.26980077598</v>
      </c>
      <c r="J9" s="41">
        <v>17933.620771369177</v>
      </c>
      <c r="K9" s="42">
        <v>8585.5970094008662</v>
      </c>
      <c r="M9" s="40">
        <v>19328782.375434283</v>
      </c>
    </row>
    <row r="10" spans="2:13" x14ac:dyDescent="0.3">
      <c r="B10" s="94">
        <v>2021</v>
      </c>
      <c r="C10" s="93"/>
      <c r="D10" s="39">
        <v>0.11934711368237363</v>
      </c>
      <c r="E10" s="33">
        <v>2.6666666759660716E-3</v>
      </c>
      <c r="F10" s="26"/>
      <c r="G10" s="91">
        <v>10100</v>
      </c>
      <c r="H10" s="41">
        <v>17772622.716852073</v>
      </c>
      <c r="I10" s="41">
        <v>270152.30899607</v>
      </c>
      <c r="J10" s="41">
        <v>17811.996014651068</v>
      </c>
      <c r="K10" s="42">
        <v>8706.1279551201496</v>
      </c>
      <c r="M10" s="40">
        <v>18079393.149817914</v>
      </c>
    </row>
    <row r="11" spans="2:13" x14ac:dyDescent="0.3">
      <c r="B11" s="94">
        <v>2022</v>
      </c>
      <c r="C11" s="93"/>
      <c r="D11" s="39">
        <v>0.11934789906659735</v>
      </c>
      <c r="E11" s="33">
        <v>2.6666666764861547E-3</v>
      </c>
      <c r="F11" s="26"/>
      <c r="G11" s="91">
        <v>10100</v>
      </c>
      <c r="H11" s="41">
        <v>18020724.5257704</v>
      </c>
      <c r="I11" s="41">
        <v>273920.34819136403</v>
      </c>
      <c r="J11" s="41">
        <v>17679.894911631298</v>
      </c>
      <c r="K11" s="42">
        <v>8826.6589008394349</v>
      </c>
      <c r="M11" s="40">
        <v>18331251.427774236</v>
      </c>
    </row>
    <row r="12" spans="2:13" x14ac:dyDescent="0.3">
      <c r="B12" s="94">
        <v>2023</v>
      </c>
      <c r="C12" s="93"/>
      <c r="D12" s="39">
        <v>0.11934871755301878</v>
      </c>
      <c r="E12" s="33">
        <v>2.6666666770277527E-3</v>
      </c>
      <c r="F12" s="26"/>
      <c r="G12" s="91">
        <v>10100</v>
      </c>
      <c r="H12" s="41">
        <v>18268834.653311461</v>
      </c>
      <c r="I12" s="41">
        <v>277688.387386658</v>
      </c>
      <c r="J12" s="41">
        <v>17537.317462309857</v>
      </c>
      <c r="K12" s="42">
        <v>8947.1898465587201</v>
      </c>
      <c r="M12" s="40">
        <v>18583107.548006989</v>
      </c>
    </row>
    <row r="13" spans="2:13" x14ac:dyDescent="0.3">
      <c r="B13" s="94">
        <v>2024</v>
      </c>
      <c r="C13" s="93"/>
      <c r="D13" s="39">
        <v>0.11934957005894746</v>
      </c>
      <c r="E13" s="33">
        <v>2.6666666775914524E-3</v>
      </c>
      <c r="F13" s="26"/>
      <c r="G13" s="91">
        <v>10100</v>
      </c>
      <c r="H13" s="41">
        <v>18516953.447630275</v>
      </c>
      <c r="I13" s="41">
        <v>281456.42658195196</v>
      </c>
      <c r="J13" s="41">
        <v>17384.26366668674</v>
      </c>
      <c r="K13" s="42">
        <v>9067.7207922780035</v>
      </c>
      <c r="M13" s="40">
        <v>18834961.858671192</v>
      </c>
    </row>
    <row r="14" spans="2:13" x14ac:dyDescent="0.3">
      <c r="B14" s="94">
        <v>2025</v>
      </c>
      <c r="C14" s="93"/>
      <c r="D14" s="39">
        <v>0.11935045751423019</v>
      </c>
      <c r="E14" s="33">
        <v>2.6666666781778462E-3</v>
      </c>
      <c r="F14" s="26"/>
      <c r="G14" s="91">
        <v>10100</v>
      </c>
      <c r="H14" s="41">
        <v>18765081.266463216</v>
      </c>
      <c r="I14" s="41">
        <v>285224.46577724599</v>
      </c>
      <c r="J14" s="41">
        <v>17220.733524761959</v>
      </c>
      <c r="K14" s="42">
        <v>9188.2517379972887</v>
      </c>
      <c r="M14" s="40">
        <v>19086814.71750322</v>
      </c>
    </row>
    <row r="15" spans="2:13" x14ac:dyDescent="0.3">
      <c r="B15" s="94">
        <v>2026</v>
      </c>
      <c r="C15" s="93"/>
      <c r="D15" s="39">
        <v>0.11935138086125104</v>
      </c>
      <c r="E15" s="33">
        <v>2.6666666787875356E-3</v>
      </c>
      <c r="F15" s="26"/>
      <c r="G15" s="91">
        <v>10100</v>
      </c>
      <c r="H15" s="41">
        <v>19013218.47725809</v>
      </c>
      <c r="I15" s="41">
        <v>288992.50497253996</v>
      </c>
      <c r="J15" s="41">
        <v>17046.727036535511</v>
      </c>
      <c r="K15" s="42">
        <v>9308.7826837165721</v>
      </c>
      <c r="M15" s="40">
        <v>19338666.491950881</v>
      </c>
    </row>
    <row r="16" spans="2:13" x14ac:dyDescent="0.3">
      <c r="B16" s="94">
        <v>2027</v>
      </c>
      <c r="C16" s="93"/>
      <c r="D16" s="39">
        <v>0.1193523410549313</v>
      </c>
      <c r="E16" s="33">
        <v>2.666666679421129E-3</v>
      </c>
      <c r="F16" s="26"/>
      <c r="G16" s="91">
        <v>10100</v>
      </c>
      <c r="H16" s="41">
        <v>19261365.457304154</v>
      </c>
      <c r="I16" s="41">
        <v>292760.54416783398</v>
      </c>
      <c r="J16" s="41">
        <v>16862.24420200739</v>
      </c>
      <c r="K16" s="42">
        <v>9429.3136294358574</v>
      </c>
      <c r="M16" s="40">
        <v>19590517.559303433</v>
      </c>
    </row>
    <row r="17" spans="2:16" x14ac:dyDescent="0.3">
      <c r="B17" s="94">
        <v>2028</v>
      </c>
      <c r="C17" s="93"/>
      <c r="D17" s="39">
        <v>0.11935333906272956</v>
      </c>
      <c r="E17" s="33">
        <v>2.6666666800792432E-3</v>
      </c>
      <c r="F17" s="26"/>
      <c r="G17" s="91">
        <v>10100</v>
      </c>
      <c r="H17" s="41">
        <v>19509522.593862236</v>
      </c>
      <c r="I17" s="41">
        <v>296528.58336312801</v>
      </c>
      <c r="J17" s="41">
        <v>16667.285021177602</v>
      </c>
      <c r="K17" s="42">
        <v>9549.8445751551408</v>
      </c>
      <c r="M17" s="40">
        <v>19842368.306821696</v>
      </c>
    </row>
    <row r="18" spans="2:16" x14ac:dyDescent="0.3">
      <c r="B18" s="94">
        <v>2029</v>
      </c>
      <c r="C18" s="93"/>
      <c r="D18" s="39">
        <v>0.11935437586464166</v>
      </c>
      <c r="E18" s="33">
        <v>2.6666666807625039E-3</v>
      </c>
      <c r="F18" s="26"/>
      <c r="G18" s="91">
        <v>10100</v>
      </c>
      <c r="H18" s="41">
        <v>19757690.284294765</v>
      </c>
      <c r="I18" s="41">
        <v>300296.62255842204</v>
      </c>
      <c r="J18" s="41">
        <v>16461.849494046146</v>
      </c>
      <c r="K18" s="42">
        <v>9670.375520874426</v>
      </c>
      <c r="M18" s="40">
        <v>20094219.131868109</v>
      </c>
    </row>
    <row r="19" spans="2:16" x14ac:dyDescent="0.3">
      <c r="B19" s="94">
        <v>2030</v>
      </c>
      <c r="C19" s="93"/>
      <c r="D19" s="39">
        <v>0.11935545245320071</v>
      </c>
      <c r="E19" s="33">
        <v>2.6666666814715422E-3</v>
      </c>
      <c r="F19" s="26"/>
      <c r="G19" s="91">
        <v>10100</v>
      </c>
      <c r="H19" s="41">
        <v>20005868.936195835</v>
      </c>
      <c r="I19" s="41">
        <v>304064.66175371595</v>
      </c>
      <c r="J19" s="41">
        <v>16245.937620613016</v>
      </c>
      <c r="K19" s="42">
        <v>9790.9064665937094</v>
      </c>
      <c r="M19" s="40">
        <v>20346070.442036755</v>
      </c>
    </row>
    <row r="20" spans="2:16" x14ac:dyDescent="0.3">
      <c r="B20" s="94">
        <v>2031</v>
      </c>
      <c r="C20" s="93"/>
      <c r="D20" s="39">
        <v>0.11935656983347705</v>
      </c>
      <c r="E20" s="33">
        <v>2.6666666822069995E-3</v>
      </c>
      <c r="F20" s="26"/>
      <c r="G20" s="91">
        <v>10100</v>
      </c>
      <c r="H20" s="41">
        <v>20254058.96752128</v>
      </c>
      <c r="I20" s="41">
        <v>307832.70094900992</v>
      </c>
      <c r="J20" s="41">
        <v>16019.549400878221</v>
      </c>
      <c r="K20" s="42">
        <v>9911.4374123129946</v>
      </c>
      <c r="M20" s="40">
        <v>20597922.655283481</v>
      </c>
    </row>
    <row r="21" spans="2:16" x14ac:dyDescent="0.3">
      <c r="B21" s="94">
        <v>2032</v>
      </c>
      <c r="C21" s="93"/>
      <c r="D21" s="39">
        <v>0.1193577290230783</v>
      </c>
      <c r="E21" s="33">
        <v>2.6666666829695236E-3</v>
      </c>
      <c r="F21" s="26"/>
      <c r="G21" s="91">
        <v>10100</v>
      </c>
      <c r="H21" s="41">
        <v>20502260.806718733</v>
      </c>
      <c r="I21" s="41">
        <v>311600.740144304</v>
      </c>
      <c r="J21" s="41">
        <v>15782.684834841761</v>
      </c>
      <c r="K21" s="42">
        <v>10031.96835803228</v>
      </c>
      <c r="M21" s="40">
        <v>20849776.200055912</v>
      </c>
      <c r="O21" s="25"/>
      <c r="P21" s="25"/>
    </row>
    <row r="22" spans="2:16" x14ac:dyDescent="0.3">
      <c r="B22" s="94">
        <v>2033</v>
      </c>
      <c r="C22" s="93"/>
      <c r="D22" s="39">
        <v>0.11935893105214934</v>
      </c>
      <c r="E22" s="33">
        <v>2.6666666837597709E-3</v>
      </c>
      <c r="F22" s="26"/>
      <c r="G22" s="91">
        <v>10100</v>
      </c>
      <c r="H22" s="41">
        <v>20750474.892857689</v>
      </c>
      <c r="I22" s="41">
        <v>315368.77933959803</v>
      </c>
      <c r="J22" s="41">
        <v>15535.343922503629</v>
      </c>
      <c r="K22" s="42">
        <v>10152.499303751563</v>
      </c>
      <c r="M22" s="40">
        <v>21101631.51542354</v>
      </c>
      <c r="O22" s="25"/>
      <c r="P22" s="25"/>
    </row>
    <row r="23" spans="2:16" x14ac:dyDescent="0.3">
      <c r="B23" s="94">
        <v>2034</v>
      </c>
      <c r="C23" s="93"/>
      <c r="D23" s="39">
        <v>0.11936017696337231</v>
      </c>
      <c r="E23" s="33">
        <v>2.6666666845784051E-3</v>
      </c>
      <c r="F23" s="26"/>
      <c r="G23" s="91">
        <v>10100</v>
      </c>
      <c r="H23" s="41">
        <v>20998701.675759565</v>
      </c>
      <c r="I23" s="41">
        <v>319136.81853489194</v>
      </c>
      <c r="J23" s="41">
        <v>15277.526663863819</v>
      </c>
      <c r="K23" s="42">
        <v>10273.030249470849</v>
      </c>
      <c r="M23" s="40">
        <v>21353489.051207792</v>
      </c>
      <c r="O23" s="25"/>
      <c r="P23" s="25"/>
    </row>
    <row r="24" spans="2:16" x14ac:dyDescent="0.3">
      <c r="B24" s="94">
        <v>2035</v>
      </c>
      <c r="C24" s="93"/>
      <c r="D24" s="39">
        <v>0.11936146781196662</v>
      </c>
      <c r="E24" s="33">
        <v>2.6666666854260981E-3</v>
      </c>
      <c r="F24" s="26"/>
      <c r="G24" s="91">
        <v>10100</v>
      </c>
      <c r="H24" s="41">
        <v>21246941.616127778</v>
      </c>
      <c r="I24" s="41">
        <v>322904.85773018596</v>
      </c>
      <c r="J24" s="41">
        <v>15009.233058922351</v>
      </c>
      <c r="K24" s="42">
        <v>10393.561195190132</v>
      </c>
      <c r="M24" s="40">
        <v>21605349.268112078</v>
      </c>
      <c r="O24" s="25"/>
      <c r="P24" s="25"/>
    </row>
    <row r="25" spans="2:16" x14ac:dyDescent="0.3">
      <c r="B25" s="94">
        <v>2036</v>
      </c>
      <c r="C25" s="93"/>
      <c r="D25" s="39">
        <v>0.11936280466568891</v>
      </c>
      <c r="E25" s="33">
        <v>2.6666666863035286E-3</v>
      </c>
      <c r="F25" s="26"/>
      <c r="G25" s="91">
        <v>10100</v>
      </c>
      <c r="H25" s="41">
        <v>21495195.185677782</v>
      </c>
      <c r="I25" s="41">
        <v>326672.89692547999</v>
      </c>
      <c r="J25" s="41">
        <v>14730.463107679212</v>
      </c>
      <c r="K25" s="42">
        <v>10514.092140909417</v>
      </c>
      <c r="M25" s="40">
        <v>21857212.637851849</v>
      </c>
      <c r="O25" s="25"/>
      <c r="P25" s="25"/>
    </row>
    <row r="26" spans="2:16" x14ac:dyDescent="0.3">
      <c r="B26" s="94">
        <v>2037</v>
      </c>
      <c r="C26" s="93"/>
      <c r="D26" s="39">
        <v>0.11936418860483311</v>
      </c>
      <c r="E26" s="33">
        <v>2.6666666872113861E-3</v>
      </c>
      <c r="F26" s="26"/>
      <c r="G26" s="91">
        <v>10100</v>
      </c>
      <c r="H26" s="41">
        <v>21743462.867267162</v>
      </c>
      <c r="I26" s="41">
        <v>330440.93612077396</v>
      </c>
      <c r="J26" s="41">
        <v>14441.216810134401</v>
      </c>
      <c r="K26" s="42">
        <v>10634.623086628701</v>
      </c>
      <c r="M26" s="40">
        <v>22109079.643284697</v>
      </c>
      <c r="O26" s="25"/>
      <c r="P26" s="25"/>
    </row>
    <row r="27" spans="2:16" x14ac:dyDescent="0.3">
      <c r="B27" s="94">
        <v>2038</v>
      </c>
      <c r="C27" s="93"/>
      <c r="D27" s="39">
        <v>0.11936562072223041</v>
      </c>
      <c r="E27" s="33">
        <v>2.6666666881503642E-3</v>
      </c>
      <c r="F27" s="26"/>
      <c r="G27" s="91">
        <v>10100</v>
      </c>
      <c r="H27" s="41">
        <v>21991745.155025687</v>
      </c>
      <c r="I27" s="41">
        <v>334208.97531606798</v>
      </c>
      <c r="J27" s="41">
        <v>14141.494166287925</v>
      </c>
      <c r="K27" s="42">
        <v>10755.154032347988</v>
      </c>
      <c r="M27" s="40">
        <v>22360950.778540391</v>
      </c>
    </row>
    <row r="28" spans="2:16" x14ac:dyDescent="0.3">
      <c r="B28" s="94">
        <v>2039</v>
      </c>
      <c r="C28" s="93"/>
      <c r="D28" s="39">
        <v>0.11936710212324922</v>
      </c>
      <c r="E28" s="33">
        <v>2.6666666891211671E-3</v>
      </c>
      <c r="F28" s="26"/>
      <c r="G28" s="91">
        <v>10100</v>
      </c>
      <c r="H28" s="41">
        <v>22240042.554485343</v>
      </c>
      <c r="I28" s="41">
        <v>337977.01451136195</v>
      </c>
      <c r="J28" s="41">
        <v>13831.295176139774</v>
      </c>
      <c r="K28" s="42">
        <v>10875.684978067271</v>
      </c>
      <c r="M28" s="40">
        <v>22612826.549150914</v>
      </c>
    </row>
    <row r="29" spans="2:16" x14ac:dyDescent="0.3">
      <c r="B29" s="94">
        <v>2040</v>
      </c>
      <c r="C29" s="93"/>
      <c r="D29" s="39">
        <v>0.11936863392579526</v>
      </c>
      <c r="E29" s="33">
        <v>2.6666666901245055E-3</v>
      </c>
      <c r="F29" s="26"/>
      <c r="G29" s="91">
        <v>10100</v>
      </c>
      <c r="H29" s="41">
        <v>22488355.582710456</v>
      </c>
      <c r="I29" s="41">
        <v>341745.05370665598</v>
      </c>
      <c r="J29" s="41">
        <v>13510.619839689958</v>
      </c>
      <c r="K29" s="42">
        <v>10996.215923786554</v>
      </c>
      <c r="M29" s="40">
        <v>22864707.47218059</v>
      </c>
    </row>
    <row r="30" spans="2:16" x14ac:dyDescent="0.3">
      <c r="B30" s="94">
        <v>2041</v>
      </c>
      <c r="C30" s="93"/>
      <c r="D30" s="39">
        <v>0.11937021726031148</v>
      </c>
      <c r="E30" s="33">
        <v>2.6666666911610978E-3</v>
      </c>
      <c r="F30" s="26"/>
      <c r="G30" s="91">
        <v>10100</v>
      </c>
      <c r="H30" s="41">
        <v>22736684.768427707</v>
      </c>
      <c r="I30" s="41">
        <v>345513.09290194995</v>
      </c>
      <c r="J30" s="41">
        <v>13179.468156938474</v>
      </c>
      <c r="K30" s="42">
        <v>11116.74686950584</v>
      </c>
      <c r="M30" s="40">
        <v>23116594.076356098</v>
      </c>
    </row>
    <row r="31" spans="2:16" x14ac:dyDescent="0.3">
      <c r="B31" s="94">
        <v>2042</v>
      </c>
      <c r="C31" s="93"/>
      <c r="D31" s="39">
        <v>0.11937185326977812</v>
      </c>
      <c r="E31" s="33">
        <v>2.666666692231672E-3</v>
      </c>
      <c r="F31" s="26"/>
      <c r="G31" s="91">
        <v>10100</v>
      </c>
      <c r="H31" s="41">
        <v>22985030.652156215</v>
      </c>
      <c r="I31" s="41">
        <v>349281.13209724403</v>
      </c>
      <c r="J31" s="41">
        <v>12837.84012788532</v>
      </c>
      <c r="K31" s="42">
        <v>11237.277815225125</v>
      </c>
      <c r="M31" s="40">
        <v>23368486.902196571</v>
      </c>
    </row>
    <row r="32" spans="2:16" x14ac:dyDescent="0.3">
      <c r="B32" s="94">
        <v>2043</v>
      </c>
      <c r="C32" s="93"/>
      <c r="D32" s="39">
        <v>0.11937354310971264</v>
      </c>
      <c r="E32" s="33">
        <v>2.6666666933369623E-3</v>
      </c>
      <c r="F32" s="26"/>
      <c r="G32" s="91">
        <v>10100</v>
      </c>
      <c r="H32" s="41">
        <v>23233393.786337595</v>
      </c>
      <c r="I32" s="41">
        <v>353049.17129253794</v>
      </c>
      <c r="J32" s="41">
        <v>12485.735752530494</v>
      </c>
      <c r="K32" s="42">
        <v>11357.808760944408</v>
      </c>
      <c r="M32" s="40">
        <v>23620386.50214361</v>
      </c>
    </row>
    <row r="33" spans="2:13" x14ac:dyDescent="0.3">
      <c r="B33" s="94">
        <v>2044</v>
      </c>
      <c r="C33" s="93"/>
      <c r="D33" s="39">
        <v>0.11937528794816979</v>
      </c>
      <c r="E33" s="33">
        <v>2.66666669447771E-3</v>
      </c>
      <c r="F33" s="26"/>
      <c r="G33" s="91">
        <v>10100</v>
      </c>
      <c r="H33" s="41">
        <v>23481774.735466026</v>
      </c>
      <c r="I33" s="41">
        <v>356817.21048783197</v>
      </c>
      <c r="J33" s="41">
        <v>12123.155030874002</v>
      </c>
      <c r="K33" s="42">
        <v>11478.339706663694</v>
      </c>
      <c r="M33" s="40">
        <v>23872293.440691393</v>
      </c>
    </row>
    <row r="34" spans="2:13" x14ac:dyDescent="0.3">
      <c r="B34" s="94">
        <v>2045</v>
      </c>
      <c r="C34" s="93"/>
      <c r="D34" s="39">
        <v>0.11937708896574156</v>
      </c>
      <c r="E34" s="33">
        <v>2.6666666956546674E-3</v>
      </c>
      <c r="F34" s="26"/>
      <c r="G34" s="91">
        <v>10100</v>
      </c>
      <c r="H34" s="41">
        <v>23730174.076218322</v>
      </c>
      <c r="I34" s="41">
        <v>360585.24968312599</v>
      </c>
      <c r="J34" s="41">
        <v>11750.097962915843</v>
      </c>
      <c r="K34" s="42">
        <v>11598.870652382979</v>
      </c>
      <c r="M34" s="40">
        <v>24124208.294516746</v>
      </c>
    </row>
    <row r="35" spans="2:13" x14ac:dyDescent="0.3">
      <c r="B35" s="94">
        <v>2046</v>
      </c>
      <c r="C35" s="93"/>
      <c r="D35" s="39">
        <v>0.11937894735555724</v>
      </c>
      <c r="E35" s="33">
        <v>2.6666666968685917E-3</v>
      </c>
      <c r="F35" s="26"/>
      <c r="G35" s="91">
        <v>10100</v>
      </c>
      <c r="H35" s="41">
        <v>23978592.397583969</v>
      </c>
      <c r="I35" s="41">
        <v>364353.28887841996</v>
      </c>
      <c r="J35" s="41">
        <v>11366.564548656008</v>
      </c>
      <c r="K35" s="42">
        <v>11719.401598102262</v>
      </c>
      <c r="M35" s="40">
        <v>24376131.652609147</v>
      </c>
    </row>
    <row r="36" spans="2:13" x14ac:dyDescent="0.3">
      <c r="B36" s="94">
        <v>2047</v>
      </c>
      <c r="C36" s="93"/>
      <c r="D36" s="39">
        <v>0.11938086432328331</v>
      </c>
      <c r="E36" s="33">
        <v>2.6666666981202489E-3</v>
      </c>
      <c r="F36" s="26"/>
      <c r="G36" s="91">
        <v>10100</v>
      </c>
      <c r="H36" s="41">
        <v>24227030.300995216</v>
      </c>
      <c r="I36" s="41">
        <v>368121.32807371404</v>
      </c>
      <c r="J36" s="41">
        <v>10972.554788094511</v>
      </c>
      <c r="K36" s="42">
        <v>11839.932543821546</v>
      </c>
      <c r="M36" s="40">
        <v>24628064.116400845</v>
      </c>
    </row>
    <row r="37" spans="2:13" x14ac:dyDescent="0.3">
      <c r="B37" s="94">
        <v>2048</v>
      </c>
      <c r="C37" s="93"/>
      <c r="D37" s="39">
        <v>0.11938284108712358</v>
      </c>
      <c r="E37" s="33">
        <v>2.6666666994104131E-3</v>
      </c>
      <c r="F37" s="26"/>
      <c r="G37" s="91">
        <v>10100</v>
      </c>
      <c r="H37" s="41">
        <v>24475488.400457125</v>
      </c>
      <c r="I37" s="41">
        <v>371889.36726900801</v>
      </c>
      <c r="J37" s="41">
        <v>10568.068681231342</v>
      </c>
      <c r="K37" s="42">
        <v>11960.463489540833</v>
      </c>
      <c r="M37" s="40">
        <v>24880006.299896907</v>
      </c>
    </row>
    <row r="38" spans="2:13" x14ac:dyDescent="0.3">
      <c r="B38" s="94">
        <v>2049</v>
      </c>
      <c r="C38" s="93"/>
      <c r="D38" s="39">
        <v>0.11938487887781907</v>
      </c>
      <c r="E38" s="33">
        <v>2.6666667007398666E-3</v>
      </c>
      <c r="F38" s="26"/>
      <c r="G38" s="91">
        <v>10100</v>
      </c>
      <c r="H38" s="41">
        <v>24723967.322677657</v>
      </c>
      <c r="I38" s="41">
        <v>375657.40646430204</v>
      </c>
      <c r="J38" s="41">
        <v>10153.106228066506</v>
      </c>
      <c r="K38" s="42">
        <v>12080.994435260114</v>
      </c>
      <c r="M38" s="40">
        <v>25131958.829805285</v>
      </c>
    </row>
    <row r="39" spans="2:13" x14ac:dyDescent="0.3">
      <c r="B39" s="94">
        <v>2050</v>
      </c>
      <c r="C39" s="93"/>
      <c r="D39" s="39">
        <v>0.11938697893864811</v>
      </c>
      <c r="E39" s="33">
        <v>2.6666667021093978E-3</v>
      </c>
      <c r="F39" s="26"/>
      <c r="G39" s="91">
        <v>10100</v>
      </c>
      <c r="H39" s="41">
        <v>24972467.707197677</v>
      </c>
      <c r="I39" s="41">
        <v>379425.44565959601</v>
      </c>
      <c r="J39" s="41">
        <v>9727.6674285999998</v>
      </c>
      <c r="K39" s="42">
        <v>12201.525380979399</v>
      </c>
      <c r="M39" s="40">
        <v>25383922.345666856</v>
      </c>
    </row>
    <row r="40" spans="2:13" x14ac:dyDescent="0.3">
      <c r="B40" s="94">
        <v>2051</v>
      </c>
      <c r="C40" s="93"/>
      <c r="D40" s="39">
        <v>0.11938914252542623</v>
      </c>
      <c r="E40" s="33">
        <v>2.6666667035198056E-3</v>
      </c>
      <c r="F40" s="26"/>
      <c r="G40" s="91">
        <v>10100</v>
      </c>
      <c r="H40" s="41">
        <v>25220990.206521098</v>
      </c>
      <c r="I40" s="41">
        <v>383193.48485488998</v>
      </c>
      <c r="J40" s="41">
        <v>9291.7522828318233</v>
      </c>
      <c r="K40" s="42">
        <v>12322.056326698685</v>
      </c>
      <c r="M40" s="40">
        <v>25635897.499985516</v>
      </c>
    </row>
    <row r="41" spans="2:13" x14ac:dyDescent="0.3">
      <c r="B41" s="94">
        <v>2052</v>
      </c>
      <c r="C41" s="93"/>
      <c r="D41" s="39">
        <v>0.11939137090650628</v>
      </c>
      <c r="E41" s="33">
        <v>2.6666667049718945E-3</v>
      </c>
      <c r="F41" s="26"/>
      <c r="G41" s="91">
        <v>10100</v>
      </c>
      <c r="H41" s="41">
        <v>25469535.486244876</v>
      </c>
      <c r="I41" s="41">
        <v>386961.52405018394</v>
      </c>
      <c r="J41" s="41">
        <v>8845.3607907619771</v>
      </c>
      <c r="K41" s="42">
        <v>12442.587272417968</v>
      </c>
      <c r="M41" s="40">
        <v>25887884.958358239</v>
      </c>
    </row>
    <row r="42" spans="2:13" x14ac:dyDescent="0.3">
      <c r="B42" s="94">
        <v>2053</v>
      </c>
      <c r="C42" s="93"/>
      <c r="D42" s="39">
        <v>0.11939366536277833</v>
      </c>
      <c r="E42" s="33">
        <v>2.666666706466478E-3</v>
      </c>
      <c r="F42" s="26"/>
      <c r="G42" s="91">
        <v>10100</v>
      </c>
      <c r="H42" s="41">
        <v>25718104.225189127</v>
      </c>
      <c r="I42" s="41">
        <v>390729.56324547791</v>
      </c>
      <c r="J42" s="41">
        <v>8388.4929523904648</v>
      </c>
      <c r="K42" s="42">
        <v>12563.118218137253</v>
      </c>
      <c r="M42" s="40">
        <v>26139885.399605136</v>
      </c>
    </row>
    <row r="43" spans="2:13" x14ac:dyDescent="0.3">
      <c r="B43" s="94">
        <v>2054</v>
      </c>
      <c r="C43" s="93"/>
      <c r="D43" s="39">
        <v>0.11939602718766971</v>
      </c>
      <c r="E43" s="33">
        <v>2.6666667080043772E-3</v>
      </c>
      <c r="F43" s="26"/>
      <c r="G43" s="91">
        <v>10100</v>
      </c>
      <c r="H43" s="41">
        <v>25966697.115527146</v>
      </c>
      <c r="I43" s="41">
        <v>394497.60244077194</v>
      </c>
      <c r="J43" s="41">
        <v>8212.6179388</v>
      </c>
      <c r="K43" s="42">
        <v>12683.649163856537</v>
      </c>
      <c r="M43" s="40">
        <v>26392190.985070575</v>
      </c>
    </row>
    <row r="44" spans="2:13" x14ac:dyDescent="0.3">
      <c r="B44" s="94">
        <v>2055</v>
      </c>
      <c r="C44" s="93"/>
      <c r="D44" s="39">
        <v>0.11939845768714505</v>
      </c>
      <c r="E44" s="33">
        <v>2.6666667095864207E-3</v>
      </c>
      <c r="F44" s="26"/>
      <c r="G44" s="91">
        <v>10100</v>
      </c>
      <c r="H44" s="41">
        <v>26215314.862915486</v>
      </c>
      <c r="I44" s="41">
        <v>398265.64163606596</v>
      </c>
      <c r="J44" s="41">
        <v>8291.0824413999999</v>
      </c>
      <c r="K44" s="42">
        <v>12804.180109575826</v>
      </c>
      <c r="M44" s="40">
        <v>26644775.767102528</v>
      </c>
    </row>
    <row r="45" spans="2:13" x14ac:dyDescent="0.3">
      <c r="B45" s="94">
        <v>2056</v>
      </c>
      <c r="C45" s="93"/>
      <c r="D45" s="39">
        <v>0.1194009581797062</v>
      </c>
      <c r="E45" s="33">
        <v>2.666666711213446E-3</v>
      </c>
      <c r="F45" s="26"/>
      <c r="G45" s="91">
        <v>10100</v>
      </c>
      <c r="H45" s="41">
        <v>26463958.18662405</v>
      </c>
      <c r="I45" s="41">
        <v>402033.68083135987</v>
      </c>
      <c r="J45" s="41">
        <v>8369.5469439999997</v>
      </c>
      <c r="K45" s="42">
        <v>12924.711055295107</v>
      </c>
      <c r="M45" s="40">
        <v>26897386.125454705</v>
      </c>
    </row>
    <row r="46" spans="2:13" x14ac:dyDescent="0.3">
      <c r="B46" s="94">
        <v>2057</v>
      </c>
      <c r="C46" s="93"/>
      <c r="D46" s="39">
        <v>0.11940352999639227</v>
      </c>
      <c r="E46" s="33">
        <v>2.6666667128862976E-3</v>
      </c>
      <c r="F46" s="26"/>
      <c r="G46" s="91">
        <v>10100</v>
      </c>
      <c r="H46" s="41">
        <v>26712627.81966611</v>
      </c>
      <c r="I46" s="41">
        <v>405801.72002665396</v>
      </c>
      <c r="J46" s="41">
        <v>8448.0114466000014</v>
      </c>
      <c r="K46" s="42">
        <v>13045.242001014392</v>
      </c>
      <c r="M46" s="40">
        <v>27150022.793140378</v>
      </c>
    </row>
    <row r="47" spans="2:13" x14ac:dyDescent="0.3">
      <c r="B47" s="94">
        <v>2058</v>
      </c>
      <c r="C47" s="93"/>
      <c r="D47" s="39">
        <v>0.11940617448077966</v>
      </c>
      <c r="E47" s="33">
        <v>2.6666667146058266E-3</v>
      </c>
      <c r="F47" s="26"/>
      <c r="G47" s="91">
        <v>10100</v>
      </c>
      <c r="H47" s="41">
        <v>26961324.508928392</v>
      </c>
      <c r="I47" s="41">
        <v>409569.75922194793</v>
      </c>
      <c r="J47" s="41">
        <v>8526.4759491999994</v>
      </c>
      <c r="K47" s="42">
        <v>13165.772946733676</v>
      </c>
      <c r="M47" s="40">
        <v>27402686.517046276</v>
      </c>
    </row>
    <row r="48" spans="2:13" x14ac:dyDescent="0.3">
      <c r="B48" s="94">
        <v>2059</v>
      </c>
      <c r="C48" s="93"/>
      <c r="D48" s="39">
        <v>0.119408892988982</v>
      </c>
      <c r="E48" s="33">
        <v>2.6666667163728949E-3</v>
      </c>
      <c r="F48" s="26"/>
      <c r="G48" s="91">
        <v>10100</v>
      </c>
      <c r="H48" s="41">
        <v>27210049.015301153</v>
      </c>
      <c r="I48" s="41">
        <v>413337.79841724189</v>
      </c>
      <c r="J48" s="41">
        <v>8604.9404517999992</v>
      </c>
      <c r="K48" s="42">
        <v>13286.303892452959</v>
      </c>
      <c r="M48" s="40">
        <v>27655378.058062647</v>
      </c>
    </row>
    <row r="49" spans="2:13" x14ac:dyDescent="0.3">
      <c r="B49" s="94">
        <v>2060</v>
      </c>
      <c r="C49" s="93"/>
      <c r="D49" s="39">
        <v>0.1194116868896502</v>
      </c>
      <c r="E49" s="33">
        <v>2.666666718188371E-3</v>
      </c>
      <c r="F49" s="26"/>
      <c r="G49" s="91">
        <v>10100</v>
      </c>
      <c r="H49" s="41">
        <v>27458802.113808215</v>
      </c>
      <c r="I49" s="41">
        <v>417105.83761253592</v>
      </c>
      <c r="J49" s="41">
        <v>8683.4049544000009</v>
      </c>
      <c r="K49" s="42">
        <v>13406.834838172248</v>
      </c>
      <c r="M49" s="40">
        <v>27908098.191213321</v>
      </c>
    </row>
    <row r="50" spans="2:13" ht="15" thickBot="1" x14ac:dyDescent="0.35">
      <c r="M50" s="40">
        <v>1024309168.8952277</v>
      </c>
    </row>
    <row r="51" spans="2:13" ht="15" thickBot="1" x14ac:dyDescent="0.35">
      <c r="E51" s="92" t="s">
        <v>90</v>
      </c>
      <c r="G51" s="9">
        <v>1933350</v>
      </c>
      <c r="H51" s="65">
        <v>1005971151.9949164</v>
      </c>
      <c r="I51" s="66">
        <v>15286947.963047365</v>
      </c>
      <c r="J51" s="66">
        <v>625754.06352770538</v>
      </c>
      <c r="K51" s="71">
        <v>491964.87373646378</v>
      </c>
      <c r="M51" s="67">
        <v>1024309168.895228</v>
      </c>
    </row>
  </sheetData>
  <mergeCells count="3">
    <mergeCell ref="H2:J4"/>
    <mergeCell ref="M6:M7"/>
    <mergeCell ref="D4:E5"/>
  </mergeCells>
  <pageMargins left="0.7" right="0.7" top="0.78740157499999996" bottom="0.78740157499999996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  <vt:lpstr>Kosten PDF-Generator</vt:lpstr>
      <vt:lpstr>'Kosten PDF-Generator'!Druckbereich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2020-05-26T19:23:41Z</cp:lastPrinted>
  <dcterms:created xsi:type="dcterms:W3CDTF">2020-04-06T15:16:56Z</dcterms:created>
  <dcterms:modified xsi:type="dcterms:W3CDTF">2020-05-28T23:56:55Z</dcterms:modified>
</cp:coreProperties>
</file>