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1536" yWindow="1536" windowWidth="17136" windowHeight="7152" activeTab="4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4" i="8" l="1"/>
  <c r="J54" i="8"/>
  <c r="P54" i="8"/>
  <c r="G54" i="5"/>
  <c r="K54" i="5"/>
  <c r="P54" i="5"/>
  <c r="G10" i="5"/>
  <c r="K10" i="5"/>
  <c r="P10" i="5"/>
  <c r="G11" i="5"/>
  <c r="K11" i="5"/>
  <c r="P11" i="5"/>
  <c r="G12" i="5"/>
  <c r="K12" i="5"/>
  <c r="P12" i="5"/>
  <c r="G13" i="5"/>
  <c r="K13" i="5"/>
  <c r="P13" i="5"/>
  <c r="G14" i="5"/>
  <c r="K14" i="5"/>
  <c r="P14" i="5"/>
  <c r="G15" i="5"/>
  <c r="K15" i="5"/>
  <c r="P15" i="5"/>
  <c r="G16" i="5"/>
  <c r="K16" i="5"/>
  <c r="P16" i="5"/>
  <c r="G17" i="5"/>
  <c r="K17" i="5"/>
  <c r="P17" i="5"/>
  <c r="G18" i="5"/>
  <c r="K18" i="5"/>
  <c r="P18" i="5"/>
  <c r="G19" i="5"/>
  <c r="K19" i="5"/>
  <c r="P19" i="5"/>
  <c r="G20" i="5"/>
  <c r="K20" i="5"/>
  <c r="P20" i="5"/>
  <c r="G21" i="5"/>
  <c r="K21" i="5"/>
  <c r="P21" i="5"/>
  <c r="G22" i="5"/>
  <c r="K22" i="5"/>
  <c r="P22" i="5"/>
  <c r="G23" i="5"/>
  <c r="K23" i="5"/>
  <c r="P23" i="5"/>
  <c r="G24" i="5"/>
  <c r="K24" i="5"/>
  <c r="P24" i="5"/>
  <c r="G25" i="5"/>
  <c r="K25" i="5"/>
  <c r="P25" i="5"/>
  <c r="G26" i="5"/>
  <c r="K26" i="5"/>
  <c r="P26" i="5"/>
  <c r="G27" i="5"/>
  <c r="K27" i="5"/>
  <c r="P27" i="5"/>
  <c r="G28" i="5"/>
  <c r="K28" i="5"/>
  <c r="P28" i="5"/>
  <c r="G29" i="5"/>
  <c r="K29" i="5"/>
  <c r="P29" i="5"/>
  <c r="G30" i="5"/>
  <c r="K30" i="5"/>
  <c r="P30" i="5"/>
  <c r="G31" i="5"/>
  <c r="K31" i="5"/>
  <c r="P31" i="5"/>
  <c r="G32" i="5"/>
  <c r="K32" i="5"/>
  <c r="P32" i="5"/>
  <c r="G33" i="5"/>
  <c r="K33" i="5"/>
  <c r="P33" i="5"/>
  <c r="G34" i="5"/>
  <c r="K34" i="5"/>
  <c r="P34" i="5"/>
  <c r="G35" i="5"/>
  <c r="K35" i="5"/>
  <c r="P35" i="5"/>
  <c r="G36" i="5"/>
  <c r="K36" i="5"/>
  <c r="P36" i="5"/>
  <c r="G37" i="5"/>
  <c r="K37" i="5"/>
  <c r="P37" i="5"/>
  <c r="G38" i="5"/>
  <c r="K38" i="5"/>
  <c r="P38" i="5"/>
  <c r="G39" i="5"/>
  <c r="K39" i="5"/>
  <c r="P39" i="5"/>
  <c r="G40" i="5"/>
  <c r="K40" i="5"/>
  <c r="P40" i="5"/>
  <c r="G41" i="5"/>
  <c r="K41" i="5"/>
  <c r="P41" i="5"/>
  <c r="G42" i="5"/>
  <c r="K42" i="5"/>
  <c r="P42" i="5"/>
  <c r="G43" i="5"/>
  <c r="K43" i="5"/>
  <c r="P43" i="5"/>
  <c r="G44" i="5"/>
  <c r="K44" i="5"/>
  <c r="P44" i="5"/>
  <c r="G45" i="5"/>
  <c r="K45" i="5"/>
  <c r="P45" i="5"/>
  <c r="G46" i="5"/>
  <c r="K46" i="5"/>
  <c r="P46" i="5"/>
  <c r="G47" i="5"/>
  <c r="K47" i="5"/>
  <c r="P47" i="5"/>
  <c r="G48" i="5"/>
  <c r="K48" i="5"/>
  <c r="P48" i="5"/>
  <c r="G49" i="5"/>
  <c r="K49" i="5"/>
  <c r="P49" i="5"/>
  <c r="G50" i="5"/>
  <c r="K50" i="5"/>
  <c r="P50" i="5"/>
  <c r="G51" i="5"/>
  <c r="K51" i="5"/>
  <c r="P51" i="5"/>
  <c r="G52" i="5"/>
  <c r="K52" i="5"/>
  <c r="P52" i="5"/>
  <c r="G53" i="5"/>
  <c r="K53" i="5"/>
  <c r="P53" i="5"/>
  <c r="G9" i="5"/>
  <c r="K9" i="5"/>
  <c r="P9" i="5"/>
  <c r="G10" i="1"/>
  <c r="J10" i="1"/>
  <c r="P10" i="1"/>
  <c r="G11" i="1"/>
  <c r="J11" i="1"/>
  <c r="P11" i="1"/>
  <c r="G12" i="1"/>
  <c r="J12" i="1"/>
  <c r="P12" i="1"/>
  <c r="G13" i="1"/>
  <c r="J13" i="1"/>
  <c r="P13" i="1"/>
  <c r="G14" i="1"/>
  <c r="J14" i="1"/>
  <c r="P14" i="1"/>
  <c r="G15" i="1"/>
  <c r="J15" i="1"/>
  <c r="P15" i="1"/>
  <c r="G16" i="1"/>
  <c r="J16" i="1"/>
  <c r="P16" i="1"/>
  <c r="G17" i="1"/>
  <c r="J17" i="1"/>
  <c r="P17" i="1"/>
  <c r="G18" i="1"/>
  <c r="J18" i="1"/>
  <c r="P18" i="1"/>
  <c r="G19" i="1"/>
  <c r="J19" i="1"/>
  <c r="P19" i="1"/>
  <c r="G20" i="1"/>
  <c r="J20" i="1"/>
  <c r="P20" i="1"/>
  <c r="G21" i="1"/>
  <c r="J21" i="1"/>
  <c r="P21" i="1"/>
  <c r="G22" i="1"/>
  <c r="J22" i="1"/>
  <c r="P22" i="1"/>
  <c r="G23" i="1"/>
  <c r="J23" i="1"/>
  <c r="P23" i="1"/>
  <c r="G24" i="1"/>
  <c r="J24" i="1"/>
  <c r="P24" i="1"/>
  <c r="G25" i="1"/>
  <c r="J25" i="1"/>
  <c r="P25" i="1"/>
  <c r="G26" i="1"/>
  <c r="J26" i="1"/>
  <c r="P26" i="1"/>
  <c r="G27" i="1"/>
  <c r="J27" i="1"/>
  <c r="P27" i="1"/>
  <c r="G28" i="1"/>
  <c r="J28" i="1"/>
  <c r="P28" i="1"/>
  <c r="G29" i="1"/>
  <c r="J29" i="1"/>
  <c r="P29" i="1"/>
  <c r="G30" i="1"/>
  <c r="J30" i="1"/>
  <c r="P30" i="1"/>
  <c r="G31" i="1"/>
  <c r="J31" i="1"/>
  <c r="P31" i="1"/>
  <c r="G32" i="1"/>
  <c r="J32" i="1"/>
  <c r="P32" i="1"/>
  <c r="G33" i="1"/>
  <c r="J33" i="1"/>
  <c r="P33" i="1"/>
  <c r="G34" i="1"/>
  <c r="J34" i="1"/>
  <c r="P34" i="1"/>
  <c r="G35" i="1"/>
  <c r="J35" i="1"/>
  <c r="P35" i="1"/>
  <c r="G36" i="1"/>
  <c r="J36" i="1"/>
  <c r="P36" i="1"/>
  <c r="G37" i="1"/>
  <c r="J37" i="1"/>
  <c r="P37" i="1"/>
  <c r="G38" i="1"/>
  <c r="J38" i="1"/>
  <c r="P38" i="1"/>
  <c r="G39" i="1"/>
  <c r="J39" i="1"/>
  <c r="P39" i="1"/>
  <c r="G40" i="1"/>
  <c r="J40" i="1"/>
  <c r="P40" i="1"/>
  <c r="G41" i="1"/>
  <c r="J41" i="1"/>
  <c r="P41" i="1"/>
  <c r="G42" i="1"/>
  <c r="J42" i="1"/>
  <c r="P42" i="1"/>
  <c r="G43" i="1"/>
  <c r="J43" i="1"/>
  <c r="P43" i="1"/>
  <c r="G44" i="1"/>
  <c r="J44" i="1"/>
  <c r="P44" i="1"/>
  <c r="G45" i="1"/>
  <c r="J45" i="1"/>
  <c r="P45" i="1"/>
  <c r="G46" i="1"/>
  <c r="J46" i="1"/>
  <c r="P46" i="1"/>
  <c r="G47" i="1"/>
  <c r="J47" i="1"/>
  <c r="P47" i="1"/>
  <c r="G48" i="1"/>
  <c r="J48" i="1"/>
  <c r="P48" i="1"/>
  <c r="G49" i="1"/>
  <c r="J49" i="1"/>
  <c r="P49" i="1"/>
  <c r="G50" i="1"/>
  <c r="J50" i="1"/>
  <c r="P50" i="1"/>
  <c r="G51" i="1"/>
  <c r="J51" i="1"/>
  <c r="P51" i="1"/>
  <c r="G52" i="1"/>
  <c r="J52" i="1"/>
  <c r="P52" i="1"/>
  <c r="G53" i="1"/>
  <c r="J53" i="1"/>
  <c r="P53" i="1"/>
  <c r="G54" i="1"/>
  <c r="J54" i="1"/>
  <c r="P54" i="1"/>
  <c r="G9" i="1"/>
  <c r="J9" i="1"/>
  <c r="P9" i="1"/>
  <c r="G54" i="6"/>
  <c r="I54" i="6"/>
  <c r="P54" i="6"/>
  <c r="G10" i="6"/>
  <c r="I10" i="6"/>
  <c r="P10" i="6"/>
  <c r="G11" i="6"/>
  <c r="I11" i="6"/>
  <c r="P11" i="6"/>
  <c r="G12" i="6"/>
  <c r="I12" i="6"/>
  <c r="P12" i="6"/>
  <c r="G13" i="6"/>
  <c r="I13" i="6"/>
  <c r="P13" i="6"/>
  <c r="G14" i="6"/>
  <c r="I14" i="6"/>
  <c r="P14" i="6"/>
  <c r="G15" i="6"/>
  <c r="I15" i="6"/>
  <c r="P15" i="6"/>
  <c r="G16" i="6"/>
  <c r="I16" i="6"/>
  <c r="P16" i="6"/>
  <c r="G17" i="6"/>
  <c r="I17" i="6"/>
  <c r="P17" i="6"/>
  <c r="G18" i="6"/>
  <c r="I18" i="6"/>
  <c r="P18" i="6"/>
  <c r="G19" i="6"/>
  <c r="I19" i="6"/>
  <c r="P19" i="6"/>
  <c r="G20" i="6"/>
  <c r="I20" i="6"/>
  <c r="P20" i="6"/>
  <c r="G21" i="6"/>
  <c r="I21" i="6"/>
  <c r="P21" i="6"/>
  <c r="G22" i="6"/>
  <c r="I22" i="6"/>
  <c r="P22" i="6"/>
  <c r="G23" i="6"/>
  <c r="I23" i="6"/>
  <c r="P23" i="6"/>
  <c r="G24" i="6"/>
  <c r="I24" i="6"/>
  <c r="P24" i="6"/>
  <c r="G25" i="6"/>
  <c r="I25" i="6"/>
  <c r="P25" i="6"/>
  <c r="G26" i="6"/>
  <c r="I26" i="6"/>
  <c r="P26" i="6"/>
  <c r="G27" i="6"/>
  <c r="I27" i="6"/>
  <c r="P27" i="6"/>
  <c r="G28" i="6"/>
  <c r="I28" i="6"/>
  <c r="P28" i="6"/>
  <c r="G29" i="6"/>
  <c r="I29" i="6"/>
  <c r="P29" i="6"/>
  <c r="G30" i="6"/>
  <c r="I30" i="6"/>
  <c r="P30" i="6"/>
  <c r="G31" i="6"/>
  <c r="I31" i="6"/>
  <c r="P31" i="6"/>
  <c r="G32" i="6"/>
  <c r="I32" i="6"/>
  <c r="P32" i="6"/>
  <c r="G33" i="6"/>
  <c r="I33" i="6"/>
  <c r="P33" i="6"/>
  <c r="G34" i="6"/>
  <c r="I34" i="6"/>
  <c r="P34" i="6"/>
  <c r="G35" i="6"/>
  <c r="I35" i="6"/>
  <c r="P35" i="6"/>
  <c r="G36" i="6"/>
  <c r="I36" i="6"/>
  <c r="P36" i="6"/>
  <c r="G37" i="6"/>
  <c r="I37" i="6"/>
  <c r="P37" i="6"/>
  <c r="G38" i="6"/>
  <c r="I38" i="6"/>
  <c r="P38" i="6"/>
  <c r="G39" i="6"/>
  <c r="I39" i="6"/>
  <c r="P39" i="6"/>
  <c r="G40" i="6"/>
  <c r="I40" i="6"/>
  <c r="P40" i="6"/>
  <c r="G41" i="6"/>
  <c r="I41" i="6"/>
  <c r="P41" i="6"/>
  <c r="G42" i="6"/>
  <c r="I42" i="6"/>
  <c r="P42" i="6"/>
  <c r="G43" i="6"/>
  <c r="I43" i="6"/>
  <c r="P43" i="6"/>
  <c r="G44" i="6"/>
  <c r="I44" i="6"/>
  <c r="P44" i="6"/>
  <c r="G45" i="6"/>
  <c r="I45" i="6"/>
  <c r="P45" i="6"/>
  <c r="G46" i="6"/>
  <c r="I46" i="6"/>
  <c r="P46" i="6"/>
  <c r="G47" i="6"/>
  <c r="I47" i="6"/>
  <c r="P47" i="6"/>
  <c r="G48" i="6"/>
  <c r="I48" i="6"/>
  <c r="P48" i="6"/>
  <c r="G49" i="6"/>
  <c r="I49" i="6"/>
  <c r="P49" i="6"/>
  <c r="G50" i="6"/>
  <c r="I50" i="6"/>
  <c r="P50" i="6"/>
  <c r="G51" i="6"/>
  <c r="I51" i="6"/>
  <c r="P51" i="6"/>
  <c r="G52" i="6"/>
  <c r="I52" i="6"/>
  <c r="P52" i="6"/>
  <c r="G53" i="6"/>
  <c r="I53" i="6"/>
  <c r="P53" i="6"/>
  <c r="G9" i="6"/>
  <c r="I9" i="6"/>
  <c r="P9" i="6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8"/>
  <c r="J10" i="8"/>
  <c r="P10" i="8"/>
  <c r="E11" i="8"/>
  <c r="J11" i="8"/>
  <c r="P11" i="8"/>
  <c r="E12" i="8"/>
  <c r="J12" i="8"/>
  <c r="P12" i="8"/>
  <c r="E13" i="8"/>
  <c r="J13" i="8"/>
  <c r="P13" i="8"/>
  <c r="E14" i="8"/>
  <c r="J14" i="8"/>
  <c r="P14" i="8"/>
  <c r="E15" i="8"/>
  <c r="J15" i="8"/>
  <c r="P15" i="8"/>
  <c r="E16" i="8"/>
  <c r="J16" i="8"/>
  <c r="P16" i="8"/>
  <c r="E17" i="8"/>
  <c r="J17" i="8"/>
  <c r="P17" i="8"/>
  <c r="E18" i="8"/>
  <c r="J18" i="8"/>
  <c r="P18" i="8"/>
  <c r="E19" i="8"/>
  <c r="J19" i="8"/>
  <c r="P19" i="8"/>
  <c r="E20" i="8"/>
  <c r="J20" i="8"/>
  <c r="P20" i="8"/>
  <c r="E21" i="8"/>
  <c r="J21" i="8"/>
  <c r="P21" i="8"/>
  <c r="E22" i="8"/>
  <c r="J22" i="8"/>
  <c r="P22" i="8"/>
  <c r="E23" i="8"/>
  <c r="J23" i="8"/>
  <c r="P23" i="8"/>
  <c r="E24" i="8"/>
  <c r="J24" i="8"/>
  <c r="P24" i="8"/>
  <c r="E25" i="8"/>
  <c r="J25" i="8"/>
  <c r="P25" i="8"/>
  <c r="E26" i="8"/>
  <c r="J26" i="8"/>
  <c r="P26" i="8"/>
  <c r="E27" i="8"/>
  <c r="J27" i="8"/>
  <c r="P27" i="8"/>
  <c r="E28" i="8"/>
  <c r="J28" i="8"/>
  <c r="P28" i="8"/>
  <c r="E29" i="8"/>
  <c r="J29" i="8"/>
  <c r="P29" i="8"/>
  <c r="E30" i="8"/>
  <c r="J30" i="8"/>
  <c r="P30" i="8"/>
  <c r="E31" i="8"/>
  <c r="J31" i="8"/>
  <c r="P31" i="8"/>
  <c r="E32" i="8"/>
  <c r="J32" i="8"/>
  <c r="P32" i="8"/>
  <c r="E33" i="8"/>
  <c r="J33" i="8"/>
  <c r="P33" i="8"/>
  <c r="E34" i="8"/>
  <c r="J34" i="8"/>
  <c r="P34" i="8"/>
  <c r="E35" i="8"/>
  <c r="J35" i="8"/>
  <c r="P35" i="8"/>
  <c r="E36" i="8"/>
  <c r="J36" i="8"/>
  <c r="P36" i="8"/>
  <c r="E37" i="8"/>
  <c r="J37" i="8"/>
  <c r="P37" i="8"/>
  <c r="E38" i="8"/>
  <c r="J38" i="8"/>
  <c r="P38" i="8"/>
  <c r="E39" i="8"/>
  <c r="J39" i="8"/>
  <c r="P39" i="8"/>
  <c r="E40" i="8"/>
  <c r="J40" i="8"/>
  <c r="P40" i="8"/>
  <c r="E41" i="8"/>
  <c r="J41" i="8"/>
  <c r="P41" i="8"/>
  <c r="E42" i="8"/>
  <c r="J42" i="8"/>
  <c r="P42" i="8"/>
  <c r="E43" i="8"/>
  <c r="J43" i="8"/>
  <c r="P43" i="8"/>
  <c r="E44" i="8"/>
  <c r="J44" i="8"/>
  <c r="P44" i="8"/>
  <c r="E45" i="8"/>
  <c r="J45" i="8"/>
  <c r="P45" i="8"/>
  <c r="E46" i="8"/>
  <c r="J46" i="8"/>
  <c r="P46" i="8"/>
  <c r="E47" i="8"/>
  <c r="J47" i="8"/>
  <c r="P47" i="8"/>
  <c r="E48" i="8"/>
  <c r="J48" i="8"/>
  <c r="P48" i="8"/>
  <c r="E49" i="8"/>
  <c r="J49" i="8"/>
  <c r="P49" i="8"/>
  <c r="E50" i="8"/>
  <c r="J50" i="8"/>
  <c r="P50" i="8"/>
  <c r="E51" i="8"/>
  <c r="J51" i="8"/>
  <c r="P51" i="8"/>
  <c r="E52" i="8"/>
  <c r="J52" i="8"/>
  <c r="P52" i="8"/>
  <c r="E53" i="8"/>
  <c r="J53" i="8"/>
  <c r="P53" i="8"/>
  <c r="E9" i="8"/>
  <c r="J9" i="8"/>
  <c r="P9" i="8"/>
  <c r="E10" i="9"/>
  <c r="I10" i="9"/>
  <c r="P10" i="9"/>
  <c r="E11" i="9"/>
  <c r="I11" i="9"/>
  <c r="P11" i="9"/>
  <c r="E12" i="9"/>
  <c r="I12" i="9"/>
  <c r="P12" i="9"/>
  <c r="E13" i="9"/>
  <c r="I13" i="9"/>
  <c r="P13" i="9"/>
  <c r="E14" i="9"/>
  <c r="I14" i="9"/>
  <c r="P14" i="9"/>
  <c r="E15" i="9"/>
  <c r="I15" i="9"/>
  <c r="P15" i="9"/>
  <c r="E16" i="9"/>
  <c r="I16" i="9"/>
  <c r="P16" i="9"/>
  <c r="E17" i="9"/>
  <c r="I17" i="9"/>
  <c r="P17" i="9"/>
  <c r="E18" i="9"/>
  <c r="I18" i="9"/>
  <c r="P18" i="9"/>
  <c r="E19" i="9"/>
  <c r="I19" i="9"/>
  <c r="P19" i="9"/>
  <c r="E20" i="9"/>
  <c r="I20" i="9"/>
  <c r="P20" i="9"/>
  <c r="E21" i="9"/>
  <c r="I21" i="9"/>
  <c r="P21" i="9"/>
  <c r="E22" i="9"/>
  <c r="I22" i="9"/>
  <c r="P22" i="9"/>
  <c r="E23" i="9"/>
  <c r="I23" i="9"/>
  <c r="P23" i="9"/>
  <c r="E24" i="9"/>
  <c r="I24" i="9"/>
  <c r="P24" i="9"/>
  <c r="E25" i="9"/>
  <c r="I25" i="9"/>
  <c r="P25" i="9"/>
  <c r="E26" i="9"/>
  <c r="I26" i="9"/>
  <c r="P26" i="9"/>
  <c r="E27" i="9"/>
  <c r="I27" i="9"/>
  <c r="P27" i="9"/>
  <c r="E28" i="9"/>
  <c r="I28" i="9"/>
  <c r="P28" i="9"/>
  <c r="E29" i="9"/>
  <c r="I29" i="9"/>
  <c r="P29" i="9"/>
  <c r="E30" i="9"/>
  <c r="I30" i="9"/>
  <c r="P30" i="9"/>
  <c r="E31" i="9"/>
  <c r="I31" i="9"/>
  <c r="P31" i="9"/>
  <c r="E32" i="9"/>
  <c r="I32" i="9"/>
  <c r="P32" i="9"/>
  <c r="E33" i="9"/>
  <c r="I33" i="9"/>
  <c r="P33" i="9"/>
  <c r="E34" i="9"/>
  <c r="I34" i="9"/>
  <c r="P34" i="9"/>
  <c r="E35" i="9"/>
  <c r="I35" i="9"/>
  <c r="P35" i="9"/>
  <c r="E36" i="9"/>
  <c r="I36" i="9"/>
  <c r="P36" i="9"/>
  <c r="E37" i="9"/>
  <c r="I37" i="9"/>
  <c r="P37" i="9"/>
  <c r="E38" i="9"/>
  <c r="I38" i="9"/>
  <c r="P38" i="9"/>
  <c r="E39" i="9"/>
  <c r="I39" i="9"/>
  <c r="P39" i="9"/>
  <c r="E40" i="9"/>
  <c r="I40" i="9"/>
  <c r="P40" i="9"/>
  <c r="E41" i="9"/>
  <c r="I41" i="9"/>
  <c r="P41" i="9"/>
  <c r="E42" i="9"/>
  <c r="I42" i="9"/>
  <c r="P42" i="9"/>
  <c r="E43" i="9"/>
  <c r="I43" i="9"/>
  <c r="P43" i="9"/>
  <c r="E44" i="9"/>
  <c r="I44" i="9"/>
  <c r="P44" i="9"/>
  <c r="E45" i="9"/>
  <c r="I45" i="9"/>
  <c r="P45" i="9"/>
  <c r="E46" i="9"/>
  <c r="I46" i="9"/>
  <c r="P46" i="9"/>
  <c r="E47" i="9"/>
  <c r="I47" i="9"/>
  <c r="P47" i="9"/>
  <c r="E48" i="9"/>
  <c r="I48" i="9"/>
  <c r="P48" i="9"/>
  <c r="E49" i="9"/>
  <c r="I49" i="9"/>
  <c r="P49" i="9"/>
  <c r="E50" i="9"/>
  <c r="I50" i="9"/>
  <c r="P50" i="9"/>
  <c r="E51" i="9"/>
  <c r="I51" i="9"/>
  <c r="P51" i="9"/>
  <c r="E52" i="9"/>
  <c r="I52" i="9"/>
  <c r="P52" i="9"/>
  <c r="E53" i="9"/>
  <c r="I53" i="9"/>
  <c r="P53" i="9"/>
  <c r="E54" i="9"/>
  <c r="I54" i="9"/>
  <c r="P54" i="9"/>
  <c r="E9" i="9"/>
  <c r="I9" i="9"/>
  <c r="P9" i="9"/>
  <c r="C10" i="10"/>
  <c r="K10" i="10"/>
  <c r="P10" i="10"/>
  <c r="C11" i="10"/>
  <c r="K11" i="10"/>
  <c r="P11" i="10"/>
  <c r="C12" i="10"/>
  <c r="K12" i="10"/>
  <c r="P12" i="10"/>
  <c r="C13" i="10"/>
  <c r="K13" i="10"/>
  <c r="P13" i="10"/>
  <c r="C14" i="10"/>
  <c r="K14" i="10"/>
  <c r="P14" i="10"/>
  <c r="C15" i="10"/>
  <c r="K15" i="10"/>
  <c r="P15" i="10"/>
  <c r="C16" i="10"/>
  <c r="K16" i="10"/>
  <c r="P16" i="10"/>
  <c r="C17" i="10"/>
  <c r="K17" i="10"/>
  <c r="P17" i="10"/>
  <c r="C18" i="10"/>
  <c r="K18" i="10"/>
  <c r="P18" i="10"/>
  <c r="C19" i="10"/>
  <c r="K19" i="10"/>
  <c r="P19" i="10"/>
  <c r="C20" i="10"/>
  <c r="K20" i="10"/>
  <c r="P20" i="10"/>
  <c r="C21" i="10"/>
  <c r="K21" i="10"/>
  <c r="P21" i="10"/>
  <c r="C22" i="10"/>
  <c r="K22" i="10"/>
  <c r="P22" i="10"/>
  <c r="C23" i="10"/>
  <c r="K23" i="10"/>
  <c r="P23" i="10"/>
  <c r="C24" i="10"/>
  <c r="K24" i="10"/>
  <c r="P24" i="10"/>
  <c r="C25" i="10"/>
  <c r="K25" i="10"/>
  <c r="P25" i="10"/>
  <c r="C26" i="10"/>
  <c r="K26" i="10"/>
  <c r="P26" i="10"/>
  <c r="C27" i="10"/>
  <c r="K27" i="10"/>
  <c r="P27" i="10"/>
  <c r="C28" i="10"/>
  <c r="K28" i="10"/>
  <c r="P28" i="10"/>
  <c r="C29" i="10"/>
  <c r="K29" i="10"/>
  <c r="P29" i="10"/>
  <c r="C30" i="10"/>
  <c r="K30" i="10"/>
  <c r="P30" i="10"/>
  <c r="C31" i="10"/>
  <c r="K31" i="10"/>
  <c r="P31" i="10"/>
  <c r="C32" i="10"/>
  <c r="K32" i="10"/>
  <c r="P32" i="10"/>
  <c r="C33" i="10"/>
  <c r="K33" i="10"/>
  <c r="P33" i="10"/>
  <c r="C34" i="10"/>
  <c r="K34" i="10"/>
  <c r="P34" i="10"/>
  <c r="C35" i="10"/>
  <c r="K35" i="10"/>
  <c r="P35" i="10"/>
  <c r="C36" i="10"/>
  <c r="K36" i="10"/>
  <c r="P36" i="10"/>
  <c r="C37" i="10"/>
  <c r="K37" i="10"/>
  <c r="P37" i="10"/>
  <c r="C38" i="10"/>
  <c r="K38" i="10"/>
  <c r="P38" i="10"/>
  <c r="C39" i="10"/>
  <c r="K39" i="10"/>
  <c r="P39" i="10"/>
  <c r="C40" i="10"/>
  <c r="K40" i="10"/>
  <c r="P40" i="10"/>
  <c r="C41" i="10"/>
  <c r="K41" i="10"/>
  <c r="P41" i="10"/>
  <c r="C42" i="10"/>
  <c r="K42" i="10"/>
  <c r="P42" i="10"/>
  <c r="C43" i="10"/>
  <c r="K43" i="10"/>
  <c r="P43" i="10"/>
  <c r="C44" i="10"/>
  <c r="K44" i="10"/>
  <c r="P44" i="10"/>
  <c r="C45" i="10"/>
  <c r="K45" i="10"/>
  <c r="P45" i="10"/>
  <c r="C46" i="10"/>
  <c r="K46" i="10"/>
  <c r="P46" i="10"/>
  <c r="C47" i="10"/>
  <c r="K47" i="10"/>
  <c r="P47" i="10"/>
  <c r="C48" i="10"/>
  <c r="K48" i="10"/>
  <c r="P48" i="10"/>
  <c r="C49" i="10"/>
  <c r="K49" i="10"/>
  <c r="P49" i="10"/>
  <c r="C50" i="10"/>
  <c r="K50" i="10"/>
  <c r="P50" i="10"/>
  <c r="C51" i="10"/>
  <c r="K51" i="10"/>
  <c r="P51" i="10"/>
  <c r="C52" i="10"/>
  <c r="K52" i="10"/>
  <c r="P52" i="10"/>
  <c r="C53" i="10"/>
  <c r="K53" i="10"/>
  <c r="P53" i="10"/>
  <c r="C54" i="10"/>
  <c r="K54" i="10"/>
  <c r="P54" i="10"/>
  <c r="C9" i="10"/>
  <c r="K9" i="10"/>
  <c r="P9" i="10"/>
  <c r="C10" i="11"/>
  <c r="J10" i="11"/>
  <c r="P10" i="11"/>
  <c r="C11" i="11"/>
  <c r="J11" i="11"/>
  <c r="P11" i="11"/>
  <c r="C12" i="11"/>
  <c r="J12" i="11"/>
  <c r="P12" i="11"/>
  <c r="C13" i="11"/>
  <c r="J13" i="11"/>
  <c r="P13" i="11"/>
  <c r="C14" i="11"/>
  <c r="J14" i="11"/>
  <c r="P14" i="11"/>
  <c r="C15" i="11"/>
  <c r="J15" i="11"/>
  <c r="P15" i="11"/>
  <c r="C16" i="11"/>
  <c r="J16" i="11"/>
  <c r="P16" i="11"/>
  <c r="C17" i="11"/>
  <c r="J17" i="11"/>
  <c r="P17" i="11"/>
  <c r="C18" i="11"/>
  <c r="J18" i="11"/>
  <c r="P18" i="11"/>
  <c r="C19" i="11"/>
  <c r="J19" i="11"/>
  <c r="P19" i="11"/>
  <c r="C20" i="11"/>
  <c r="J20" i="11"/>
  <c r="P20" i="11"/>
  <c r="C21" i="11"/>
  <c r="J21" i="11"/>
  <c r="P21" i="11"/>
  <c r="C22" i="11"/>
  <c r="J22" i="11"/>
  <c r="P22" i="11"/>
  <c r="C23" i="11"/>
  <c r="J23" i="11"/>
  <c r="P23" i="11"/>
  <c r="C24" i="11"/>
  <c r="J24" i="11"/>
  <c r="P24" i="11"/>
  <c r="C25" i="11"/>
  <c r="J25" i="11"/>
  <c r="P25" i="11"/>
  <c r="C26" i="11"/>
  <c r="J26" i="11"/>
  <c r="P26" i="11"/>
  <c r="C27" i="11"/>
  <c r="J27" i="11"/>
  <c r="P27" i="11"/>
  <c r="C28" i="11"/>
  <c r="J28" i="11"/>
  <c r="P28" i="11"/>
  <c r="C29" i="11"/>
  <c r="J29" i="11"/>
  <c r="P29" i="11"/>
  <c r="C30" i="11"/>
  <c r="J30" i="11"/>
  <c r="P30" i="11"/>
  <c r="C31" i="11"/>
  <c r="J31" i="11"/>
  <c r="P31" i="11"/>
  <c r="C32" i="11"/>
  <c r="J32" i="11"/>
  <c r="P32" i="11"/>
  <c r="C33" i="11"/>
  <c r="J33" i="11"/>
  <c r="P33" i="11"/>
  <c r="C34" i="11"/>
  <c r="J34" i="11"/>
  <c r="P34" i="11"/>
  <c r="C35" i="11"/>
  <c r="J35" i="11"/>
  <c r="P35" i="11"/>
  <c r="C36" i="11"/>
  <c r="J36" i="11"/>
  <c r="P36" i="11"/>
  <c r="C37" i="11"/>
  <c r="J37" i="11"/>
  <c r="P37" i="11"/>
  <c r="C38" i="11"/>
  <c r="J38" i="11"/>
  <c r="P38" i="11"/>
  <c r="C39" i="11"/>
  <c r="J39" i="11"/>
  <c r="P39" i="11"/>
  <c r="C40" i="11"/>
  <c r="J40" i="11"/>
  <c r="P40" i="11"/>
  <c r="C41" i="11"/>
  <c r="J41" i="11"/>
  <c r="P41" i="11"/>
  <c r="C42" i="11"/>
  <c r="J42" i="11"/>
  <c r="P42" i="11"/>
  <c r="C43" i="11"/>
  <c r="J43" i="11"/>
  <c r="P43" i="11"/>
  <c r="C44" i="11"/>
  <c r="J44" i="11"/>
  <c r="P44" i="11"/>
  <c r="C45" i="11"/>
  <c r="J45" i="11"/>
  <c r="P45" i="11"/>
  <c r="C46" i="11"/>
  <c r="J46" i="11"/>
  <c r="P46" i="11"/>
  <c r="C47" i="11"/>
  <c r="J47" i="11"/>
  <c r="P47" i="11"/>
  <c r="C48" i="11"/>
  <c r="J48" i="11"/>
  <c r="P48" i="11"/>
  <c r="C49" i="11"/>
  <c r="J49" i="11"/>
  <c r="P49" i="11"/>
  <c r="C50" i="11"/>
  <c r="J50" i="11"/>
  <c r="P50" i="11"/>
  <c r="C51" i="11"/>
  <c r="J51" i="11"/>
  <c r="P51" i="11"/>
  <c r="C52" i="11"/>
  <c r="J52" i="11"/>
  <c r="P52" i="11"/>
  <c r="C53" i="11"/>
  <c r="J53" i="11"/>
  <c r="P53" i="11"/>
  <c r="C54" i="11"/>
  <c r="J54" i="11"/>
  <c r="P54" i="11"/>
  <c r="C9" i="11"/>
  <c r="J9" i="11"/>
  <c r="P9" i="11"/>
  <c r="C10" i="12"/>
  <c r="I10" i="12"/>
  <c r="P10" i="12"/>
  <c r="C11" i="12"/>
  <c r="I11" i="12"/>
  <c r="P11" i="12"/>
  <c r="C12" i="12"/>
  <c r="I12" i="12"/>
  <c r="P12" i="12"/>
  <c r="C13" i="12"/>
  <c r="I13" i="12"/>
  <c r="P13" i="12"/>
  <c r="C14" i="12"/>
  <c r="I14" i="12"/>
  <c r="P14" i="12"/>
  <c r="C15" i="12"/>
  <c r="I15" i="12"/>
  <c r="P15" i="12"/>
  <c r="C16" i="12"/>
  <c r="I16" i="12"/>
  <c r="P16" i="12"/>
  <c r="C17" i="12"/>
  <c r="I17" i="12"/>
  <c r="P17" i="12"/>
  <c r="C18" i="12"/>
  <c r="I18" i="12"/>
  <c r="P18" i="12"/>
  <c r="C19" i="12"/>
  <c r="I19" i="12"/>
  <c r="P19" i="12"/>
  <c r="C20" i="12"/>
  <c r="I20" i="12"/>
  <c r="P20" i="12"/>
  <c r="C21" i="12"/>
  <c r="I21" i="12"/>
  <c r="P21" i="12"/>
  <c r="C22" i="12"/>
  <c r="I22" i="12"/>
  <c r="P22" i="12"/>
  <c r="C23" i="12"/>
  <c r="I23" i="12"/>
  <c r="P23" i="12"/>
  <c r="C24" i="12"/>
  <c r="I24" i="12"/>
  <c r="P24" i="12"/>
  <c r="C25" i="12"/>
  <c r="I25" i="12"/>
  <c r="P25" i="12"/>
  <c r="C26" i="12"/>
  <c r="I26" i="12"/>
  <c r="P26" i="12"/>
  <c r="C27" i="12"/>
  <c r="I27" i="12"/>
  <c r="P27" i="12"/>
  <c r="C28" i="12"/>
  <c r="I28" i="12"/>
  <c r="P28" i="12"/>
  <c r="C29" i="12"/>
  <c r="I29" i="12"/>
  <c r="P29" i="12"/>
  <c r="C30" i="12"/>
  <c r="I30" i="12"/>
  <c r="P30" i="12"/>
  <c r="C31" i="12"/>
  <c r="I31" i="12"/>
  <c r="P31" i="12"/>
  <c r="C32" i="12"/>
  <c r="I32" i="12"/>
  <c r="P32" i="12"/>
  <c r="C33" i="12"/>
  <c r="I33" i="12"/>
  <c r="P33" i="12"/>
  <c r="C34" i="12"/>
  <c r="I34" i="12"/>
  <c r="P34" i="12"/>
  <c r="C35" i="12"/>
  <c r="I35" i="12"/>
  <c r="P35" i="12"/>
  <c r="C36" i="12"/>
  <c r="I36" i="12"/>
  <c r="P36" i="12"/>
  <c r="C37" i="12"/>
  <c r="I37" i="12"/>
  <c r="P37" i="12"/>
  <c r="C38" i="12"/>
  <c r="I38" i="12"/>
  <c r="P38" i="12"/>
  <c r="C39" i="12"/>
  <c r="I39" i="12"/>
  <c r="P39" i="12"/>
  <c r="C40" i="12"/>
  <c r="I40" i="12"/>
  <c r="P40" i="12"/>
  <c r="C41" i="12"/>
  <c r="I41" i="12"/>
  <c r="P41" i="12"/>
  <c r="C42" i="12"/>
  <c r="I42" i="12"/>
  <c r="P42" i="12"/>
  <c r="C43" i="12"/>
  <c r="I43" i="12"/>
  <c r="P43" i="12"/>
  <c r="C44" i="12"/>
  <c r="I44" i="12"/>
  <c r="P44" i="12"/>
  <c r="C45" i="12"/>
  <c r="I45" i="12"/>
  <c r="P45" i="12"/>
  <c r="C46" i="12"/>
  <c r="I46" i="12"/>
  <c r="P46" i="12"/>
  <c r="C47" i="12"/>
  <c r="I47" i="12"/>
  <c r="P47" i="12"/>
  <c r="C48" i="12"/>
  <c r="I48" i="12"/>
  <c r="P48" i="12"/>
  <c r="C49" i="12"/>
  <c r="I49" i="12"/>
  <c r="P49" i="12"/>
  <c r="C50" i="12"/>
  <c r="I50" i="12"/>
  <c r="P50" i="12"/>
  <c r="C51" i="12"/>
  <c r="I51" i="12"/>
  <c r="P51" i="12"/>
  <c r="C52" i="12"/>
  <c r="I52" i="12"/>
  <c r="P52" i="12"/>
  <c r="C53" i="12"/>
  <c r="I53" i="12"/>
  <c r="P53" i="12"/>
  <c r="C54" i="12"/>
  <c r="I54" i="12"/>
  <c r="P54" i="12"/>
  <c r="C9" i="12"/>
  <c r="I9" i="12"/>
  <c r="P9" i="12"/>
  <c r="S9" i="5"/>
  <c r="F9" i="5"/>
  <c r="O9" i="5"/>
  <c r="R9" i="5"/>
  <c r="X9" i="5"/>
  <c r="S10" i="5"/>
  <c r="F10" i="5"/>
  <c r="O10" i="5"/>
  <c r="R10" i="5"/>
  <c r="X10" i="5"/>
  <c r="S11" i="5"/>
  <c r="F11" i="5"/>
  <c r="O11" i="5"/>
  <c r="R11" i="5"/>
  <c r="X11" i="5"/>
  <c r="S12" i="5"/>
  <c r="F12" i="5"/>
  <c r="O12" i="5"/>
  <c r="R12" i="5"/>
  <c r="X12" i="5"/>
  <c r="S13" i="5"/>
  <c r="F13" i="5"/>
  <c r="O13" i="5"/>
  <c r="R13" i="5"/>
  <c r="X13" i="5"/>
  <c r="S14" i="5"/>
  <c r="F14" i="5"/>
  <c r="O14" i="5"/>
  <c r="R14" i="5"/>
  <c r="X14" i="5"/>
  <c r="S15" i="5"/>
  <c r="F15" i="5"/>
  <c r="O15" i="5"/>
  <c r="R15" i="5"/>
  <c r="X15" i="5"/>
  <c r="S16" i="5"/>
  <c r="F16" i="5"/>
  <c r="O16" i="5"/>
  <c r="R16" i="5"/>
  <c r="X16" i="5"/>
  <c r="S17" i="5"/>
  <c r="F17" i="5"/>
  <c r="O17" i="5"/>
  <c r="R17" i="5"/>
  <c r="X17" i="5"/>
  <c r="S18" i="5"/>
  <c r="F18" i="5"/>
  <c r="O18" i="5"/>
  <c r="R18" i="5"/>
  <c r="X18" i="5"/>
  <c r="S19" i="5"/>
  <c r="F19" i="5"/>
  <c r="O19" i="5"/>
  <c r="R19" i="5"/>
  <c r="X19" i="5"/>
  <c r="S20" i="5"/>
  <c r="F20" i="5"/>
  <c r="O20" i="5"/>
  <c r="R20" i="5"/>
  <c r="X20" i="5"/>
  <c r="S21" i="5"/>
  <c r="F21" i="5"/>
  <c r="O21" i="5"/>
  <c r="R21" i="5"/>
  <c r="X21" i="5"/>
  <c r="S22" i="5"/>
  <c r="F22" i="5"/>
  <c r="O22" i="5"/>
  <c r="R22" i="5"/>
  <c r="X22" i="5"/>
  <c r="S23" i="5"/>
  <c r="F23" i="5"/>
  <c r="O23" i="5"/>
  <c r="R23" i="5"/>
  <c r="X23" i="5"/>
  <c r="S24" i="5"/>
  <c r="F24" i="5"/>
  <c r="O24" i="5"/>
  <c r="R24" i="5"/>
  <c r="X24" i="5"/>
  <c r="S25" i="5"/>
  <c r="F25" i="5"/>
  <c r="O25" i="5"/>
  <c r="R25" i="5"/>
  <c r="X25" i="5"/>
  <c r="S26" i="5"/>
  <c r="F26" i="5"/>
  <c r="O26" i="5"/>
  <c r="R26" i="5"/>
  <c r="X26" i="5"/>
  <c r="S27" i="5"/>
  <c r="F27" i="5"/>
  <c r="O27" i="5"/>
  <c r="R27" i="5"/>
  <c r="X27" i="5"/>
  <c r="S28" i="5"/>
  <c r="F28" i="5"/>
  <c r="O28" i="5"/>
  <c r="R28" i="5"/>
  <c r="X28" i="5"/>
  <c r="S29" i="5"/>
  <c r="F29" i="5"/>
  <c r="O29" i="5"/>
  <c r="R29" i="5"/>
  <c r="X29" i="5"/>
  <c r="S30" i="5"/>
  <c r="F30" i="5"/>
  <c r="O30" i="5"/>
  <c r="R30" i="5"/>
  <c r="X30" i="5"/>
  <c r="S31" i="5"/>
  <c r="F31" i="5"/>
  <c r="O31" i="5"/>
  <c r="R31" i="5"/>
  <c r="X31" i="5"/>
  <c r="S32" i="5"/>
  <c r="F32" i="5"/>
  <c r="O32" i="5"/>
  <c r="R32" i="5"/>
  <c r="X32" i="5"/>
  <c r="S33" i="5"/>
  <c r="F33" i="5"/>
  <c r="O33" i="5"/>
  <c r="R33" i="5"/>
  <c r="X33" i="5"/>
  <c r="S34" i="5"/>
  <c r="F34" i="5"/>
  <c r="O34" i="5"/>
  <c r="R34" i="5"/>
  <c r="X34" i="5"/>
  <c r="S35" i="5"/>
  <c r="F35" i="5"/>
  <c r="O35" i="5"/>
  <c r="R35" i="5"/>
  <c r="X35" i="5"/>
  <c r="S36" i="5"/>
  <c r="F36" i="5"/>
  <c r="O36" i="5"/>
  <c r="R36" i="5"/>
  <c r="X36" i="5"/>
  <c r="S37" i="5"/>
  <c r="F37" i="5"/>
  <c r="O37" i="5"/>
  <c r="R37" i="5"/>
  <c r="X37" i="5"/>
  <c r="S38" i="5"/>
  <c r="F38" i="5"/>
  <c r="O38" i="5"/>
  <c r="R38" i="5"/>
  <c r="X38" i="5"/>
  <c r="S39" i="5"/>
  <c r="F39" i="5"/>
  <c r="O39" i="5"/>
  <c r="R39" i="5"/>
  <c r="X39" i="5"/>
  <c r="S40" i="5"/>
  <c r="F40" i="5"/>
  <c r="O40" i="5"/>
  <c r="R40" i="5"/>
  <c r="X40" i="5"/>
  <c r="S41" i="5"/>
  <c r="F41" i="5"/>
  <c r="O41" i="5"/>
  <c r="R41" i="5"/>
  <c r="X41" i="5"/>
  <c r="S42" i="5"/>
  <c r="F42" i="5"/>
  <c r="O42" i="5"/>
  <c r="R42" i="5"/>
  <c r="X42" i="5"/>
  <c r="S43" i="5"/>
  <c r="F43" i="5"/>
  <c r="O43" i="5"/>
  <c r="R43" i="5"/>
  <c r="X43" i="5"/>
  <c r="S44" i="5"/>
  <c r="F44" i="5"/>
  <c r="O44" i="5"/>
  <c r="R44" i="5"/>
  <c r="X44" i="5"/>
  <c r="S45" i="5"/>
  <c r="F45" i="5"/>
  <c r="O45" i="5"/>
  <c r="R45" i="5"/>
  <c r="X45" i="5"/>
  <c r="S46" i="5"/>
  <c r="F46" i="5"/>
  <c r="O46" i="5"/>
  <c r="R46" i="5"/>
  <c r="X46" i="5"/>
  <c r="S47" i="5"/>
  <c r="F47" i="5"/>
  <c r="O47" i="5"/>
  <c r="R47" i="5"/>
  <c r="X47" i="5"/>
  <c r="S48" i="5"/>
  <c r="F48" i="5"/>
  <c r="O48" i="5"/>
  <c r="R48" i="5"/>
  <c r="X48" i="5"/>
  <c r="S49" i="5"/>
  <c r="F49" i="5"/>
  <c r="O49" i="5"/>
  <c r="R49" i="5"/>
  <c r="X49" i="5"/>
  <c r="S50" i="5"/>
  <c r="F50" i="5"/>
  <c r="O50" i="5"/>
  <c r="R50" i="5"/>
  <c r="X50" i="5"/>
  <c r="S51" i="5"/>
  <c r="F51" i="5"/>
  <c r="O51" i="5"/>
  <c r="R51" i="5"/>
  <c r="X51" i="5"/>
  <c r="S52" i="5"/>
  <c r="F52" i="5"/>
  <c r="O52" i="5"/>
  <c r="R52" i="5"/>
  <c r="X52" i="5"/>
  <c r="S53" i="5"/>
  <c r="F53" i="5"/>
  <c r="O53" i="5"/>
  <c r="R53" i="5"/>
  <c r="X53" i="5"/>
  <c r="S54" i="5"/>
  <c r="F54" i="5"/>
  <c r="O54" i="5"/>
  <c r="R54" i="5"/>
  <c r="X54" i="5"/>
  <c r="X56" i="5"/>
  <c r="V9" i="5"/>
  <c r="U9" i="5"/>
  <c r="Y9" i="5"/>
  <c r="V10" i="5"/>
  <c r="U10" i="5"/>
  <c r="Y10" i="5"/>
  <c r="V11" i="5"/>
  <c r="U11" i="5"/>
  <c r="Y11" i="5"/>
  <c r="V12" i="5"/>
  <c r="U12" i="5"/>
  <c r="Y12" i="5"/>
  <c r="V13" i="5"/>
  <c r="U13" i="5"/>
  <c r="Y13" i="5"/>
  <c r="V14" i="5"/>
  <c r="U14" i="5"/>
  <c r="Y14" i="5"/>
  <c r="V15" i="5"/>
  <c r="U15" i="5"/>
  <c r="Y15" i="5"/>
  <c r="V16" i="5"/>
  <c r="U16" i="5"/>
  <c r="Y16" i="5"/>
  <c r="V17" i="5"/>
  <c r="U17" i="5"/>
  <c r="Y17" i="5"/>
  <c r="V18" i="5"/>
  <c r="U18" i="5"/>
  <c r="Y18" i="5"/>
  <c r="V19" i="5"/>
  <c r="U19" i="5"/>
  <c r="Y19" i="5"/>
  <c r="V20" i="5"/>
  <c r="U20" i="5"/>
  <c r="Y20" i="5"/>
  <c r="V21" i="5"/>
  <c r="U21" i="5"/>
  <c r="Y21" i="5"/>
  <c r="V22" i="5"/>
  <c r="U22" i="5"/>
  <c r="Y22" i="5"/>
  <c r="V23" i="5"/>
  <c r="U23" i="5"/>
  <c r="Y23" i="5"/>
  <c r="V24" i="5"/>
  <c r="U24" i="5"/>
  <c r="Y24" i="5"/>
  <c r="V25" i="5"/>
  <c r="U25" i="5"/>
  <c r="Y25" i="5"/>
  <c r="V26" i="5"/>
  <c r="U26" i="5"/>
  <c r="Y26" i="5"/>
  <c r="V27" i="5"/>
  <c r="U27" i="5"/>
  <c r="Y27" i="5"/>
  <c r="V28" i="5"/>
  <c r="U28" i="5"/>
  <c r="Y28" i="5"/>
  <c r="V29" i="5"/>
  <c r="U29" i="5"/>
  <c r="Y29" i="5"/>
  <c r="V30" i="5"/>
  <c r="U30" i="5"/>
  <c r="Y30" i="5"/>
  <c r="V31" i="5"/>
  <c r="U31" i="5"/>
  <c r="Y31" i="5"/>
  <c r="V32" i="5"/>
  <c r="U32" i="5"/>
  <c r="Y32" i="5"/>
  <c r="V33" i="5"/>
  <c r="U33" i="5"/>
  <c r="Y33" i="5"/>
  <c r="V34" i="5"/>
  <c r="U34" i="5"/>
  <c r="Y34" i="5"/>
  <c r="V35" i="5"/>
  <c r="U35" i="5"/>
  <c r="Y35" i="5"/>
  <c r="V36" i="5"/>
  <c r="U36" i="5"/>
  <c r="Y36" i="5"/>
  <c r="V37" i="5"/>
  <c r="U37" i="5"/>
  <c r="Y37" i="5"/>
  <c r="V38" i="5"/>
  <c r="U38" i="5"/>
  <c r="Y38" i="5"/>
  <c r="V39" i="5"/>
  <c r="U39" i="5"/>
  <c r="Y39" i="5"/>
  <c r="V40" i="5"/>
  <c r="U40" i="5"/>
  <c r="Y40" i="5"/>
  <c r="V41" i="5"/>
  <c r="U41" i="5"/>
  <c r="Y41" i="5"/>
  <c r="V42" i="5"/>
  <c r="U42" i="5"/>
  <c r="Y42" i="5"/>
  <c r="V43" i="5"/>
  <c r="U43" i="5"/>
  <c r="Y43" i="5"/>
  <c r="V44" i="5"/>
  <c r="U44" i="5"/>
  <c r="Y44" i="5"/>
  <c r="V45" i="5"/>
  <c r="U45" i="5"/>
  <c r="Y45" i="5"/>
  <c r="V46" i="5"/>
  <c r="U46" i="5"/>
  <c r="Y46" i="5"/>
  <c r="V47" i="5"/>
  <c r="U47" i="5"/>
  <c r="Y47" i="5"/>
  <c r="V48" i="5"/>
  <c r="U48" i="5"/>
  <c r="Y48" i="5"/>
  <c r="V49" i="5"/>
  <c r="U49" i="5"/>
  <c r="Y49" i="5"/>
  <c r="V50" i="5"/>
  <c r="U50" i="5"/>
  <c r="Y50" i="5"/>
  <c r="V51" i="5"/>
  <c r="U51" i="5"/>
  <c r="Y51" i="5"/>
  <c r="V52" i="5"/>
  <c r="U52" i="5"/>
  <c r="Y52" i="5"/>
  <c r="V53" i="5"/>
  <c r="U53" i="5"/>
  <c r="Y53" i="5"/>
  <c r="V54" i="5"/>
  <c r="U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D56" i="5"/>
  <c r="S9" i="1"/>
  <c r="F9" i="1"/>
  <c r="O9" i="1"/>
  <c r="R9" i="1"/>
  <c r="X9" i="1"/>
  <c r="S10" i="1"/>
  <c r="F10" i="1"/>
  <c r="O10" i="1"/>
  <c r="R10" i="1"/>
  <c r="X10" i="1"/>
  <c r="S11" i="1"/>
  <c r="F11" i="1"/>
  <c r="O11" i="1"/>
  <c r="R11" i="1"/>
  <c r="X11" i="1"/>
  <c r="S12" i="1"/>
  <c r="F12" i="1"/>
  <c r="O12" i="1"/>
  <c r="R12" i="1"/>
  <c r="X12" i="1"/>
  <c r="S13" i="1"/>
  <c r="F13" i="1"/>
  <c r="O13" i="1"/>
  <c r="R13" i="1"/>
  <c r="X13" i="1"/>
  <c r="S14" i="1"/>
  <c r="F14" i="1"/>
  <c r="O14" i="1"/>
  <c r="R14" i="1"/>
  <c r="X14" i="1"/>
  <c r="S15" i="1"/>
  <c r="F15" i="1"/>
  <c r="O15" i="1"/>
  <c r="R15" i="1"/>
  <c r="X15" i="1"/>
  <c r="S16" i="1"/>
  <c r="F16" i="1"/>
  <c r="O16" i="1"/>
  <c r="R16" i="1"/>
  <c r="X16" i="1"/>
  <c r="S17" i="1"/>
  <c r="F17" i="1"/>
  <c r="O17" i="1"/>
  <c r="R17" i="1"/>
  <c r="X17" i="1"/>
  <c r="S18" i="1"/>
  <c r="F18" i="1"/>
  <c r="O18" i="1"/>
  <c r="R18" i="1"/>
  <c r="X18" i="1"/>
  <c r="S19" i="1"/>
  <c r="F19" i="1"/>
  <c r="O19" i="1"/>
  <c r="R19" i="1"/>
  <c r="X19" i="1"/>
  <c r="S20" i="1"/>
  <c r="F20" i="1"/>
  <c r="O20" i="1"/>
  <c r="R20" i="1"/>
  <c r="X20" i="1"/>
  <c r="S21" i="1"/>
  <c r="F21" i="1"/>
  <c r="O21" i="1"/>
  <c r="R21" i="1"/>
  <c r="X21" i="1"/>
  <c r="S22" i="1"/>
  <c r="F22" i="1"/>
  <c r="O22" i="1"/>
  <c r="R22" i="1"/>
  <c r="X22" i="1"/>
  <c r="S23" i="1"/>
  <c r="F23" i="1"/>
  <c r="O23" i="1"/>
  <c r="R23" i="1"/>
  <c r="X23" i="1"/>
  <c r="S24" i="1"/>
  <c r="F24" i="1"/>
  <c r="O24" i="1"/>
  <c r="R24" i="1"/>
  <c r="X24" i="1"/>
  <c r="S25" i="1"/>
  <c r="F25" i="1"/>
  <c r="O25" i="1"/>
  <c r="R25" i="1"/>
  <c r="X25" i="1"/>
  <c r="S26" i="1"/>
  <c r="F26" i="1"/>
  <c r="O26" i="1"/>
  <c r="R26" i="1"/>
  <c r="X26" i="1"/>
  <c r="S27" i="1"/>
  <c r="F27" i="1"/>
  <c r="O27" i="1"/>
  <c r="R27" i="1"/>
  <c r="X27" i="1"/>
  <c r="S28" i="1"/>
  <c r="F28" i="1"/>
  <c r="O28" i="1"/>
  <c r="R28" i="1"/>
  <c r="X28" i="1"/>
  <c r="S29" i="1"/>
  <c r="F29" i="1"/>
  <c r="O29" i="1"/>
  <c r="R29" i="1"/>
  <c r="X29" i="1"/>
  <c r="S30" i="1"/>
  <c r="F30" i="1"/>
  <c r="O30" i="1"/>
  <c r="R30" i="1"/>
  <c r="X30" i="1"/>
  <c r="S31" i="1"/>
  <c r="F31" i="1"/>
  <c r="O31" i="1"/>
  <c r="R31" i="1"/>
  <c r="X31" i="1"/>
  <c r="S32" i="1"/>
  <c r="F32" i="1"/>
  <c r="O32" i="1"/>
  <c r="R32" i="1"/>
  <c r="X32" i="1"/>
  <c r="S33" i="1"/>
  <c r="F33" i="1"/>
  <c r="O33" i="1"/>
  <c r="R33" i="1"/>
  <c r="X33" i="1"/>
  <c r="S34" i="1"/>
  <c r="F34" i="1"/>
  <c r="O34" i="1"/>
  <c r="R34" i="1"/>
  <c r="X34" i="1"/>
  <c r="S35" i="1"/>
  <c r="F35" i="1"/>
  <c r="O35" i="1"/>
  <c r="R35" i="1"/>
  <c r="X35" i="1"/>
  <c r="S36" i="1"/>
  <c r="F36" i="1"/>
  <c r="O36" i="1"/>
  <c r="R36" i="1"/>
  <c r="X36" i="1"/>
  <c r="S37" i="1"/>
  <c r="F37" i="1"/>
  <c r="O37" i="1"/>
  <c r="R37" i="1"/>
  <c r="X37" i="1"/>
  <c r="S38" i="1"/>
  <c r="F38" i="1"/>
  <c r="O38" i="1"/>
  <c r="R38" i="1"/>
  <c r="X38" i="1"/>
  <c r="S39" i="1"/>
  <c r="F39" i="1"/>
  <c r="O39" i="1"/>
  <c r="R39" i="1"/>
  <c r="X39" i="1"/>
  <c r="S40" i="1"/>
  <c r="F40" i="1"/>
  <c r="O40" i="1"/>
  <c r="R40" i="1"/>
  <c r="X40" i="1"/>
  <c r="S41" i="1"/>
  <c r="F41" i="1"/>
  <c r="O41" i="1"/>
  <c r="R41" i="1"/>
  <c r="X41" i="1"/>
  <c r="S42" i="1"/>
  <c r="F42" i="1"/>
  <c r="O42" i="1"/>
  <c r="R42" i="1"/>
  <c r="X42" i="1"/>
  <c r="S43" i="1"/>
  <c r="F43" i="1"/>
  <c r="O43" i="1"/>
  <c r="R43" i="1"/>
  <c r="X43" i="1"/>
  <c r="S44" i="1"/>
  <c r="F44" i="1"/>
  <c r="O44" i="1"/>
  <c r="R44" i="1"/>
  <c r="X44" i="1"/>
  <c r="S45" i="1"/>
  <c r="F45" i="1"/>
  <c r="O45" i="1"/>
  <c r="R45" i="1"/>
  <c r="X45" i="1"/>
  <c r="S46" i="1"/>
  <c r="F46" i="1"/>
  <c r="O46" i="1"/>
  <c r="R46" i="1"/>
  <c r="X46" i="1"/>
  <c r="S47" i="1"/>
  <c r="F47" i="1"/>
  <c r="O47" i="1"/>
  <c r="R47" i="1"/>
  <c r="X47" i="1"/>
  <c r="S48" i="1"/>
  <c r="F48" i="1"/>
  <c r="O48" i="1"/>
  <c r="R48" i="1"/>
  <c r="X48" i="1"/>
  <c r="S49" i="1"/>
  <c r="F49" i="1"/>
  <c r="O49" i="1"/>
  <c r="R49" i="1"/>
  <c r="X49" i="1"/>
  <c r="S50" i="1"/>
  <c r="F50" i="1"/>
  <c r="O50" i="1"/>
  <c r="R50" i="1"/>
  <c r="X50" i="1"/>
  <c r="S51" i="1"/>
  <c r="F51" i="1"/>
  <c r="O51" i="1"/>
  <c r="R51" i="1"/>
  <c r="X51" i="1"/>
  <c r="S52" i="1"/>
  <c r="F52" i="1"/>
  <c r="O52" i="1"/>
  <c r="R52" i="1"/>
  <c r="X52" i="1"/>
  <c r="S53" i="1"/>
  <c r="F53" i="1"/>
  <c r="O53" i="1"/>
  <c r="R53" i="1"/>
  <c r="X53" i="1"/>
  <c r="S54" i="1"/>
  <c r="F54" i="1"/>
  <c r="O54" i="1"/>
  <c r="R54" i="1"/>
  <c r="X54" i="1"/>
  <c r="X56" i="1"/>
  <c r="V9" i="1"/>
  <c r="U9" i="1"/>
  <c r="Y9" i="1"/>
  <c r="V10" i="1"/>
  <c r="U10" i="1"/>
  <c r="Y10" i="1"/>
  <c r="V11" i="1"/>
  <c r="U11" i="1"/>
  <c r="Y11" i="1"/>
  <c r="V12" i="1"/>
  <c r="U12" i="1"/>
  <c r="Y12" i="1"/>
  <c r="V13" i="1"/>
  <c r="U13" i="1"/>
  <c r="Y13" i="1"/>
  <c r="V14" i="1"/>
  <c r="U14" i="1"/>
  <c r="Y14" i="1"/>
  <c r="V15" i="1"/>
  <c r="U15" i="1"/>
  <c r="Y15" i="1"/>
  <c r="V16" i="1"/>
  <c r="U16" i="1"/>
  <c r="Y16" i="1"/>
  <c r="V17" i="1"/>
  <c r="U17" i="1"/>
  <c r="Y17" i="1"/>
  <c r="V18" i="1"/>
  <c r="U18" i="1"/>
  <c r="Y18" i="1"/>
  <c r="V19" i="1"/>
  <c r="U19" i="1"/>
  <c r="Y19" i="1"/>
  <c r="V20" i="1"/>
  <c r="U20" i="1"/>
  <c r="Y20" i="1"/>
  <c r="V21" i="1"/>
  <c r="U21" i="1"/>
  <c r="Y21" i="1"/>
  <c r="V22" i="1"/>
  <c r="U22" i="1"/>
  <c r="Y22" i="1"/>
  <c r="V23" i="1"/>
  <c r="U23" i="1"/>
  <c r="Y23" i="1"/>
  <c r="V24" i="1"/>
  <c r="U24" i="1"/>
  <c r="Y24" i="1"/>
  <c r="V25" i="1"/>
  <c r="U25" i="1"/>
  <c r="Y25" i="1"/>
  <c r="V26" i="1"/>
  <c r="U26" i="1"/>
  <c r="Y26" i="1"/>
  <c r="V27" i="1"/>
  <c r="U27" i="1"/>
  <c r="Y27" i="1"/>
  <c r="V28" i="1"/>
  <c r="U28" i="1"/>
  <c r="Y28" i="1"/>
  <c r="V29" i="1"/>
  <c r="U29" i="1"/>
  <c r="Y29" i="1"/>
  <c r="V30" i="1"/>
  <c r="U30" i="1"/>
  <c r="Y30" i="1"/>
  <c r="V31" i="1"/>
  <c r="U31" i="1"/>
  <c r="Y31" i="1"/>
  <c r="V32" i="1"/>
  <c r="U32" i="1"/>
  <c r="Y32" i="1"/>
  <c r="V33" i="1"/>
  <c r="U33" i="1"/>
  <c r="Y33" i="1"/>
  <c r="V34" i="1"/>
  <c r="U34" i="1"/>
  <c r="Y34" i="1"/>
  <c r="V35" i="1"/>
  <c r="U35" i="1"/>
  <c r="Y35" i="1"/>
  <c r="V36" i="1"/>
  <c r="U36" i="1"/>
  <c r="Y36" i="1"/>
  <c r="V37" i="1"/>
  <c r="U37" i="1"/>
  <c r="Y37" i="1"/>
  <c r="V38" i="1"/>
  <c r="U38" i="1"/>
  <c r="Y38" i="1"/>
  <c r="V39" i="1"/>
  <c r="U39" i="1"/>
  <c r="Y39" i="1"/>
  <c r="V40" i="1"/>
  <c r="U40" i="1"/>
  <c r="Y40" i="1"/>
  <c r="V41" i="1"/>
  <c r="U41" i="1"/>
  <c r="Y41" i="1"/>
  <c r="V42" i="1"/>
  <c r="U42" i="1"/>
  <c r="Y42" i="1"/>
  <c r="V43" i="1"/>
  <c r="U43" i="1"/>
  <c r="Y43" i="1"/>
  <c r="V44" i="1"/>
  <c r="U44" i="1"/>
  <c r="Y44" i="1"/>
  <c r="V45" i="1"/>
  <c r="U45" i="1"/>
  <c r="Y45" i="1"/>
  <c r="V46" i="1"/>
  <c r="U46" i="1"/>
  <c r="Y46" i="1"/>
  <c r="V47" i="1"/>
  <c r="U47" i="1"/>
  <c r="Y47" i="1"/>
  <c r="V48" i="1"/>
  <c r="U48" i="1"/>
  <c r="Y48" i="1"/>
  <c r="V49" i="1"/>
  <c r="U49" i="1"/>
  <c r="Y49" i="1"/>
  <c r="V50" i="1"/>
  <c r="U50" i="1"/>
  <c r="Y50" i="1"/>
  <c r="V51" i="1"/>
  <c r="U51" i="1"/>
  <c r="Y51" i="1"/>
  <c r="V52" i="1"/>
  <c r="U52" i="1"/>
  <c r="Y52" i="1"/>
  <c r="V53" i="1"/>
  <c r="U53" i="1"/>
  <c r="Y53" i="1"/>
  <c r="V54" i="1"/>
  <c r="U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D56" i="1"/>
  <c r="S9" i="6"/>
  <c r="F9" i="6"/>
  <c r="O9" i="6"/>
  <c r="R9" i="6"/>
  <c r="X9" i="6"/>
  <c r="S10" i="6"/>
  <c r="F10" i="6"/>
  <c r="O10" i="6"/>
  <c r="R10" i="6"/>
  <c r="X10" i="6"/>
  <c r="S11" i="6"/>
  <c r="F11" i="6"/>
  <c r="O11" i="6"/>
  <c r="R11" i="6"/>
  <c r="X11" i="6"/>
  <c r="S12" i="6"/>
  <c r="F12" i="6"/>
  <c r="O12" i="6"/>
  <c r="R12" i="6"/>
  <c r="X12" i="6"/>
  <c r="S13" i="6"/>
  <c r="F13" i="6"/>
  <c r="O13" i="6"/>
  <c r="R13" i="6"/>
  <c r="X13" i="6"/>
  <c r="S14" i="6"/>
  <c r="F14" i="6"/>
  <c r="O14" i="6"/>
  <c r="R14" i="6"/>
  <c r="X14" i="6"/>
  <c r="S15" i="6"/>
  <c r="F15" i="6"/>
  <c r="O15" i="6"/>
  <c r="R15" i="6"/>
  <c r="X15" i="6"/>
  <c r="S16" i="6"/>
  <c r="F16" i="6"/>
  <c r="O16" i="6"/>
  <c r="R16" i="6"/>
  <c r="X16" i="6"/>
  <c r="S17" i="6"/>
  <c r="F17" i="6"/>
  <c r="O17" i="6"/>
  <c r="R17" i="6"/>
  <c r="X17" i="6"/>
  <c r="S18" i="6"/>
  <c r="F18" i="6"/>
  <c r="O18" i="6"/>
  <c r="R18" i="6"/>
  <c r="X18" i="6"/>
  <c r="S19" i="6"/>
  <c r="F19" i="6"/>
  <c r="O19" i="6"/>
  <c r="R19" i="6"/>
  <c r="X19" i="6"/>
  <c r="S20" i="6"/>
  <c r="F20" i="6"/>
  <c r="O20" i="6"/>
  <c r="R20" i="6"/>
  <c r="X20" i="6"/>
  <c r="S21" i="6"/>
  <c r="F21" i="6"/>
  <c r="O21" i="6"/>
  <c r="R21" i="6"/>
  <c r="X21" i="6"/>
  <c r="S22" i="6"/>
  <c r="F22" i="6"/>
  <c r="O22" i="6"/>
  <c r="R22" i="6"/>
  <c r="X22" i="6"/>
  <c r="S23" i="6"/>
  <c r="F23" i="6"/>
  <c r="O23" i="6"/>
  <c r="R23" i="6"/>
  <c r="X23" i="6"/>
  <c r="S24" i="6"/>
  <c r="F24" i="6"/>
  <c r="O24" i="6"/>
  <c r="R24" i="6"/>
  <c r="X24" i="6"/>
  <c r="S25" i="6"/>
  <c r="F25" i="6"/>
  <c r="O25" i="6"/>
  <c r="R25" i="6"/>
  <c r="X25" i="6"/>
  <c r="S26" i="6"/>
  <c r="F26" i="6"/>
  <c r="O26" i="6"/>
  <c r="R26" i="6"/>
  <c r="X26" i="6"/>
  <c r="S27" i="6"/>
  <c r="F27" i="6"/>
  <c r="O27" i="6"/>
  <c r="R27" i="6"/>
  <c r="X27" i="6"/>
  <c r="S28" i="6"/>
  <c r="F28" i="6"/>
  <c r="O28" i="6"/>
  <c r="R28" i="6"/>
  <c r="X28" i="6"/>
  <c r="S29" i="6"/>
  <c r="F29" i="6"/>
  <c r="O29" i="6"/>
  <c r="R29" i="6"/>
  <c r="X29" i="6"/>
  <c r="S30" i="6"/>
  <c r="F30" i="6"/>
  <c r="O30" i="6"/>
  <c r="R30" i="6"/>
  <c r="X30" i="6"/>
  <c r="S31" i="6"/>
  <c r="F31" i="6"/>
  <c r="O31" i="6"/>
  <c r="R31" i="6"/>
  <c r="X31" i="6"/>
  <c r="S32" i="6"/>
  <c r="F32" i="6"/>
  <c r="O32" i="6"/>
  <c r="R32" i="6"/>
  <c r="X32" i="6"/>
  <c r="S33" i="6"/>
  <c r="F33" i="6"/>
  <c r="O33" i="6"/>
  <c r="R33" i="6"/>
  <c r="X33" i="6"/>
  <c r="S34" i="6"/>
  <c r="F34" i="6"/>
  <c r="O34" i="6"/>
  <c r="R34" i="6"/>
  <c r="X34" i="6"/>
  <c r="S35" i="6"/>
  <c r="F35" i="6"/>
  <c r="O35" i="6"/>
  <c r="R35" i="6"/>
  <c r="X35" i="6"/>
  <c r="S36" i="6"/>
  <c r="F36" i="6"/>
  <c r="O36" i="6"/>
  <c r="R36" i="6"/>
  <c r="X36" i="6"/>
  <c r="S37" i="6"/>
  <c r="F37" i="6"/>
  <c r="O37" i="6"/>
  <c r="R37" i="6"/>
  <c r="X37" i="6"/>
  <c r="S38" i="6"/>
  <c r="F38" i="6"/>
  <c r="O38" i="6"/>
  <c r="R38" i="6"/>
  <c r="X38" i="6"/>
  <c r="S39" i="6"/>
  <c r="F39" i="6"/>
  <c r="O39" i="6"/>
  <c r="R39" i="6"/>
  <c r="X39" i="6"/>
  <c r="S40" i="6"/>
  <c r="F40" i="6"/>
  <c r="O40" i="6"/>
  <c r="R40" i="6"/>
  <c r="X40" i="6"/>
  <c r="S41" i="6"/>
  <c r="F41" i="6"/>
  <c r="O41" i="6"/>
  <c r="R41" i="6"/>
  <c r="X41" i="6"/>
  <c r="S42" i="6"/>
  <c r="F42" i="6"/>
  <c r="O42" i="6"/>
  <c r="R42" i="6"/>
  <c r="X42" i="6"/>
  <c r="S43" i="6"/>
  <c r="F43" i="6"/>
  <c r="O43" i="6"/>
  <c r="R43" i="6"/>
  <c r="X43" i="6"/>
  <c r="S44" i="6"/>
  <c r="F44" i="6"/>
  <c r="O44" i="6"/>
  <c r="R44" i="6"/>
  <c r="X44" i="6"/>
  <c r="S45" i="6"/>
  <c r="F45" i="6"/>
  <c r="O45" i="6"/>
  <c r="R45" i="6"/>
  <c r="X45" i="6"/>
  <c r="S46" i="6"/>
  <c r="F46" i="6"/>
  <c r="O46" i="6"/>
  <c r="R46" i="6"/>
  <c r="X46" i="6"/>
  <c r="S47" i="6"/>
  <c r="F47" i="6"/>
  <c r="O47" i="6"/>
  <c r="R47" i="6"/>
  <c r="X47" i="6"/>
  <c r="S48" i="6"/>
  <c r="F48" i="6"/>
  <c r="O48" i="6"/>
  <c r="R48" i="6"/>
  <c r="X48" i="6"/>
  <c r="S49" i="6"/>
  <c r="F49" i="6"/>
  <c r="O49" i="6"/>
  <c r="R49" i="6"/>
  <c r="X49" i="6"/>
  <c r="S50" i="6"/>
  <c r="F50" i="6"/>
  <c r="O50" i="6"/>
  <c r="R50" i="6"/>
  <c r="X50" i="6"/>
  <c r="S51" i="6"/>
  <c r="F51" i="6"/>
  <c r="O51" i="6"/>
  <c r="R51" i="6"/>
  <c r="X51" i="6"/>
  <c r="S52" i="6"/>
  <c r="F52" i="6"/>
  <c r="O52" i="6"/>
  <c r="R52" i="6"/>
  <c r="X52" i="6"/>
  <c r="S53" i="6"/>
  <c r="F53" i="6"/>
  <c r="O53" i="6"/>
  <c r="R53" i="6"/>
  <c r="X53" i="6"/>
  <c r="S54" i="6"/>
  <c r="F54" i="6"/>
  <c r="O54" i="6"/>
  <c r="R54" i="6"/>
  <c r="X54" i="6"/>
  <c r="X56" i="6"/>
  <c r="V9" i="6"/>
  <c r="U9" i="6"/>
  <c r="Y9" i="6"/>
  <c r="V10" i="6"/>
  <c r="U10" i="6"/>
  <c r="Y10" i="6"/>
  <c r="V11" i="6"/>
  <c r="U11" i="6"/>
  <c r="Y11" i="6"/>
  <c r="V12" i="6"/>
  <c r="U12" i="6"/>
  <c r="Y12" i="6"/>
  <c r="V13" i="6"/>
  <c r="U13" i="6"/>
  <c r="Y13" i="6"/>
  <c r="V14" i="6"/>
  <c r="U14" i="6"/>
  <c r="Y14" i="6"/>
  <c r="V15" i="6"/>
  <c r="U15" i="6"/>
  <c r="Y15" i="6"/>
  <c r="V16" i="6"/>
  <c r="U16" i="6"/>
  <c r="Y16" i="6"/>
  <c r="V17" i="6"/>
  <c r="U17" i="6"/>
  <c r="Y17" i="6"/>
  <c r="V18" i="6"/>
  <c r="U18" i="6"/>
  <c r="Y18" i="6"/>
  <c r="V19" i="6"/>
  <c r="U19" i="6"/>
  <c r="Y19" i="6"/>
  <c r="V20" i="6"/>
  <c r="U20" i="6"/>
  <c r="Y20" i="6"/>
  <c r="V21" i="6"/>
  <c r="U21" i="6"/>
  <c r="Y21" i="6"/>
  <c r="V22" i="6"/>
  <c r="U22" i="6"/>
  <c r="Y22" i="6"/>
  <c r="V23" i="6"/>
  <c r="U23" i="6"/>
  <c r="Y23" i="6"/>
  <c r="V24" i="6"/>
  <c r="U24" i="6"/>
  <c r="Y24" i="6"/>
  <c r="V25" i="6"/>
  <c r="U25" i="6"/>
  <c r="Y25" i="6"/>
  <c r="V26" i="6"/>
  <c r="U26" i="6"/>
  <c r="Y26" i="6"/>
  <c r="V27" i="6"/>
  <c r="U27" i="6"/>
  <c r="Y27" i="6"/>
  <c r="V28" i="6"/>
  <c r="U28" i="6"/>
  <c r="Y28" i="6"/>
  <c r="V29" i="6"/>
  <c r="U29" i="6"/>
  <c r="Y29" i="6"/>
  <c r="V30" i="6"/>
  <c r="U30" i="6"/>
  <c r="Y30" i="6"/>
  <c r="V31" i="6"/>
  <c r="U31" i="6"/>
  <c r="Y31" i="6"/>
  <c r="V32" i="6"/>
  <c r="U32" i="6"/>
  <c r="Y32" i="6"/>
  <c r="V33" i="6"/>
  <c r="U33" i="6"/>
  <c r="Y33" i="6"/>
  <c r="V34" i="6"/>
  <c r="U34" i="6"/>
  <c r="Y34" i="6"/>
  <c r="V35" i="6"/>
  <c r="U35" i="6"/>
  <c r="Y35" i="6"/>
  <c r="V36" i="6"/>
  <c r="U36" i="6"/>
  <c r="Y36" i="6"/>
  <c r="V37" i="6"/>
  <c r="U37" i="6"/>
  <c r="Y37" i="6"/>
  <c r="V38" i="6"/>
  <c r="U38" i="6"/>
  <c r="Y38" i="6"/>
  <c r="V39" i="6"/>
  <c r="U39" i="6"/>
  <c r="Y39" i="6"/>
  <c r="V40" i="6"/>
  <c r="U40" i="6"/>
  <c r="Y40" i="6"/>
  <c r="V41" i="6"/>
  <c r="U41" i="6"/>
  <c r="Y41" i="6"/>
  <c r="V42" i="6"/>
  <c r="U42" i="6"/>
  <c r="Y42" i="6"/>
  <c r="V43" i="6"/>
  <c r="U43" i="6"/>
  <c r="Y43" i="6"/>
  <c r="V44" i="6"/>
  <c r="U44" i="6"/>
  <c r="Y44" i="6"/>
  <c r="V45" i="6"/>
  <c r="U45" i="6"/>
  <c r="Y45" i="6"/>
  <c r="V46" i="6"/>
  <c r="U46" i="6"/>
  <c r="Y46" i="6"/>
  <c r="V47" i="6"/>
  <c r="U47" i="6"/>
  <c r="Y47" i="6"/>
  <c r="V48" i="6"/>
  <c r="U48" i="6"/>
  <c r="Y48" i="6"/>
  <c r="V49" i="6"/>
  <c r="U49" i="6"/>
  <c r="Y49" i="6"/>
  <c r="V50" i="6"/>
  <c r="U50" i="6"/>
  <c r="Y50" i="6"/>
  <c r="V51" i="6"/>
  <c r="U51" i="6"/>
  <c r="Y51" i="6"/>
  <c r="V52" i="6"/>
  <c r="U52" i="6"/>
  <c r="Y52" i="6"/>
  <c r="V53" i="6"/>
  <c r="U53" i="6"/>
  <c r="Y53" i="6"/>
  <c r="V54" i="6"/>
  <c r="U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D56" i="6"/>
  <c r="S9" i="7"/>
  <c r="D9" i="7"/>
  <c r="O9" i="7"/>
  <c r="R9" i="7"/>
  <c r="X9" i="7"/>
  <c r="S10" i="7"/>
  <c r="D10" i="7"/>
  <c r="O10" i="7"/>
  <c r="R10" i="7"/>
  <c r="X10" i="7"/>
  <c r="S11" i="7"/>
  <c r="D11" i="7"/>
  <c r="O11" i="7"/>
  <c r="R11" i="7"/>
  <c r="X11" i="7"/>
  <c r="S12" i="7"/>
  <c r="D12" i="7"/>
  <c r="O12" i="7"/>
  <c r="R12" i="7"/>
  <c r="X12" i="7"/>
  <c r="S13" i="7"/>
  <c r="D13" i="7"/>
  <c r="O13" i="7"/>
  <c r="R13" i="7"/>
  <c r="X13" i="7"/>
  <c r="S14" i="7"/>
  <c r="D14" i="7"/>
  <c r="O14" i="7"/>
  <c r="R14" i="7"/>
  <c r="X14" i="7"/>
  <c r="S15" i="7"/>
  <c r="D15" i="7"/>
  <c r="O15" i="7"/>
  <c r="R15" i="7"/>
  <c r="X15" i="7"/>
  <c r="S16" i="7"/>
  <c r="D16" i="7"/>
  <c r="O16" i="7"/>
  <c r="R16" i="7"/>
  <c r="X16" i="7"/>
  <c r="S17" i="7"/>
  <c r="D17" i="7"/>
  <c r="O17" i="7"/>
  <c r="R17" i="7"/>
  <c r="X17" i="7"/>
  <c r="S18" i="7"/>
  <c r="D18" i="7"/>
  <c r="O18" i="7"/>
  <c r="R18" i="7"/>
  <c r="X18" i="7"/>
  <c r="S19" i="7"/>
  <c r="D19" i="7"/>
  <c r="O19" i="7"/>
  <c r="R19" i="7"/>
  <c r="X19" i="7"/>
  <c r="S20" i="7"/>
  <c r="D20" i="7"/>
  <c r="O20" i="7"/>
  <c r="R20" i="7"/>
  <c r="X20" i="7"/>
  <c r="S21" i="7"/>
  <c r="D21" i="7"/>
  <c r="O21" i="7"/>
  <c r="R21" i="7"/>
  <c r="X21" i="7"/>
  <c r="S22" i="7"/>
  <c r="D22" i="7"/>
  <c r="O22" i="7"/>
  <c r="R22" i="7"/>
  <c r="X22" i="7"/>
  <c r="S23" i="7"/>
  <c r="D23" i="7"/>
  <c r="O23" i="7"/>
  <c r="R23" i="7"/>
  <c r="X23" i="7"/>
  <c r="S24" i="7"/>
  <c r="D24" i="7"/>
  <c r="O24" i="7"/>
  <c r="R24" i="7"/>
  <c r="X24" i="7"/>
  <c r="S25" i="7"/>
  <c r="D25" i="7"/>
  <c r="O25" i="7"/>
  <c r="R25" i="7"/>
  <c r="X25" i="7"/>
  <c r="S26" i="7"/>
  <c r="D26" i="7"/>
  <c r="O26" i="7"/>
  <c r="R26" i="7"/>
  <c r="X26" i="7"/>
  <c r="S27" i="7"/>
  <c r="D27" i="7"/>
  <c r="O27" i="7"/>
  <c r="R27" i="7"/>
  <c r="X27" i="7"/>
  <c r="S28" i="7"/>
  <c r="D28" i="7"/>
  <c r="O28" i="7"/>
  <c r="R28" i="7"/>
  <c r="X28" i="7"/>
  <c r="S29" i="7"/>
  <c r="D29" i="7"/>
  <c r="O29" i="7"/>
  <c r="R29" i="7"/>
  <c r="X29" i="7"/>
  <c r="S30" i="7"/>
  <c r="D30" i="7"/>
  <c r="O30" i="7"/>
  <c r="R30" i="7"/>
  <c r="X30" i="7"/>
  <c r="S31" i="7"/>
  <c r="D31" i="7"/>
  <c r="O31" i="7"/>
  <c r="R31" i="7"/>
  <c r="X31" i="7"/>
  <c r="S32" i="7"/>
  <c r="D32" i="7"/>
  <c r="O32" i="7"/>
  <c r="R32" i="7"/>
  <c r="X32" i="7"/>
  <c r="S33" i="7"/>
  <c r="D33" i="7"/>
  <c r="O33" i="7"/>
  <c r="R33" i="7"/>
  <c r="X33" i="7"/>
  <c r="S34" i="7"/>
  <c r="D34" i="7"/>
  <c r="O34" i="7"/>
  <c r="R34" i="7"/>
  <c r="X34" i="7"/>
  <c r="S35" i="7"/>
  <c r="D35" i="7"/>
  <c r="O35" i="7"/>
  <c r="R35" i="7"/>
  <c r="X35" i="7"/>
  <c r="S36" i="7"/>
  <c r="D36" i="7"/>
  <c r="O36" i="7"/>
  <c r="R36" i="7"/>
  <c r="X36" i="7"/>
  <c r="S37" i="7"/>
  <c r="D37" i="7"/>
  <c r="O37" i="7"/>
  <c r="R37" i="7"/>
  <c r="X37" i="7"/>
  <c r="S38" i="7"/>
  <c r="D38" i="7"/>
  <c r="O38" i="7"/>
  <c r="R38" i="7"/>
  <c r="X38" i="7"/>
  <c r="S39" i="7"/>
  <c r="D39" i="7"/>
  <c r="O39" i="7"/>
  <c r="R39" i="7"/>
  <c r="X39" i="7"/>
  <c r="S40" i="7"/>
  <c r="D40" i="7"/>
  <c r="O40" i="7"/>
  <c r="R40" i="7"/>
  <c r="X40" i="7"/>
  <c r="S41" i="7"/>
  <c r="D41" i="7"/>
  <c r="O41" i="7"/>
  <c r="R41" i="7"/>
  <c r="X41" i="7"/>
  <c r="S42" i="7"/>
  <c r="D42" i="7"/>
  <c r="O42" i="7"/>
  <c r="R42" i="7"/>
  <c r="X42" i="7"/>
  <c r="S43" i="7"/>
  <c r="D43" i="7"/>
  <c r="O43" i="7"/>
  <c r="R43" i="7"/>
  <c r="X43" i="7"/>
  <c r="S44" i="7"/>
  <c r="D44" i="7"/>
  <c r="O44" i="7"/>
  <c r="R44" i="7"/>
  <c r="X44" i="7"/>
  <c r="S45" i="7"/>
  <c r="D45" i="7"/>
  <c r="O45" i="7"/>
  <c r="R45" i="7"/>
  <c r="X45" i="7"/>
  <c r="S46" i="7"/>
  <c r="D46" i="7"/>
  <c r="O46" i="7"/>
  <c r="R46" i="7"/>
  <c r="X46" i="7"/>
  <c r="S47" i="7"/>
  <c r="D47" i="7"/>
  <c r="O47" i="7"/>
  <c r="R47" i="7"/>
  <c r="X47" i="7"/>
  <c r="S48" i="7"/>
  <c r="D48" i="7"/>
  <c r="O48" i="7"/>
  <c r="R48" i="7"/>
  <c r="X48" i="7"/>
  <c r="S49" i="7"/>
  <c r="D49" i="7"/>
  <c r="O49" i="7"/>
  <c r="R49" i="7"/>
  <c r="X49" i="7"/>
  <c r="S50" i="7"/>
  <c r="D50" i="7"/>
  <c r="O50" i="7"/>
  <c r="R50" i="7"/>
  <c r="X50" i="7"/>
  <c r="S51" i="7"/>
  <c r="D51" i="7"/>
  <c r="O51" i="7"/>
  <c r="R51" i="7"/>
  <c r="X51" i="7"/>
  <c r="S52" i="7"/>
  <c r="D52" i="7"/>
  <c r="O52" i="7"/>
  <c r="R52" i="7"/>
  <c r="X52" i="7"/>
  <c r="S53" i="7"/>
  <c r="D53" i="7"/>
  <c r="O53" i="7"/>
  <c r="R53" i="7"/>
  <c r="X53" i="7"/>
  <c r="S54" i="7"/>
  <c r="D54" i="7"/>
  <c r="O54" i="7"/>
  <c r="R54" i="7"/>
  <c r="X54" i="7"/>
  <c r="X56" i="7"/>
  <c r="V9" i="7"/>
  <c r="U9" i="7"/>
  <c r="Y9" i="7"/>
  <c r="V10" i="7"/>
  <c r="U10" i="7"/>
  <c r="Y10" i="7"/>
  <c r="V11" i="7"/>
  <c r="U11" i="7"/>
  <c r="Y11" i="7"/>
  <c r="V12" i="7"/>
  <c r="U12" i="7"/>
  <c r="Y12" i="7"/>
  <c r="V13" i="7"/>
  <c r="U13" i="7"/>
  <c r="Y13" i="7"/>
  <c r="V14" i="7"/>
  <c r="U14" i="7"/>
  <c r="Y14" i="7"/>
  <c r="V15" i="7"/>
  <c r="U15" i="7"/>
  <c r="Y15" i="7"/>
  <c r="V16" i="7"/>
  <c r="U16" i="7"/>
  <c r="Y16" i="7"/>
  <c r="V17" i="7"/>
  <c r="U17" i="7"/>
  <c r="Y17" i="7"/>
  <c r="V18" i="7"/>
  <c r="U18" i="7"/>
  <c r="Y18" i="7"/>
  <c r="V19" i="7"/>
  <c r="U19" i="7"/>
  <c r="Y19" i="7"/>
  <c r="V20" i="7"/>
  <c r="U20" i="7"/>
  <c r="Y20" i="7"/>
  <c r="V21" i="7"/>
  <c r="U21" i="7"/>
  <c r="Y21" i="7"/>
  <c r="V22" i="7"/>
  <c r="U22" i="7"/>
  <c r="Y22" i="7"/>
  <c r="V23" i="7"/>
  <c r="U23" i="7"/>
  <c r="Y23" i="7"/>
  <c r="V24" i="7"/>
  <c r="U24" i="7"/>
  <c r="Y24" i="7"/>
  <c r="V25" i="7"/>
  <c r="U25" i="7"/>
  <c r="Y25" i="7"/>
  <c r="V26" i="7"/>
  <c r="U26" i="7"/>
  <c r="Y26" i="7"/>
  <c r="V27" i="7"/>
  <c r="U27" i="7"/>
  <c r="Y27" i="7"/>
  <c r="V28" i="7"/>
  <c r="U28" i="7"/>
  <c r="Y28" i="7"/>
  <c r="V29" i="7"/>
  <c r="U29" i="7"/>
  <c r="Y29" i="7"/>
  <c r="V30" i="7"/>
  <c r="U30" i="7"/>
  <c r="Y30" i="7"/>
  <c r="V31" i="7"/>
  <c r="U31" i="7"/>
  <c r="Y31" i="7"/>
  <c r="V32" i="7"/>
  <c r="U32" i="7"/>
  <c r="Y32" i="7"/>
  <c r="V33" i="7"/>
  <c r="U33" i="7"/>
  <c r="Y33" i="7"/>
  <c r="V34" i="7"/>
  <c r="U34" i="7"/>
  <c r="Y34" i="7"/>
  <c r="V35" i="7"/>
  <c r="U35" i="7"/>
  <c r="Y35" i="7"/>
  <c r="V36" i="7"/>
  <c r="U36" i="7"/>
  <c r="Y36" i="7"/>
  <c r="V37" i="7"/>
  <c r="U37" i="7"/>
  <c r="Y37" i="7"/>
  <c r="V38" i="7"/>
  <c r="U38" i="7"/>
  <c r="Y38" i="7"/>
  <c r="V39" i="7"/>
  <c r="U39" i="7"/>
  <c r="Y39" i="7"/>
  <c r="V40" i="7"/>
  <c r="U40" i="7"/>
  <c r="Y40" i="7"/>
  <c r="V41" i="7"/>
  <c r="U41" i="7"/>
  <c r="Y41" i="7"/>
  <c r="V42" i="7"/>
  <c r="U42" i="7"/>
  <c r="Y42" i="7"/>
  <c r="V43" i="7"/>
  <c r="U43" i="7"/>
  <c r="Y43" i="7"/>
  <c r="V44" i="7"/>
  <c r="U44" i="7"/>
  <c r="Y44" i="7"/>
  <c r="V45" i="7"/>
  <c r="U45" i="7"/>
  <c r="Y45" i="7"/>
  <c r="V46" i="7"/>
  <c r="U46" i="7"/>
  <c r="Y46" i="7"/>
  <c r="V47" i="7"/>
  <c r="U47" i="7"/>
  <c r="Y47" i="7"/>
  <c r="V48" i="7"/>
  <c r="U48" i="7"/>
  <c r="Y48" i="7"/>
  <c r="V49" i="7"/>
  <c r="U49" i="7"/>
  <c r="Y49" i="7"/>
  <c r="V50" i="7"/>
  <c r="U50" i="7"/>
  <c r="Y50" i="7"/>
  <c r="V51" i="7"/>
  <c r="U51" i="7"/>
  <c r="Y51" i="7"/>
  <c r="V52" i="7"/>
  <c r="U52" i="7"/>
  <c r="Y52" i="7"/>
  <c r="V53" i="7"/>
  <c r="U53" i="7"/>
  <c r="Y53" i="7"/>
  <c r="V54" i="7"/>
  <c r="U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D56" i="7"/>
  <c r="S9" i="8"/>
  <c r="D9" i="8"/>
  <c r="O9" i="8"/>
  <c r="R9" i="8"/>
  <c r="X9" i="8"/>
  <c r="S10" i="8"/>
  <c r="D10" i="8"/>
  <c r="O10" i="8"/>
  <c r="R10" i="8"/>
  <c r="X10" i="8"/>
  <c r="S11" i="8"/>
  <c r="D11" i="8"/>
  <c r="O11" i="8"/>
  <c r="R11" i="8"/>
  <c r="X11" i="8"/>
  <c r="S12" i="8"/>
  <c r="D12" i="8"/>
  <c r="O12" i="8"/>
  <c r="R12" i="8"/>
  <c r="X12" i="8"/>
  <c r="S13" i="8"/>
  <c r="D13" i="8"/>
  <c r="O13" i="8"/>
  <c r="R13" i="8"/>
  <c r="X13" i="8"/>
  <c r="S14" i="8"/>
  <c r="D14" i="8"/>
  <c r="O14" i="8"/>
  <c r="R14" i="8"/>
  <c r="X14" i="8"/>
  <c r="S15" i="8"/>
  <c r="D15" i="8"/>
  <c r="O15" i="8"/>
  <c r="R15" i="8"/>
  <c r="X15" i="8"/>
  <c r="S16" i="8"/>
  <c r="D16" i="8"/>
  <c r="O16" i="8"/>
  <c r="R16" i="8"/>
  <c r="X16" i="8"/>
  <c r="S17" i="8"/>
  <c r="D17" i="8"/>
  <c r="O17" i="8"/>
  <c r="R17" i="8"/>
  <c r="X17" i="8"/>
  <c r="S18" i="8"/>
  <c r="D18" i="8"/>
  <c r="O18" i="8"/>
  <c r="R18" i="8"/>
  <c r="X18" i="8"/>
  <c r="S19" i="8"/>
  <c r="D19" i="8"/>
  <c r="O19" i="8"/>
  <c r="R19" i="8"/>
  <c r="X19" i="8"/>
  <c r="S20" i="8"/>
  <c r="D20" i="8"/>
  <c r="O20" i="8"/>
  <c r="R20" i="8"/>
  <c r="X20" i="8"/>
  <c r="S21" i="8"/>
  <c r="D21" i="8"/>
  <c r="O21" i="8"/>
  <c r="R21" i="8"/>
  <c r="X21" i="8"/>
  <c r="S22" i="8"/>
  <c r="D22" i="8"/>
  <c r="O22" i="8"/>
  <c r="R22" i="8"/>
  <c r="X22" i="8"/>
  <c r="S23" i="8"/>
  <c r="D23" i="8"/>
  <c r="O23" i="8"/>
  <c r="R23" i="8"/>
  <c r="X23" i="8"/>
  <c r="S24" i="8"/>
  <c r="D24" i="8"/>
  <c r="O24" i="8"/>
  <c r="R24" i="8"/>
  <c r="X24" i="8"/>
  <c r="S25" i="8"/>
  <c r="D25" i="8"/>
  <c r="O25" i="8"/>
  <c r="R25" i="8"/>
  <c r="X25" i="8"/>
  <c r="S26" i="8"/>
  <c r="D26" i="8"/>
  <c r="O26" i="8"/>
  <c r="R26" i="8"/>
  <c r="X26" i="8"/>
  <c r="S27" i="8"/>
  <c r="D27" i="8"/>
  <c r="O27" i="8"/>
  <c r="R27" i="8"/>
  <c r="X27" i="8"/>
  <c r="S28" i="8"/>
  <c r="D28" i="8"/>
  <c r="O28" i="8"/>
  <c r="R28" i="8"/>
  <c r="X28" i="8"/>
  <c r="S29" i="8"/>
  <c r="D29" i="8"/>
  <c r="O29" i="8"/>
  <c r="R29" i="8"/>
  <c r="X29" i="8"/>
  <c r="S30" i="8"/>
  <c r="D30" i="8"/>
  <c r="O30" i="8"/>
  <c r="R30" i="8"/>
  <c r="X30" i="8"/>
  <c r="S31" i="8"/>
  <c r="D31" i="8"/>
  <c r="O31" i="8"/>
  <c r="R31" i="8"/>
  <c r="X31" i="8"/>
  <c r="S32" i="8"/>
  <c r="D32" i="8"/>
  <c r="O32" i="8"/>
  <c r="R32" i="8"/>
  <c r="X32" i="8"/>
  <c r="S33" i="8"/>
  <c r="D33" i="8"/>
  <c r="O33" i="8"/>
  <c r="R33" i="8"/>
  <c r="X33" i="8"/>
  <c r="S34" i="8"/>
  <c r="D34" i="8"/>
  <c r="O34" i="8"/>
  <c r="R34" i="8"/>
  <c r="X34" i="8"/>
  <c r="S35" i="8"/>
  <c r="D35" i="8"/>
  <c r="O35" i="8"/>
  <c r="R35" i="8"/>
  <c r="X35" i="8"/>
  <c r="S36" i="8"/>
  <c r="D36" i="8"/>
  <c r="O36" i="8"/>
  <c r="R36" i="8"/>
  <c r="X36" i="8"/>
  <c r="S37" i="8"/>
  <c r="D37" i="8"/>
  <c r="O37" i="8"/>
  <c r="R37" i="8"/>
  <c r="X37" i="8"/>
  <c r="S38" i="8"/>
  <c r="D38" i="8"/>
  <c r="O38" i="8"/>
  <c r="R38" i="8"/>
  <c r="X38" i="8"/>
  <c r="S39" i="8"/>
  <c r="D39" i="8"/>
  <c r="O39" i="8"/>
  <c r="R39" i="8"/>
  <c r="X39" i="8"/>
  <c r="S40" i="8"/>
  <c r="D40" i="8"/>
  <c r="O40" i="8"/>
  <c r="R40" i="8"/>
  <c r="X40" i="8"/>
  <c r="S41" i="8"/>
  <c r="D41" i="8"/>
  <c r="O41" i="8"/>
  <c r="R41" i="8"/>
  <c r="X41" i="8"/>
  <c r="S42" i="8"/>
  <c r="D42" i="8"/>
  <c r="O42" i="8"/>
  <c r="R42" i="8"/>
  <c r="X42" i="8"/>
  <c r="S43" i="8"/>
  <c r="D43" i="8"/>
  <c r="O43" i="8"/>
  <c r="R43" i="8"/>
  <c r="X43" i="8"/>
  <c r="S44" i="8"/>
  <c r="D44" i="8"/>
  <c r="O44" i="8"/>
  <c r="R44" i="8"/>
  <c r="X44" i="8"/>
  <c r="S45" i="8"/>
  <c r="D45" i="8"/>
  <c r="O45" i="8"/>
  <c r="R45" i="8"/>
  <c r="X45" i="8"/>
  <c r="S46" i="8"/>
  <c r="D46" i="8"/>
  <c r="O46" i="8"/>
  <c r="R46" i="8"/>
  <c r="X46" i="8"/>
  <c r="S47" i="8"/>
  <c r="D47" i="8"/>
  <c r="O47" i="8"/>
  <c r="R47" i="8"/>
  <c r="X47" i="8"/>
  <c r="S48" i="8"/>
  <c r="D48" i="8"/>
  <c r="O48" i="8"/>
  <c r="R48" i="8"/>
  <c r="X48" i="8"/>
  <c r="S49" i="8"/>
  <c r="D49" i="8"/>
  <c r="O49" i="8"/>
  <c r="R49" i="8"/>
  <c r="X49" i="8"/>
  <c r="S50" i="8"/>
  <c r="D50" i="8"/>
  <c r="O50" i="8"/>
  <c r="R50" i="8"/>
  <c r="X50" i="8"/>
  <c r="S51" i="8"/>
  <c r="D51" i="8"/>
  <c r="O51" i="8"/>
  <c r="R51" i="8"/>
  <c r="X51" i="8"/>
  <c r="S52" i="8"/>
  <c r="D52" i="8"/>
  <c r="O52" i="8"/>
  <c r="R52" i="8"/>
  <c r="X52" i="8"/>
  <c r="S53" i="8"/>
  <c r="D53" i="8"/>
  <c r="O53" i="8"/>
  <c r="R53" i="8"/>
  <c r="X53" i="8"/>
  <c r="S54" i="8"/>
  <c r="D54" i="8"/>
  <c r="O54" i="8"/>
  <c r="R54" i="8"/>
  <c r="X54" i="8"/>
  <c r="X56" i="8"/>
  <c r="V9" i="8"/>
  <c r="U9" i="8"/>
  <c r="Y9" i="8"/>
  <c r="V10" i="8"/>
  <c r="U10" i="8"/>
  <c r="Y10" i="8"/>
  <c r="V11" i="8"/>
  <c r="U11" i="8"/>
  <c r="Y11" i="8"/>
  <c r="V12" i="8"/>
  <c r="U12" i="8"/>
  <c r="Y12" i="8"/>
  <c r="V13" i="8"/>
  <c r="U13" i="8"/>
  <c r="Y13" i="8"/>
  <c r="V14" i="8"/>
  <c r="U14" i="8"/>
  <c r="Y14" i="8"/>
  <c r="V15" i="8"/>
  <c r="U15" i="8"/>
  <c r="Y15" i="8"/>
  <c r="V16" i="8"/>
  <c r="U16" i="8"/>
  <c r="Y16" i="8"/>
  <c r="V17" i="8"/>
  <c r="U17" i="8"/>
  <c r="Y17" i="8"/>
  <c r="V18" i="8"/>
  <c r="U18" i="8"/>
  <c r="Y18" i="8"/>
  <c r="V19" i="8"/>
  <c r="U19" i="8"/>
  <c r="Y19" i="8"/>
  <c r="V20" i="8"/>
  <c r="U20" i="8"/>
  <c r="Y20" i="8"/>
  <c r="V21" i="8"/>
  <c r="U21" i="8"/>
  <c r="Y21" i="8"/>
  <c r="V22" i="8"/>
  <c r="U22" i="8"/>
  <c r="Y22" i="8"/>
  <c r="V23" i="8"/>
  <c r="U23" i="8"/>
  <c r="Y23" i="8"/>
  <c r="V24" i="8"/>
  <c r="U24" i="8"/>
  <c r="Y24" i="8"/>
  <c r="V25" i="8"/>
  <c r="U25" i="8"/>
  <c r="Y25" i="8"/>
  <c r="V26" i="8"/>
  <c r="U26" i="8"/>
  <c r="Y26" i="8"/>
  <c r="V27" i="8"/>
  <c r="U27" i="8"/>
  <c r="Y27" i="8"/>
  <c r="V28" i="8"/>
  <c r="U28" i="8"/>
  <c r="Y28" i="8"/>
  <c r="V29" i="8"/>
  <c r="U29" i="8"/>
  <c r="Y29" i="8"/>
  <c r="V30" i="8"/>
  <c r="U30" i="8"/>
  <c r="Y30" i="8"/>
  <c r="V31" i="8"/>
  <c r="U31" i="8"/>
  <c r="Y31" i="8"/>
  <c r="V32" i="8"/>
  <c r="U32" i="8"/>
  <c r="Y32" i="8"/>
  <c r="V33" i="8"/>
  <c r="U33" i="8"/>
  <c r="Y33" i="8"/>
  <c r="V34" i="8"/>
  <c r="U34" i="8"/>
  <c r="Y34" i="8"/>
  <c r="V35" i="8"/>
  <c r="U35" i="8"/>
  <c r="Y35" i="8"/>
  <c r="V36" i="8"/>
  <c r="U36" i="8"/>
  <c r="Y36" i="8"/>
  <c r="V37" i="8"/>
  <c r="U37" i="8"/>
  <c r="Y37" i="8"/>
  <c r="V38" i="8"/>
  <c r="U38" i="8"/>
  <c r="Y38" i="8"/>
  <c r="V39" i="8"/>
  <c r="U39" i="8"/>
  <c r="Y39" i="8"/>
  <c r="V40" i="8"/>
  <c r="U40" i="8"/>
  <c r="Y40" i="8"/>
  <c r="V41" i="8"/>
  <c r="U41" i="8"/>
  <c r="Y41" i="8"/>
  <c r="V42" i="8"/>
  <c r="U42" i="8"/>
  <c r="Y42" i="8"/>
  <c r="V43" i="8"/>
  <c r="U43" i="8"/>
  <c r="Y43" i="8"/>
  <c r="V44" i="8"/>
  <c r="U44" i="8"/>
  <c r="Y44" i="8"/>
  <c r="V45" i="8"/>
  <c r="U45" i="8"/>
  <c r="Y45" i="8"/>
  <c r="V46" i="8"/>
  <c r="U46" i="8"/>
  <c r="Y46" i="8"/>
  <c r="V47" i="8"/>
  <c r="U47" i="8"/>
  <c r="Y47" i="8"/>
  <c r="V48" i="8"/>
  <c r="U48" i="8"/>
  <c r="Y48" i="8"/>
  <c r="V49" i="8"/>
  <c r="U49" i="8"/>
  <c r="Y49" i="8"/>
  <c r="V50" i="8"/>
  <c r="U50" i="8"/>
  <c r="Y50" i="8"/>
  <c r="V51" i="8"/>
  <c r="U51" i="8"/>
  <c r="Y51" i="8"/>
  <c r="V52" i="8"/>
  <c r="U52" i="8"/>
  <c r="Y52" i="8"/>
  <c r="V53" i="8"/>
  <c r="U53" i="8"/>
  <c r="Y53" i="8"/>
  <c r="V54" i="8"/>
  <c r="U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D56" i="8"/>
  <c r="S9" i="9"/>
  <c r="D9" i="9"/>
  <c r="O9" i="9"/>
  <c r="R9" i="9"/>
  <c r="X9" i="9"/>
  <c r="S10" i="9"/>
  <c r="D10" i="9"/>
  <c r="O10" i="9"/>
  <c r="R10" i="9"/>
  <c r="X10" i="9"/>
  <c r="S11" i="9"/>
  <c r="D11" i="9"/>
  <c r="O11" i="9"/>
  <c r="R11" i="9"/>
  <c r="X11" i="9"/>
  <c r="S12" i="9"/>
  <c r="D12" i="9"/>
  <c r="O12" i="9"/>
  <c r="R12" i="9"/>
  <c r="X12" i="9"/>
  <c r="S13" i="9"/>
  <c r="D13" i="9"/>
  <c r="O13" i="9"/>
  <c r="R13" i="9"/>
  <c r="X13" i="9"/>
  <c r="S14" i="9"/>
  <c r="D14" i="9"/>
  <c r="O14" i="9"/>
  <c r="R14" i="9"/>
  <c r="X14" i="9"/>
  <c r="S15" i="9"/>
  <c r="D15" i="9"/>
  <c r="O15" i="9"/>
  <c r="R15" i="9"/>
  <c r="X15" i="9"/>
  <c r="S16" i="9"/>
  <c r="D16" i="9"/>
  <c r="O16" i="9"/>
  <c r="R16" i="9"/>
  <c r="X16" i="9"/>
  <c r="S17" i="9"/>
  <c r="D17" i="9"/>
  <c r="O17" i="9"/>
  <c r="R17" i="9"/>
  <c r="X17" i="9"/>
  <c r="S18" i="9"/>
  <c r="D18" i="9"/>
  <c r="O18" i="9"/>
  <c r="R18" i="9"/>
  <c r="X18" i="9"/>
  <c r="S19" i="9"/>
  <c r="D19" i="9"/>
  <c r="O19" i="9"/>
  <c r="R19" i="9"/>
  <c r="X19" i="9"/>
  <c r="S20" i="9"/>
  <c r="D20" i="9"/>
  <c r="O20" i="9"/>
  <c r="R20" i="9"/>
  <c r="X20" i="9"/>
  <c r="S21" i="9"/>
  <c r="D21" i="9"/>
  <c r="O21" i="9"/>
  <c r="R21" i="9"/>
  <c r="X21" i="9"/>
  <c r="S22" i="9"/>
  <c r="D22" i="9"/>
  <c r="O22" i="9"/>
  <c r="R22" i="9"/>
  <c r="X22" i="9"/>
  <c r="S23" i="9"/>
  <c r="D23" i="9"/>
  <c r="O23" i="9"/>
  <c r="R23" i="9"/>
  <c r="X23" i="9"/>
  <c r="S24" i="9"/>
  <c r="D24" i="9"/>
  <c r="O24" i="9"/>
  <c r="R24" i="9"/>
  <c r="X24" i="9"/>
  <c r="S25" i="9"/>
  <c r="D25" i="9"/>
  <c r="O25" i="9"/>
  <c r="R25" i="9"/>
  <c r="X25" i="9"/>
  <c r="S26" i="9"/>
  <c r="D26" i="9"/>
  <c r="O26" i="9"/>
  <c r="R26" i="9"/>
  <c r="X26" i="9"/>
  <c r="S27" i="9"/>
  <c r="D27" i="9"/>
  <c r="O27" i="9"/>
  <c r="R27" i="9"/>
  <c r="X27" i="9"/>
  <c r="S28" i="9"/>
  <c r="D28" i="9"/>
  <c r="O28" i="9"/>
  <c r="R28" i="9"/>
  <c r="X28" i="9"/>
  <c r="S29" i="9"/>
  <c r="D29" i="9"/>
  <c r="O29" i="9"/>
  <c r="R29" i="9"/>
  <c r="X29" i="9"/>
  <c r="S30" i="9"/>
  <c r="D30" i="9"/>
  <c r="O30" i="9"/>
  <c r="R30" i="9"/>
  <c r="X30" i="9"/>
  <c r="S31" i="9"/>
  <c r="D31" i="9"/>
  <c r="O31" i="9"/>
  <c r="R31" i="9"/>
  <c r="X31" i="9"/>
  <c r="S32" i="9"/>
  <c r="D32" i="9"/>
  <c r="O32" i="9"/>
  <c r="R32" i="9"/>
  <c r="X32" i="9"/>
  <c r="S33" i="9"/>
  <c r="D33" i="9"/>
  <c r="O33" i="9"/>
  <c r="R33" i="9"/>
  <c r="X33" i="9"/>
  <c r="S34" i="9"/>
  <c r="D34" i="9"/>
  <c r="O34" i="9"/>
  <c r="R34" i="9"/>
  <c r="X34" i="9"/>
  <c r="S35" i="9"/>
  <c r="D35" i="9"/>
  <c r="O35" i="9"/>
  <c r="R35" i="9"/>
  <c r="X35" i="9"/>
  <c r="S36" i="9"/>
  <c r="D36" i="9"/>
  <c r="O36" i="9"/>
  <c r="R36" i="9"/>
  <c r="X36" i="9"/>
  <c r="S37" i="9"/>
  <c r="D37" i="9"/>
  <c r="O37" i="9"/>
  <c r="R37" i="9"/>
  <c r="X37" i="9"/>
  <c r="S38" i="9"/>
  <c r="D38" i="9"/>
  <c r="O38" i="9"/>
  <c r="R38" i="9"/>
  <c r="X38" i="9"/>
  <c r="S39" i="9"/>
  <c r="D39" i="9"/>
  <c r="O39" i="9"/>
  <c r="R39" i="9"/>
  <c r="X39" i="9"/>
  <c r="S40" i="9"/>
  <c r="D40" i="9"/>
  <c r="O40" i="9"/>
  <c r="R40" i="9"/>
  <c r="X40" i="9"/>
  <c r="S41" i="9"/>
  <c r="D41" i="9"/>
  <c r="O41" i="9"/>
  <c r="R41" i="9"/>
  <c r="X41" i="9"/>
  <c r="S42" i="9"/>
  <c r="D42" i="9"/>
  <c r="O42" i="9"/>
  <c r="R42" i="9"/>
  <c r="X42" i="9"/>
  <c r="S43" i="9"/>
  <c r="D43" i="9"/>
  <c r="O43" i="9"/>
  <c r="R43" i="9"/>
  <c r="X43" i="9"/>
  <c r="S44" i="9"/>
  <c r="D44" i="9"/>
  <c r="O44" i="9"/>
  <c r="R44" i="9"/>
  <c r="X44" i="9"/>
  <c r="S45" i="9"/>
  <c r="D45" i="9"/>
  <c r="O45" i="9"/>
  <c r="R45" i="9"/>
  <c r="X45" i="9"/>
  <c r="S46" i="9"/>
  <c r="D46" i="9"/>
  <c r="O46" i="9"/>
  <c r="R46" i="9"/>
  <c r="X46" i="9"/>
  <c r="S47" i="9"/>
  <c r="D47" i="9"/>
  <c r="O47" i="9"/>
  <c r="R47" i="9"/>
  <c r="X47" i="9"/>
  <c r="S48" i="9"/>
  <c r="D48" i="9"/>
  <c r="O48" i="9"/>
  <c r="R48" i="9"/>
  <c r="X48" i="9"/>
  <c r="S49" i="9"/>
  <c r="D49" i="9"/>
  <c r="O49" i="9"/>
  <c r="R49" i="9"/>
  <c r="X49" i="9"/>
  <c r="S50" i="9"/>
  <c r="D50" i="9"/>
  <c r="O50" i="9"/>
  <c r="R50" i="9"/>
  <c r="X50" i="9"/>
  <c r="S51" i="9"/>
  <c r="D51" i="9"/>
  <c r="O51" i="9"/>
  <c r="R51" i="9"/>
  <c r="X51" i="9"/>
  <c r="S52" i="9"/>
  <c r="D52" i="9"/>
  <c r="O52" i="9"/>
  <c r="R52" i="9"/>
  <c r="X52" i="9"/>
  <c r="S53" i="9"/>
  <c r="D53" i="9"/>
  <c r="O53" i="9"/>
  <c r="R53" i="9"/>
  <c r="X53" i="9"/>
  <c r="S54" i="9"/>
  <c r="D54" i="9"/>
  <c r="O54" i="9"/>
  <c r="R54" i="9"/>
  <c r="X54" i="9"/>
  <c r="X56" i="9"/>
  <c r="V9" i="9"/>
  <c r="U9" i="9"/>
  <c r="Y9" i="9"/>
  <c r="V10" i="9"/>
  <c r="U10" i="9"/>
  <c r="Y10" i="9"/>
  <c r="V11" i="9"/>
  <c r="U11" i="9"/>
  <c r="Y11" i="9"/>
  <c r="V12" i="9"/>
  <c r="U12" i="9"/>
  <c r="Y12" i="9"/>
  <c r="V13" i="9"/>
  <c r="U13" i="9"/>
  <c r="Y13" i="9"/>
  <c r="V14" i="9"/>
  <c r="U14" i="9"/>
  <c r="Y14" i="9"/>
  <c r="V15" i="9"/>
  <c r="U15" i="9"/>
  <c r="Y15" i="9"/>
  <c r="V16" i="9"/>
  <c r="U16" i="9"/>
  <c r="Y16" i="9"/>
  <c r="V17" i="9"/>
  <c r="U17" i="9"/>
  <c r="Y17" i="9"/>
  <c r="V18" i="9"/>
  <c r="U18" i="9"/>
  <c r="Y18" i="9"/>
  <c r="V19" i="9"/>
  <c r="U19" i="9"/>
  <c r="Y19" i="9"/>
  <c r="V20" i="9"/>
  <c r="U20" i="9"/>
  <c r="Y20" i="9"/>
  <c r="V21" i="9"/>
  <c r="U21" i="9"/>
  <c r="Y21" i="9"/>
  <c r="V22" i="9"/>
  <c r="U22" i="9"/>
  <c r="Y22" i="9"/>
  <c r="V23" i="9"/>
  <c r="U23" i="9"/>
  <c r="Y23" i="9"/>
  <c r="V24" i="9"/>
  <c r="U24" i="9"/>
  <c r="Y24" i="9"/>
  <c r="V25" i="9"/>
  <c r="U25" i="9"/>
  <c r="Y25" i="9"/>
  <c r="V26" i="9"/>
  <c r="U26" i="9"/>
  <c r="Y26" i="9"/>
  <c r="V27" i="9"/>
  <c r="U27" i="9"/>
  <c r="Y27" i="9"/>
  <c r="V28" i="9"/>
  <c r="U28" i="9"/>
  <c r="Y28" i="9"/>
  <c r="V29" i="9"/>
  <c r="U29" i="9"/>
  <c r="Y29" i="9"/>
  <c r="V30" i="9"/>
  <c r="U30" i="9"/>
  <c r="Y30" i="9"/>
  <c r="V31" i="9"/>
  <c r="U31" i="9"/>
  <c r="Y31" i="9"/>
  <c r="V32" i="9"/>
  <c r="U32" i="9"/>
  <c r="Y32" i="9"/>
  <c r="V33" i="9"/>
  <c r="U33" i="9"/>
  <c r="Y33" i="9"/>
  <c r="V34" i="9"/>
  <c r="U34" i="9"/>
  <c r="Y34" i="9"/>
  <c r="V35" i="9"/>
  <c r="U35" i="9"/>
  <c r="Y35" i="9"/>
  <c r="V36" i="9"/>
  <c r="U36" i="9"/>
  <c r="Y36" i="9"/>
  <c r="V37" i="9"/>
  <c r="U37" i="9"/>
  <c r="Y37" i="9"/>
  <c r="V38" i="9"/>
  <c r="U38" i="9"/>
  <c r="Y38" i="9"/>
  <c r="V39" i="9"/>
  <c r="U39" i="9"/>
  <c r="Y39" i="9"/>
  <c r="V40" i="9"/>
  <c r="U40" i="9"/>
  <c r="Y40" i="9"/>
  <c r="V41" i="9"/>
  <c r="U41" i="9"/>
  <c r="Y41" i="9"/>
  <c r="V42" i="9"/>
  <c r="U42" i="9"/>
  <c r="Y42" i="9"/>
  <c r="V43" i="9"/>
  <c r="U43" i="9"/>
  <c r="Y43" i="9"/>
  <c r="V44" i="9"/>
  <c r="U44" i="9"/>
  <c r="Y44" i="9"/>
  <c r="V45" i="9"/>
  <c r="U45" i="9"/>
  <c r="Y45" i="9"/>
  <c r="V46" i="9"/>
  <c r="U46" i="9"/>
  <c r="Y46" i="9"/>
  <c r="V47" i="9"/>
  <c r="U47" i="9"/>
  <c r="Y47" i="9"/>
  <c r="V48" i="9"/>
  <c r="U48" i="9"/>
  <c r="Y48" i="9"/>
  <c r="V49" i="9"/>
  <c r="U49" i="9"/>
  <c r="Y49" i="9"/>
  <c r="V50" i="9"/>
  <c r="U50" i="9"/>
  <c r="Y50" i="9"/>
  <c r="V51" i="9"/>
  <c r="U51" i="9"/>
  <c r="Y51" i="9"/>
  <c r="V52" i="9"/>
  <c r="U52" i="9"/>
  <c r="Y52" i="9"/>
  <c r="V53" i="9"/>
  <c r="U53" i="9"/>
  <c r="Y53" i="9"/>
  <c r="V54" i="9"/>
  <c r="U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D56" i="9"/>
  <c r="S9" i="10"/>
  <c r="B9" i="10"/>
  <c r="O9" i="10"/>
  <c r="R9" i="10"/>
  <c r="X9" i="10"/>
  <c r="S10" i="10"/>
  <c r="B10" i="10"/>
  <c r="O10" i="10"/>
  <c r="R10" i="10"/>
  <c r="X10" i="10"/>
  <c r="S11" i="10"/>
  <c r="B11" i="10"/>
  <c r="O11" i="10"/>
  <c r="R11" i="10"/>
  <c r="X11" i="10"/>
  <c r="S12" i="10"/>
  <c r="B12" i="10"/>
  <c r="O12" i="10"/>
  <c r="R12" i="10"/>
  <c r="X12" i="10"/>
  <c r="S13" i="10"/>
  <c r="B13" i="10"/>
  <c r="O13" i="10"/>
  <c r="R13" i="10"/>
  <c r="X13" i="10"/>
  <c r="S14" i="10"/>
  <c r="B14" i="10"/>
  <c r="O14" i="10"/>
  <c r="R14" i="10"/>
  <c r="X14" i="10"/>
  <c r="S15" i="10"/>
  <c r="B15" i="10"/>
  <c r="O15" i="10"/>
  <c r="R15" i="10"/>
  <c r="X15" i="10"/>
  <c r="S16" i="10"/>
  <c r="B16" i="10"/>
  <c r="O16" i="10"/>
  <c r="R16" i="10"/>
  <c r="X16" i="10"/>
  <c r="S17" i="10"/>
  <c r="B17" i="10"/>
  <c r="O17" i="10"/>
  <c r="R17" i="10"/>
  <c r="X17" i="10"/>
  <c r="S18" i="10"/>
  <c r="B18" i="10"/>
  <c r="O18" i="10"/>
  <c r="R18" i="10"/>
  <c r="X18" i="10"/>
  <c r="S19" i="10"/>
  <c r="B19" i="10"/>
  <c r="O19" i="10"/>
  <c r="R19" i="10"/>
  <c r="X19" i="10"/>
  <c r="S20" i="10"/>
  <c r="B20" i="10"/>
  <c r="O20" i="10"/>
  <c r="R20" i="10"/>
  <c r="X20" i="10"/>
  <c r="S21" i="10"/>
  <c r="B21" i="10"/>
  <c r="O21" i="10"/>
  <c r="R21" i="10"/>
  <c r="X21" i="10"/>
  <c r="S22" i="10"/>
  <c r="B22" i="10"/>
  <c r="O22" i="10"/>
  <c r="R22" i="10"/>
  <c r="X22" i="10"/>
  <c r="S23" i="10"/>
  <c r="B23" i="10"/>
  <c r="O23" i="10"/>
  <c r="R23" i="10"/>
  <c r="X23" i="10"/>
  <c r="S24" i="10"/>
  <c r="B24" i="10"/>
  <c r="O24" i="10"/>
  <c r="R24" i="10"/>
  <c r="X24" i="10"/>
  <c r="S25" i="10"/>
  <c r="B25" i="10"/>
  <c r="O25" i="10"/>
  <c r="R25" i="10"/>
  <c r="X25" i="10"/>
  <c r="S26" i="10"/>
  <c r="B26" i="10"/>
  <c r="O26" i="10"/>
  <c r="R26" i="10"/>
  <c r="X26" i="10"/>
  <c r="S27" i="10"/>
  <c r="B27" i="10"/>
  <c r="O27" i="10"/>
  <c r="R27" i="10"/>
  <c r="X27" i="10"/>
  <c r="S28" i="10"/>
  <c r="B28" i="10"/>
  <c r="O28" i="10"/>
  <c r="R28" i="10"/>
  <c r="X28" i="10"/>
  <c r="S29" i="10"/>
  <c r="B29" i="10"/>
  <c r="O29" i="10"/>
  <c r="R29" i="10"/>
  <c r="X29" i="10"/>
  <c r="S30" i="10"/>
  <c r="B30" i="10"/>
  <c r="O30" i="10"/>
  <c r="R30" i="10"/>
  <c r="X30" i="10"/>
  <c r="S31" i="10"/>
  <c r="B31" i="10"/>
  <c r="O31" i="10"/>
  <c r="R31" i="10"/>
  <c r="X31" i="10"/>
  <c r="S32" i="10"/>
  <c r="B32" i="10"/>
  <c r="O32" i="10"/>
  <c r="R32" i="10"/>
  <c r="X32" i="10"/>
  <c r="S33" i="10"/>
  <c r="B33" i="10"/>
  <c r="O33" i="10"/>
  <c r="R33" i="10"/>
  <c r="X33" i="10"/>
  <c r="S34" i="10"/>
  <c r="B34" i="10"/>
  <c r="O34" i="10"/>
  <c r="R34" i="10"/>
  <c r="X34" i="10"/>
  <c r="S35" i="10"/>
  <c r="B35" i="10"/>
  <c r="O35" i="10"/>
  <c r="R35" i="10"/>
  <c r="X35" i="10"/>
  <c r="S36" i="10"/>
  <c r="B36" i="10"/>
  <c r="O36" i="10"/>
  <c r="R36" i="10"/>
  <c r="X36" i="10"/>
  <c r="S37" i="10"/>
  <c r="B37" i="10"/>
  <c r="O37" i="10"/>
  <c r="R37" i="10"/>
  <c r="X37" i="10"/>
  <c r="S38" i="10"/>
  <c r="B38" i="10"/>
  <c r="O38" i="10"/>
  <c r="R38" i="10"/>
  <c r="X38" i="10"/>
  <c r="S39" i="10"/>
  <c r="B39" i="10"/>
  <c r="O39" i="10"/>
  <c r="R39" i="10"/>
  <c r="X39" i="10"/>
  <c r="S40" i="10"/>
  <c r="B40" i="10"/>
  <c r="O40" i="10"/>
  <c r="R40" i="10"/>
  <c r="X40" i="10"/>
  <c r="S41" i="10"/>
  <c r="B41" i="10"/>
  <c r="O41" i="10"/>
  <c r="R41" i="10"/>
  <c r="X41" i="10"/>
  <c r="S42" i="10"/>
  <c r="B42" i="10"/>
  <c r="O42" i="10"/>
  <c r="R42" i="10"/>
  <c r="X42" i="10"/>
  <c r="S43" i="10"/>
  <c r="B43" i="10"/>
  <c r="O43" i="10"/>
  <c r="R43" i="10"/>
  <c r="X43" i="10"/>
  <c r="S44" i="10"/>
  <c r="B44" i="10"/>
  <c r="O44" i="10"/>
  <c r="R44" i="10"/>
  <c r="X44" i="10"/>
  <c r="S45" i="10"/>
  <c r="B45" i="10"/>
  <c r="O45" i="10"/>
  <c r="R45" i="10"/>
  <c r="X45" i="10"/>
  <c r="S46" i="10"/>
  <c r="B46" i="10"/>
  <c r="O46" i="10"/>
  <c r="R46" i="10"/>
  <c r="X46" i="10"/>
  <c r="S47" i="10"/>
  <c r="B47" i="10"/>
  <c r="O47" i="10"/>
  <c r="R47" i="10"/>
  <c r="X47" i="10"/>
  <c r="S48" i="10"/>
  <c r="B48" i="10"/>
  <c r="O48" i="10"/>
  <c r="R48" i="10"/>
  <c r="X48" i="10"/>
  <c r="S49" i="10"/>
  <c r="B49" i="10"/>
  <c r="O49" i="10"/>
  <c r="R49" i="10"/>
  <c r="X49" i="10"/>
  <c r="S50" i="10"/>
  <c r="B50" i="10"/>
  <c r="O50" i="10"/>
  <c r="R50" i="10"/>
  <c r="X50" i="10"/>
  <c r="S51" i="10"/>
  <c r="B51" i="10"/>
  <c r="O51" i="10"/>
  <c r="R51" i="10"/>
  <c r="X51" i="10"/>
  <c r="S52" i="10"/>
  <c r="B52" i="10"/>
  <c r="O52" i="10"/>
  <c r="R52" i="10"/>
  <c r="X52" i="10"/>
  <c r="S53" i="10"/>
  <c r="B53" i="10"/>
  <c r="O53" i="10"/>
  <c r="R53" i="10"/>
  <c r="X53" i="10"/>
  <c r="S54" i="10"/>
  <c r="B54" i="10"/>
  <c r="O54" i="10"/>
  <c r="R54" i="10"/>
  <c r="X54" i="10"/>
  <c r="X56" i="10"/>
  <c r="V9" i="10"/>
  <c r="U9" i="10"/>
  <c r="Y9" i="10"/>
  <c r="V10" i="10"/>
  <c r="U10" i="10"/>
  <c r="Y10" i="10"/>
  <c r="V11" i="10"/>
  <c r="U11" i="10"/>
  <c r="Y11" i="10"/>
  <c r="V12" i="10"/>
  <c r="U12" i="10"/>
  <c r="Y12" i="10"/>
  <c r="V13" i="10"/>
  <c r="U13" i="10"/>
  <c r="Y13" i="10"/>
  <c r="V14" i="10"/>
  <c r="U14" i="10"/>
  <c r="Y14" i="10"/>
  <c r="V15" i="10"/>
  <c r="U15" i="10"/>
  <c r="Y15" i="10"/>
  <c r="V16" i="10"/>
  <c r="U16" i="10"/>
  <c r="Y16" i="10"/>
  <c r="V17" i="10"/>
  <c r="U17" i="10"/>
  <c r="Y17" i="10"/>
  <c r="V18" i="10"/>
  <c r="U18" i="10"/>
  <c r="Y18" i="10"/>
  <c r="V19" i="10"/>
  <c r="U19" i="10"/>
  <c r="Y19" i="10"/>
  <c r="V20" i="10"/>
  <c r="U20" i="10"/>
  <c r="Y20" i="10"/>
  <c r="V21" i="10"/>
  <c r="U21" i="10"/>
  <c r="Y21" i="10"/>
  <c r="V22" i="10"/>
  <c r="U22" i="10"/>
  <c r="Y22" i="10"/>
  <c r="V23" i="10"/>
  <c r="U23" i="10"/>
  <c r="Y23" i="10"/>
  <c r="V24" i="10"/>
  <c r="U24" i="10"/>
  <c r="Y24" i="10"/>
  <c r="V25" i="10"/>
  <c r="U25" i="10"/>
  <c r="Y25" i="10"/>
  <c r="V26" i="10"/>
  <c r="U26" i="10"/>
  <c r="Y26" i="10"/>
  <c r="V27" i="10"/>
  <c r="U27" i="10"/>
  <c r="Y27" i="10"/>
  <c r="V28" i="10"/>
  <c r="U28" i="10"/>
  <c r="Y28" i="10"/>
  <c r="V29" i="10"/>
  <c r="U29" i="10"/>
  <c r="Y29" i="10"/>
  <c r="V30" i="10"/>
  <c r="U30" i="10"/>
  <c r="Y30" i="10"/>
  <c r="V31" i="10"/>
  <c r="U31" i="10"/>
  <c r="Y31" i="10"/>
  <c r="V32" i="10"/>
  <c r="U32" i="10"/>
  <c r="Y32" i="10"/>
  <c r="V33" i="10"/>
  <c r="U33" i="10"/>
  <c r="Y33" i="10"/>
  <c r="V34" i="10"/>
  <c r="U34" i="10"/>
  <c r="Y34" i="10"/>
  <c r="V35" i="10"/>
  <c r="U35" i="10"/>
  <c r="Y35" i="10"/>
  <c r="V36" i="10"/>
  <c r="U36" i="10"/>
  <c r="Y36" i="10"/>
  <c r="V37" i="10"/>
  <c r="U37" i="10"/>
  <c r="Y37" i="10"/>
  <c r="V38" i="10"/>
  <c r="U38" i="10"/>
  <c r="Y38" i="10"/>
  <c r="V39" i="10"/>
  <c r="U39" i="10"/>
  <c r="Y39" i="10"/>
  <c r="V40" i="10"/>
  <c r="U40" i="10"/>
  <c r="Y40" i="10"/>
  <c r="V41" i="10"/>
  <c r="U41" i="10"/>
  <c r="Y41" i="10"/>
  <c r="V42" i="10"/>
  <c r="U42" i="10"/>
  <c r="Y42" i="10"/>
  <c r="V43" i="10"/>
  <c r="U43" i="10"/>
  <c r="Y43" i="10"/>
  <c r="V44" i="10"/>
  <c r="U44" i="10"/>
  <c r="Y44" i="10"/>
  <c r="V45" i="10"/>
  <c r="U45" i="10"/>
  <c r="Y45" i="10"/>
  <c r="V46" i="10"/>
  <c r="U46" i="10"/>
  <c r="Y46" i="10"/>
  <c r="V47" i="10"/>
  <c r="U47" i="10"/>
  <c r="Y47" i="10"/>
  <c r="V48" i="10"/>
  <c r="U48" i="10"/>
  <c r="Y48" i="10"/>
  <c r="V49" i="10"/>
  <c r="U49" i="10"/>
  <c r="Y49" i="10"/>
  <c r="V50" i="10"/>
  <c r="U50" i="10"/>
  <c r="Y50" i="10"/>
  <c r="V51" i="10"/>
  <c r="U51" i="10"/>
  <c r="Y51" i="10"/>
  <c r="V52" i="10"/>
  <c r="U52" i="10"/>
  <c r="Y52" i="10"/>
  <c r="V53" i="10"/>
  <c r="U53" i="10"/>
  <c r="Y53" i="10"/>
  <c r="V54" i="10"/>
  <c r="U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D56" i="10"/>
  <c r="S9" i="11"/>
  <c r="B9" i="11"/>
  <c r="O9" i="11"/>
  <c r="R9" i="11"/>
  <c r="X9" i="11"/>
  <c r="S10" i="11"/>
  <c r="B10" i="11"/>
  <c r="O10" i="11"/>
  <c r="R10" i="11"/>
  <c r="X10" i="11"/>
  <c r="S11" i="11"/>
  <c r="B11" i="11"/>
  <c r="O11" i="11"/>
  <c r="R11" i="11"/>
  <c r="X11" i="11"/>
  <c r="S12" i="11"/>
  <c r="B12" i="11"/>
  <c r="O12" i="11"/>
  <c r="R12" i="11"/>
  <c r="X12" i="11"/>
  <c r="S13" i="11"/>
  <c r="B13" i="11"/>
  <c r="O13" i="11"/>
  <c r="R13" i="11"/>
  <c r="X13" i="11"/>
  <c r="S14" i="11"/>
  <c r="B14" i="11"/>
  <c r="O14" i="11"/>
  <c r="R14" i="11"/>
  <c r="X14" i="11"/>
  <c r="S15" i="11"/>
  <c r="B15" i="11"/>
  <c r="O15" i="11"/>
  <c r="R15" i="11"/>
  <c r="X15" i="11"/>
  <c r="S16" i="11"/>
  <c r="B16" i="11"/>
  <c r="O16" i="11"/>
  <c r="R16" i="11"/>
  <c r="X16" i="11"/>
  <c r="S17" i="11"/>
  <c r="B17" i="11"/>
  <c r="O17" i="11"/>
  <c r="R17" i="11"/>
  <c r="X17" i="11"/>
  <c r="S18" i="11"/>
  <c r="B18" i="11"/>
  <c r="O18" i="11"/>
  <c r="R18" i="11"/>
  <c r="X18" i="11"/>
  <c r="S19" i="11"/>
  <c r="B19" i="11"/>
  <c r="O19" i="11"/>
  <c r="R19" i="11"/>
  <c r="X19" i="11"/>
  <c r="S20" i="11"/>
  <c r="B20" i="11"/>
  <c r="O20" i="11"/>
  <c r="R20" i="11"/>
  <c r="X20" i="11"/>
  <c r="S21" i="11"/>
  <c r="B21" i="11"/>
  <c r="O21" i="11"/>
  <c r="R21" i="11"/>
  <c r="X21" i="11"/>
  <c r="S22" i="11"/>
  <c r="B22" i="11"/>
  <c r="O22" i="11"/>
  <c r="R22" i="11"/>
  <c r="X22" i="11"/>
  <c r="S23" i="11"/>
  <c r="B23" i="11"/>
  <c r="O23" i="11"/>
  <c r="R23" i="11"/>
  <c r="X23" i="11"/>
  <c r="S24" i="11"/>
  <c r="B24" i="11"/>
  <c r="O24" i="11"/>
  <c r="R24" i="11"/>
  <c r="X24" i="11"/>
  <c r="S25" i="11"/>
  <c r="B25" i="11"/>
  <c r="O25" i="11"/>
  <c r="R25" i="11"/>
  <c r="X25" i="11"/>
  <c r="S26" i="11"/>
  <c r="B26" i="11"/>
  <c r="O26" i="11"/>
  <c r="R26" i="11"/>
  <c r="X26" i="11"/>
  <c r="S27" i="11"/>
  <c r="B27" i="11"/>
  <c r="O27" i="11"/>
  <c r="R27" i="11"/>
  <c r="X27" i="11"/>
  <c r="S28" i="11"/>
  <c r="B28" i="11"/>
  <c r="O28" i="11"/>
  <c r="R28" i="11"/>
  <c r="X28" i="11"/>
  <c r="S29" i="11"/>
  <c r="B29" i="11"/>
  <c r="O29" i="11"/>
  <c r="R29" i="11"/>
  <c r="X29" i="11"/>
  <c r="S30" i="11"/>
  <c r="B30" i="11"/>
  <c r="O30" i="11"/>
  <c r="R30" i="11"/>
  <c r="X30" i="11"/>
  <c r="S31" i="11"/>
  <c r="B31" i="11"/>
  <c r="O31" i="11"/>
  <c r="R31" i="11"/>
  <c r="X31" i="11"/>
  <c r="S32" i="11"/>
  <c r="B32" i="11"/>
  <c r="O32" i="11"/>
  <c r="R32" i="11"/>
  <c r="X32" i="11"/>
  <c r="S33" i="11"/>
  <c r="B33" i="11"/>
  <c r="O33" i="11"/>
  <c r="R33" i="11"/>
  <c r="X33" i="11"/>
  <c r="S34" i="11"/>
  <c r="B34" i="11"/>
  <c r="O34" i="11"/>
  <c r="R34" i="11"/>
  <c r="X34" i="11"/>
  <c r="S35" i="11"/>
  <c r="B35" i="11"/>
  <c r="O35" i="11"/>
  <c r="R35" i="11"/>
  <c r="X35" i="11"/>
  <c r="S36" i="11"/>
  <c r="B36" i="11"/>
  <c r="O36" i="11"/>
  <c r="R36" i="11"/>
  <c r="X36" i="11"/>
  <c r="S37" i="11"/>
  <c r="B37" i="11"/>
  <c r="O37" i="11"/>
  <c r="R37" i="11"/>
  <c r="X37" i="11"/>
  <c r="S38" i="11"/>
  <c r="B38" i="11"/>
  <c r="O38" i="11"/>
  <c r="R38" i="11"/>
  <c r="X38" i="11"/>
  <c r="S39" i="11"/>
  <c r="B39" i="11"/>
  <c r="O39" i="11"/>
  <c r="R39" i="11"/>
  <c r="X39" i="11"/>
  <c r="S40" i="11"/>
  <c r="B40" i="11"/>
  <c r="O40" i="11"/>
  <c r="R40" i="11"/>
  <c r="X40" i="11"/>
  <c r="S41" i="11"/>
  <c r="B41" i="11"/>
  <c r="O41" i="11"/>
  <c r="R41" i="11"/>
  <c r="X41" i="11"/>
  <c r="S42" i="11"/>
  <c r="B42" i="11"/>
  <c r="O42" i="11"/>
  <c r="R42" i="11"/>
  <c r="X42" i="11"/>
  <c r="S43" i="11"/>
  <c r="B43" i="11"/>
  <c r="O43" i="11"/>
  <c r="R43" i="11"/>
  <c r="X43" i="11"/>
  <c r="S44" i="11"/>
  <c r="B44" i="11"/>
  <c r="O44" i="11"/>
  <c r="R44" i="11"/>
  <c r="X44" i="11"/>
  <c r="S45" i="11"/>
  <c r="B45" i="11"/>
  <c r="O45" i="11"/>
  <c r="R45" i="11"/>
  <c r="X45" i="11"/>
  <c r="S46" i="11"/>
  <c r="B46" i="11"/>
  <c r="O46" i="11"/>
  <c r="R46" i="11"/>
  <c r="X46" i="11"/>
  <c r="S47" i="11"/>
  <c r="B47" i="11"/>
  <c r="O47" i="11"/>
  <c r="R47" i="11"/>
  <c r="X47" i="11"/>
  <c r="S48" i="11"/>
  <c r="B48" i="11"/>
  <c r="O48" i="11"/>
  <c r="R48" i="11"/>
  <c r="X48" i="11"/>
  <c r="S49" i="11"/>
  <c r="B49" i="11"/>
  <c r="O49" i="11"/>
  <c r="R49" i="11"/>
  <c r="X49" i="11"/>
  <c r="S50" i="11"/>
  <c r="B50" i="11"/>
  <c r="O50" i="11"/>
  <c r="R50" i="11"/>
  <c r="X50" i="11"/>
  <c r="S51" i="11"/>
  <c r="B51" i="11"/>
  <c r="O51" i="11"/>
  <c r="R51" i="11"/>
  <c r="X51" i="11"/>
  <c r="S52" i="11"/>
  <c r="B52" i="11"/>
  <c r="O52" i="11"/>
  <c r="R52" i="11"/>
  <c r="X52" i="11"/>
  <c r="S53" i="11"/>
  <c r="B53" i="11"/>
  <c r="O53" i="11"/>
  <c r="R53" i="11"/>
  <c r="X53" i="11"/>
  <c r="S54" i="11"/>
  <c r="B54" i="11"/>
  <c r="O54" i="11"/>
  <c r="R54" i="11"/>
  <c r="X54" i="11"/>
  <c r="X56" i="11"/>
  <c r="V9" i="11"/>
  <c r="U9" i="11"/>
  <c r="Y9" i="11"/>
  <c r="V10" i="11"/>
  <c r="U10" i="11"/>
  <c r="Y10" i="11"/>
  <c r="V11" i="11"/>
  <c r="U11" i="11"/>
  <c r="Y11" i="11"/>
  <c r="V12" i="11"/>
  <c r="U12" i="11"/>
  <c r="Y12" i="11"/>
  <c r="V13" i="11"/>
  <c r="U13" i="11"/>
  <c r="Y13" i="11"/>
  <c r="V14" i="11"/>
  <c r="U14" i="11"/>
  <c r="Y14" i="11"/>
  <c r="V15" i="11"/>
  <c r="U15" i="11"/>
  <c r="Y15" i="11"/>
  <c r="V16" i="11"/>
  <c r="U16" i="11"/>
  <c r="Y16" i="11"/>
  <c r="V17" i="11"/>
  <c r="U17" i="11"/>
  <c r="Y17" i="11"/>
  <c r="V18" i="11"/>
  <c r="U18" i="11"/>
  <c r="Y18" i="11"/>
  <c r="V19" i="11"/>
  <c r="U19" i="11"/>
  <c r="Y19" i="11"/>
  <c r="V20" i="11"/>
  <c r="U20" i="11"/>
  <c r="Y20" i="11"/>
  <c r="V21" i="11"/>
  <c r="U21" i="11"/>
  <c r="Y21" i="11"/>
  <c r="V22" i="11"/>
  <c r="U22" i="11"/>
  <c r="Y22" i="11"/>
  <c r="V23" i="11"/>
  <c r="U23" i="11"/>
  <c r="Y23" i="11"/>
  <c r="V24" i="11"/>
  <c r="U24" i="11"/>
  <c r="Y24" i="11"/>
  <c r="V25" i="11"/>
  <c r="U25" i="11"/>
  <c r="Y25" i="11"/>
  <c r="V26" i="11"/>
  <c r="U26" i="11"/>
  <c r="Y26" i="11"/>
  <c r="V27" i="11"/>
  <c r="U27" i="11"/>
  <c r="Y27" i="11"/>
  <c r="V28" i="11"/>
  <c r="U28" i="11"/>
  <c r="Y28" i="11"/>
  <c r="V29" i="11"/>
  <c r="U29" i="11"/>
  <c r="Y29" i="11"/>
  <c r="V30" i="11"/>
  <c r="U30" i="11"/>
  <c r="Y30" i="11"/>
  <c r="V31" i="11"/>
  <c r="U31" i="11"/>
  <c r="Y31" i="11"/>
  <c r="V32" i="11"/>
  <c r="U32" i="11"/>
  <c r="Y32" i="11"/>
  <c r="V33" i="11"/>
  <c r="U33" i="11"/>
  <c r="Y33" i="11"/>
  <c r="V34" i="11"/>
  <c r="U34" i="11"/>
  <c r="Y34" i="11"/>
  <c r="V35" i="11"/>
  <c r="U35" i="11"/>
  <c r="Y35" i="11"/>
  <c r="V36" i="11"/>
  <c r="U36" i="11"/>
  <c r="Y36" i="11"/>
  <c r="V37" i="11"/>
  <c r="U37" i="11"/>
  <c r="Y37" i="11"/>
  <c r="V38" i="11"/>
  <c r="U38" i="11"/>
  <c r="Y38" i="11"/>
  <c r="V39" i="11"/>
  <c r="U39" i="11"/>
  <c r="Y39" i="11"/>
  <c r="V40" i="11"/>
  <c r="U40" i="11"/>
  <c r="Y40" i="11"/>
  <c r="V41" i="11"/>
  <c r="U41" i="11"/>
  <c r="Y41" i="11"/>
  <c r="V42" i="11"/>
  <c r="U42" i="11"/>
  <c r="Y42" i="11"/>
  <c r="V43" i="11"/>
  <c r="U43" i="11"/>
  <c r="Y43" i="11"/>
  <c r="V44" i="11"/>
  <c r="U44" i="11"/>
  <c r="Y44" i="11"/>
  <c r="V45" i="11"/>
  <c r="U45" i="11"/>
  <c r="Y45" i="11"/>
  <c r="V46" i="11"/>
  <c r="U46" i="11"/>
  <c r="Y46" i="11"/>
  <c r="V47" i="11"/>
  <c r="U47" i="11"/>
  <c r="Y47" i="11"/>
  <c r="V48" i="11"/>
  <c r="U48" i="11"/>
  <c r="Y48" i="11"/>
  <c r="V49" i="11"/>
  <c r="U49" i="11"/>
  <c r="Y49" i="11"/>
  <c r="V50" i="11"/>
  <c r="U50" i="11"/>
  <c r="Y50" i="11"/>
  <c r="V51" i="11"/>
  <c r="U51" i="11"/>
  <c r="Y51" i="11"/>
  <c r="V52" i="11"/>
  <c r="U52" i="11"/>
  <c r="Y52" i="11"/>
  <c r="V53" i="11"/>
  <c r="U53" i="11"/>
  <c r="Y53" i="11"/>
  <c r="V54" i="11"/>
  <c r="U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D56" i="11"/>
  <c r="S9" i="12"/>
  <c r="B9" i="12"/>
  <c r="O9" i="12"/>
  <c r="R9" i="12"/>
  <c r="X9" i="12"/>
  <c r="S10" i="12"/>
  <c r="B10" i="12"/>
  <c r="O10" i="12"/>
  <c r="R10" i="12"/>
  <c r="X10" i="12"/>
  <c r="S11" i="12"/>
  <c r="B11" i="12"/>
  <c r="O11" i="12"/>
  <c r="R11" i="12"/>
  <c r="X11" i="12"/>
  <c r="S12" i="12"/>
  <c r="B12" i="12"/>
  <c r="O12" i="12"/>
  <c r="R12" i="12"/>
  <c r="X12" i="12"/>
  <c r="S13" i="12"/>
  <c r="B13" i="12"/>
  <c r="O13" i="12"/>
  <c r="R13" i="12"/>
  <c r="X13" i="12"/>
  <c r="S14" i="12"/>
  <c r="B14" i="12"/>
  <c r="O14" i="12"/>
  <c r="R14" i="12"/>
  <c r="X14" i="12"/>
  <c r="S15" i="12"/>
  <c r="B15" i="12"/>
  <c r="O15" i="12"/>
  <c r="R15" i="12"/>
  <c r="X15" i="12"/>
  <c r="S16" i="12"/>
  <c r="B16" i="12"/>
  <c r="O16" i="12"/>
  <c r="R16" i="12"/>
  <c r="X16" i="12"/>
  <c r="S17" i="12"/>
  <c r="B17" i="12"/>
  <c r="O17" i="12"/>
  <c r="R17" i="12"/>
  <c r="X17" i="12"/>
  <c r="S18" i="12"/>
  <c r="B18" i="12"/>
  <c r="O18" i="12"/>
  <c r="R18" i="12"/>
  <c r="X18" i="12"/>
  <c r="S19" i="12"/>
  <c r="B19" i="12"/>
  <c r="O19" i="12"/>
  <c r="R19" i="12"/>
  <c r="X19" i="12"/>
  <c r="S20" i="12"/>
  <c r="B20" i="12"/>
  <c r="O20" i="12"/>
  <c r="R20" i="12"/>
  <c r="X20" i="12"/>
  <c r="S21" i="12"/>
  <c r="B21" i="12"/>
  <c r="O21" i="12"/>
  <c r="R21" i="12"/>
  <c r="X21" i="12"/>
  <c r="S22" i="12"/>
  <c r="B22" i="12"/>
  <c r="O22" i="12"/>
  <c r="R22" i="12"/>
  <c r="X22" i="12"/>
  <c r="S23" i="12"/>
  <c r="B23" i="12"/>
  <c r="O23" i="12"/>
  <c r="R23" i="12"/>
  <c r="X23" i="12"/>
  <c r="S24" i="12"/>
  <c r="B24" i="12"/>
  <c r="O24" i="12"/>
  <c r="R24" i="12"/>
  <c r="X24" i="12"/>
  <c r="S25" i="12"/>
  <c r="B25" i="12"/>
  <c r="O25" i="12"/>
  <c r="R25" i="12"/>
  <c r="X25" i="12"/>
  <c r="S26" i="12"/>
  <c r="B26" i="12"/>
  <c r="O26" i="12"/>
  <c r="R26" i="12"/>
  <c r="X26" i="12"/>
  <c r="S27" i="12"/>
  <c r="B27" i="12"/>
  <c r="O27" i="12"/>
  <c r="R27" i="12"/>
  <c r="X27" i="12"/>
  <c r="S28" i="12"/>
  <c r="B28" i="12"/>
  <c r="O28" i="12"/>
  <c r="R28" i="12"/>
  <c r="X28" i="12"/>
  <c r="S29" i="12"/>
  <c r="B29" i="12"/>
  <c r="O29" i="12"/>
  <c r="R29" i="12"/>
  <c r="X29" i="12"/>
  <c r="S30" i="12"/>
  <c r="B30" i="12"/>
  <c r="O30" i="12"/>
  <c r="R30" i="12"/>
  <c r="X30" i="12"/>
  <c r="S31" i="12"/>
  <c r="B31" i="12"/>
  <c r="O31" i="12"/>
  <c r="R31" i="12"/>
  <c r="X31" i="12"/>
  <c r="S32" i="12"/>
  <c r="B32" i="12"/>
  <c r="O32" i="12"/>
  <c r="R32" i="12"/>
  <c r="X32" i="12"/>
  <c r="S33" i="12"/>
  <c r="B33" i="12"/>
  <c r="O33" i="12"/>
  <c r="R33" i="12"/>
  <c r="X33" i="12"/>
  <c r="S34" i="12"/>
  <c r="B34" i="12"/>
  <c r="O34" i="12"/>
  <c r="R34" i="12"/>
  <c r="X34" i="12"/>
  <c r="S35" i="12"/>
  <c r="B35" i="12"/>
  <c r="O35" i="12"/>
  <c r="R35" i="12"/>
  <c r="X35" i="12"/>
  <c r="S36" i="12"/>
  <c r="B36" i="12"/>
  <c r="O36" i="12"/>
  <c r="R36" i="12"/>
  <c r="X36" i="12"/>
  <c r="S37" i="12"/>
  <c r="B37" i="12"/>
  <c r="O37" i="12"/>
  <c r="R37" i="12"/>
  <c r="X37" i="12"/>
  <c r="S38" i="12"/>
  <c r="B38" i="12"/>
  <c r="O38" i="12"/>
  <c r="R38" i="12"/>
  <c r="X38" i="12"/>
  <c r="S39" i="12"/>
  <c r="B39" i="12"/>
  <c r="O39" i="12"/>
  <c r="R39" i="12"/>
  <c r="X39" i="12"/>
  <c r="S40" i="12"/>
  <c r="B40" i="12"/>
  <c r="O40" i="12"/>
  <c r="R40" i="12"/>
  <c r="X40" i="12"/>
  <c r="S41" i="12"/>
  <c r="B41" i="12"/>
  <c r="O41" i="12"/>
  <c r="R41" i="12"/>
  <c r="X41" i="12"/>
  <c r="S42" i="12"/>
  <c r="B42" i="12"/>
  <c r="O42" i="12"/>
  <c r="R42" i="12"/>
  <c r="X42" i="12"/>
  <c r="S43" i="12"/>
  <c r="B43" i="12"/>
  <c r="O43" i="12"/>
  <c r="R43" i="12"/>
  <c r="X43" i="12"/>
  <c r="S44" i="12"/>
  <c r="B44" i="12"/>
  <c r="O44" i="12"/>
  <c r="R44" i="12"/>
  <c r="X44" i="12"/>
  <c r="S45" i="12"/>
  <c r="B45" i="12"/>
  <c r="O45" i="12"/>
  <c r="R45" i="12"/>
  <c r="X45" i="12"/>
  <c r="S46" i="12"/>
  <c r="B46" i="12"/>
  <c r="O46" i="12"/>
  <c r="R46" i="12"/>
  <c r="X46" i="12"/>
  <c r="S47" i="12"/>
  <c r="B47" i="12"/>
  <c r="O47" i="12"/>
  <c r="R47" i="12"/>
  <c r="X47" i="12"/>
  <c r="S48" i="12"/>
  <c r="B48" i="12"/>
  <c r="O48" i="12"/>
  <c r="R48" i="12"/>
  <c r="X48" i="12"/>
  <c r="S49" i="12"/>
  <c r="B49" i="12"/>
  <c r="O49" i="12"/>
  <c r="R49" i="12"/>
  <c r="X49" i="12"/>
  <c r="S50" i="12"/>
  <c r="B50" i="12"/>
  <c r="O50" i="12"/>
  <c r="R50" i="12"/>
  <c r="X50" i="12"/>
  <c r="S51" i="12"/>
  <c r="B51" i="12"/>
  <c r="O51" i="12"/>
  <c r="R51" i="12"/>
  <c r="X51" i="12"/>
  <c r="S52" i="12"/>
  <c r="B52" i="12"/>
  <c r="O52" i="12"/>
  <c r="R52" i="12"/>
  <c r="X52" i="12"/>
  <c r="S53" i="12"/>
  <c r="B53" i="12"/>
  <c r="O53" i="12"/>
  <c r="R53" i="12"/>
  <c r="X53" i="12"/>
  <c r="S54" i="12"/>
  <c r="B54" i="12"/>
  <c r="O54" i="12"/>
  <c r="R54" i="12"/>
  <c r="X54" i="12"/>
  <c r="X56" i="12"/>
  <c r="V9" i="12"/>
  <c r="U9" i="12"/>
  <c r="Y9" i="12"/>
  <c r="V10" i="12"/>
  <c r="U10" i="12"/>
  <c r="Y10" i="12"/>
  <c r="V11" i="12"/>
  <c r="U11" i="12"/>
  <c r="Y11" i="12"/>
  <c r="V12" i="12"/>
  <c r="U12" i="12"/>
  <c r="Y12" i="12"/>
  <c r="V13" i="12"/>
  <c r="U13" i="12"/>
  <c r="Y13" i="12"/>
  <c r="V14" i="12"/>
  <c r="U14" i="12"/>
  <c r="Y14" i="12"/>
  <c r="V15" i="12"/>
  <c r="U15" i="12"/>
  <c r="Y15" i="12"/>
  <c r="V16" i="12"/>
  <c r="U16" i="12"/>
  <c r="Y16" i="12"/>
  <c r="V17" i="12"/>
  <c r="U17" i="12"/>
  <c r="Y17" i="12"/>
  <c r="V18" i="12"/>
  <c r="U18" i="12"/>
  <c r="Y18" i="12"/>
  <c r="V19" i="12"/>
  <c r="U19" i="12"/>
  <c r="Y19" i="12"/>
  <c r="V20" i="12"/>
  <c r="U20" i="12"/>
  <c r="Y20" i="12"/>
  <c r="V21" i="12"/>
  <c r="U21" i="12"/>
  <c r="Y21" i="12"/>
  <c r="V22" i="12"/>
  <c r="U22" i="12"/>
  <c r="Y22" i="12"/>
  <c r="V23" i="12"/>
  <c r="U23" i="12"/>
  <c r="Y23" i="12"/>
  <c r="V24" i="12"/>
  <c r="U24" i="12"/>
  <c r="Y24" i="12"/>
  <c r="V25" i="12"/>
  <c r="U25" i="12"/>
  <c r="Y25" i="12"/>
  <c r="V26" i="12"/>
  <c r="U26" i="12"/>
  <c r="Y26" i="12"/>
  <c r="V27" i="12"/>
  <c r="U27" i="12"/>
  <c r="Y27" i="12"/>
  <c r="V28" i="12"/>
  <c r="U28" i="12"/>
  <c r="Y28" i="12"/>
  <c r="V29" i="12"/>
  <c r="U29" i="12"/>
  <c r="Y29" i="12"/>
  <c r="V30" i="12"/>
  <c r="U30" i="12"/>
  <c r="Y30" i="12"/>
  <c r="V31" i="12"/>
  <c r="U31" i="12"/>
  <c r="Y31" i="12"/>
  <c r="V32" i="12"/>
  <c r="U32" i="12"/>
  <c r="Y32" i="12"/>
  <c r="V33" i="12"/>
  <c r="U33" i="12"/>
  <c r="Y33" i="12"/>
  <c r="V34" i="12"/>
  <c r="U34" i="12"/>
  <c r="Y34" i="12"/>
  <c r="V35" i="12"/>
  <c r="U35" i="12"/>
  <c r="Y35" i="12"/>
  <c r="V36" i="12"/>
  <c r="U36" i="12"/>
  <c r="Y36" i="12"/>
  <c r="V37" i="12"/>
  <c r="U37" i="12"/>
  <c r="Y37" i="12"/>
  <c r="V38" i="12"/>
  <c r="U38" i="12"/>
  <c r="Y38" i="12"/>
  <c r="V39" i="12"/>
  <c r="U39" i="12"/>
  <c r="Y39" i="12"/>
  <c r="V40" i="12"/>
  <c r="U40" i="12"/>
  <c r="Y40" i="12"/>
  <c r="V41" i="12"/>
  <c r="U41" i="12"/>
  <c r="Y41" i="12"/>
  <c r="V42" i="12"/>
  <c r="U42" i="12"/>
  <c r="Y42" i="12"/>
  <c r="V43" i="12"/>
  <c r="U43" i="12"/>
  <c r="Y43" i="12"/>
  <c r="V44" i="12"/>
  <c r="U44" i="12"/>
  <c r="Y44" i="12"/>
  <c r="V45" i="12"/>
  <c r="U45" i="12"/>
  <c r="Y45" i="12"/>
  <c r="V46" i="12"/>
  <c r="U46" i="12"/>
  <c r="Y46" i="12"/>
  <c r="V47" i="12"/>
  <c r="U47" i="12"/>
  <c r="Y47" i="12"/>
  <c r="V48" i="12"/>
  <c r="U48" i="12"/>
  <c r="Y48" i="12"/>
  <c r="V49" i="12"/>
  <c r="U49" i="12"/>
  <c r="Y49" i="12"/>
  <c r="V50" i="12"/>
  <c r="U50" i="12"/>
  <c r="Y50" i="12"/>
  <c r="V51" i="12"/>
  <c r="U51" i="12"/>
  <c r="Y51" i="12"/>
  <c r="V52" i="12"/>
  <c r="U52" i="12"/>
  <c r="Y52" i="12"/>
  <c r="V53" i="12"/>
  <c r="U53" i="12"/>
  <c r="Y53" i="12"/>
  <c r="V54" i="12"/>
  <c r="U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D56" i="12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H33" i="5"/>
  <c r="AH32" i="5"/>
  <c r="AG30" i="5"/>
  <c r="D42" i="12"/>
  <c r="D11" i="12"/>
  <c r="D42" i="11"/>
  <c r="D11" i="11"/>
  <c r="D42" i="10"/>
  <c r="D11" i="10"/>
  <c r="B42" i="9"/>
  <c r="B11" i="9"/>
  <c r="B42" i="8"/>
  <c r="B11" i="8"/>
  <c r="B42" i="7"/>
  <c r="B11" i="7"/>
  <c r="D42" i="6"/>
  <c r="D11" i="6"/>
  <c r="B42" i="6"/>
  <c r="B11" i="6"/>
  <c r="D42" i="1"/>
  <c r="D11" i="1"/>
  <c r="B42" i="1"/>
  <c r="B11" i="1"/>
  <c r="D42" i="5"/>
  <c r="D11" i="5"/>
  <c r="B42" i="5"/>
  <c r="B11" i="5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C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C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9" i="1"/>
  <c r="AD13" i="8"/>
  <c r="AD9" i="9"/>
  <c r="AD44" i="12"/>
  <c r="AD9" i="6"/>
  <c r="AD12" i="7"/>
  <c r="AD44" i="5"/>
  <c r="AD13" i="12"/>
  <c r="AD44" i="10"/>
  <c r="AD10" i="9"/>
  <c r="AD10" i="8"/>
  <c r="AD11" i="1"/>
  <c r="AD15" i="1"/>
  <c r="AD10" i="10"/>
  <c r="AD11" i="10"/>
  <c r="AD13" i="10"/>
  <c r="AD11" i="12"/>
  <c r="AD11" i="7"/>
  <c r="AD13" i="5"/>
  <c r="AD15" i="6"/>
  <c r="AD10" i="6"/>
  <c r="AD13" i="11"/>
  <c r="AD10" i="12"/>
  <c r="AD45" i="9"/>
  <c r="AD45" i="11"/>
  <c r="AD9" i="11"/>
  <c r="AD9" i="12"/>
  <c r="AD45" i="12"/>
  <c r="AD45" i="8"/>
  <c r="AD10" i="11"/>
  <c r="AD11" i="11"/>
  <c r="AD10" i="5"/>
  <c r="AD12" i="12"/>
  <c r="AD10" i="1"/>
  <c r="AD14" i="6"/>
  <c r="AD12" i="8"/>
  <c r="AD44" i="6"/>
  <c r="AD10" i="7"/>
  <c r="AD44" i="11"/>
  <c r="AD11" i="6"/>
  <c r="AD12" i="1"/>
  <c r="AD13" i="1"/>
  <c r="AD12" i="10"/>
  <c r="AD44" i="1"/>
  <c r="AD13" i="9"/>
  <c r="AD45" i="1"/>
  <c r="AD44" i="8"/>
  <c r="AD14" i="5"/>
  <c r="AD11" i="5"/>
  <c r="AD14" i="11"/>
  <c r="AD14" i="12"/>
  <c r="AD14" i="10"/>
  <c r="AD14" i="1"/>
  <c r="AD44" i="7"/>
  <c r="AD13" i="6"/>
  <c r="AD9" i="10"/>
  <c r="AD12" i="5"/>
  <c r="AD44" i="9"/>
  <c r="AD13" i="7"/>
  <c r="AD11" i="9"/>
  <c r="AD11" i="8"/>
  <c r="AD12" i="6"/>
  <c r="AD12" i="11"/>
  <c r="AD12" i="9"/>
  <c r="AD15" i="5"/>
  <c r="AD16" i="1"/>
  <c r="AD45" i="10"/>
  <c r="AD16" i="6"/>
  <c r="AD9" i="8"/>
  <c r="AD9" i="5"/>
  <c r="AD15" i="11"/>
  <c r="AD46" i="1"/>
  <c r="AD46" i="5"/>
  <c r="AD46" i="12"/>
  <c r="AD45" i="7"/>
  <c r="AD45" i="6"/>
  <c r="AD14" i="8"/>
  <c r="AD46" i="11"/>
  <c r="AD14" i="9"/>
  <c r="AD46" i="9"/>
  <c r="AD46" i="6"/>
  <c r="AD15" i="8"/>
  <c r="AD15" i="12"/>
  <c r="AD46" i="8"/>
  <c r="AD15" i="10"/>
  <c r="AD14" i="7"/>
  <c r="AD46" i="7"/>
  <c r="AD15" i="9"/>
  <c r="AD45" i="5"/>
  <c r="AD15" i="7"/>
  <c r="AD46" i="10"/>
  <c r="AD17" i="6"/>
  <c r="AD17" i="1"/>
  <c r="AD16" i="5"/>
  <c r="AD16" i="9"/>
  <c r="AD47" i="6"/>
  <c r="AD16" i="10"/>
  <c r="AD47" i="7"/>
  <c r="AD16" i="8"/>
  <c r="AD47" i="9"/>
  <c r="AD47" i="12"/>
  <c r="AD47" i="10"/>
  <c r="AD16" i="7"/>
  <c r="AD47" i="8"/>
  <c r="AD47" i="11"/>
  <c r="AD18" i="1"/>
  <c r="AD17" i="5"/>
  <c r="AD18" i="6"/>
  <c r="AD48" i="11"/>
  <c r="AD48" i="10"/>
  <c r="AD48" i="12"/>
  <c r="AD48" i="7"/>
  <c r="AD16" i="12"/>
  <c r="AD47" i="1"/>
  <c r="AD48" i="5"/>
  <c r="AD16" i="11"/>
  <c r="AD17" i="8"/>
  <c r="AD17" i="12"/>
  <c r="AD48" i="1"/>
  <c r="AD17" i="11"/>
  <c r="AD48" i="8"/>
  <c r="AD48" i="9"/>
  <c r="AD47" i="5"/>
  <c r="AD18" i="5"/>
  <c r="AD19" i="6"/>
  <c r="AD19" i="1"/>
  <c r="AD18" i="11"/>
  <c r="AD17" i="9"/>
  <c r="AD17" i="7"/>
  <c r="AD18" i="9"/>
  <c r="AD18" i="10"/>
  <c r="AD49" i="8"/>
  <c r="AD18" i="7"/>
  <c r="AD18" i="12"/>
  <c r="AD49" i="9"/>
  <c r="AD49" i="12"/>
  <c r="AD49" i="11"/>
  <c r="AD49" i="1"/>
  <c r="AD18" i="8"/>
  <c r="AD48" i="6"/>
  <c r="AD17" i="10"/>
  <c r="AD49" i="6"/>
  <c r="AD49" i="7"/>
  <c r="AD49" i="10"/>
  <c r="AD20" i="6"/>
  <c r="AD20" i="1"/>
  <c r="AD19" i="5"/>
  <c r="AD50" i="10"/>
  <c r="AD50" i="6"/>
  <c r="AD50" i="7"/>
  <c r="AD19" i="8"/>
  <c r="AD50" i="11"/>
  <c r="AD49" i="5"/>
  <c r="AD50" i="9"/>
  <c r="AD19" i="12"/>
  <c r="AD50" i="8"/>
  <c r="AD19" i="9"/>
  <c r="AD50" i="5"/>
  <c r="AD50" i="1"/>
  <c r="AD50" i="12"/>
  <c r="AD19" i="7"/>
  <c r="AD19" i="10"/>
  <c r="AD19" i="11"/>
  <c r="AD21" i="1"/>
  <c r="AD20" i="5"/>
  <c r="AD21" i="6"/>
  <c r="AD20" i="10"/>
  <c r="AD51" i="12"/>
  <c r="AD20" i="9"/>
  <c r="AD20" i="12"/>
  <c r="AD20" i="8"/>
  <c r="AD51" i="6"/>
  <c r="AD51" i="5"/>
  <c r="AD20" i="11"/>
  <c r="AD20" i="7"/>
  <c r="AD51" i="1"/>
  <c r="AD51" i="8"/>
  <c r="AD51" i="9"/>
  <c r="AD51" i="11"/>
  <c r="AD51" i="7"/>
  <c r="AD51" i="10"/>
  <c r="AD21" i="5"/>
  <c r="AD22" i="6"/>
  <c r="AD22" i="1"/>
  <c r="AD52" i="7"/>
  <c r="AD52" i="9"/>
  <c r="AD52" i="1"/>
  <c r="AD21" i="11"/>
  <c r="AD52" i="6"/>
  <c r="AD21" i="12"/>
  <c r="AD52" i="12"/>
  <c r="AD52" i="10"/>
  <c r="AD52" i="11"/>
  <c r="AD52" i="8"/>
  <c r="AD21" i="7"/>
  <c r="AD52" i="5"/>
  <c r="AD21" i="8"/>
  <c r="AD21" i="9"/>
  <c r="AD21" i="10"/>
  <c r="AD23" i="6"/>
  <c r="AD23" i="1"/>
  <c r="AD22" i="5"/>
  <c r="AD22" i="9"/>
  <c r="AD53" i="5"/>
  <c r="AD53" i="8"/>
  <c r="AD53" i="10"/>
  <c r="AD22" i="12"/>
  <c r="AD22" i="11"/>
  <c r="AD53" i="9"/>
  <c r="AD22" i="10"/>
  <c r="AD22" i="8"/>
  <c r="AD22" i="7"/>
  <c r="AD53" i="11"/>
  <c r="AD53" i="12"/>
  <c r="AD53" i="6"/>
  <c r="AD53" i="1"/>
  <c r="AD53" i="7"/>
  <c r="AD24" i="1"/>
  <c r="AD23" i="5"/>
  <c r="AD24" i="6"/>
  <c r="AD54" i="12"/>
  <c r="AD23" i="7"/>
  <c r="AD23" i="10"/>
  <c r="AD23" i="11"/>
  <c r="AD54" i="10"/>
  <c r="AD54" i="5"/>
  <c r="AD54" i="1"/>
  <c r="AD54" i="7"/>
  <c r="AD54" i="6"/>
  <c r="AD54" i="11"/>
  <c r="AD23" i="8"/>
  <c r="AD54" i="9"/>
  <c r="AD23" i="12"/>
  <c r="AD54" i="8"/>
  <c r="AD23" i="9"/>
  <c r="AD24" i="9"/>
  <c r="AD24" i="12"/>
  <c r="AD24" i="8"/>
  <c r="AD26" i="1"/>
  <c r="AD24" i="5"/>
  <c r="AD25" i="6"/>
  <c r="AD25" i="5"/>
  <c r="AD26" i="6"/>
  <c r="AD25" i="1"/>
  <c r="AD25" i="9"/>
  <c r="AD24" i="11"/>
  <c r="AD24" i="10"/>
  <c r="AD25" i="10"/>
  <c r="AD25" i="11"/>
  <c r="AD25" i="8"/>
  <c r="AD25" i="12"/>
  <c r="AD24" i="7"/>
  <c r="AD25" i="7"/>
  <c r="AD26" i="5"/>
  <c r="AD27" i="6"/>
  <c r="AD26" i="12"/>
  <c r="AD26" i="11"/>
  <c r="AD27" i="1"/>
  <c r="AD28" i="1"/>
  <c r="AD27" i="5"/>
  <c r="AD28" i="6"/>
  <c r="AD26" i="7"/>
  <c r="AD27" i="8"/>
  <c r="AD26" i="10"/>
  <c r="AD27" i="7"/>
  <c r="AD27" i="10"/>
  <c r="AD26" i="9"/>
  <c r="AD26" i="8"/>
  <c r="AD27" i="9"/>
  <c r="AD28" i="5"/>
  <c r="AD27" i="11"/>
  <c r="AD28" i="7"/>
  <c r="AD28" i="10"/>
  <c r="AD27" i="12"/>
  <c r="AD28" i="11"/>
  <c r="AD28" i="9"/>
  <c r="AD28" i="12"/>
  <c r="AD30" i="1"/>
  <c r="AD29" i="5"/>
  <c r="AD30" i="6"/>
  <c r="AD29" i="6"/>
  <c r="AD29" i="1"/>
  <c r="AD29" i="9"/>
  <c r="AD28" i="8"/>
  <c r="AD29" i="12"/>
  <c r="AD29" i="11"/>
  <c r="AD29" i="8"/>
  <c r="AD30" i="5"/>
  <c r="AD29" i="10"/>
  <c r="AD30" i="8"/>
  <c r="AD30" i="10"/>
  <c r="AD30" i="11"/>
  <c r="AD30" i="12"/>
  <c r="AD29" i="7"/>
  <c r="AD30" i="7"/>
  <c r="AD30" i="9"/>
  <c r="AD32" i="6"/>
  <c r="AD31" i="6"/>
  <c r="AD31" i="1"/>
  <c r="AD32" i="1"/>
  <c r="AD31" i="5"/>
  <c r="AD31" i="11"/>
  <c r="AD31" i="8"/>
  <c r="AD31" i="9"/>
  <c r="AD31" i="7"/>
  <c r="AD31" i="12"/>
  <c r="AD31" i="10"/>
  <c r="AD33" i="1"/>
  <c r="AD32" i="5"/>
  <c r="AD33" i="6"/>
  <c r="AD32" i="7"/>
  <c r="AD32" i="8"/>
  <c r="AD32" i="10"/>
  <c r="AD32" i="12"/>
  <c r="AD32" i="9"/>
  <c r="AD32" i="11"/>
  <c r="AD33" i="5"/>
  <c r="AD34" i="6"/>
  <c r="AD34" i="1"/>
  <c r="AD33" i="11"/>
  <c r="AD33" i="12"/>
  <c r="AD33" i="8"/>
  <c r="AD33" i="9"/>
  <c r="AD33" i="10"/>
  <c r="AD33" i="7"/>
  <c r="AD35" i="6"/>
  <c r="AD35" i="1"/>
  <c r="AD34" i="5"/>
  <c r="AD34" i="9"/>
  <c r="AD34" i="12"/>
  <c r="AD34" i="7"/>
  <c r="AD34" i="10"/>
  <c r="AD34" i="8"/>
  <c r="AD34" i="11"/>
  <c r="AD36" i="1"/>
  <c r="AD35" i="5"/>
  <c r="AD36" i="6"/>
  <c r="AD35" i="12"/>
  <c r="AD35" i="10"/>
  <c r="AD35" i="11"/>
  <c r="AD35" i="8"/>
  <c r="AD35" i="7"/>
  <c r="AD35" i="9"/>
  <c r="AD36" i="5"/>
  <c r="AD37" i="6"/>
  <c r="AD37" i="1"/>
  <c r="AD36" i="10"/>
  <c r="AD36" i="8"/>
  <c r="AD36" i="9"/>
  <c r="AD36" i="7"/>
  <c r="AD36" i="11"/>
  <c r="AD36" i="12"/>
  <c r="AD38" i="6"/>
  <c r="AD38" i="1"/>
  <c r="AD37" i="5"/>
  <c r="AD37" i="12"/>
  <c r="AD37" i="7"/>
  <c r="AD37" i="8"/>
  <c r="AD37" i="11"/>
  <c r="AD37" i="9"/>
  <c r="AD37" i="10"/>
  <c r="AD39" i="1"/>
  <c r="AD38" i="5"/>
  <c r="AD39" i="6"/>
  <c r="AD38" i="10"/>
  <c r="AD38" i="11"/>
  <c r="AD38" i="7"/>
  <c r="AD38" i="9"/>
  <c r="AD38" i="8"/>
  <c r="AD38" i="12"/>
  <c r="AD39" i="5"/>
  <c r="AD40" i="6"/>
  <c r="AD40" i="1"/>
  <c r="AD39" i="12"/>
  <c r="AD39" i="9"/>
  <c r="AD39" i="11"/>
  <c r="AD39" i="8"/>
  <c r="AD39" i="7"/>
  <c r="AD39" i="10"/>
  <c r="AD41" i="6"/>
  <c r="AD41" i="1"/>
  <c r="AD40" i="5"/>
  <c r="AD40" i="10"/>
  <c r="AD40" i="9"/>
  <c r="AD40" i="8"/>
  <c r="AD40" i="7"/>
  <c r="AD40" i="11"/>
  <c r="AD40" i="12"/>
  <c r="AD42" i="1"/>
  <c r="AD41" i="5"/>
  <c r="AD42" i="6"/>
  <c r="AD41" i="12"/>
  <c r="AD41" i="7"/>
  <c r="AD41" i="9"/>
  <c r="AD41" i="11"/>
  <c r="AD41" i="8"/>
  <c r="AD41" i="10"/>
  <c r="AD42" i="5"/>
  <c r="AD43" i="6"/>
  <c r="AD55" i="6"/>
  <c r="AD43" i="1"/>
  <c r="AD55" i="1"/>
  <c r="AD42" i="11"/>
  <c r="AD42" i="10"/>
  <c r="AD42" i="7"/>
  <c r="AD42" i="8"/>
  <c r="AD42" i="9"/>
  <c r="AD42" i="12"/>
  <c r="AD43" i="5"/>
  <c r="AD55" i="5"/>
  <c r="AD43" i="8"/>
  <c r="AD55" i="8"/>
  <c r="AD43" i="10"/>
  <c r="AD55" i="10"/>
  <c r="AD43" i="12"/>
  <c r="AD55" i="12"/>
  <c r="AD43" i="9"/>
  <c r="AD55" i="9"/>
  <c r="AD43" i="7"/>
  <c r="AD55" i="7"/>
  <c r="AD43" i="11"/>
  <c r="AD55" i="1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<sst xmlns="http://schemas.openxmlformats.org/spreadsheetml/2006/main" count="810" uniqueCount="83">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</sst>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%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8" fontId="0" fillId="9" borderId="0" xfId="1" applyNumberFormat="1" applyFont="1" applyFill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6" xfId="1" applyNumberFormat="1" applyFont="1" applyFill="1" applyBorder="1" applyAlignment="1">
      <alignment horizontal="center"/>
    </xf>
    <xf numFmtId="0" fontId="0" fillId="2" borderId="22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D7">
            <v>0.16900000000000001</v>
          </cell>
        </row>
        <row r="8">
          <cell r="D8">
            <v>0.23699999999999999</v>
          </cell>
        </row>
        <row r="9">
          <cell r="D9">
            <v>0.318</v>
          </cell>
        </row>
        <row r="10">
          <cell r="D10">
            <v>0.41699999999999998</v>
          </cell>
        </row>
        <row r="11">
          <cell r="D11">
            <v>0.621</v>
          </cell>
        </row>
        <row r="12">
          <cell r="D12">
            <v>2.2138709677419355</v>
          </cell>
        </row>
        <row r="13">
          <cell r="D13">
            <v>3.806741935483871</v>
          </cell>
        </row>
        <row r="14">
          <cell r="D14">
            <v>5.3996129032258064</v>
          </cell>
        </row>
        <row r="15">
          <cell r="D15">
            <v>6.9924838709677424</v>
          </cell>
        </row>
        <row r="16">
          <cell r="D16">
            <v>8.5853548387096783</v>
          </cell>
        </row>
        <row r="17">
          <cell r="D17">
            <v>10.178225806451614</v>
          </cell>
        </row>
        <row r="18">
          <cell r="D18">
            <v>11.77109677419355</v>
          </cell>
        </row>
        <row r="19">
          <cell r="D19">
            <v>13.363967741935486</v>
          </cell>
        </row>
        <row r="20">
          <cell r="D20">
            <v>14.956838709677422</v>
          </cell>
        </row>
        <row r="21">
          <cell r="D21">
            <v>16.549709677419358</v>
          </cell>
        </row>
        <row r="22">
          <cell r="D22">
            <v>18.142580645161292</v>
          </cell>
        </row>
        <row r="23">
          <cell r="D23">
            <v>19.735451612903226</v>
          </cell>
        </row>
        <row r="24">
          <cell r="D24">
            <v>21.32832258064516</v>
          </cell>
        </row>
        <row r="25">
          <cell r="D25">
            <v>22.921193548387095</v>
          </cell>
        </row>
        <row r="26">
          <cell r="D26">
            <v>24.514064516129029</v>
          </cell>
        </row>
        <row r="27">
          <cell r="D27">
            <v>26.106935483870963</v>
          </cell>
        </row>
        <row r="28">
          <cell r="D28">
            <v>27.699806451612897</v>
          </cell>
        </row>
        <row r="29">
          <cell r="D29">
            <v>29.292677419354831</v>
          </cell>
        </row>
        <row r="30">
          <cell r="D30">
            <v>30.885548387096765</v>
          </cell>
        </row>
        <row r="31">
          <cell r="D31">
            <v>32.478419354838699</v>
          </cell>
        </row>
        <row r="32">
          <cell r="D32">
            <v>34.071290322580637</v>
          </cell>
        </row>
        <row r="33">
          <cell r="D33">
            <v>35.664161290322575</v>
          </cell>
        </row>
        <row r="34">
          <cell r="D34">
            <v>37.257032258064513</v>
          </cell>
        </row>
        <row r="35">
          <cell r="D35">
            <v>38.84990322580645</v>
          </cell>
        </row>
        <row r="36">
          <cell r="D36">
            <v>40.442774193548388</v>
          </cell>
        </row>
        <row r="37">
          <cell r="D37">
            <v>42.035645161290326</v>
          </cell>
        </row>
        <row r="38">
          <cell r="D38">
            <v>43.628516129032263</v>
          </cell>
        </row>
        <row r="39">
          <cell r="D39">
            <v>45.221387096774201</v>
          </cell>
        </row>
        <row r="40">
          <cell r="D40">
            <v>46.814258064516139</v>
          </cell>
        </row>
        <row r="41">
          <cell r="D41">
            <v>48.407129032258077</v>
          </cell>
        </row>
        <row r="42">
          <cell r="D42">
            <v>50</v>
          </cell>
        </row>
        <row r="43">
          <cell r="D43">
            <v>51.592870967741938</v>
          </cell>
        </row>
        <row r="44">
          <cell r="D44">
            <v>53.185741935483875</v>
          </cell>
        </row>
        <row r="45">
          <cell r="D45">
            <v>54.778612903225813</v>
          </cell>
        </row>
        <row r="46">
          <cell r="D46">
            <v>56.371483870967751</v>
          </cell>
        </row>
        <row r="47">
          <cell r="D47">
            <v>57.964354838709689</v>
          </cell>
        </row>
        <row r="48">
          <cell r="D48">
            <v>59.557225806451626</v>
          </cell>
        </row>
        <row r="49">
          <cell r="D49">
            <v>61.150096774193564</v>
          </cell>
        </row>
        <row r="50">
          <cell r="D50">
            <v>62.742967741935502</v>
          </cell>
        </row>
        <row r="51">
          <cell r="D51">
            <v>64.335838709677432</v>
          </cell>
        </row>
        <row r="52">
          <cell r="D52">
            <v>65.928709677419363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1" workbookViewId="0">
      <selection activeCell="AH32" sqref="AH3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27" t="s">
        <v>64</v>
      </c>
      <c r="Z2" s="128"/>
      <c r="AA2" s="129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36" t="s">
        <v>63</v>
      </c>
      <c r="P3" s="137"/>
      <c r="Q3" s="141"/>
      <c r="R3" s="73"/>
      <c r="S3" s="73"/>
      <c r="T3" s="141"/>
      <c r="U3" s="73"/>
      <c r="V3" s="73"/>
      <c r="W3" s="141"/>
      <c r="Y3" s="130"/>
      <c r="Z3" s="131"/>
      <c r="AA3" s="132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38"/>
      <c r="P4" s="139"/>
      <c r="Q4" s="141"/>
      <c r="R4" s="73"/>
      <c r="S4" s="73"/>
      <c r="T4" s="141"/>
      <c r="U4" s="73"/>
      <c r="V4" s="73"/>
      <c r="W4" s="141"/>
      <c r="Y4" s="133"/>
      <c r="Z4" s="134"/>
      <c r="AA4" s="135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B9</f>
        <v>11962.885</v>
      </c>
      <c r="P9" s="34">
        <f>C9+(I9)</f>
        <v>1245.6371128999999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8.5496008024245437E-2</v>
      </c>
      <c r="V9" s="32">
        <f>($AI$7/$AG$12)*(1+0.15*(P9/$AG$10)^4)+$AH$32</f>
        <v>8.8666666712759343E-2</v>
      </c>
      <c r="W9" s="141"/>
      <c r="X9" s="73">
        <f>($AG$7*$AG$8*S9+$AG$15*$AG$16*R9)*$AG$24</f>
        <v>4000</v>
      </c>
      <c r="Y9" s="40">
        <f>(O9*U9*$AG$30+P9*V9*$AG$29)*365</f>
        <v>12561032.317865085</v>
      </c>
      <c r="Z9" s="40">
        <f>(O9*$AI$15*$AG$37+P9*$AI$7*$AG$36)*365</f>
        <v>249977.25995450199</v>
      </c>
      <c r="AA9" s="40">
        <f>O9*$AI$15*($AG$41+$AG$40*(1-M9))*365</f>
        <v>17235.855471310191</v>
      </c>
      <c r="AB9" s="41">
        <f>365*((P9*$AI$7*($AG$53*$AG$54+$AG$49*$AG$50+$AG$45*$AG$46))+(O9*1.6*$AI$15*($AG$53*$AG$55+$AG$49*$AG$51+$AG$45*$AG$47)))</f>
        <v>8014.280916045871</v>
      </c>
      <c r="AD9" s="39">
        <f>SUM(X9:AB9)</f>
        <v>12840259.714206943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79">
        <f>'[2]Szenario 1'!$F10</f>
        <v>7</v>
      </c>
      <c r="J10" s="80">
        <f>'[2]Szenario 2'!$F10</f>
        <v>16</v>
      </c>
      <c r="K10" s="81">
        <f>'[2]Szenario 3'!$F10</f>
        <v>25</v>
      </c>
      <c r="L10" s="141"/>
      <c r="M10" s="78">
        <f>'[3]E-Auto'!$D8*(1/100)</f>
        <v>2.3700000000000001E-3</v>
      </c>
      <c r="O10" s="30">
        <f>B10</f>
        <v>12023</v>
      </c>
      <c r="P10" s="34">
        <f t="shared" ref="P10:P54" si="0">C10+(I10)</f>
        <v>1251.86142</v>
      </c>
      <c r="Q10" s="141"/>
      <c r="R10" s="27">
        <f t="shared" ref="R10:R54" si="1">IF(O10&lt;$AG$18,1,2)</f>
        <v>1</v>
      </c>
      <c r="S10" s="32">
        <f t="shared" ref="S10:S54" si="2">IF(P10&lt;$AG$10,1,2)</f>
        <v>1</v>
      </c>
      <c r="T10" s="141"/>
      <c r="U10" s="38">
        <f t="shared" ref="U10:U54" si="3">($AI$15/$AG$20)*(1+0.15*(O10/$AG$18)^4)+$AH$33</f>
        <v>8.5496018404245255E-2</v>
      </c>
      <c r="V10" s="32">
        <f t="shared" ref="V10:V54" si="4">($AI$7/$AG$12)*(1+0.15*(P10/$AG$10)^4)+$AH$32</f>
        <v>8.8666666713687545E-2</v>
      </c>
      <c r="W10" s="141"/>
      <c r="X10" s="73">
        <f t="shared" ref="X10:X54" si="5">($AG$7*$AG$8*S10+$AG$15*$AG$16*R10)*$AG$24</f>
        <v>4000</v>
      </c>
      <c r="Y10" s="40">
        <f t="shared" ref="Y10:Y54" si="6">(O10*U10*$AG$30+P10*V10*$AG$29)*365</f>
        <v>12624132.092422761</v>
      </c>
      <c r="Z10" s="40">
        <f t="shared" ref="Z10:Z54" si="7">(O10*$AI$15*$AG$37+P10*$AI$7*$AG$36)*365</f>
        <v>251233.27301960002</v>
      </c>
      <c r="AA10" s="40">
        <f t="shared" ref="AA10:AA54" si="8">O10*$AI$15*($AG$41+$AG$40*(1-M10))*365</f>
        <v>17314.231670626003</v>
      </c>
      <c r="AB10" s="41">
        <f t="shared" ref="AB10:AB54" si="9">365*((P10*$AI$7*($AG$53*$AG$54+$AG$49*$AG$50+$AG$45*$AG$46))+(O10*1.6*$AI$15*($AG$53*$AG$55+$AG$49*$AG$51+$AG$45*$AG$47)))</f>
        <v>8054.4578979522985</v>
      </c>
      <c r="AD10" s="39">
        <f t="shared" ref="AD10:AD46" si="10">SUM(X10:AB10)</f>
        <v>12904734.055010939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79">
        <f>'[2]Szenario 1'!$F11</f>
        <v>7</v>
      </c>
      <c r="J11" s="80">
        <f>'[2]Szenario 2'!$F11</f>
        <v>16</v>
      </c>
      <c r="K11" s="81">
        <f>'[2]Szenario 3'!$F11</f>
        <v>25</v>
      </c>
      <c r="L11" s="141"/>
      <c r="M11" s="78">
        <f>'[3]E-Auto'!$D9*(1/100)</f>
        <v>3.1800000000000001E-3</v>
      </c>
      <c r="O11" s="30">
        <f t="shared" ref="O11:O54" si="12">B11</f>
        <v>12083.115</v>
      </c>
      <c r="P11" s="34">
        <f t="shared" si="0"/>
        <v>1258.0857271</v>
      </c>
      <c r="Q11" s="141"/>
      <c r="R11" s="27">
        <f t="shared" si="1"/>
        <v>1</v>
      </c>
      <c r="S11" s="32">
        <f t="shared" si="2"/>
        <v>1</v>
      </c>
      <c r="T11" s="141"/>
      <c r="U11" s="38">
        <f t="shared" si="3"/>
        <v>8.5496028941118338E-2</v>
      </c>
      <c r="V11" s="32">
        <f t="shared" si="4"/>
        <v>8.8666666714629708E-2</v>
      </c>
      <c r="W11" s="141"/>
      <c r="X11" s="73">
        <f t="shared" si="5"/>
        <v>4000</v>
      </c>
      <c r="Y11" s="40">
        <f t="shared" si="6"/>
        <v>12687231.903146047</v>
      </c>
      <c r="Z11" s="40">
        <f t="shared" si="7"/>
        <v>252489.28608469796</v>
      </c>
      <c r="AA11" s="40">
        <f t="shared" si="8"/>
        <v>17390.943079637822</v>
      </c>
      <c r="AB11" s="41">
        <f t="shared" si="9"/>
        <v>8094.6348798587278</v>
      </c>
      <c r="AD11" s="39">
        <f t="shared" si="10"/>
        <v>12969206.767190242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79">
        <f>'[2]Szenario 1'!$F12</f>
        <v>7</v>
      </c>
      <c r="J12" s="80">
        <f>'[2]Szenario 2'!$F12</f>
        <v>16</v>
      </c>
      <c r="K12" s="81">
        <f>'[2]Szenario 3'!$F12</f>
        <v>25</v>
      </c>
      <c r="L12" s="141"/>
      <c r="M12" s="78">
        <f>'[3]E-Auto'!$D10*(1/100)</f>
        <v>4.1700000000000001E-3</v>
      </c>
      <c r="O12" s="30">
        <f t="shared" si="12"/>
        <v>12143.23</v>
      </c>
      <c r="P12" s="34">
        <f t="shared" si="0"/>
        <v>1264.3100341999998</v>
      </c>
      <c r="Q12" s="141"/>
      <c r="R12" s="27">
        <f t="shared" si="1"/>
        <v>1</v>
      </c>
      <c r="S12" s="32">
        <f t="shared" si="2"/>
        <v>1</v>
      </c>
      <c r="T12" s="141"/>
      <c r="U12" s="38">
        <f t="shared" si="3"/>
        <v>8.5496039636437357E-2</v>
      </c>
      <c r="V12" s="32">
        <f t="shared" si="4"/>
        <v>8.8666666715585957E-2</v>
      </c>
      <c r="W12" s="141"/>
      <c r="X12" s="73">
        <f t="shared" si="5"/>
        <v>4000</v>
      </c>
      <c r="Y12" s="40">
        <f t="shared" si="6"/>
        <v>12750331.750580139</v>
      </c>
      <c r="Z12" s="40">
        <f t="shared" si="7"/>
        <v>253745.29914979596</v>
      </c>
      <c r="AA12" s="40">
        <f t="shared" si="8"/>
        <v>17465.354425508664</v>
      </c>
      <c r="AB12" s="41">
        <f t="shared" si="9"/>
        <v>8134.8118617651553</v>
      </c>
      <c r="AD12" s="39">
        <f t="shared" si="10"/>
        <v>13033677.216017209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79">
        <f>'[2]Szenario 1'!$F13</f>
        <v>7</v>
      </c>
      <c r="J13" s="80">
        <f>'[2]Szenario 2'!$F13</f>
        <v>16</v>
      </c>
      <c r="K13" s="81">
        <f>'[2]Szenario 3'!$F13</f>
        <v>25</v>
      </c>
      <c r="L13" s="141"/>
      <c r="M13" s="78">
        <f>'[3]E-Auto'!$D11*(1/100)</f>
        <v>6.2100000000000002E-3</v>
      </c>
      <c r="O13" s="30">
        <f t="shared" si="12"/>
        <v>12203.344999999999</v>
      </c>
      <c r="P13" s="34">
        <f t="shared" si="0"/>
        <v>1270.5343412999998</v>
      </c>
      <c r="Q13" s="141"/>
      <c r="R13" s="27">
        <f t="shared" si="1"/>
        <v>1</v>
      </c>
      <c r="S13" s="32">
        <f t="shared" si="2"/>
        <v>1</v>
      </c>
      <c r="T13" s="141"/>
      <c r="U13" s="38">
        <f t="shared" si="3"/>
        <v>8.5496050491782785E-2</v>
      </c>
      <c r="V13" s="32">
        <f t="shared" si="4"/>
        <v>8.8666666716556417E-2</v>
      </c>
      <c r="W13" s="141"/>
      <c r="X13" s="73">
        <f t="shared" si="5"/>
        <v>4000</v>
      </c>
      <c r="Y13" s="40">
        <f t="shared" si="6"/>
        <v>12813431.635275682</v>
      </c>
      <c r="Z13" s="40">
        <f t="shared" si="7"/>
        <v>255001.31221489399</v>
      </c>
      <c r="AA13" s="40">
        <f t="shared" si="8"/>
        <v>17526.737530633869</v>
      </c>
      <c r="AB13" s="41">
        <f t="shared" si="9"/>
        <v>8174.9888436715819</v>
      </c>
      <c r="AD13" s="39">
        <f t="shared" si="10"/>
        <v>13098134.673864882</v>
      </c>
      <c r="AE13" s="12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79">
        <f>'[2]Szenario 1'!$F14</f>
        <v>7</v>
      </c>
      <c r="J14" s="80">
        <f>'[2]Szenario 2'!$F14</f>
        <v>16</v>
      </c>
      <c r="K14" s="81">
        <f>'[2]Szenario 3'!$F14</f>
        <v>25</v>
      </c>
      <c r="L14" s="141"/>
      <c r="M14" s="78">
        <f>'[3]E-Auto'!$D12*(1/100)</f>
        <v>2.2138709677419356E-2</v>
      </c>
      <c r="O14" s="30">
        <f t="shared" si="12"/>
        <v>12263.46</v>
      </c>
      <c r="P14" s="34">
        <f t="shared" si="0"/>
        <v>1276.7586483999999</v>
      </c>
      <c r="Q14" s="141"/>
      <c r="R14" s="27">
        <f t="shared" si="1"/>
        <v>1</v>
      </c>
      <c r="S14" s="32">
        <f t="shared" si="2"/>
        <v>1</v>
      </c>
      <c r="T14" s="141"/>
      <c r="U14" s="38">
        <f t="shared" si="3"/>
        <v>8.5496061508742976E-2</v>
      </c>
      <c r="V14" s="32">
        <f t="shared" si="4"/>
        <v>8.8666666717541268E-2</v>
      </c>
      <c r="W14" s="141"/>
      <c r="X14" s="73">
        <f>($AG$7*$AG$8*S14+$AG$15*$AG$16*R14)*$AG$24+(AG26*AG7)</f>
        <v>72000</v>
      </c>
      <c r="Y14" s="40">
        <f t="shared" si="6"/>
        <v>12876531.557788806</v>
      </c>
      <c r="Z14" s="40">
        <f t="shared" si="7"/>
        <v>256257.32527999196</v>
      </c>
      <c r="AA14" s="40">
        <f t="shared" si="8"/>
        <v>17416.289521083061</v>
      </c>
      <c r="AB14" s="41">
        <f t="shared" si="9"/>
        <v>8215.1658255780112</v>
      </c>
      <c r="AD14" s="39">
        <f t="shared" si="10"/>
        <v>13230420.338415459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79">
        <f>'[2]Szenario 1'!$F15</f>
        <v>7</v>
      </c>
      <c r="J15" s="80">
        <f>'[2]Szenario 2'!$F15</f>
        <v>16</v>
      </c>
      <c r="K15" s="81">
        <f>'[2]Szenario 3'!$F15</f>
        <v>25</v>
      </c>
      <c r="L15" s="141"/>
      <c r="M15" s="78">
        <f>'[3]E-Auto'!$D13*(1/100)</f>
        <v>3.8067419354838712E-2</v>
      </c>
      <c r="O15" s="30">
        <f t="shared" si="12"/>
        <v>12323.575000000001</v>
      </c>
      <c r="P15" s="34">
        <f t="shared" si="0"/>
        <v>1282.9829554999999</v>
      </c>
      <c r="Q15" s="141"/>
      <c r="R15" s="27">
        <f t="shared" si="1"/>
        <v>1</v>
      </c>
      <c r="S15" s="32">
        <f t="shared" si="2"/>
        <v>1</v>
      </c>
      <c r="T15" s="141"/>
      <c r="U15" s="38">
        <f t="shared" si="3"/>
        <v>8.5496072688914099E-2</v>
      </c>
      <c r="V15" s="32">
        <f t="shared" si="4"/>
        <v>8.8666666718540621E-2</v>
      </c>
      <c r="W15" s="141"/>
      <c r="X15" s="73">
        <f>($AG$7*$AG$8*S15+$AG$15*$AG$16*R15)*$AG$24</f>
        <v>4000</v>
      </c>
      <c r="Y15" s="40">
        <f t="shared" si="6"/>
        <v>12939631.51868115</v>
      </c>
      <c r="Z15" s="40">
        <f t="shared" si="7"/>
        <v>257513.33834509001</v>
      </c>
      <c r="AA15" s="40">
        <f t="shared" si="8"/>
        <v>17303.912230962876</v>
      </c>
      <c r="AB15" s="41">
        <f t="shared" si="9"/>
        <v>8255.3428074844396</v>
      </c>
      <c r="AD15" s="39">
        <f t="shared" si="10"/>
        <v>13226704.112064688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79">
        <f>'[2]Szenario 1'!$F16</f>
        <v>7</v>
      </c>
      <c r="J16" s="80">
        <f>'[2]Szenario 2'!$F16</f>
        <v>16</v>
      </c>
      <c r="K16" s="81">
        <f>'[2]Szenario 3'!$F16</f>
        <v>25</v>
      </c>
      <c r="L16" s="141"/>
      <c r="M16" s="78">
        <f>'[3]E-Auto'!$D14*(1/100)</f>
        <v>5.3996129032258068E-2</v>
      </c>
      <c r="O16" s="30">
        <f t="shared" si="12"/>
        <v>12383.69</v>
      </c>
      <c r="P16" s="34">
        <f t="shared" si="0"/>
        <v>1289.2072625999999</v>
      </c>
      <c r="Q16" s="141"/>
      <c r="R16" s="27">
        <f t="shared" si="1"/>
        <v>1</v>
      </c>
      <c r="S16" s="32">
        <f t="shared" si="2"/>
        <v>1</v>
      </c>
      <c r="T16" s="141"/>
      <c r="U16" s="38">
        <f t="shared" si="3"/>
        <v>8.5496084033900174E-2</v>
      </c>
      <c r="V16" s="32">
        <f t="shared" si="4"/>
        <v>8.8666666719554615E-2</v>
      </c>
      <c r="W16" s="141"/>
      <c r="X16" s="73">
        <f t="shared" si="5"/>
        <v>4000</v>
      </c>
      <c r="Y16" s="40">
        <f t="shared" si="6"/>
        <v>13002731.518519865</v>
      </c>
      <c r="Z16" s="40">
        <f t="shared" si="7"/>
        <v>258769.35141018804</v>
      </c>
      <c r="AA16" s="40">
        <f t="shared" si="8"/>
        <v>17189.605660273315</v>
      </c>
      <c r="AB16" s="41">
        <f t="shared" si="9"/>
        <v>8295.519789390868</v>
      </c>
      <c r="AD16" s="39">
        <f t="shared" si="10"/>
        <v>13290985.995379716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79">
        <f>'[2]Szenario 1'!$F17</f>
        <v>7</v>
      </c>
      <c r="J17" s="80">
        <f>'[2]Szenario 2'!$F17</f>
        <v>16</v>
      </c>
      <c r="K17" s="81">
        <f>'[2]Szenario 3'!$F17</f>
        <v>25</v>
      </c>
      <c r="L17" s="141"/>
      <c r="M17" s="78">
        <f>'[3]E-Auto'!$D15*(1/100)</f>
        <v>6.9924838709677431E-2</v>
      </c>
      <c r="O17" s="30">
        <f t="shared" si="12"/>
        <v>12443.805</v>
      </c>
      <c r="P17" s="34">
        <f t="shared" si="0"/>
        <v>1295.4315697</v>
      </c>
      <c r="Q17" s="141"/>
      <c r="R17" s="27">
        <f t="shared" si="1"/>
        <v>1</v>
      </c>
      <c r="S17" s="32">
        <f t="shared" si="2"/>
        <v>1</v>
      </c>
      <c r="T17" s="141"/>
      <c r="U17" s="38">
        <f t="shared" si="3"/>
        <v>8.5496095545313067E-2</v>
      </c>
      <c r="V17" s="32">
        <f t="shared" si="4"/>
        <v>8.8666666720583404E-2</v>
      </c>
      <c r="W17" s="141"/>
      <c r="X17" s="73">
        <f t="shared" si="5"/>
        <v>4000</v>
      </c>
      <c r="Y17" s="40">
        <f t="shared" si="6"/>
        <v>13065831.557877695</v>
      </c>
      <c r="Z17" s="40">
        <f t="shared" si="7"/>
        <v>260025.36447528601</v>
      </c>
      <c r="AA17" s="40">
        <f t="shared" si="8"/>
        <v>17073.369809014384</v>
      </c>
      <c r="AB17" s="41">
        <f t="shared" si="9"/>
        <v>8335.6967712972983</v>
      </c>
      <c r="AD17" s="39">
        <f t="shared" si="10"/>
        <v>13355265.988933293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79">
        <f>'[2]Szenario 1'!$F18</f>
        <v>7</v>
      </c>
      <c r="J18" s="80">
        <f>'[2]Szenario 2'!$F18</f>
        <v>16</v>
      </c>
      <c r="K18" s="81">
        <f>'[2]Szenario 3'!$F18</f>
        <v>25</v>
      </c>
      <c r="L18" s="141"/>
      <c r="M18" s="78">
        <f>'[3]E-Auto'!$D16*(1/100)</f>
        <v>8.5853548387096787E-2</v>
      </c>
      <c r="O18" s="30">
        <f t="shared" si="12"/>
        <v>12503.92</v>
      </c>
      <c r="P18" s="34">
        <f t="shared" si="0"/>
        <v>1301.6558768</v>
      </c>
      <c r="Q18" s="141"/>
      <c r="R18" s="27">
        <f t="shared" si="1"/>
        <v>1</v>
      </c>
      <c r="S18" s="32">
        <f t="shared" si="2"/>
        <v>1</v>
      </c>
      <c r="T18" s="141"/>
      <c r="U18" s="38">
        <f t="shared" si="3"/>
        <v>8.5496107224772494E-2</v>
      </c>
      <c r="V18" s="32">
        <f t="shared" si="4"/>
        <v>8.8666666721627138E-2</v>
      </c>
      <c r="W18" s="141"/>
      <c r="X18" s="73">
        <f t="shared" si="5"/>
        <v>4000</v>
      </c>
      <c r="Y18" s="40">
        <f t="shared" si="6"/>
        <v>13128931.637332946</v>
      </c>
      <c r="Z18" s="40">
        <f t="shared" si="7"/>
        <v>261281.37754038398</v>
      </c>
      <c r="AA18" s="40">
        <f t="shared" si="8"/>
        <v>16955.204677186077</v>
      </c>
      <c r="AB18" s="41">
        <f t="shared" si="9"/>
        <v>8375.8737532037248</v>
      </c>
      <c r="AD18" s="39">
        <f t="shared" si="10"/>
        <v>13419544.09330372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79">
        <f>'[2]Szenario 1'!$F19</f>
        <v>7</v>
      </c>
      <c r="J19" s="80">
        <f>'[2]Szenario 2'!$F19</f>
        <v>16</v>
      </c>
      <c r="K19" s="81">
        <f>'[2]Szenario 3'!$F19</f>
        <v>25</v>
      </c>
      <c r="L19" s="141"/>
      <c r="M19" s="78">
        <f>'[3]E-Auto'!$D17*(1/100)</f>
        <v>0.10178225806451614</v>
      </c>
      <c r="O19" s="30">
        <f t="shared" si="12"/>
        <v>12564.035</v>
      </c>
      <c r="P19" s="34">
        <f t="shared" si="0"/>
        <v>1307.8801838999998</v>
      </c>
      <c r="Q19" s="141"/>
      <c r="R19" s="27">
        <f t="shared" si="1"/>
        <v>1</v>
      </c>
      <c r="S19" s="32">
        <f t="shared" si="2"/>
        <v>1</v>
      </c>
      <c r="T19" s="141"/>
      <c r="U19" s="38">
        <f t="shared" si="3"/>
        <v>8.5496119073906002E-2</v>
      </c>
      <c r="V19" s="32">
        <f t="shared" si="4"/>
        <v>8.8666666722685958E-2</v>
      </c>
      <c r="W19" s="141"/>
      <c r="X19" s="73">
        <f t="shared" si="5"/>
        <v>4000</v>
      </c>
      <c r="Y19" s="40">
        <f t="shared" si="6"/>
        <v>13192031.75746955</v>
      </c>
      <c r="Z19" s="40">
        <f t="shared" si="7"/>
        <v>262537.39060548198</v>
      </c>
      <c r="AA19" s="40">
        <f t="shared" si="8"/>
        <v>16835.110264788393</v>
      </c>
      <c r="AB19" s="41">
        <f t="shared" si="9"/>
        <v>8416.0507351101514</v>
      </c>
      <c r="AD19" s="39">
        <f t="shared" si="10"/>
        <v>13483820.309074931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79">
        <f>'[2]Szenario 1'!$F20</f>
        <v>7</v>
      </c>
      <c r="J20" s="80">
        <f>'[2]Szenario 2'!$F20</f>
        <v>16</v>
      </c>
      <c r="K20" s="81">
        <f>'[2]Szenario 3'!$F20</f>
        <v>25</v>
      </c>
      <c r="L20" s="141"/>
      <c r="M20" s="78">
        <f>'[3]E-Auto'!$D18*(1/100)</f>
        <v>0.1177109677419355</v>
      </c>
      <c r="O20" s="30">
        <f t="shared" si="12"/>
        <v>12624.15</v>
      </c>
      <c r="P20" s="34">
        <f t="shared" si="0"/>
        <v>1314.1044909999998</v>
      </c>
      <c r="Q20" s="141"/>
      <c r="R20" s="27">
        <f t="shared" si="1"/>
        <v>1</v>
      </c>
      <c r="S20" s="32">
        <f t="shared" si="2"/>
        <v>1</v>
      </c>
      <c r="T20" s="141"/>
      <c r="U20" s="38">
        <f t="shared" si="3"/>
        <v>8.5496131094349004E-2</v>
      </c>
      <c r="V20" s="32">
        <f t="shared" si="4"/>
        <v>8.8666666723759988E-2</v>
      </c>
      <c r="W20" s="141"/>
      <c r="X20" s="73">
        <f t="shared" si="5"/>
        <v>4000</v>
      </c>
      <c r="Y20" s="40">
        <f t="shared" si="6"/>
        <v>13255131.918877076</v>
      </c>
      <c r="Z20" s="40">
        <f t="shared" si="7"/>
        <v>263793.40367058001</v>
      </c>
      <c r="AA20" s="40">
        <f t="shared" si="8"/>
        <v>16713.086571821346</v>
      </c>
      <c r="AB20" s="41">
        <f t="shared" si="9"/>
        <v>8456.2277170165798</v>
      </c>
      <c r="AD20" s="39">
        <f t="shared" si="10"/>
        <v>13548094.636836493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79">
        <f>'[2]Szenario 1'!$F21</f>
        <v>7</v>
      </c>
      <c r="J21" s="80">
        <f>'[2]Szenario 2'!$F21</f>
        <v>16</v>
      </c>
      <c r="K21" s="81">
        <f>'[2]Szenario 3'!$F21</f>
        <v>25</v>
      </c>
      <c r="L21" s="141"/>
      <c r="M21" s="78">
        <f>'[3]E-Auto'!$D19*(1/100)</f>
        <v>0.13363967741935487</v>
      </c>
      <c r="O21" s="30">
        <f t="shared" si="12"/>
        <v>12684.264999999999</v>
      </c>
      <c r="P21" s="34">
        <f t="shared" si="0"/>
        <v>1320.3287980999999</v>
      </c>
      <c r="Q21" s="141"/>
      <c r="R21" s="27">
        <f t="shared" si="1"/>
        <v>1</v>
      </c>
      <c r="S21" s="32">
        <f t="shared" si="2"/>
        <v>1</v>
      </c>
      <c r="T21" s="141"/>
      <c r="U21" s="38">
        <f t="shared" si="3"/>
        <v>8.5496143287744714E-2</v>
      </c>
      <c r="V21" s="32">
        <f t="shared" si="4"/>
        <v>8.8666666724849408E-2</v>
      </c>
      <c r="W21" s="141"/>
      <c r="X21" s="73">
        <f t="shared" si="5"/>
        <v>4000</v>
      </c>
      <c r="Y21" s="40">
        <f t="shared" si="6"/>
        <v>13318232.122150768</v>
      </c>
      <c r="Z21" s="40">
        <f t="shared" si="7"/>
        <v>265049.41673567798</v>
      </c>
      <c r="AA21" s="40">
        <f t="shared" si="8"/>
        <v>16589.133598284916</v>
      </c>
      <c r="AB21" s="41">
        <f t="shared" si="9"/>
        <v>8496.4046989230083</v>
      </c>
      <c r="AD21" s="39">
        <f t="shared" si="10"/>
        <v>13612367.077183655</v>
      </c>
      <c r="AE21" s="12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79">
        <f>'[2]Szenario 1'!$F22</f>
        <v>7</v>
      </c>
      <c r="J22" s="80">
        <f>'[2]Szenario 2'!$F22</f>
        <v>16</v>
      </c>
      <c r="K22" s="81">
        <f>'[2]Szenario 3'!$F22</f>
        <v>25</v>
      </c>
      <c r="L22" s="141"/>
      <c r="M22" s="78">
        <f>'[3]E-Auto'!$D20*(1/100)</f>
        <v>0.14956838709677422</v>
      </c>
      <c r="O22" s="30">
        <f t="shared" si="12"/>
        <v>12744.38</v>
      </c>
      <c r="P22" s="34">
        <f t="shared" si="0"/>
        <v>1326.5531051999999</v>
      </c>
      <c r="Q22" s="141"/>
      <c r="R22" s="27">
        <f t="shared" si="1"/>
        <v>1</v>
      </c>
      <c r="S22" s="32">
        <f t="shared" si="2"/>
        <v>1</v>
      </c>
      <c r="T22" s="141"/>
      <c r="U22" s="38">
        <f t="shared" si="3"/>
        <v>8.5496155655744241E-2</v>
      </c>
      <c r="V22" s="32">
        <f t="shared" si="4"/>
        <v>8.866666672595433E-2</v>
      </c>
      <c r="W22" s="141"/>
      <c r="X22" s="73">
        <f t="shared" si="5"/>
        <v>4000</v>
      </c>
      <c r="Y22" s="40">
        <f t="shared" si="6"/>
        <v>13381332.367891559</v>
      </c>
      <c r="Z22" s="40">
        <f t="shared" si="7"/>
        <v>266305.42980077595</v>
      </c>
      <c r="AA22" s="40">
        <f t="shared" si="8"/>
        <v>16463.251344179116</v>
      </c>
      <c r="AB22" s="41">
        <f t="shared" si="9"/>
        <v>8536.5816808294367</v>
      </c>
      <c r="AD22" s="39">
        <f t="shared" si="10"/>
        <v>13676637.630717345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79">
        <f>'[2]Szenario 1'!$F23</f>
        <v>7</v>
      </c>
      <c r="J23" s="80">
        <f>'[2]Szenario 2'!$F23</f>
        <v>16</v>
      </c>
      <c r="K23" s="81">
        <f>'[2]Szenario 3'!$F23</f>
        <v>25</v>
      </c>
      <c r="L23" s="141"/>
      <c r="M23" s="78">
        <f>'[3]E-Auto'!$D21*(1/100)</f>
        <v>0.16549709677419358</v>
      </c>
      <c r="O23" s="30">
        <f t="shared" si="12"/>
        <v>12804.495000000001</v>
      </c>
      <c r="P23" s="34">
        <f t="shared" si="0"/>
        <v>1332.7774122999999</v>
      </c>
      <c r="Q23" s="141"/>
      <c r="R23" s="27">
        <f t="shared" si="1"/>
        <v>1</v>
      </c>
      <c r="S23" s="32">
        <f t="shared" si="2"/>
        <v>1</v>
      </c>
      <c r="T23" s="141"/>
      <c r="U23" s="38">
        <f t="shared" si="3"/>
        <v>8.5496168200006495E-2</v>
      </c>
      <c r="V23" s="32">
        <f t="shared" si="4"/>
        <v>8.8666666727074919E-2</v>
      </c>
      <c r="W23" s="141"/>
      <c r="X23" s="73">
        <f t="shared" si="5"/>
        <v>4000</v>
      </c>
      <c r="Y23" s="40">
        <f t="shared" si="6"/>
        <v>13444432.656706108</v>
      </c>
      <c r="Z23" s="40">
        <f t="shared" si="7"/>
        <v>267561.44286587398</v>
      </c>
      <c r="AA23" s="40">
        <f t="shared" si="8"/>
        <v>16335.439809503943</v>
      </c>
      <c r="AB23" s="41">
        <f t="shared" si="9"/>
        <v>8576.7586627358669</v>
      </c>
      <c r="AD23" s="39">
        <f t="shared" si="10"/>
        <v>13740906.298044221</v>
      </c>
      <c r="AE23" s="120"/>
      <c r="AF23" s="54" t="s">
        <v>35</v>
      </c>
      <c r="AG23" s="24"/>
      <c r="AH23" s="47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79">
        <f>'[2]Szenario 1'!$F24</f>
        <v>7</v>
      </c>
      <c r="J24" s="80">
        <f>'[2]Szenario 2'!$F24</f>
        <v>16</v>
      </c>
      <c r="K24" s="81">
        <f>'[2]Szenario 3'!$F24</f>
        <v>25</v>
      </c>
      <c r="L24" s="141"/>
      <c r="M24" s="78">
        <f>'[3]E-Auto'!$D22*(1/100)</f>
        <v>0.18142580645161294</v>
      </c>
      <c r="O24" s="30">
        <f t="shared" si="12"/>
        <v>12864.61</v>
      </c>
      <c r="P24" s="34">
        <f t="shared" si="0"/>
        <v>1339.0017194</v>
      </c>
      <c r="Q24" s="141"/>
      <c r="R24" s="27">
        <f t="shared" si="1"/>
        <v>1</v>
      </c>
      <c r="S24" s="32">
        <f t="shared" si="2"/>
        <v>1</v>
      </c>
      <c r="T24" s="141"/>
      <c r="U24" s="38">
        <f t="shared" si="3"/>
        <v>8.5496180922198267E-2</v>
      </c>
      <c r="V24" s="32">
        <f t="shared" si="4"/>
        <v>8.8666666728211316E-2</v>
      </c>
      <c r="W24" s="141"/>
      <c r="X24" s="73">
        <f t="shared" si="5"/>
        <v>4000</v>
      </c>
      <c r="Y24" s="40">
        <f t="shared" si="6"/>
        <v>13507532.989206828</v>
      </c>
      <c r="Z24" s="40">
        <f t="shared" si="7"/>
        <v>268817.45593097201</v>
      </c>
      <c r="AA24" s="40">
        <f t="shared" si="8"/>
        <v>16205.698994259397</v>
      </c>
      <c r="AB24" s="41">
        <f t="shared" si="9"/>
        <v>8616.9356446422953</v>
      </c>
      <c r="AD24" s="39">
        <f t="shared" si="10"/>
        <v>13805173.079776702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79">
        <f>'[2]Szenario 1'!$F25</f>
        <v>7</v>
      </c>
      <c r="J25" s="80">
        <f>'[2]Szenario 2'!$F25</f>
        <v>16</v>
      </c>
      <c r="K25" s="81">
        <f>'[2]Szenario 3'!$F25</f>
        <v>25</v>
      </c>
      <c r="L25" s="141"/>
      <c r="M25" s="78">
        <f>'[3]E-Auto'!$D23*(1/100)</f>
        <v>0.19735451612903226</v>
      </c>
      <c r="O25" s="30">
        <f t="shared" si="12"/>
        <v>12924.725</v>
      </c>
      <c r="P25" s="34">
        <f t="shared" si="0"/>
        <v>1345.2260265</v>
      </c>
      <c r="Q25" s="141"/>
      <c r="R25" s="27">
        <f t="shared" si="1"/>
        <v>1</v>
      </c>
      <c r="S25" s="32">
        <f t="shared" si="2"/>
        <v>1</v>
      </c>
      <c r="T25" s="141"/>
      <c r="U25" s="38">
        <f t="shared" si="3"/>
        <v>8.5496193823994149E-2</v>
      </c>
      <c r="V25" s="32">
        <f t="shared" si="4"/>
        <v>8.8666666729363672E-2</v>
      </c>
      <c r="W25" s="141"/>
      <c r="X25" s="73">
        <f t="shared" si="5"/>
        <v>4000</v>
      </c>
      <c r="Y25" s="40">
        <f t="shared" si="6"/>
        <v>13570633.366011897</v>
      </c>
      <c r="Z25" s="40">
        <f t="shared" si="7"/>
        <v>270073.46899606998</v>
      </c>
      <c r="AA25" s="40">
        <f t="shared" si="8"/>
        <v>16074.028898445473</v>
      </c>
      <c r="AB25" s="41">
        <f t="shared" si="9"/>
        <v>8657.1126265487219</v>
      </c>
      <c r="AD25" s="39">
        <f t="shared" si="10"/>
        <v>13869437.976532962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79">
        <f>'[2]Szenario 1'!$F26</f>
        <v>7</v>
      </c>
      <c r="J26" s="80">
        <f>'[2]Szenario 2'!$F26</f>
        <v>16</v>
      </c>
      <c r="K26" s="81">
        <f>'[2]Szenario 3'!$F26</f>
        <v>25</v>
      </c>
      <c r="L26" s="141"/>
      <c r="M26" s="78">
        <f>'[3]E-Auto'!$D24*(1/100)</f>
        <v>0.21328322580645162</v>
      </c>
      <c r="O26" s="30">
        <f t="shared" si="12"/>
        <v>12984.84</v>
      </c>
      <c r="P26" s="34">
        <f t="shared" si="0"/>
        <v>1351.4503336</v>
      </c>
      <c r="Q26" s="141"/>
      <c r="R26" s="27">
        <f t="shared" si="1"/>
        <v>1</v>
      </c>
      <c r="S26" s="32">
        <f t="shared" si="2"/>
        <v>1</v>
      </c>
      <c r="T26" s="141"/>
      <c r="U26" s="38">
        <f t="shared" si="3"/>
        <v>8.5496206907076627E-2</v>
      </c>
      <c r="V26" s="32">
        <f t="shared" si="4"/>
        <v>8.866666673053214E-2</v>
      </c>
      <c r="W26" s="141"/>
      <c r="X26" s="73">
        <f t="shared" si="5"/>
        <v>4000</v>
      </c>
      <c r="Y26" s="40">
        <f t="shared" si="6"/>
        <v>13633733.787745316</v>
      </c>
      <c r="Z26" s="40">
        <f t="shared" si="7"/>
        <v>271329.482061168</v>
      </c>
      <c r="AA26" s="40">
        <f t="shared" si="8"/>
        <v>15940.429522062179</v>
      </c>
      <c r="AB26" s="41">
        <f t="shared" si="9"/>
        <v>8697.2896084551503</v>
      </c>
      <c r="AD26" s="39">
        <f t="shared" si="10"/>
        <v>13933700.988937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79">
        <f>'[2]Szenario 1'!$F27</f>
        <v>7</v>
      </c>
      <c r="J27" s="80">
        <f>'[2]Szenario 2'!$F27</f>
        <v>16</v>
      </c>
      <c r="K27" s="81">
        <f>'[2]Szenario 3'!$F27</f>
        <v>25</v>
      </c>
      <c r="L27" s="141"/>
      <c r="M27" s="78">
        <f>'[3]E-Auto'!$D25*(1/100)</f>
        <v>0.22921193548387095</v>
      </c>
      <c r="O27" s="30">
        <f t="shared" si="12"/>
        <v>13044.955</v>
      </c>
      <c r="P27" s="34">
        <f t="shared" si="0"/>
        <v>1357.6746406999998</v>
      </c>
      <c r="Q27" s="141"/>
      <c r="R27" s="27">
        <f t="shared" si="1"/>
        <v>1</v>
      </c>
      <c r="S27" s="32">
        <f t="shared" si="2"/>
        <v>1</v>
      </c>
      <c r="T27" s="141"/>
      <c r="U27" s="38">
        <f t="shared" si="3"/>
        <v>8.5496220173135976E-2</v>
      </c>
      <c r="V27" s="32">
        <f t="shared" si="4"/>
        <v>8.8666666731716859E-2</v>
      </c>
      <c r="W27" s="141"/>
      <c r="X27" s="73">
        <f t="shared" si="5"/>
        <v>4000</v>
      </c>
      <c r="Y27" s="40">
        <f t="shared" si="6"/>
        <v>13696834.255036904</v>
      </c>
      <c r="Z27" s="40">
        <f t="shared" si="7"/>
        <v>272585.49512626592</v>
      </c>
      <c r="AA27" s="40">
        <f t="shared" si="8"/>
        <v>15804.90086510951</v>
      </c>
      <c r="AB27" s="41">
        <f t="shared" si="9"/>
        <v>8737.4665903615769</v>
      </c>
      <c r="AD27" s="39">
        <f t="shared" si="10"/>
        <v>13997962.117618641</v>
      </c>
      <c r="AE27" s="12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79">
        <f>'[2]Szenario 1'!$F28</f>
        <v>7</v>
      </c>
      <c r="J28" s="80">
        <f>'[2]Szenario 2'!$F28</f>
        <v>16</v>
      </c>
      <c r="K28" s="81">
        <f>'[2]Szenario 3'!$F28</f>
        <v>25</v>
      </c>
      <c r="L28" s="141"/>
      <c r="M28" s="78">
        <f>'[3]E-Auto'!$D26*(1/100)</f>
        <v>0.2451406451612903</v>
      </c>
      <c r="O28" s="30">
        <f t="shared" si="12"/>
        <v>13105.07</v>
      </c>
      <c r="P28" s="34">
        <f t="shared" si="0"/>
        <v>1363.8989477999999</v>
      </c>
      <c r="Q28" s="141"/>
      <c r="R28" s="27">
        <f t="shared" si="1"/>
        <v>1</v>
      </c>
      <c r="S28" s="32">
        <f t="shared" si="2"/>
        <v>1</v>
      </c>
      <c r="T28" s="141"/>
      <c r="U28" s="38">
        <f t="shared" si="3"/>
        <v>8.5496233623870363E-2</v>
      </c>
      <c r="V28" s="32">
        <f t="shared" si="4"/>
        <v>8.8666666732917981E-2</v>
      </c>
      <c r="W28" s="141"/>
      <c r="X28" s="73">
        <f t="shared" si="5"/>
        <v>4000</v>
      </c>
      <c r="Y28" s="40">
        <f t="shared" si="6"/>
        <v>13759934.768522345</v>
      </c>
      <c r="Z28" s="40">
        <f t="shared" si="7"/>
        <v>273841.508191364</v>
      </c>
      <c r="AA28" s="40">
        <f t="shared" si="8"/>
        <v>15667.44292758747</v>
      </c>
      <c r="AB28" s="41">
        <f t="shared" si="9"/>
        <v>8777.6435722680053</v>
      </c>
      <c r="AD28" s="39">
        <f t="shared" si="10"/>
        <v>14062221.363213563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79">
        <f>'[2]Szenario 1'!$F29</f>
        <v>7</v>
      </c>
      <c r="J29" s="80">
        <f>'[2]Szenario 2'!$F29</f>
        <v>16</v>
      </c>
      <c r="K29" s="81">
        <f>'[2]Szenario 3'!$F29</f>
        <v>25</v>
      </c>
      <c r="L29" s="141"/>
      <c r="M29" s="78">
        <f>'[3]E-Auto'!$D27*(1/100)</f>
        <v>0.26106935483870963</v>
      </c>
      <c r="O29" s="30">
        <f t="shared" si="12"/>
        <v>13165.184999999999</v>
      </c>
      <c r="P29" s="34">
        <f t="shared" si="0"/>
        <v>1370.1232548999999</v>
      </c>
      <c r="Q29" s="141"/>
      <c r="R29" s="27">
        <f t="shared" si="1"/>
        <v>1</v>
      </c>
      <c r="S29" s="32">
        <f t="shared" si="2"/>
        <v>1</v>
      </c>
      <c r="T29" s="141"/>
      <c r="U29" s="38">
        <f t="shared" si="3"/>
        <v>8.5496247260985758E-2</v>
      </c>
      <c r="V29" s="32">
        <f t="shared" si="4"/>
        <v>8.8666666734135674E-2</v>
      </c>
      <c r="W29" s="141"/>
      <c r="X29" s="73">
        <f t="shared" si="5"/>
        <v>4000</v>
      </c>
      <c r="Y29" s="40">
        <f t="shared" si="6"/>
        <v>13823035.328843202</v>
      </c>
      <c r="Z29" s="40">
        <f t="shared" si="7"/>
        <v>275097.52125646197</v>
      </c>
      <c r="AA29" s="40">
        <f t="shared" si="8"/>
        <v>15528.055709496053</v>
      </c>
      <c r="AB29" s="41">
        <f t="shared" si="9"/>
        <v>8817.8205541744355</v>
      </c>
      <c r="AD29" s="39">
        <f t="shared" si="10"/>
        <v>14126478.726363335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79">
        <f>'[2]Szenario 1'!$F30</f>
        <v>7</v>
      </c>
      <c r="J30" s="80">
        <f>'[2]Szenario 2'!$F30</f>
        <v>16</v>
      </c>
      <c r="K30" s="81">
        <f>'[2]Szenario 3'!$F30</f>
        <v>25</v>
      </c>
      <c r="L30" s="141"/>
      <c r="M30" s="78">
        <f>'[3]E-Auto'!$D28*(1/100)</f>
        <v>0.27699806451612896</v>
      </c>
      <c r="O30" s="30">
        <f t="shared" si="12"/>
        <v>13225.3</v>
      </c>
      <c r="P30" s="34">
        <f t="shared" si="0"/>
        <v>1376.3475619999999</v>
      </c>
      <c r="Q30" s="141"/>
      <c r="R30" s="27">
        <f t="shared" si="1"/>
        <v>1</v>
      </c>
      <c r="S30" s="32">
        <f t="shared" si="2"/>
        <v>1</v>
      </c>
      <c r="T30" s="141"/>
      <c r="U30" s="38">
        <f t="shared" si="3"/>
        <v>8.5496261086196013E-2</v>
      </c>
      <c r="V30" s="32">
        <f t="shared" si="4"/>
        <v>8.8666666735370062E-2</v>
      </c>
      <c r="W30" s="141"/>
      <c r="X30" s="73">
        <f t="shared" si="5"/>
        <v>4000</v>
      </c>
      <c r="Y30" s="40">
        <f t="shared" si="6"/>
        <v>13886135.936646957</v>
      </c>
      <c r="Z30" s="40">
        <f t="shared" si="7"/>
        <v>276353.53432155994</v>
      </c>
      <c r="AA30" s="40">
        <f t="shared" si="8"/>
        <v>15386.739210835265</v>
      </c>
      <c r="AB30" s="41">
        <f t="shared" si="9"/>
        <v>8857.9975360808621</v>
      </c>
      <c r="AD30" s="39">
        <f t="shared" si="10"/>
        <v>14190734.207715431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79">
        <f>'[2]Szenario 1'!$F31</f>
        <v>7</v>
      </c>
      <c r="J31" s="80">
        <f>'[2]Szenario 2'!$F31</f>
        <v>16</v>
      </c>
      <c r="K31" s="81">
        <f>'[2]Szenario 3'!$F31</f>
        <v>25</v>
      </c>
      <c r="L31" s="141"/>
      <c r="M31" s="78">
        <f>'[3]E-Auto'!$D29*(1/100)</f>
        <v>0.29292677419354834</v>
      </c>
      <c r="O31" s="30">
        <f t="shared" si="12"/>
        <v>13285.415000000001</v>
      </c>
      <c r="P31" s="34">
        <f t="shared" si="0"/>
        <v>1382.5718691</v>
      </c>
      <c r="Q31" s="141"/>
      <c r="R31" s="27">
        <f t="shared" si="1"/>
        <v>1</v>
      </c>
      <c r="S31" s="32">
        <f t="shared" si="2"/>
        <v>1</v>
      </c>
      <c r="T31" s="141"/>
      <c r="U31" s="38">
        <f t="shared" si="3"/>
        <v>8.5496275101222791E-2</v>
      </c>
      <c r="V31" s="32">
        <f t="shared" si="4"/>
        <v>8.8666666736621325E-2</v>
      </c>
      <c r="W31" s="141"/>
      <c r="X31" s="73">
        <f t="shared" si="5"/>
        <v>4000</v>
      </c>
      <c r="Y31" s="40">
        <f t="shared" si="6"/>
        <v>13949236.592587033</v>
      </c>
      <c r="Z31" s="40">
        <f t="shared" si="7"/>
        <v>277609.54738665803</v>
      </c>
      <c r="AA31" s="40">
        <f t="shared" si="8"/>
        <v>15243.493431605102</v>
      </c>
      <c r="AB31" s="41">
        <f t="shared" si="9"/>
        <v>8898.1745179872923</v>
      </c>
      <c r="AD31" s="39">
        <f t="shared" si="10"/>
        <v>14254987.807923283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79">
        <f>'[2]Szenario 1'!$F32</f>
        <v>7</v>
      </c>
      <c r="J32" s="80">
        <f>'[2]Szenario 2'!$F32</f>
        <v>16</v>
      </c>
      <c r="K32" s="81">
        <f>'[2]Szenario 3'!$F32</f>
        <v>25</v>
      </c>
      <c r="L32" s="141"/>
      <c r="M32" s="78">
        <f>'[3]E-Auto'!$D30*(1/100)</f>
        <v>0.30885548387096767</v>
      </c>
      <c r="O32" s="30">
        <f t="shared" si="12"/>
        <v>13345.53</v>
      </c>
      <c r="P32" s="34">
        <f t="shared" si="0"/>
        <v>1388.7961762</v>
      </c>
      <c r="Q32" s="141"/>
      <c r="R32" s="27">
        <f t="shared" si="1"/>
        <v>1</v>
      </c>
      <c r="S32" s="32">
        <f t="shared" si="2"/>
        <v>1</v>
      </c>
      <c r="T32" s="141"/>
      <c r="U32" s="38">
        <f t="shared" si="3"/>
        <v>8.5496289307795625E-2</v>
      </c>
      <c r="V32" s="32">
        <f t="shared" si="4"/>
        <v>8.8666666737889588E-2</v>
      </c>
      <c r="W32" s="141"/>
      <c r="X32" s="73">
        <f t="shared" si="5"/>
        <v>4000</v>
      </c>
      <c r="Y32" s="40">
        <f t="shared" si="6"/>
        <v>14012337.297322819</v>
      </c>
      <c r="Z32" s="40">
        <f t="shared" si="7"/>
        <v>278865.560451756</v>
      </c>
      <c r="AA32" s="40">
        <f t="shared" si="8"/>
        <v>15098.318371805572</v>
      </c>
      <c r="AB32" s="41">
        <f t="shared" si="9"/>
        <v>8938.3514998937208</v>
      </c>
      <c r="AD32" s="39">
        <f t="shared" si="10"/>
        <v>14319239.527646275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79">
        <f>'[2]Szenario 1'!$F33</f>
        <v>7</v>
      </c>
      <c r="J33" s="80">
        <f>'[2]Szenario 2'!$F33</f>
        <v>16</v>
      </c>
      <c r="K33" s="81">
        <f>'[2]Szenario 3'!$F33</f>
        <v>25</v>
      </c>
      <c r="L33" s="141"/>
      <c r="M33" s="78">
        <f>'[3]E-Auto'!$D31*(1/100)</f>
        <v>0.324784193548387</v>
      </c>
      <c r="O33" s="30">
        <f t="shared" si="12"/>
        <v>13405.645</v>
      </c>
      <c r="P33" s="34">
        <f t="shared" si="0"/>
        <v>1395.0204833</v>
      </c>
      <c r="Q33" s="141"/>
      <c r="R33" s="27">
        <f t="shared" si="1"/>
        <v>1</v>
      </c>
      <c r="S33" s="32">
        <f t="shared" si="2"/>
        <v>1</v>
      </c>
      <c r="T33" s="141"/>
      <c r="U33" s="38">
        <f t="shared" si="3"/>
        <v>8.5496303707651877E-2</v>
      </c>
      <c r="V33" s="32">
        <f t="shared" si="4"/>
        <v>8.8666666739175032E-2</v>
      </c>
      <c r="W33" s="141"/>
      <c r="X33" s="73">
        <f t="shared" si="5"/>
        <v>4000</v>
      </c>
      <c r="Y33" s="40">
        <f t="shared" si="6"/>
        <v>14075438.051519694</v>
      </c>
      <c r="Z33" s="40">
        <f t="shared" si="7"/>
        <v>280121.57351685403</v>
      </c>
      <c r="AA33" s="40">
        <f t="shared" si="8"/>
        <v>14951.214031436661</v>
      </c>
      <c r="AB33" s="41">
        <f t="shared" si="9"/>
        <v>8978.5284818001473</v>
      </c>
      <c r="AD33" s="39">
        <f t="shared" si="10"/>
        <v>14383489.367549784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79">
        <f>'[2]Szenario 1'!$F34</f>
        <v>7</v>
      </c>
      <c r="J34" s="80">
        <f>'[2]Szenario 2'!$F34</f>
        <v>16</v>
      </c>
      <c r="K34" s="81">
        <f>'[2]Szenario 3'!$F34</f>
        <v>25</v>
      </c>
      <c r="L34" s="141"/>
      <c r="M34" s="78">
        <f>'[3]E-Auto'!$D32*(1/100)</f>
        <v>0.34071290322580638</v>
      </c>
      <c r="O34" s="30">
        <f t="shared" si="12"/>
        <v>13465.76</v>
      </c>
      <c r="P34" s="34">
        <f t="shared" si="0"/>
        <v>1401.2447903999998</v>
      </c>
      <c r="Q34" s="141"/>
      <c r="R34" s="27">
        <f t="shared" si="1"/>
        <v>1</v>
      </c>
      <c r="S34" s="32">
        <f t="shared" si="2"/>
        <v>1</v>
      </c>
      <c r="T34" s="141"/>
      <c r="U34" s="38">
        <f t="shared" si="3"/>
        <v>8.5496318302536747E-2</v>
      </c>
      <c r="V34" s="32">
        <f t="shared" si="4"/>
        <v>8.8666666740477795E-2</v>
      </c>
      <c r="W34" s="141"/>
      <c r="X34" s="73">
        <f t="shared" si="5"/>
        <v>4000</v>
      </c>
      <c r="Y34" s="40">
        <f t="shared" si="6"/>
        <v>14138538.855849065</v>
      </c>
      <c r="Z34" s="40">
        <f t="shared" si="7"/>
        <v>281377.586581952</v>
      </c>
      <c r="AA34" s="40">
        <f t="shared" si="8"/>
        <v>14802.180410498373</v>
      </c>
      <c r="AB34" s="41">
        <f t="shared" si="9"/>
        <v>9018.7054637065739</v>
      </c>
      <c r="AD34" s="39">
        <f t="shared" si="10"/>
        <v>14447737.328305224</v>
      </c>
      <c r="AE34" s="12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79">
        <f>'[2]Szenario 1'!$F35</f>
        <v>7</v>
      </c>
      <c r="J35" s="80">
        <f>'[2]Szenario 2'!$F35</f>
        <v>16</v>
      </c>
      <c r="K35" s="81">
        <f>'[2]Szenario 3'!$F35</f>
        <v>25</v>
      </c>
      <c r="L35" s="141"/>
      <c r="M35" s="78">
        <f>'[3]E-Auto'!$D33*(1/100)</f>
        <v>0.35664161290322577</v>
      </c>
      <c r="O35" s="30">
        <f t="shared" si="12"/>
        <v>13525.875</v>
      </c>
      <c r="P35" s="34">
        <f t="shared" si="0"/>
        <v>1407.4690974999999</v>
      </c>
      <c r="Q35" s="141"/>
      <c r="R35" s="27">
        <f t="shared" si="1"/>
        <v>1</v>
      </c>
      <c r="S35" s="32">
        <f t="shared" si="2"/>
        <v>1</v>
      </c>
      <c r="T35" s="141"/>
      <c r="U35" s="38">
        <f t="shared" si="3"/>
        <v>8.5496333094203292E-2</v>
      </c>
      <c r="V35" s="32">
        <f t="shared" si="4"/>
        <v>8.8666666741798031E-2</v>
      </c>
      <c r="W35" s="141"/>
      <c r="X35" s="73">
        <f t="shared" si="5"/>
        <v>4000</v>
      </c>
      <c r="Y35" s="40">
        <f t="shared" si="6"/>
        <v>14201639.71098838</v>
      </c>
      <c r="Z35" s="40">
        <f t="shared" si="7"/>
        <v>282633.59964705002</v>
      </c>
      <c r="AA35" s="40">
        <f t="shared" si="8"/>
        <v>14651.217508990718</v>
      </c>
      <c r="AB35" s="41">
        <f t="shared" si="9"/>
        <v>9058.8824456130023</v>
      </c>
      <c r="AD35" s="39">
        <f t="shared" si="10"/>
        <v>14511983.410590034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79">
        <f>'[2]Szenario 1'!$F36</f>
        <v>7</v>
      </c>
      <c r="J36" s="80">
        <f>'[2]Szenario 2'!$F36</f>
        <v>16</v>
      </c>
      <c r="K36" s="81">
        <f>'[2]Szenario 3'!$F36</f>
        <v>25</v>
      </c>
      <c r="L36" s="141"/>
      <c r="M36" s="78">
        <f>'[3]E-Auto'!$D34*(1/100)</f>
        <v>0.37257032258064515</v>
      </c>
      <c r="O36" s="30">
        <f t="shared" si="12"/>
        <v>13585.99</v>
      </c>
      <c r="P36" s="34">
        <f t="shared" si="0"/>
        <v>1413.6934045999999</v>
      </c>
      <c r="Q36" s="141"/>
      <c r="R36" s="27">
        <f t="shared" si="1"/>
        <v>1</v>
      </c>
      <c r="S36" s="32">
        <f t="shared" si="2"/>
        <v>1</v>
      </c>
      <c r="T36" s="141"/>
      <c r="U36" s="38">
        <f t="shared" si="3"/>
        <v>8.5496348084412407E-2</v>
      </c>
      <c r="V36" s="32">
        <f t="shared" si="4"/>
        <v>8.8666666743135891E-2</v>
      </c>
      <c r="W36" s="141"/>
      <c r="X36" s="73">
        <f t="shared" si="5"/>
        <v>4000</v>
      </c>
      <c r="Y36" s="40">
        <f t="shared" si="6"/>
        <v>14264740.617621168</v>
      </c>
      <c r="Z36" s="40">
        <f t="shared" si="7"/>
        <v>283889.61271214799</v>
      </c>
      <c r="AA36" s="40">
        <f t="shared" si="8"/>
        <v>14498.325326913691</v>
      </c>
      <c r="AB36" s="41">
        <f t="shared" si="9"/>
        <v>9099.0594275194326</v>
      </c>
      <c r="AD36" s="39">
        <f t="shared" si="10"/>
        <v>14576227.615087751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79">
        <f>'[2]Szenario 1'!$F37</f>
        <v>7</v>
      </c>
      <c r="J37" s="80">
        <f>'[2]Szenario 2'!$F37</f>
        <v>16</v>
      </c>
      <c r="K37" s="81">
        <f>'[2]Szenario 3'!$F37</f>
        <v>25</v>
      </c>
      <c r="L37" s="141"/>
      <c r="M37" s="78">
        <f>'[3]E-Auto'!$D35*(1/100)</f>
        <v>0.38849903225806454</v>
      </c>
      <c r="O37" s="30">
        <f t="shared" si="12"/>
        <v>13646.105</v>
      </c>
      <c r="P37" s="34">
        <f t="shared" si="0"/>
        <v>1419.9177116999999</v>
      </c>
      <c r="Q37" s="141"/>
      <c r="R37" s="27">
        <f t="shared" si="1"/>
        <v>1</v>
      </c>
      <c r="S37" s="32">
        <f t="shared" si="2"/>
        <v>1</v>
      </c>
      <c r="T37" s="141"/>
      <c r="U37" s="38">
        <f t="shared" si="3"/>
        <v>8.5496363274932832E-2</v>
      </c>
      <c r="V37" s="32">
        <f t="shared" si="4"/>
        <v>8.8666666744491543E-2</v>
      </c>
      <c r="W37" s="141"/>
      <c r="X37" s="73">
        <f t="shared" si="5"/>
        <v>4000</v>
      </c>
      <c r="Y37" s="40">
        <f t="shared" si="6"/>
        <v>14327841.576437064</v>
      </c>
      <c r="Z37" s="40">
        <f t="shared" si="7"/>
        <v>285145.62577724596</v>
      </c>
      <c r="AA37" s="40">
        <f t="shared" si="8"/>
        <v>14343.503864267286</v>
      </c>
      <c r="AB37" s="41">
        <f t="shared" si="9"/>
        <v>9139.2364094258592</v>
      </c>
      <c r="AD37" s="39">
        <f t="shared" si="10"/>
        <v>14640469.942488004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79">
        <f>'[2]Szenario 1'!$F38</f>
        <v>7</v>
      </c>
      <c r="J38" s="80">
        <f>'[2]Szenario 2'!$F38</f>
        <v>16</v>
      </c>
      <c r="K38" s="81">
        <f>'[2]Szenario 3'!$F38</f>
        <v>25</v>
      </c>
      <c r="L38" s="141"/>
      <c r="M38" s="78">
        <f>'[3]E-Auto'!$D36*(1/100)</f>
        <v>0.40442774193548386</v>
      </c>
      <c r="O38" s="30">
        <f t="shared" si="12"/>
        <v>13706.220000000001</v>
      </c>
      <c r="P38" s="34">
        <f t="shared" si="0"/>
        <v>1426.1420188</v>
      </c>
      <c r="Q38" s="141"/>
      <c r="R38" s="27">
        <f t="shared" si="1"/>
        <v>1</v>
      </c>
      <c r="S38" s="32">
        <f t="shared" si="2"/>
        <v>1</v>
      </c>
      <c r="T38" s="141"/>
      <c r="U38" s="38">
        <f t="shared" si="3"/>
        <v>8.5496378667541145E-2</v>
      </c>
      <c r="V38" s="32">
        <f t="shared" si="4"/>
        <v>8.8666666745865153E-2</v>
      </c>
      <c r="W38" s="141"/>
      <c r="X38" s="73">
        <f t="shared" si="5"/>
        <v>4000</v>
      </c>
      <c r="Y38" s="40">
        <f t="shared" si="6"/>
        <v>14390942.58813183</v>
      </c>
      <c r="Z38" s="40">
        <f t="shared" si="7"/>
        <v>286401.63884234405</v>
      </c>
      <c r="AA38" s="40">
        <f t="shared" si="8"/>
        <v>14186.753121051512</v>
      </c>
      <c r="AB38" s="41">
        <f t="shared" si="9"/>
        <v>9179.4133913322894</v>
      </c>
      <c r="AD38" s="39">
        <f t="shared" si="10"/>
        <v>14704710.393486559</v>
      </c>
      <c r="AE38" s="12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79">
        <f>'[2]Szenario 1'!$F39</f>
        <v>7</v>
      </c>
      <c r="J39" s="80">
        <f>'[2]Szenario 2'!$F39</f>
        <v>16</v>
      </c>
      <c r="K39" s="81">
        <f>'[2]Szenario 3'!$F39</f>
        <v>25</v>
      </c>
      <c r="L39" s="141"/>
      <c r="M39" s="78">
        <f>'[3]E-Auto'!$D37*(1/100)</f>
        <v>0.42035645161290325</v>
      </c>
      <c r="O39" s="30">
        <f t="shared" si="12"/>
        <v>13766.334999999999</v>
      </c>
      <c r="P39" s="34">
        <f t="shared" si="0"/>
        <v>1432.3663258999998</v>
      </c>
      <c r="Q39" s="141"/>
      <c r="R39" s="27">
        <f t="shared" si="1"/>
        <v>1</v>
      </c>
      <c r="S39" s="32">
        <f t="shared" si="2"/>
        <v>1</v>
      </c>
      <c r="T39" s="141"/>
      <c r="U39" s="38">
        <f t="shared" si="3"/>
        <v>8.549639426402178E-2</v>
      </c>
      <c r="V39" s="32">
        <f t="shared" si="4"/>
        <v>8.8666666747256859E-2</v>
      </c>
      <c r="W39" s="141"/>
      <c r="X39" s="73">
        <f t="shared" si="5"/>
        <v>4000</v>
      </c>
      <c r="Y39" s="40">
        <f t="shared" si="6"/>
        <v>14454043.653407374</v>
      </c>
      <c r="Z39" s="40">
        <f t="shared" si="7"/>
        <v>287657.65190744196</v>
      </c>
      <c r="AA39" s="40">
        <f t="shared" si="8"/>
        <v>14028.073097266359</v>
      </c>
      <c r="AB39" s="41">
        <f t="shared" si="9"/>
        <v>9219.5903732387142</v>
      </c>
      <c r="AD39" s="39">
        <f t="shared" si="10"/>
        <v>14768948.968785321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79">
        <f>'[2]Szenario 1'!$F40</f>
        <v>7</v>
      </c>
      <c r="J40" s="80">
        <f>'[2]Szenario 2'!$F40</f>
        <v>16</v>
      </c>
      <c r="K40" s="81">
        <f>'[2]Szenario 3'!$F40</f>
        <v>25</v>
      </c>
      <c r="L40" s="141"/>
      <c r="M40" s="78">
        <f>'[3]E-Auto'!$D38*(1/100)</f>
        <v>0.43628516129032263</v>
      </c>
      <c r="O40" s="30">
        <f t="shared" si="12"/>
        <v>13826.45</v>
      </c>
      <c r="P40" s="34">
        <f t="shared" si="0"/>
        <v>1438.590633</v>
      </c>
      <c r="Q40" s="141"/>
      <c r="R40" s="27">
        <f t="shared" si="1"/>
        <v>1</v>
      </c>
      <c r="S40" s="32">
        <f t="shared" si="2"/>
        <v>1</v>
      </c>
      <c r="T40" s="141"/>
      <c r="U40" s="38">
        <f t="shared" si="3"/>
        <v>8.5496410066166997E-2</v>
      </c>
      <c r="V40" s="32">
        <f t="shared" si="4"/>
        <v>8.8666666748666828E-2</v>
      </c>
      <c r="W40" s="141"/>
      <c r="X40" s="73">
        <f t="shared" si="5"/>
        <v>4000</v>
      </c>
      <c r="Y40" s="40">
        <f t="shared" si="6"/>
        <v>14517144.772971814</v>
      </c>
      <c r="Z40" s="40">
        <f t="shared" si="7"/>
        <v>288913.66497253993</v>
      </c>
      <c r="AA40" s="40">
        <f t="shared" si="8"/>
        <v>13867.463792911834</v>
      </c>
      <c r="AB40" s="41">
        <f t="shared" si="9"/>
        <v>9259.7673551451444</v>
      </c>
      <c r="AD40" s="39">
        <f t="shared" si="10"/>
        <v>14833185.669092413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79">
        <f>'[2]Szenario 1'!$F41</f>
        <v>7</v>
      </c>
      <c r="J41" s="80">
        <f>'[2]Szenario 2'!$F41</f>
        <v>16</v>
      </c>
      <c r="K41" s="81">
        <f>'[2]Szenario 3'!$F41</f>
        <v>25</v>
      </c>
      <c r="L41" s="141"/>
      <c r="M41" s="78">
        <f>'[3]E-Auto'!$D39*(1/100)</f>
        <v>0.45221387096774202</v>
      </c>
      <c r="O41" s="30">
        <f t="shared" si="12"/>
        <v>13886.565000000001</v>
      </c>
      <c r="P41" s="34">
        <f t="shared" si="0"/>
        <v>1444.8149401000001</v>
      </c>
      <c r="Q41" s="141"/>
      <c r="R41" s="27">
        <f t="shared" si="1"/>
        <v>1</v>
      </c>
      <c r="S41" s="32">
        <f t="shared" si="2"/>
        <v>1</v>
      </c>
      <c r="T41" s="141"/>
      <c r="U41" s="38">
        <f t="shared" si="3"/>
        <v>8.5496426075776913E-2</v>
      </c>
      <c r="V41" s="32">
        <f t="shared" si="4"/>
        <v>8.8666666750095213E-2</v>
      </c>
      <c r="W41" s="141"/>
      <c r="X41" s="73">
        <f t="shared" si="5"/>
        <v>4000</v>
      </c>
      <c r="Y41" s="40">
        <f t="shared" si="6"/>
        <v>14580245.947539447</v>
      </c>
      <c r="Z41" s="40">
        <f t="shared" si="7"/>
        <v>290169.67803763802</v>
      </c>
      <c r="AA41" s="40">
        <f t="shared" si="8"/>
        <v>13704.925207987935</v>
      </c>
      <c r="AB41" s="41">
        <f t="shared" si="9"/>
        <v>9299.9443370515728</v>
      </c>
      <c r="AD41" s="39">
        <f t="shared" si="10"/>
        <v>14897420.495122124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79">
        <f>'[2]Szenario 1'!$F42</f>
        <v>7</v>
      </c>
      <c r="J42" s="80">
        <f>'[2]Szenario 2'!$F42</f>
        <v>16</v>
      </c>
      <c r="K42" s="81">
        <f>'[2]Szenario 3'!$F42</f>
        <v>25</v>
      </c>
      <c r="L42" s="141"/>
      <c r="M42" s="78">
        <f>'[3]E-Auto'!$D40*(1/100)</f>
        <v>0.4681425806451614</v>
      </c>
      <c r="O42" s="30">
        <f t="shared" si="12"/>
        <v>13946.68</v>
      </c>
      <c r="P42" s="34">
        <f t="shared" si="0"/>
        <v>1451.0392471999999</v>
      </c>
      <c r="Q42" s="141"/>
      <c r="R42" s="27">
        <f t="shared" si="1"/>
        <v>1</v>
      </c>
      <c r="S42" s="32">
        <f t="shared" si="2"/>
        <v>1</v>
      </c>
      <c r="T42" s="141"/>
      <c r="U42" s="38">
        <f t="shared" si="3"/>
        <v>8.5496442294659483E-2</v>
      </c>
      <c r="V42" s="32">
        <f t="shared" si="4"/>
        <v>8.8666666751542181E-2</v>
      </c>
      <c r="W42" s="141"/>
      <c r="X42" s="73">
        <f t="shared" si="5"/>
        <v>4000</v>
      </c>
      <c r="Y42" s="40">
        <f t="shared" si="6"/>
        <v>14643347.177830838</v>
      </c>
      <c r="Z42" s="40">
        <f t="shared" si="7"/>
        <v>291425.69110273599</v>
      </c>
      <c r="AA42" s="40">
        <f t="shared" si="8"/>
        <v>13540.457342494665</v>
      </c>
      <c r="AB42" s="41">
        <f t="shared" si="9"/>
        <v>9340.1213189579994</v>
      </c>
      <c r="AD42" s="39">
        <f t="shared" si="10"/>
        <v>14961653.447595026</v>
      </c>
      <c r="AE42" s="12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79">
        <f>'[2]Szenario 1'!$F43</f>
        <v>7</v>
      </c>
      <c r="J43" s="80">
        <f>'[2]Szenario 2'!$F43</f>
        <v>16</v>
      </c>
      <c r="K43" s="81">
        <f>'[2]Szenario 3'!$F43</f>
        <v>25</v>
      </c>
      <c r="L43" s="141"/>
      <c r="M43" s="78">
        <f>'[3]E-Auto'!$D41*(1/100)</f>
        <v>0.48407129032258078</v>
      </c>
      <c r="O43" s="30">
        <f t="shared" si="12"/>
        <v>14006.795</v>
      </c>
      <c r="P43" s="34">
        <f t="shared" si="0"/>
        <v>1457.2635542999999</v>
      </c>
      <c r="Q43" s="141"/>
      <c r="R43" s="27">
        <f t="shared" si="1"/>
        <v>1</v>
      </c>
      <c r="S43" s="32">
        <f t="shared" si="2"/>
        <v>1</v>
      </c>
      <c r="T43" s="141"/>
      <c r="U43" s="38">
        <f t="shared" si="3"/>
        <v>8.549645872463052E-2</v>
      </c>
      <c r="V43" s="32">
        <f t="shared" si="4"/>
        <v>8.8666666753007883E-2</v>
      </c>
      <c r="W43" s="141"/>
      <c r="X43" s="73">
        <f t="shared" si="5"/>
        <v>4000</v>
      </c>
      <c r="Y43" s="40">
        <f t="shared" si="6"/>
        <v>14706448.464572802</v>
      </c>
      <c r="Z43" s="40">
        <f t="shared" si="7"/>
        <v>292681.70416783396</v>
      </c>
      <c r="AA43" s="40">
        <f t="shared" si="8"/>
        <v>13374.060196432018</v>
      </c>
      <c r="AB43" s="41">
        <f t="shared" si="9"/>
        <v>9380.2983008644278</v>
      </c>
      <c r="AD43" s="39">
        <f t="shared" si="10"/>
        <v>15025884.527237931</v>
      </c>
      <c r="AE43" s="120"/>
      <c r="AF43" s="43" t="s">
        <v>44</v>
      </c>
      <c r="AG43" s="44"/>
      <c r="AH43" s="45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79">
        <f>'[2]Szenario 1'!$F44</f>
        <v>7</v>
      </c>
      <c r="J44" s="80">
        <f>'[2]Szenario 2'!$F44</f>
        <v>16</v>
      </c>
      <c r="K44" s="81">
        <f>'[2]Szenario 3'!$F44</f>
        <v>25</v>
      </c>
      <c r="L44" s="141"/>
      <c r="M44" s="78">
        <f>'[3]E-Auto'!$D42*(1/100)</f>
        <v>0.5</v>
      </c>
      <c r="O44" s="30">
        <f t="shared" si="12"/>
        <v>14066.91</v>
      </c>
      <c r="P44" s="34">
        <f t="shared" si="0"/>
        <v>1463.4878613999999</v>
      </c>
      <c r="Q44" s="141"/>
      <c r="R44" s="27">
        <f t="shared" si="1"/>
        <v>1</v>
      </c>
      <c r="S44" s="32">
        <f t="shared" si="2"/>
        <v>1</v>
      </c>
      <c r="T44" s="141"/>
      <c r="U44" s="38">
        <f t="shared" si="3"/>
        <v>8.5496475367513661E-2</v>
      </c>
      <c r="V44" s="32">
        <f t="shared" si="4"/>
        <v>8.8666666754492501E-2</v>
      </c>
      <c r="W44" s="141"/>
      <c r="X44" s="73">
        <f t="shared" si="5"/>
        <v>4000</v>
      </c>
      <c r="Y44" s="40">
        <f t="shared" si="6"/>
        <v>14769549.808498444</v>
      </c>
      <c r="Z44" s="40">
        <f t="shared" si="7"/>
        <v>293937.71723293205</v>
      </c>
      <c r="AA44" s="40">
        <f t="shared" si="8"/>
        <v>13205.733769800001</v>
      </c>
      <c r="AB44" s="41">
        <f t="shared" si="9"/>
        <v>9420.475282770858</v>
      </c>
      <c r="AD44" s="39">
        <f t="shared" si="10"/>
        <v>15090113.734783947</v>
      </c>
      <c r="AE44" s="120"/>
      <c r="AF44" s="85" t="s">
        <v>46</v>
      </c>
      <c r="AG44" s="86"/>
      <c r="AH44" s="87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79">
        <f>'[2]Szenario 1'!$F45</f>
        <v>7</v>
      </c>
      <c r="J45" s="80">
        <f>'[2]Szenario 2'!$F45</f>
        <v>16</v>
      </c>
      <c r="K45" s="81">
        <f>'[2]Szenario 3'!$F45</f>
        <v>25</v>
      </c>
      <c r="L45" s="141"/>
      <c r="M45" s="78">
        <f>'[3]E-Auto'!$D43*(1/100)</f>
        <v>0.51592870967741944</v>
      </c>
      <c r="O45" s="30">
        <f t="shared" si="12"/>
        <v>14127.025</v>
      </c>
      <c r="P45" s="34">
        <f t="shared" si="0"/>
        <v>1469.7121685</v>
      </c>
      <c r="Q45" s="141"/>
      <c r="R45" s="27">
        <f t="shared" si="1"/>
        <v>1</v>
      </c>
      <c r="S45" s="32">
        <f t="shared" si="2"/>
        <v>1</v>
      </c>
      <c r="T45" s="141"/>
      <c r="U45" s="38">
        <f t="shared" si="3"/>
        <v>8.5496492225140386E-2</v>
      </c>
      <c r="V45" s="32">
        <f t="shared" si="4"/>
        <v>8.8666666755996174E-2</v>
      </c>
      <c r="W45" s="141"/>
      <c r="X45" s="73">
        <f t="shared" si="5"/>
        <v>4000</v>
      </c>
      <c r="Y45" s="40">
        <f t="shared" si="6"/>
        <v>14832651.210347202</v>
      </c>
      <c r="Z45" s="40">
        <f t="shared" si="7"/>
        <v>295193.73029802996</v>
      </c>
      <c r="AA45" s="40">
        <f t="shared" si="8"/>
        <v>13035.478062598606</v>
      </c>
      <c r="AB45" s="41">
        <f t="shared" si="9"/>
        <v>9460.6522646772846</v>
      </c>
      <c r="AD45" s="39">
        <f t="shared" si="10"/>
        <v>15154341.070972506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79">
        <f>'[2]Szenario 1'!$F46</f>
        <v>7</v>
      </c>
      <c r="J46" s="80">
        <f>'[2]Szenario 2'!$F46</f>
        <v>16</v>
      </c>
      <c r="K46" s="81">
        <f>'[2]Szenario 3'!$F46</f>
        <v>25</v>
      </c>
      <c r="L46" s="141"/>
      <c r="M46" s="78">
        <f>'[3]E-Auto'!$D44*(1/100)</f>
        <v>0.53185741935483877</v>
      </c>
      <c r="O46" s="30">
        <f t="shared" si="12"/>
        <v>14187.14</v>
      </c>
      <c r="P46" s="34">
        <f t="shared" si="0"/>
        <v>1475.9364755999998</v>
      </c>
      <c r="Q46" s="141"/>
      <c r="R46" s="27">
        <f t="shared" si="1"/>
        <v>1</v>
      </c>
      <c r="S46" s="32">
        <f t="shared" si="2"/>
        <v>1</v>
      </c>
      <c r="T46" s="141"/>
      <c r="U46" s="38">
        <f t="shared" si="3"/>
        <v>8.5496509299350029E-2</v>
      </c>
      <c r="V46" s="32">
        <f t="shared" si="4"/>
        <v>8.866666675751908E-2</v>
      </c>
      <c r="W46" s="141"/>
      <c r="X46" s="73">
        <f t="shared" si="5"/>
        <v>4000</v>
      </c>
      <c r="Y46" s="40">
        <f t="shared" si="6"/>
        <v>14895752.670864848</v>
      </c>
      <c r="Z46" s="40">
        <f t="shared" si="7"/>
        <v>296449.74336312799</v>
      </c>
      <c r="AA46" s="40">
        <f t="shared" si="8"/>
        <v>12863.293074827843</v>
      </c>
      <c r="AB46" s="41">
        <f t="shared" si="9"/>
        <v>9500.829246583713</v>
      </c>
      <c r="AD46" s="39">
        <f t="shared" si="10"/>
        <v>15218566.536549387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79">
        <f>'[2]Szenario 1'!$F47</f>
        <v>7</v>
      </c>
      <c r="J47" s="80">
        <f>'[2]Szenario 2'!$F47</f>
        <v>16</v>
      </c>
      <c r="K47" s="81">
        <f>'[2]Szenario 3'!$F47</f>
        <v>25</v>
      </c>
      <c r="L47" s="141"/>
      <c r="M47" s="78">
        <f>'[3]E-Auto'!$D45*(1/100)</f>
        <v>0.5477861290322581</v>
      </c>
      <c r="O47" s="30">
        <f t="shared" si="12"/>
        <v>14247.255000000001</v>
      </c>
      <c r="P47" s="34">
        <f t="shared" si="0"/>
        <v>1482.1607827</v>
      </c>
      <c r="Q47" s="141"/>
      <c r="R47" s="27">
        <f t="shared" si="1"/>
        <v>1</v>
      </c>
      <c r="S47" s="32">
        <f t="shared" si="2"/>
        <v>1</v>
      </c>
      <c r="T47" s="141"/>
      <c r="U47" s="38">
        <f t="shared" si="3"/>
        <v>8.5496526591989766E-2</v>
      </c>
      <c r="V47" s="32">
        <f t="shared" si="4"/>
        <v>8.8666666759061361E-2</v>
      </c>
      <c r="W47" s="141"/>
      <c r="X47" s="73">
        <f t="shared" si="5"/>
        <v>4000</v>
      </c>
      <c r="Y47" s="40">
        <f t="shared" si="6"/>
        <v>14958854.190803533</v>
      </c>
      <c r="Z47" s="40">
        <f t="shared" si="7"/>
        <v>297705.75642822601</v>
      </c>
      <c r="AA47" s="40">
        <f t="shared" si="8"/>
        <v>12689.178806487706</v>
      </c>
      <c r="AB47" s="41">
        <f t="shared" si="9"/>
        <v>9541.0062284901414</v>
      </c>
      <c r="AD47" s="39">
        <f t="shared" ref="AD47:AD54" si="13">SUM(X47:AB47)</f>
        <v>15282790.132266738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79">
        <f>'[2]Szenario 1'!$F48</f>
        <v>7</v>
      </c>
      <c r="J48" s="80">
        <f>'[2]Szenario 2'!$F48</f>
        <v>16</v>
      </c>
      <c r="K48" s="81">
        <f>'[2]Szenario 3'!$F48</f>
        <v>25</v>
      </c>
      <c r="L48" s="141"/>
      <c r="M48" s="78">
        <f>'[3]E-Auto'!$D46*(1/100)</f>
        <v>0.56371483870967753</v>
      </c>
      <c r="O48" s="30">
        <f t="shared" si="12"/>
        <v>14307.369999999999</v>
      </c>
      <c r="P48" s="34">
        <f t="shared" si="0"/>
        <v>1488.3850897999998</v>
      </c>
      <c r="Q48" s="141"/>
      <c r="R48" s="27">
        <f t="shared" si="1"/>
        <v>1</v>
      </c>
      <c r="S48" s="32">
        <f t="shared" si="2"/>
        <v>1</v>
      </c>
      <c r="T48" s="141"/>
      <c r="U48" s="38">
        <f t="shared" si="3"/>
        <v>8.5496544104914626E-2</v>
      </c>
      <c r="V48" s="32">
        <f t="shared" si="4"/>
        <v>8.8666666760623208E-2</v>
      </c>
      <c r="W48" s="141"/>
      <c r="X48" s="73">
        <f t="shared" si="5"/>
        <v>4000</v>
      </c>
      <c r="Y48" s="40">
        <f t="shared" si="6"/>
        <v>15021955.770921817</v>
      </c>
      <c r="Z48" s="40">
        <f t="shared" si="7"/>
        <v>298961.76949332398</v>
      </c>
      <c r="AA48" s="40">
        <f t="shared" si="8"/>
        <v>12513.135257578189</v>
      </c>
      <c r="AB48" s="41">
        <f t="shared" si="9"/>
        <v>9581.1832103965698</v>
      </c>
      <c r="AD48" s="39">
        <f t="shared" si="13"/>
        <v>15347011.858883116</v>
      </c>
      <c r="AE48" s="120"/>
      <c r="AF48" s="85" t="s">
        <v>47</v>
      </c>
      <c r="AG48" s="86"/>
      <c r="AH48" s="87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79">
        <f>'[2]Szenario 1'!$F49</f>
        <v>7</v>
      </c>
      <c r="J49" s="80">
        <f>'[2]Szenario 2'!$F49</f>
        <v>16</v>
      </c>
      <c r="K49" s="81">
        <f>'[2]Szenario 3'!$F49</f>
        <v>25</v>
      </c>
      <c r="L49" s="141"/>
      <c r="M49" s="78">
        <f>'[3]E-Auto'!$D47*(1/100)</f>
        <v>0.57964354838709686</v>
      </c>
      <c r="O49" s="30">
        <f t="shared" si="12"/>
        <v>14367.485000000001</v>
      </c>
      <c r="P49" s="34">
        <f t="shared" si="0"/>
        <v>1494.6093968999999</v>
      </c>
      <c r="Q49" s="141"/>
      <c r="R49" s="27">
        <f t="shared" si="1"/>
        <v>1</v>
      </c>
      <c r="S49" s="32">
        <f t="shared" si="2"/>
        <v>1</v>
      </c>
      <c r="T49" s="141"/>
      <c r="U49" s="38">
        <f t="shared" si="3"/>
        <v>8.5496561839987467E-2</v>
      </c>
      <c r="V49" s="32">
        <f t="shared" si="4"/>
        <v>8.8666666762204763E-2</v>
      </c>
      <c r="W49" s="141"/>
      <c r="X49" s="73">
        <f t="shared" si="5"/>
        <v>4000</v>
      </c>
      <c r="Y49" s="40">
        <f t="shared" si="6"/>
        <v>15085057.411984676</v>
      </c>
      <c r="Z49" s="40">
        <f t="shared" si="7"/>
        <v>300217.78255842201</v>
      </c>
      <c r="AA49" s="40">
        <f t="shared" si="8"/>
        <v>12335.162428099306</v>
      </c>
      <c r="AB49" s="41">
        <f t="shared" si="9"/>
        <v>9621.3601923029983</v>
      </c>
      <c r="AD49" s="39">
        <f t="shared" si="13"/>
        <v>15411231.717163501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79">
        <f>'[2]Szenario 1'!$F50</f>
        <v>7</v>
      </c>
      <c r="J50" s="80">
        <f>'[2]Szenario 2'!$F50</f>
        <v>16</v>
      </c>
      <c r="K50" s="81">
        <f>'[2]Szenario 3'!$F50</f>
        <v>25</v>
      </c>
      <c r="L50" s="141"/>
      <c r="M50" s="78">
        <f>'[3]E-Auto'!$D48*(1/100)</f>
        <v>0.5955722580645163</v>
      </c>
      <c r="O50" s="30">
        <f t="shared" si="12"/>
        <v>14427.6</v>
      </c>
      <c r="P50" s="34">
        <f t="shared" si="0"/>
        <v>1500.8337039999999</v>
      </c>
      <c r="Q50" s="141"/>
      <c r="R50" s="27">
        <f t="shared" si="1"/>
        <v>1</v>
      </c>
      <c r="S50" s="32">
        <f t="shared" si="2"/>
        <v>1</v>
      </c>
      <c r="T50" s="141"/>
      <c r="U50" s="38">
        <f t="shared" si="3"/>
        <v>8.5496579799078987E-2</v>
      </c>
      <c r="V50" s="32">
        <f t="shared" si="4"/>
        <v>8.8666666763806218E-2</v>
      </c>
      <c r="W50" s="141"/>
      <c r="X50" s="73">
        <f t="shared" si="5"/>
        <v>4000</v>
      </c>
      <c r="Y50" s="40">
        <f t="shared" si="6"/>
        <v>15148159.114763549</v>
      </c>
      <c r="Z50" s="40">
        <f t="shared" si="7"/>
        <v>301473.79562352004</v>
      </c>
      <c r="AA50" s="40">
        <f t="shared" si="8"/>
        <v>12155.260318051045</v>
      </c>
      <c r="AB50" s="41">
        <f t="shared" si="9"/>
        <v>9661.5371742094248</v>
      </c>
      <c r="AD50" s="39">
        <f t="shared" si="13"/>
        <v>15475449.707879329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79">
        <f>'[2]Szenario 1'!$F51</f>
        <v>7</v>
      </c>
      <c r="J51" s="80">
        <f>'[2]Szenario 2'!$F51</f>
        <v>16</v>
      </c>
      <c r="K51" s="81">
        <f>'[2]Szenario 3'!$F51</f>
        <v>25</v>
      </c>
      <c r="L51" s="141"/>
      <c r="M51" s="78">
        <f>'[3]E-Auto'!$D49*(1/100)</f>
        <v>0.61150096774193563</v>
      </c>
      <c r="O51" s="30">
        <f t="shared" si="12"/>
        <v>14487.715</v>
      </c>
      <c r="P51" s="34">
        <f t="shared" si="0"/>
        <v>1507.0580110999999</v>
      </c>
      <c r="Q51" s="141"/>
      <c r="R51" s="27">
        <f t="shared" si="1"/>
        <v>1</v>
      </c>
      <c r="S51" s="32">
        <f t="shared" si="2"/>
        <v>1</v>
      </c>
      <c r="T51" s="141"/>
      <c r="U51" s="38">
        <f t="shared" si="3"/>
        <v>8.5496597984067738E-2</v>
      </c>
      <c r="V51" s="32">
        <f t="shared" si="4"/>
        <v>8.8666666765427712E-2</v>
      </c>
      <c r="W51" s="141"/>
      <c r="X51" s="73">
        <f t="shared" si="5"/>
        <v>4000</v>
      </c>
      <c r="Y51" s="40">
        <f t="shared" si="6"/>
        <v>15211260.880036348</v>
      </c>
      <c r="Z51" s="40">
        <f t="shared" si="7"/>
        <v>302729.80868861801</v>
      </c>
      <c r="AA51" s="40">
        <f t="shared" si="8"/>
        <v>11973.42892743341</v>
      </c>
      <c r="AB51" s="41">
        <f t="shared" si="9"/>
        <v>9701.7141561158551</v>
      </c>
      <c r="AD51" s="39">
        <f t="shared" si="13"/>
        <v>15539665.831808515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79">
        <f>'[2]Szenario 1'!$F52</f>
        <v>7</v>
      </c>
      <c r="J52" s="80">
        <f>'[2]Szenario 2'!$F52</f>
        <v>16</v>
      </c>
      <c r="K52" s="81">
        <f>'[2]Szenario 3'!$F52</f>
        <v>25</v>
      </c>
      <c r="L52" s="141"/>
      <c r="M52" s="78">
        <f>'[3]E-Auto'!$D50*(1/100)</f>
        <v>0.62742967741935507</v>
      </c>
      <c r="O52" s="30">
        <f t="shared" si="12"/>
        <v>14547.83</v>
      </c>
      <c r="P52" s="34">
        <f t="shared" si="0"/>
        <v>1513.2823182</v>
      </c>
      <c r="Q52" s="141"/>
      <c r="R52" s="27">
        <f t="shared" si="1"/>
        <v>1</v>
      </c>
      <c r="S52" s="32">
        <f t="shared" si="2"/>
        <v>1</v>
      </c>
      <c r="T52" s="141"/>
      <c r="U52" s="38">
        <f t="shared" si="3"/>
        <v>8.5496616396840128E-2</v>
      </c>
      <c r="V52" s="32">
        <f t="shared" si="4"/>
        <v>8.8666666767069413E-2</v>
      </c>
      <c r="W52" s="141"/>
      <c r="X52" s="73">
        <f t="shared" si="5"/>
        <v>4000</v>
      </c>
      <c r="Y52" s="40">
        <f t="shared" si="6"/>
        <v>15274362.708587512</v>
      </c>
      <c r="Z52" s="40">
        <f t="shared" si="7"/>
        <v>303985.82175371598</v>
      </c>
      <c r="AA52" s="40">
        <f t="shared" si="8"/>
        <v>11789.668256246401</v>
      </c>
      <c r="AB52" s="41">
        <f t="shared" si="9"/>
        <v>9741.8911380222817</v>
      </c>
      <c r="AD52" s="39">
        <f t="shared" si="13"/>
        <v>15603880.089735497</v>
      </c>
      <c r="AE52" s="120"/>
      <c r="AF52" s="85" t="s">
        <v>48</v>
      </c>
      <c r="AG52" s="86"/>
      <c r="AH52" s="87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79">
        <f>'[2]Szenario 1'!$F53</f>
        <v>7</v>
      </c>
      <c r="J53" s="80">
        <f>'[2]Szenario 2'!$F53</f>
        <v>16</v>
      </c>
      <c r="K53" s="81">
        <f>'[2]Szenario 3'!$F53</f>
        <v>25</v>
      </c>
      <c r="L53" s="141"/>
      <c r="M53" s="78">
        <f>'[3]E-Auto'!$D51*(1/100)</f>
        <v>0.64335838709677429</v>
      </c>
      <c r="O53" s="30">
        <f t="shared" si="12"/>
        <v>14607.945</v>
      </c>
      <c r="P53" s="34">
        <f t="shared" si="0"/>
        <v>1519.5066252999998</v>
      </c>
      <c r="Q53" s="141"/>
      <c r="R53" s="27">
        <f t="shared" si="1"/>
        <v>1</v>
      </c>
      <c r="S53" s="32">
        <f t="shared" si="2"/>
        <v>1</v>
      </c>
      <c r="T53" s="141"/>
      <c r="U53" s="38">
        <f t="shared" si="3"/>
        <v>8.5496635039290364E-2</v>
      </c>
      <c r="V53" s="32">
        <f t="shared" si="4"/>
        <v>8.86666667687315E-2</v>
      </c>
      <c r="W53" s="141"/>
      <c r="X53" s="73">
        <f t="shared" si="5"/>
        <v>4000</v>
      </c>
      <c r="Y53" s="40">
        <f t="shared" si="6"/>
        <v>15337464.601208</v>
      </c>
      <c r="Z53" s="40">
        <f t="shared" si="7"/>
        <v>305241.83481881401</v>
      </c>
      <c r="AA53" s="40">
        <f t="shared" si="8"/>
        <v>11603.978304490025</v>
      </c>
      <c r="AB53" s="41">
        <f t="shared" si="9"/>
        <v>9782.0681199287101</v>
      </c>
      <c r="AD53" s="39">
        <f t="shared" si="13"/>
        <v>15668092.482451232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79">
        <f>'[2]Szenario 1'!$F54</f>
        <v>7</v>
      </c>
      <c r="J54" s="80">
        <f>'[2]Szenario 2'!$F54</f>
        <v>16</v>
      </c>
      <c r="K54" s="81">
        <f>'[2]Szenario 3'!$F54</f>
        <v>25</v>
      </c>
      <c r="L54" s="141"/>
      <c r="M54" s="78">
        <f>'[3]E-Auto'!$D52*(1/100)</f>
        <v>0.65928709677419362</v>
      </c>
      <c r="O54" s="30">
        <f t="shared" si="12"/>
        <v>14668.06</v>
      </c>
      <c r="P54" s="34">
        <f t="shared" si="0"/>
        <v>1525.7309323999998</v>
      </c>
      <c r="Q54" s="142"/>
      <c r="R54" s="27">
        <f t="shared" si="1"/>
        <v>1</v>
      </c>
      <c r="S54" s="32">
        <f t="shared" si="2"/>
        <v>1</v>
      </c>
      <c r="T54" s="142"/>
      <c r="U54" s="38">
        <f t="shared" si="3"/>
        <v>8.549665391332055E-2</v>
      </c>
      <c r="V54" s="32">
        <f t="shared" si="4"/>
        <v>8.8666666770414154E-2</v>
      </c>
      <c r="W54" s="142"/>
      <c r="X54" s="73">
        <f t="shared" si="5"/>
        <v>4000</v>
      </c>
      <c r="Y54" s="40">
        <f t="shared" si="6"/>
        <v>15400566.558695346</v>
      </c>
      <c r="Z54" s="40">
        <f t="shared" si="7"/>
        <v>306497.84788391198</v>
      </c>
      <c r="AA54" s="40">
        <f t="shared" si="8"/>
        <v>11416.35907216427</v>
      </c>
      <c r="AB54" s="41">
        <f t="shared" si="9"/>
        <v>9822.2451018351367</v>
      </c>
      <c r="AD54" s="39">
        <f t="shared" si="13"/>
        <v>15732303.010753257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657265852.04055822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643116398.97808909</v>
      </c>
      <c r="Z56" s="65">
        <f>SUM(Z9:Z54)</f>
        <v>12798927.480283521</v>
      </c>
      <c r="AA56" s="65">
        <f>SUM(AA9:AA54)</f>
        <v>688285.48377404804</v>
      </c>
      <c r="AB56" s="72">
        <f>SUM(AB9:AB54)</f>
        <v>410240.0984112632</v>
      </c>
      <c r="AD56" s="66">
        <f>X56+Y56+Z56+AA56+AB56</f>
        <v>657265852.04055798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44" t="s">
        <v>66</v>
      </c>
      <c r="Z2" s="145"/>
      <c r="AA2" s="146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65</v>
      </c>
      <c r="P3" s="154"/>
      <c r="Q3" s="141"/>
      <c r="R3" s="73"/>
      <c r="S3" s="73"/>
      <c r="T3" s="141"/>
      <c r="U3" s="73"/>
      <c r="V3" s="73"/>
      <c r="W3" s="141"/>
      <c r="Y3" s="147"/>
      <c r="Z3" s="148"/>
      <c r="AA3" s="149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73"/>
      <c r="S4" s="73"/>
      <c r="T4" s="141"/>
      <c r="U4" s="73"/>
      <c r="V4" s="73"/>
      <c r="W4" s="141"/>
      <c r="Y4" s="150"/>
      <c r="Z4" s="151"/>
      <c r="AA4" s="152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B9</f>
        <v>11962.885</v>
      </c>
      <c r="P9" s="34">
        <f>C9+(J9)</f>
        <v>1254.6371128999999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8.5496008024245437E-2</v>
      </c>
      <c r="V9" s="32">
        <f>($AI$7/$AG$12)*(1+0.15*(P9/$AG$10)^4)+$AH$32</f>
        <v>8.866666671410596E-2</v>
      </c>
      <c r="W9" s="141"/>
      <c r="X9" s="73">
        <f>($AG$7*$AG$8*S9+$AG$15*$AG$16*R9)*$AG$24</f>
        <v>4000</v>
      </c>
      <c r="Y9" s="40">
        <f>(O9*U9*$AG$30+P9*V9*$AG$29)*365</f>
        <v>12566770.336880215</v>
      </c>
      <c r="Z9" s="40">
        <f>(O9*$AI$15*$AG$37+P9*$AI$7*$AG$36)*365</f>
        <v>250016.679954502</v>
      </c>
      <c r="AA9" s="40">
        <f>O9*$AI$15*($AG$41+$AG$40*(1-M9))*365</f>
        <v>17235.855471310191</v>
      </c>
      <c r="AB9" s="41">
        <f>365*((P9*$AI$7*($AG$53*$AG$54+$AG$49*$AG$50+$AG$45*$AG$46))+(O9*1.6*$AI$15*($AG$53*$AG$55+$AG$49*$AG$51+$AG$45*$AG$47)))</f>
        <v>8038.7885803315867</v>
      </c>
      <c r="AD9" s="39">
        <f>SUM(X9:AB9)</f>
        <v>12846061.660886358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>B10</f>
        <v>12023</v>
      </c>
      <c r="P10" s="34">
        <f t="shared" ref="P10:P54" si="0">C10+(J10)</f>
        <v>1260.86142</v>
      </c>
      <c r="Q10" s="141"/>
      <c r="R10" s="27">
        <f t="shared" ref="R10:R54" si="1">IF(O10&lt;$AG$18,1,2)</f>
        <v>1</v>
      </c>
      <c r="S10" s="32">
        <f t="shared" ref="S10:S54" si="2">IF(P10&lt;$AG$10,1,2)</f>
        <v>1</v>
      </c>
      <c r="T10" s="141"/>
      <c r="U10" s="38">
        <f t="shared" ref="U10:U54" si="3">($AI$15/$AG$20)*(1+0.15*(O10/$AG$18)^4)+$AH$33</f>
        <v>8.5496018404245255E-2</v>
      </c>
      <c r="V10" s="32">
        <f t="shared" ref="V10:V54" si="4">($AI$7/$AG$12)*(1+0.15*(P10/$AG$10)^4)+$AH$32</f>
        <v>8.8666666715054382E-2</v>
      </c>
      <c r="W10" s="141"/>
      <c r="X10" s="73">
        <f t="shared" ref="X10:X54" si="5">($AG$7*$AG$8*S10+$AG$15*$AG$16*R10)*$AG$24</f>
        <v>4000</v>
      </c>
      <c r="Y10" s="40">
        <f t="shared" ref="Y10:Y54" si="6">(O10*U10*$AG$30+P10*V10*$AG$29)*365</f>
        <v>12629870.111438196</v>
      </c>
      <c r="Z10" s="40">
        <f t="shared" ref="Z10:Z54" si="7">(O10*$AI$15*$AG$37+P10*$AI$7*$AG$36)*365</f>
        <v>251272.6930196</v>
      </c>
      <c r="AA10" s="40">
        <f t="shared" ref="AA10:AA54" si="8">O10*$AI$15*($AG$41+$AG$40*(1-M10))*365</f>
        <v>17314.231670626003</v>
      </c>
      <c r="AB10" s="41">
        <f t="shared" ref="AB10:AB54" si="9">365*((P10*$AI$7*($AG$53*$AG$54+$AG$49*$AG$50+$AG$45*$AG$46))+(O10*1.6*$AI$15*($AG$53*$AG$55+$AG$49*$AG$51+$AG$45*$AG$47)))</f>
        <v>8078.9655622380124</v>
      </c>
      <c r="AD10" s="39">
        <f t="shared" ref="AD10:AD46" si="10">SUM(X10:AB10)</f>
        <v>12910536.00169066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ref="O11:O54" si="12">B11</f>
        <v>12083.115</v>
      </c>
      <c r="P11" s="34">
        <f t="shared" si="0"/>
        <v>1267.0857271</v>
      </c>
      <c r="Q11" s="141"/>
      <c r="R11" s="27">
        <f t="shared" si="1"/>
        <v>1</v>
      </c>
      <c r="S11" s="32">
        <f t="shared" si="2"/>
        <v>1</v>
      </c>
      <c r="T11" s="141"/>
      <c r="U11" s="38">
        <f t="shared" si="3"/>
        <v>8.5496028941118338E-2</v>
      </c>
      <c r="V11" s="32">
        <f t="shared" si="4"/>
        <v>8.8666666716016959E-2</v>
      </c>
      <c r="W11" s="141"/>
      <c r="X11" s="73">
        <f t="shared" si="5"/>
        <v>4000</v>
      </c>
      <c r="Y11" s="40">
        <f t="shared" si="6"/>
        <v>12692969.922161791</v>
      </c>
      <c r="Z11" s="40">
        <f t="shared" si="7"/>
        <v>252528.70608469797</v>
      </c>
      <c r="AA11" s="40">
        <f t="shared" si="8"/>
        <v>17390.943079637822</v>
      </c>
      <c r="AB11" s="41">
        <f t="shared" si="9"/>
        <v>8119.1425441444417</v>
      </c>
      <c r="AD11" s="39">
        <f t="shared" si="10"/>
        <v>12975008.713870272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12"/>
        <v>12143.23</v>
      </c>
      <c r="P12" s="34">
        <f t="shared" si="0"/>
        <v>1273.3100341999998</v>
      </c>
      <c r="Q12" s="141"/>
      <c r="R12" s="27">
        <f t="shared" si="1"/>
        <v>1</v>
      </c>
      <c r="S12" s="32">
        <f t="shared" si="2"/>
        <v>1</v>
      </c>
      <c r="T12" s="141"/>
      <c r="U12" s="38">
        <f t="shared" si="3"/>
        <v>8.5496039636437357E-2</v>
      </c>
      <c r="V12" s="32">
        <f t="shared" si="4"/>
        <v>8.8666666716993831E-2</v>
      </c>
      <c r="W12" s="141"/>
      <c r="X12" s="73">
        <f t="shared" si="5"/>
        <v>4000</v>
      </c>
      <c r="Y12" s="40">
        <f t="shared" si="6"/>
        <v>12756069.769596193</v>
      </c>
      <c r="Z12" s="40">
        <f t="shared" si="7"/>
        <v>253784.719149796</v>
      </c>
      <c r="AA12" s="40">
        <f t="shared" si="8"/>
        <v>17465.354425508664</v>
      </c>
      <c r="AB12" s="41">
        <f t="shared" si="9"/>
        <v>8159.3195260508692</v>
      </c>
      <c r="AD12" s="39">
        <f t="shared" si="10"/>
        <v>13039479.162697548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12"/>
        <v>12203.344999999999</v>
      </c>
      <c r="P13" s="34">
        <f t="shared" si="0"/>
        <v>1279.5343412999998</v>
      </c>
      <c r="Q13" s="141"/>
      <c r="R13" s="27">
        <f t="shared" si="1"/>
        <v>1</v>
      </c>
      <c r="S13" s="32">
        <f t="shared" si="2"/>
        <v>1</v>
      </c>
      <c r="T13" s="141"/>
      <c r="U13" s="38">
        <f t="shared" si="3"/>
        <v>8.5496050491782785E-2</v>
      </c>
      <c r="V13" s="32">
        <f t="shared" si="4"/>
        <v>8.8666666717985121E-2</v>
      </c>
      <c r="W13" s="141"/>
      <c r="X13" s="73">
        <f t="shared" si="5"/>
        <v>4000</v>
      </c>
      <c r="Y13" s="40">
        <f t="shared" si="6"/>
        <v>12819169.654292054</v>
      </c>
      <c r="Z13" s="40">
        <f t="shared" si="7"/>
        <v>255040.73221489397</v>
      </c>
      <c r="AA13" s="40">
        <f t="shared" si="8"/>
        <v>17526.737530633869</v>
      </c>
      <c r="AB13" s="41">
        <f t="shared" si="9"/>
        <v>8199.4965079572958</v>
      </c>
      <c r="AD13" s="39">
        <f t="shared" si="10"/>
        <v>13103936.62054554</v>
      </c>
      <c r="AE13" s="12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12"/>
        <v>12263.46</v>
      </c>
      <c r="P14" s="34">
        <f t="shared" si="0"/>
        <v>1285.7586483999999</v>
      </c>
      <c r="Q14" s="141"/>
      <c r="R14" s="27">
        <f t="shared" si="1"/>
        <v>1</v>
      </c>
      <c r="S14" s="32">
        <f t="shared" si="2"/>
        <v>1</v>
      </c>
      <c r="T14" s="141"/>
      <c r="U14" s="38">
        <f t="shared" si="3"/>
        <v>8.5496061508742976E-2</v>
      </c>
      <c r="V14" s="32">
        <f t="shared" si="4"/>
        <v>8.8666666718990983E-2</v>
      </c>
      <c r="W14" s="141"/>
      <c r="X14" s="73">
        <f>($AG$7*$AG$8*S14+$AG$15*$AG$16*R14)*$AG$24+(AG26*AG7)</f>
        <v>72000</v>
      </c>
      <c r="Y14" s="40">
        <f t="shared" si="6"/>
        <v>12882269.576805504</v>
      </c>
      <c r="Z14" s="40">
        <f t="shared" si="7"/>
        <v>256296.74527999197</v>
      </c>
      <c r="AA14" s="40">
        <f t="shared" si="8"/>
        <v>17416.289521083061</v>
      </c>
      <c r="AB14" s="41">
        <f t="shared" si="9"/>
        <v>8239.673489863726</v>
      </c>
      <c r="AD14" s="39">
        <f t="shared" si="10"/>
        <v>13236222.285096442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12"/>
        <v>12323.575000000001</v>
      </c>
      <c r="P15" s="34">
        <f t="shared" si="0"/>
        <v>1291.9829554999999</v>
      </c>
      <c r="Q15" s="141"/>
      <c r="R15" s="27">
        <f t="shared" si="1"/>
        <v>1</v>
      </c>
      <c r="S15" s="32">
        <f t="shared" si="2"/>
        <v>1</v>
      </c>
      <c r="T15" s="141"/>
      <c r="U15" s="38">
        <f t="shared" si="3"/>
        <v>8.5496072688914099E-2</v>
      </c>
      <c r="V15" s="32">
        <f t="shared" si="4"/>
        <v>8.8666666720011569E-2</v>
      </c>
      <c r="W15" s="141"/>
      <c r="X15" s="73">
        <f t="shared" si="5"/>
        <v>4000</v>
      </c>
      <c r="Y15" s="40">
        <f t="shared" si="6"/>
        <v>12945369.53769817</v>
      </c>
      <c r="Z15" s="40">
        <f t="shared" si="7"/>
        <v>257552.75834509003</v>
      </c>
      <c r="AA15" s="40">
        <f t="shared" si="8"/>
        <v>17303.912230962876</v>
      </c>
      <c r="AB15" s="41">
        <f t="shared" si="9"/>
        <v>8279.8504717701544</v>
      </c>
      <c r="AD15" s="39">
        <f t="shared" si="10"/>
        <v>13232506.058745993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12"/>
        <v>12383.69</v>
      </c>
      <c r="P16" s="34">
        <f t="shared" si="0"/>
        <v>1298.2072625999999</v>
      </c>
      <c r="Q16" s="141"/>
      <c r="R16" s="27">
        <f t="shared" si="1"/>
        <v>1</v>
      </c>
      <c r="S16" s="32">
        <f t="shared" si="2"/>
        <v>1</v>
      </c>
      <c r="T16" s="141"/>
      <c r="U16" s="38">
        <f t="shared" si="3"/>
        <v>8.5496084033900174E-2</v>
      </c>
      <c r="V16" s="32">
        <f t="shared" si="4"/>
        <v>8.8666666721047005E-2</v>
      </c>
      <c r="W16" s="141"/>
      <c r="X16" s="73">
        <f t="shared" si="5"/>
        <v>4000</v>
      </c>
      <c r="Y16" s="40">
        <f t="shared" si="6"/>
        <v>13008469.537537221</v>
      </c>
      <c r="Z16" s="40">
        <f t="shared" si="7"/>
        <v>258808.77141018803</v>
      </c>
      <c r="AA16" s="40">
        <f t="shared" si="8"/>
        <v>17189.605660273315</v>
      </c>
      <c r="AB16" s="41">
        <f t="shared" si="9"/>
        <v>8320.0274536765828</v>
      </c>
      <c r="AD16" s="39">
        <f t="shared" si="10"/>
        <v>13296787.942061357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12"/>
        <v>12443.805</v>
      </c>
      <c r="P17" s="34">
        <f t="shared" si="0"/>
        <v>1304.4315697</v>
      </c>
      <c r="Q17" s="141"/>
      <c r="R17" s="27">
        <f t="shared" si="1"/>
        <v>1</v>
      </c>
      <c r="S17" s="32">
        <f t="shared" si="2"/>
        <v>1</v>
      </c>
      <c r="T17" s="141"/>
      <c r="U17" s="38">
        <f t="shared" si="3"/>
        <v>8.5496095545313067E-2</v>
      </c>
      <c r="V17" s="32">
        <f t="shared" si="4"/>
        <v>8.8666666722097442E-2</v>
      </c>
      <c r="W17" s="141"/>
      <c r="X17" s="73">
        <f t="shared" si="5"/>
        <v>4000</v>
      </c>
      <c r="Y17" s="40">
        <f t="shared" si="6"/>
        <v>13071569.576895386</v>
      </c>
      <c r="Z17" s="40">
        <f t="shared" si="7"/>
        <v>260064.784475286</v>
      </c>
      <c r="AA17" s="40">
        <f t="shared" si="8"/>
        <v>17073.369809014384</v>
      </c>
      <c r="AB17" s="41">
        <f t="shared" si="9"/>
        <v>8360.2044355830112</v>
      </c>
      <c r="AD17" s="39">
        <f t="shared" si="10"/>
        <v>13361067.935615269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12"/>
        <v>12503.92</v>
      </c>
      <c r="P18" s="34">
        <f t="shared" si="0"/>
        <v>1310.6558768</v>
      </c>
      <c r="Q18" s="141"/>
      <c r="R18" s="27">
        <f t="shared" si="1"/>
        <v>1</v>
      </c>
      <c r="S18" s="32">
        <f t="shared" si="2"/>
        <v>1</v>
      </c>
      <c r="T18" s="141"/>
      <c r="U18" s="38">
        <f t="shared" si="3"/>
        <v>8.5496107224772494E-2</v>
      </c>
      <c r="V18" s="32">
        <f t="shared" si="4"/>
        <v>8.8666666723163021E-2</v>
      </c>
      <c r="W18" s="141"/>
      <c r="X18" s="73">
        <f t="shared" si="5"/>
        <v>4000</v>
      </c>
      <c r="Y18" s="40">
        <f t="shared" si="6"/>
        <v>13134669.656350978</v>
      </c>
      <c r="Z18" s="40">
        <f t="shared" si="7"/>
        <v>261320.797540384</v>
      </c>
      <c r="AA18" s="40">
        <f t="shared" si="8"/>
        <v>16955.204677186077</v>
      </c>
      <c r="AB18" s="41">
        <f t="shared" si="9"/>
        <v>8400.3814174894396</v>
      </c>
      <c r="AD18" s="39">
        <f t="shared" si="10"/>
        <v>13425346.039986037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12"/>
        <v>12564.035</v>
      </c>
      <c r="P19" s="34">
        <f t="shared" si="0"/>
        <v>1316.8801838999998</v>
      </c>
      <c r="Q19" s="141"/>
      <c r="R19" s="27">
        <f t="shared" si="1"/>
        <v>1</v>
      </c>
      <c r="S19" s="32">
        <f t="shared" si="2"/>
        <v>1</v>
      </c>
      <c r="T19" s="141"/>
      <c r="U19" s="38">
        <f t="shared" si="3"/>
        <v>8.5496119073906002E-2</v>
      </c>
      <c r="V19" s="32">
        <f t="shared" si="4"/>
        <v>8.8666666724243906E-2</v>
      </c>
      <c r="W19" s="141"/>
      <c r="X19" s="73">
        <f t="shared" si="5"/>
        <v>4000</v>
      </c>
      <c r="Y19" s="40">
        <f t="shared" si="6"/>
        <v>13197769.776487928</v>
      </c>
      <c r="Z19" s="40">
        <f t="shared" si="7"/>
        <v>262576.81060548197</v>
      </c>
      <c r="AA19" s="40">
        <f t="shared" si="8"/>
        <v>16835.110264788393</v>
      </c>
      <c r="AB19" s="41">
        <f t="shared" si="9"/>
        <v>8440.5583993958662</v>
      </c>
      <c r="AD19" s="39">
        <f t="shared" si="10"/>
        <v>13489622.255757594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12"/>
        <v>12624.15</v>
      </c>
      <c r="P20" s="34">
        <f t="shared" si="0"/>
        <v>1323.1044909999998</v>
      </c>
      <c r="Q20" s="141"/>
      <c r="R20" s="27">
        <f t="shared" si="1"/>
        <v>1</v>
      </c>
      <c r="S20" s="32">
        <f t="shared" si="2"/>
        <v>1</v>
      </c>
      <c r="T20" s="141"/>
      <c r="U20" s="38">
        <f t="shared" si="3"/>
        <v>8.5496131094349004E-2</v>
      </c>
      <c r="V20" s="32">
        <f t="shared" si="4"/>
        <v>8.866666672534021E-2</v>
      </c>
      <c r="W20" s="141"/>
      <c r="X20" s="73">
        <f t="shared" si="5"/>
        <v>4000</v>
      </c>
      <c r="Y20" s="40">
        <f t="shared" si="6"/>
        <v>13260869.937895805</v>
      </c>
      <c r="Z20" s="40">
        <f t="shared" si="7"/>
        <v>263832.82367057999</v>
      </c>
      <c r="AA20" s="40">
        <f t="shared" si="8"/>
        <v>16713.086571821346</v>
      </c>
      <c r="AB20" s="41">
        <f t="shared" si="9"/>
        <v>8480.7353813022946</v>
      </c>
      <c r="AD20" s="39">
        <f t="shared" si="10"/>
        <v>13553896.583519507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12"/>
        <v>12684.264999999999</v>
      </c>
      <c r="P21" s="34">
        <f t="shared" si="0"/>
        <v>1329.3287980999999</v>
      </c>
      <c r="Q21" s="141"/>
      <c r="R21" s="27">
        <f t="shared" si="1"/>
        <v>1</v>
      </c>
      <c r="S21" s="32">
        <f t="shared" si="2"/>
        <v>1</v>
      </c>
      <c r="T21" s="141"/>
      <c r="U21" s="38">
        <f t="shared" si="3"/>
        <v>8.5496143287744714E-2</v>
      </c>
      <c r="V21" s="32">
        <f t="shared" si="4"/>
        <v>8.8666666726452098E-2</v>
      </c>
      <c r="W21" s="141"/>
      <c r="X21" s="73">
        <f t="shared" si="5"/>
        <v>4000</v>
      </c>
      <c r="Y21" s="40">
        <f t="shared" si="6"/>
        <v>13323970.141169852</v>
      </c>
      <c r="Z21" s="40">
        <f t="shared" si="7"/>
        <v>265088.83673567796</v>
      </c>
      <c r="AA21" s="40">
        <f t="shared" si="8"/>
        <v>16589.133598284916</v>
      </c>
      <c r="AB21" s="41">
        <f t="shared" si="9"/>
        <v>8520.912363208723</v>
      </c>
      <c r="AD21" s="39">
        <f t="shared" si="10"/>
        <v>13618169.023867024</v>
      </c>
      <c r="AE21" s="12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12"/>
        <v>12744.38</v>
      </c>
      <c r="P22" s="34">
        <f t="shared" si="0"/>
        <v>1335.5531051999999</v>
      </c>
      <c r="Q22" s="141"/>
      <c r="R22" s="27">
        <f t="shared" si="1"/>
        <v>1</v>
      </c>
      <c r="S22" s="32">
        <f t="shared" si="2"/>
        <v>1</v>
      </c>
      <c r="T22" s="141"/>
      <c r="U22" s="38">
        <f t="shared" si="3"/>
        <v>8.5496155655744241E-2</v>
      </c>
      <c r="V22" s="32">
        <f t="shared" si="4"/>
        <v>8.8666666727579724E-2</v>
      </c>
      <c r="W22" s="141"/>
      <c r="X22" s="73">
        <f t="shared" si="5"/>
        <v>4000</v>
      </c>
      <c r="Y22" s="40">
        <f t="shared" si="6"/>
        <v>13387070.386911005</v>
      </c>
      <c r="Z22" s="40">
        <f t="shared" si="7"/>
        <v>266344.84980077593</v>
      </c>
      <c r="AA22" s="40">
        <f t="shared" si="8"/>
        <v>16463.251344179116</v>
      </c>
      <c r="AB22" s="41">
        <f t="shared" si="9"/>
        <v>8561.0893451151514</v>
      </c>
      <c r="AD22" s="39">
        <f t="shared" si="10"/>
        <v>13682439.577401076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12"/>
        <v>12804.495000000001</v>
      </c>
      <c r="P23" s="34">
        <f t="shared" si="0"/>
        <v>1341.7774122999999</v>
      </c>
      <c r="Q23" s="141"/>
      <c r="R23" s="27">
        <f t="shared" si="1"/>
        <v>1</v>
      </c>
      <c r="S23" s="32">
        <f t="shared" si="2"/>
        <v>1</v>
      </c>
      <c r="T23" s="141"/>
      <c r="U23" s="38">
        <f t="shared" si="3"/>
        <v>8.5496168200006495E-2</v>
      </c>
      <c r="V23" s="32">
        <f t="shared" si="4"/>
        <v>8.8666666728723226E-2</v>
      </c>
      <c r="W23" s="141"/>
      <c r="X23" s="73">
        <f t="shared" si="5"/>
        <v>4000</v>
      </c>
      <c r="Y23" s="40">
        <f t="shared" si="6"/>
        <v>13450170.67572592</v>
      </c>
      <c r="Z23" s="40">
        <f t="shared" si="7"/>
        <v>267600.86286587396</v>
      </c>
      <c r="AA23" s="40">
        <f t="shared" si="8"/>
        <v>16335.439809503943</v>
      </c>
      <c r="AB23" s="41">
        <f t="shared" si="9"/>
        <v>8601.2663270215799</v>
      </c>
      <c r="AD23" s="39">
        <f t="shared" si="10"/>
        <v>13746708.244728319</v>
      </c>
      <c r="AE23" s="120"/>
      <c r="AF23" s="54" t="s">
        <v>35</v>
      </c>
      <c r="AG23" s="24"/>
      <c r="AH23" s="47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12"/>
        <v>12864.61</v>
      </c>
      <c r="P24" s="34">
        <f t="shared" si="0"/>
        <v>1348.0017194</v>
      </c>
      <c r="Q24" s="141"/>
      <c r="R24" s="27">
        <f t="shared" si="1"/>
        <v>1</v>
      </c>
      <c r="S24" s="32">
        <f t="shared" si="2"/>
        <v>1</v>
      </c>
      <c r="T24" s="141"/>
      <c r="U24" s="38">
        <f t="shared" si="3"/>
        <v>8.5496180922198267E-2</v>
      </c>
      <c r="V24" s="32">
        <f t="shared" si="4"/>
        <v>8.8666666729882743E-2</v>
      </c>
      <c r="W24" s="141"/>
      <c r="X24" s="73">
        <f t="shared" si="5"/>
        <v>4000</v>
      </c>
      <c r="Y24" s="40">
        <f t="shared" si="6"/>
        <v>13513271.008227011</v>
      </c>
      <c r="Z24" s="40">
        <f t="shared" si="7"/>
        <v>268856.87593097205</v>
      </c>
      <c r="AA24" s="40">
        <f t="shared" si="8"/>
        <v>16205.698994259397</v>
      </c>
      <c r="AB24" s="41">
        <f t="shared" si="9"/>
        <v>8641.4433089280083</v>
      </c>
      <c r="AD24" s="39">
        <f t="shared" si="10"/>
        <v>13810975.026461171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12"/>
        <v>12924.725</v>
      </c>
      <c r="P25" s="34">
        <f t="shared" si="0"/>
        <v>1354.2260265</v>
      </c>
      <c r="Q25" s="141"/>
      <c r="R25" s="27">
        <f t="shared" si="1"/>
        <v>1</v>
      </c>
      <c r="S25" s="32">
        <f t="shared" si="2"/>
        <v>1</v>
      </c>
      <c r="T25" s="141"/>
      <c r="U25" s="38">
        <f t="shared" si="3"/>
        <v>8.5496193823994149E-2</v>
      </c>
      <c r="V25" s="32">
        <f t="shared" si="4"/>
        <v>8.8666666731058441E-2</v>
      </c>
      <c r="W25" s="141"/>
      <c r="X25" s="73">
        <f t="shared" si="5"/>
        <v>4000</v>
      </c>
      <c r="Y25" s="40">
        <f t="shared" si="6"/>
        <v>13576371.385032455</v>
      </c>
      <c r="Z25" s="40">
        <f t="shared" si="7"/>
        <v>270112.88899606996</v>
      </c>
      <c r="AA25" s="40">
        <f t="shared" si="8"/>
        <v>16074.028898445473</v>
      </c>
      <c r="AB25" s="41">
        <f t="shared" si="9"/>
        <v>8681.6202908344367</v>
      </c>
      <c r="AD25" s="39">
        <f t="shared" si="10"/>
        <v>13875239.923217805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12"/>
        <v>12984.84</v>
      </c>
      <c r="P26" s="34">
        <f t="shared" si="0"/>
        <v>1360.4503336</v>
      </c>
      <c r="Q26" s="141"/>
      <c r="R26" s="27">
        <f t="shared" si="1"/>
        <v>1</v>
      </c>
      <c r="S26" s="32">
        <f t="shared" si="2"/>
        <v>1</v>
      </c>
      <c r="T26" s="141"/>
      <c r="U26" s="38">
        <f t="shared" si="3"/>
        <v>8.5496206907076627E-2</v>
      </c>
      <c r="V26" s="32">
        <f t="shared" si="4"/>
        <v>8.866666673225046E-2</v>
      </c>
      <c r="W26" s="141"/>
      <c r="X26" s="73">
        <f t="shared" si="5"/>
        <v>4000</v>
      </c>
      <c r="Y26" s="40">
        <f t="shared" si="6"/>
        <v>13639471.806766257</v>
      </c>
      <c r="Z26" s="40">
        <f t="shared" si="7"/>
        <v>271368.90206116799</v>
      </c>
      <c r="AA26" s="40">
        <f t="shared" si="8"/>
        <v>15940.429522062179</v>
      </c>
      <c r="AB26" s="41">
        <f t="shared" si="9"/>
        <v>8721.7972727408633</v>
      </c>
      <c r="AD26" s="39">
        <f t="shared" si="10"/>
        <v>13939502.935622226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12"/>
        <v>13044.955</v>
      </c>
      <c r="P27" s="34">
        <f t="shared" si="0"/>
        <v>1366.6746406999998</v>
      </c>
      <c r="Q27" s="141"/>
      <c r="R27" s="27">
        <f t="shared" si="1"/>
        <v>1</v>
      </c>
      <c r="S27" s="32">
        <f t="shared" si="2"/>
        <v>1</v>
      </c>
      <c r="T27" s="141"/>
      <c r="U27" s="38">
        <f t="shared" si="3"/>
        <v>8.5496220173135976E-2</v>
      </c>
      <c r="V27" s="32">
        <f t="shared" si="4"/>
        <v>8.8666666733458951E-2</v>
      </c>
      <c r="W27" s="141"/>
      <c r="X27" s="73">
        <f t="shared" si="5"/>
        <v>4000</v>
      </c>
      <c r="Y27" s="40">
        <f t="shared" si="6"/>
        <v>13702572.274058234</v>
      </c>
      <c r="Z27" s="40">
        <f t="shared" si="7"/>
        <v>272624.91512626596</v>
      </c>
      <c r="AA27" s="40">
        <f t="shared" si="8"/>
        <v>15804.90086510951</v>
      </c>
      <c r="AB27" s="41">
        <f t="shared" si="9"/>
        <v>8761.9742546472917</v>
      </c>
      <c r="AD27" s="39">
        <f t="shared" si="10"/>
        <v>14003764.064304257</v>
      </c>
      <c r="AE27" s="12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12"/>
        <v>13105.07</v>
      </c>
      <c r="P28" s="34">
        <f t="shared" si="0"/>
        <v>1372.8989477999999</v>
      </c>
      <c r="Q28" s="141"/>
      <c r="R28" s="27">
        <f t="shared" si="1"/>
        <v>1</v>
      </c>
      <c r="S28" s="32">
        <f t="shared" si="2"/>
        <v>1</v>
      </c>
      <c r="T28" s="141"/>
      <c r="U28" s="38">
        <f t="shared" si="3"/>
        <v>8.5496233623870363E-2</v>
      </c>
      <c r="V28" s="32">
        <f t="shared" si="4"/>
        <v>8.8666666734684069E-2</v>
      </c>
      <c r="W28" s="141"/>
      <c r="X28" s="73">
        <f t="shared" si="5"/>
        <v>4000</v>
      </c>
      <c r="Y28" s="40">
        <f t="shared" si="6"/>
        <v>13765672.787544066</v>
      </c>
      <c r="Z28" s="40">
        <f t="shared" si="7"/>
        <v>273880.92819136399</v>
      </c>
      <c r="AA28" s="40">
        <f t="shared" si="8"/>
        <v>15667.44292758747</v>
      </c>
      <c r="AB28" s="41">
        <f t="shared" si="9"/>
        <v>8802.1512365537201</v>
      </c>
      <c r="AD28" s="39">
        <f t="shared" si="10"/>
        <v>14068023.309899572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12"/>
        <v>13165.184999999999</v>
      </c>
      <c r="P29" s="34">
        <f t="shared" si="0"/>
        <v>1379.1232548999999</v>
      </c>
      <c r="Q29" s="141"/>
      <c r="R29" s="27">
        <f t="shared" si="1"/>
        <v>1</v>
      </c>
      <c r="S29" s="32">
        <f t="shared" si="2"/>
        <v>1</v>
      </c>
      <c r="T29" s="141"/>
      <c r="U29" s="38">
        <f t="shared" si="3"/>
        <v>8.5496247260985758E-2</v>
      </c>
      <c r="V29" s="32">
        <f t="shared" si="4"/>
        <v>8.8666666735925964E-2</v>
      </c>
      <c r="W29" s="141"/>
      <c r="X29" s="73">
        <f t="shared" si="5"/>
        <v>4000</v>
      </c>
      <c r="Y29" s="40">
        <f t="shared" si="6"/>
        <v>13828773.347865323</v>
      </c>
      <c r="Z29" s="40">
        <f t="shared" si="7"/>
        <v>275136.94125646196</v>
      </c>
      <c r="AA29" s="40">
        <f t="shared" si="8"/>
        <v>15528.055709496053</v>
      </c>
      <c r="AB29" s="41">
        <f t="shared" si="9"/>
        <v>8842.3282184601485</v>
      </c>
      <c r="AD29" s="39">
        <f t="shared" si="10"/>
        <v>14132280.67304974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12"/>
        <v>13225.3</v>
      </c>
      <c r="P30" s="34">
        <f t="shared" si="0"/>
        <v>1385.3475619999999</v>
      </c>
      <c r="Q30" s="141"/>
      <c r="R30" s="27">
        <f t="shared" si="1"/>
        <v>1</v>
      </c>
      <c r="S30" s="32">
        <f t="shared" si="2"/>
        <v>1</v>
      </c>
      <c r="T30" s="141"/>
      <c r="U30" s="38">
        <f t="shared" si="3"/>
        <v>8.5496261086196013E-2</v>
      </c>
      <c r="V30" s="32">
        <f t="shared" si="4"/>
        <v>8.8666666737184791E-2</v>
      </c>
      <c r="W30" s="141"/>
      <c r="X30" s="73">
        <f t="shared" si="5"/>
        <v>4000</v>
      </c>
      <c r="Y30" s="40">
        <f t="shared" si="6"/>
        <v>13891873.955669481</v>
      </c>
      <c r="Z30" s="40">
        <f t="shared" si="7"/>
        <v>276392.95432155998</v>
      </c>
      <c r="AA30" s="40">
        <f t="shared" si="8"/>
        <v>15386.739210835265</v>
      </c>
      <c r="AB30" s="41">
        <f t="shared" si="9"/>
        <v>8882.5052003665769</v>
      </c>
      <c r="AD30" s="39">
        <f t="shared" si="10"/>
        <v>14196536.154402243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12"/>
        <v>13285.415000000001</v>
      </c>
      <c r="P31" s="34">
        <f t="shared" si="0"/>
        <v>1391.5718691</v>
      </c>
      <c r="Q31" s="141"/>
      <c r="R31" s="27">
        <f t="shared" si="1"/>
        <v>1</v>
      </c>
      <c r="S31" s="32">
        <f t="shared" si="2"/>
        <v>1</v>
      </c>
      <c r="T31" s="141"/>
      <c r="U31" s="38">
        <f t="shared" si="3"/>
        <v>8.5496275101222791E-2</v>
      </c>
      <c r="V31" s="32">
        <f t="shared" si="4"/>
        <v>8.86666667384607E-2</v>
      </c>
      <c r="W31" s="141"/>
      <c r="X31" s="73">
        <f t="shared" si="5"/>
        <v>4000</v>
      </c>
      <c r="Y31" s="40">
        <f t="shared" si="6"/>
        <v>13954974.611609966</v>
      </c>
      <c r="Z31" s="40">
        <f t="shared" si="7"/>
        <v>277648.96738665801</v>
      </c>
      <c r="AA31" s="40">
        <f t="shared" si="8"/>
        <v>15243.493431605102</v>
      </c>
      <c r="AB31" s="41">
        <f t="shared" si="9"/>
        <v>8922.6821822730071</v>
      </c>
      <c r="AD31" s="39">
        <f t="shared" si="10"/>
        <v>14260789.754610501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12"/>
        <v>13345.53</v>
      </c>
      <c r="P32" s="34">
        <f t="shared" si="0"/>
        <v>1397.7961762</v>
      </c>
      <c r="Q32" s="141"/>
      <c r="R32" s="27">
        <f t="shared" si="1"/>
        <v>1</v>
      </c>
      <c r="S32" s="32">
        <f t="shared" si="2"/>
        <v>1</v>
      </c>
      <c r="T32" s="141"/>
      <c r="U32" s="38">
        <f t="shared" si="3"/>
        <v>8.5496289307795625E-2</v>
      </c>
      <c r="V32" s="32">
        <f t="shared" si="4"/>
        <v>8.8666666739753833E-2</v>
      </c>
      <c r="W32" s="141"/>
      <c r="X32" s="73">
        <f t="shared" si="5"/>
        <v>4000</v>
      </c>
      <c r="Y32" s="40">
        <f t="shared" si="6"/>
        <v>14018075.316346165</v>
      </c>
      <c r="Z32" s="40">
        <f t="shared" si="7"/>
        <v>278904.98045175598</v>
      </c>
      <c r="AA32" s="40">
        <f t="shared" si="8"/>
        <v>15098.318371805572</v>
      </c>
      <c r="AB32" s="41">
        <f t="shared" si="9"/>
        <v>8962.8591641794337</v>
      </c>
      <c r="AD32" s="39">
        <f t="shared" si="10"/>
        <v>14325041.474333907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12"/>
        <v>13405.645</v>
      </c>
      <c r="P33" s="34">
        <f t="shared" si="0"/>
        <v>1404.0204833</v>
      </c>
      <c r="Q33" s="141"/>
      <c r="R33" s="27">
        <f t="shared" si="1"/>
        <v>1</v>
      </c>
      <c r="S33" s="32">
        <f t="shared" si="2"/>
        <v>1</v>
      </c>
      <c r="T33" s="141"/>
      <c r="U33" s="38">
        <f t="shared" si="3"/>
        <v>8.5496303707651877E-2</v>
      </c>
      <c r="V33" s="32">
        <f t="shared" si="4"/>
        <v>8.8666666741064368E-2</v>
      </c>
      <c r="W33" s="141"/>
      <c r="X33" s="73">
        <f t="shared" si="5"/>
        <v>4000</v>
      </c>
      <c r="Y33" s="40">
        <f t="shared" si="6"/>
        <v>14081176.070543461</v>
      </c>
      <c r="Z33" s="40">
        <f t="shared" si="7"/>
        <v>280160.99351685401</v>
      </c>
      <c r="AA33" s="40">
        <f t="shared" si="8"/>
        <v>14951.214031436661</v>
      </c>
      <c r="AB33" s="41">
        <f t="shared" si="9"/>
        <v>9003.0361460858621</v>
      </c>
      <c r="AD33" s="39">
        <f t="shared" si="10"/>
        <v>14389291.314237839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12"/>
        <v>13465.76</v>
      </c>
      <c r="P34" s="34">
        <f t="shared" si="0"/>
        <v>1410.2447903999998</v>
      </c>
      <c r="Q34" s="141"/>
      <c r="R34" s="27">
        <f t="shared" si="1"/>
        <v>1</v>
      </c>
      <c r="S34" s="32">
        <f t="shared" si="2"/>
        <v>1</v>
      </c>
      <c r="T34" s="141"/>
      <c r="U34" s="38">
        <f t="shared" si="3"/>
        <v>8.5496318302536747E-2</v>
      </c>
      <c r="V34" s="32">
        <f t="shared" si="4"/>
        <v>8.8666666742392444E-2</v>
      </c>
      <c r="W34" s="141"/>
      <c r="X34" s="73">
        <f t="shared" si="5"/>
        <v>4000</v>
      </c>
      <c r="Y34" s="40">
        <f t="shared" si="6"/>
        <v>14144276.874873254</v>
      </c>
      <c r="Z34" s="40">
        <f t="shared" si="7"/>
        <v>281417.00658195198</v>
      </c>
      <c r="AA34" s="40">
        <f t="shared" si="8"/>
        <v>14802.180410498373</v>
      </c>
      <c r="AB34" s="41">
        <f t="shared" si="9"/>
        <v>9043.2131279922887</v>
      </c>
      <c r="AD34" s="39">
        <f t="shared" si="10"/>
        <v>14453539.274993699</v>
      </c>
      <c r="AE34" s="12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12"/>
        <v>13525.875</v>
      </c>
      <c r="P35" s="34">
        <f t="shared" si="0"/>
        <v>1416.4690974999999</v>
      </c>
      <c r="Q35" s="141"/>
      <c r="R35" s="27">
        <f t="shared" si="1"/>
        <v>1</v>
      </c>
      <c r="S35" s="32">
        <f t="shared" si="2"/>
        <v>1</v>
      </c>
      <c r="T35" s="141"/>
      <c r="U35" s="38">
        <f t="shared" si="3"/>
        <v>8.5496333094203292E-2</v>
      </c>
      <c r="V35" s="32">
        <f t="shared" si="4"/>
        <v>8.8666666743738229E-2</v>
      </c>
      <c r="W35" s="141"/>
      <c r="X35" s="73">
        <f t="shared" si="5"/>
        <v>4000</v>
      </c>
      <c r="Y35" s="40">
        <f t="shared" si="6"/>
        <v>14207377.730013002</v>
      </c>
      <c r="Z35" s="40">
        <f t="shared" si="7"/>
        <v>282673.01964704995</v>
      </c>
      <c r="AA35" s="40">
        <f t="shared" si="8"/>
        <v>14651.217508990718</v>
      </c>
      <c r="AB35" s="41">
        <f t="shared" si="9"/>
        <v>9083.3901098987171</v>
      </c>
      <c r="AD35" s="39">
        <f t="shared" si="10"/>
        <v>14517785.357278941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12"/>
        <v>13585.99</v>
      </c>
      <c r="P36" s="34">
        <f t="shared" si="0"/>
        <v>1422.6934045999999</v>
      </c>
      <c r="Q36" s="141"/>
      <c r="R36" s="27">
        <f t="shared" si="1"/>
        <v>1</v>
      </c>
      <c r="S36" s="32">
        <f t="shared" si="2"/>
        <v>1</v>
      </c>
      <c r="T36" s="141"/>
      <c r="U36" s="38">
        <f t="shared" si="3"/>
        <v>8.5496348084412407E-2</v>
      </c>
      <c r="V36" s="32">
        <f t="shared" si="4"/>
        <v>8.8666666745101874E-2</v>
      </c>
      <c r="W36" s="141"/>
      <c r="X36" s="73">
        <f t="shared" si="5"/>
        <v>4000</v>
      </c>
      <c r="Y36" s="40">
        <f t="shared" si="6"/>
        <v>14270478.636646228</v>
      </c>
      <c r="Z36" s="40">
        <f t="shared" si="7"/>
        <v>283929.03271214798</v>
      </c>
      <c r="AA36" s="40">
        <f t="shared" si="8"/>
        <v>14498.325326913691</v>
      </c>
      <c r="AB36" s="41">
        <f t="shared" si="9"/>
        <v>9123.5670918051455</v>
      </c>
      <c r="AD36" s="39">
        <f t="shared" si="10"/>
        <v>14582029.561777096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12"/>
        <v>13646.105</v>
      </c>
      <c r="P37" s="34">
        <f t="shared" si="0"/>
        <v>1428.9177116999999</v>
      </c>
      <c r="Q37" s="141"/>
      <c r="R37" s="27">
        <f t="shared" si="1"/>
        <v>1</v>
      </c>
      <c r="S37" s="32">
        <f t="shared" si="2"/>
        <v>1</v>
      </c>
      <c r="T37" s="141"/>
      <c r="U37" s="38">
        <f t="shared" si="3"/>
        <v>8.5496363274932832E-2</v>
      </c>
      <c r="V37" s="32">
        <f t="shared" si="4"/>
        <v>8.8666666746483533E-2</v>
      </c>
      <c r="W37" s="141"/>
      <c r="X37" s="73">
        <f t="shared" si="5"/>
        <v>4000</v>
      </c>
      <c r="Y37" s="40">
        <f t="shared" si="6"/>
        <v>14333579.595462568</v>
      </c>
      <c r="Z37" s="40">
        <f t="shared" si="7"/>
        <v>285185.04577724595</v>
      </c>
      <c r="AA37" s="40">
        <f t="shared" si="8"/>
        <v>14343.503864267286</v>
      </c>
      <c r="AB37" s="41">
        <f t="shared" si="9"/>
        <v>9163.7440737115739</v>
      </c>
      <c r="AD37" s="39">
        <f t="shared" si="10"/>
        <v>14646271.889177794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12"/>
        <v>13706.220000000001</v>
      </c>
      <c r="P38" s="34">
        <f t="shared" si="0"/>
        <v>1435.1420188</v>
      </c>
      <c r="Q38" s="141"/>
      <c r="R38" s="27">
        <f t="shared" si="1"/>
        <v>1</v>
      </c>
      <c r="S38" s="32">
        <f t="shared" si="2"/>
        <v>1</v>
      </c>
      <c r="T38" s="141"/>
      <c r="U38" s="38">
        <f t="shared" si="3"/>
        <v>8.5496378667541145E-2</v>
      </c>
      <c r="V38" s="32">
        <f t="shared" si="4"/>
        <v>8.8666666747883358E-2</v>
      </c>
      <c r="W38" s="141"/>
      <c r="X38" s="73">
        <f t="shared" si="5"/>
        <v>4000</v>
      </c>
      <c r="Y38" s="40">
        <f t="shared" si="6"/>
        <v>14396680.607157782</v>
      </c>
      <c r="Z38" s="40">
        <f t="shared" si="7"/>
        <v>286441.05884234403</v>
      </c>
      <c r="AA38" s="40">
        <f t="shared" si="8"/>
        <v>14186.753121051512</v>
      </c>
      <c r="AB38" s="41">
        <f t="shared" si="9"/>
        <v>9203.9210556180042</v>
      </c>
      <c r="AD38" s="39">
        <f t="shared" si="10"/>
        <v>14710512.340176797</v>
      </c>
      <c r="AE38" s="12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12"/>
        <v>13766.334999999999</v>
      </c>
      <c r="P39" s="34">
        <f t="shared" si="0"/>
        <v>1441.3663258999998</v>
      </c>
      <c r="Q39" s="141"/>
      <c r="R39" s="27">
        <f t="shared" si="1"/>
        <v>1</v>
      </c>
      <c r="S39" s="32">
        <f t="shared" si="2"/>
        <v>1</v>
      </c>
      <c r="T39" s="141"/>
      <c r="U39" s="38">
        <f t="shared" si="3"/>
        <v>8.549639426402178E-2</v>
      </c>
      <c r="V39" s="32">
        <f t="shared" si="4"/>
        <v>8.8666666749301515E-2</v>
      </c>
      <c r="W39" s="141"/>
      <c r="X39" s="73">
        <f t="shared" si="5"/>
        <v>4000</v>
      </c>
      <c r="Y39" s="40">
        <f t="shared" si="6"/>
        <v>14459781.672433781</v>
      </c>
      <c r="Z39" s="40">
        <f t="shared" si="7"/>
        <v>287697.071907442</v>
      </c>
      <c r="AA39" s="40">
        <f t="shared" si="8"/>
        <v>14028.073097266359</v>
      </c>
      <c r="AB39" s="41">
        <f t="shared" si="9"/>
        <v>9244.0980375244289</v>
      </c>
      <c r="AD39" s="39">
        <f t="shared" si="10"/>
        <v>14774750.915476013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12"/>
        <v>13826.45</v>
      </c>
      <c r="P40" s="34">
        <f t="shared" si="0"/>
        <v>1447.590633</v>
      </c>
      <c r="Q40" s="141"/>
      <c r="R40" s="27">
        <f t="shared" si="1"/>
        <v>1</v>
      </c>
      <c r="S40" s="32">
        <f t="shared" si="2"/>
        <v>1</v>
      </c>
      <c r="T40" s="141"/>
      <c r="U40" s="38">
        <f t="shared" si="3"/>
        <v>8.5496410066166997E-2</v>
      </c>
      <c r="V40" s="32">
        <f t="shared" si="4"/>
        <v>8.8666666750738171E-2</v>
      </c>
      <c r="W40" s="141"/>
      <c r="X40" s="73">
        <f t="shared" si="5"/>
        <v>4000</v>
      </c>
      <c r="Y40" s="40">
        <f t="shared" si="6"/>
        <v>14522882.791998679</v>
      </c>
      <c r="Z40" s="40">
        <f t="shared" si="7"/>
        <v>288953.08497253997</v>
      </c>
      <c r="AA40" s="40">
        <f t="shared" si="8"/>
        <v>13867.463792911834</v>
      </c>
      <c r="AB40" s="41">
        <f t="shared" si="9"/>
        <v>9284.2750194308592</v>
      </c>
      <c r="AD40" s="39">
        <f t="shared" si="10"/>
        <v>14838987.615783563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12"/>
        <v>13886.565000000001</v>
      </c>
      <c r="P41" s="34">
        <f t="shared" si="0"/>
        <v>1453.8149401000001</v>
      </c>
      <c r="Q41" s="141"/>
      <c r="R41" s="27">
        <f t="shared" si="1"/>
        <v>1</v>
      </c>
      <c r="S41" s="32">
        <f t="shared" si="2"/>
        <v>1</v>
      </c>
      <c r="T41" s="141"/>
      <c r="U41" s="38">
        <f t="shared" si="3"/>
        <v>8.5496426075776913E-2</v>
      </c>
      <c r="V41" s="32">
        <f t="shared" si="4"/>
        <v>8.8666666752193479E-2</v>
      </c>
      <c r="W41" s="141"/>
      <c r="X41" s="73">
        <f t="shared" si="5"/>
        <v>4000</v>
      </c>
      <c r="Y41" s="40">
        <f t="shared" si="6"/>
        <v>14585983.966566782</v>
      </c>
      <c r="Z41" s="40">
        <f t="shared" si="7"/>
        <v>290209.098037638</v>
      </c>
      <c r="AA41" s="40">
        <f t="shared" si="8"/>
        <v>13704.925207987935</v>
      </c>
      <c r="AB41" s="41">
        <f t="shared" si="9"/>
        <v>9324.4520013372858</v>
      </c>
      <c r="AD41" s="39">
        <f t="shared" si="10"/>
        <v>14903222.441813745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12"/>
        <v>13946.68</v>
      </c>
      <c r="P42" s="34">
        <f t="shared" si="0"/>
        <v>1460.0392471999999</v>
      </c>
      <c r="Q42" s="141"/>
      <c r="R42" s="27">
        <f t="shared" si="1"/>
        <v>1</v>
      </c>
      <c r="S42" s="32">
        <f t="shared" si="2"/>
        <v>1</v>
      </c>
      <c r="T42" s="141"/>
      <c r="U42" s="38">
        <f t="shared" si="3"/>
        <v>8.5496442294659483E-2</v>
      </c>
      <c r="V42" s="32">
        <f t="shared" si="4"/>
        <v>8.8666666753667592E-2</v>
      </c>
      <c r="W42" s="141"/>
      <c r="X42" s="73">
        <f t="shared" si="5"/>
        <v>4000</v>
      </c>
      <c r="Y42" s="40">
        <f t="shared" si="6"/>
        <v>14649085.196858643</v>
      </c>
      <c r="Z42" s="40">
        <f t="shared" si="7"/>
        <v>291465.11110273603</v>
      </c>
      <c r="AA42" s="40">
        <f t="shared" si="8"/>
        <v>13540.457342494665</v>
      </c>
      <c r="AB42" s="41">
        <f t="shared" si="9"/>
        <v>9364.6289832437142</v>
      </c>
      <c r="AD42" s="39">
        <f t="shared" si="10"/>
        <v>14967455.394287117</v>
      </c>
      <c r="AE42" s="12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12"/>
        <v>14006.795</v>
      </c>
      <c r="P43" s="34">
        <f t="shared" si="0"/>
        <v>1466.2635542999999</v>
      </c>
      <c r="Q43" s="141"/>
      <c r="R43" s="27">
        <f t="shared" si="1"/>
        <v>1</v>
      </c>
      <c r="S43" s="32">
        <f t="shared" si="2"/>
        <v>1</v>
      </c>
      <c r="T43" s="141"/>
      <c r="U43" s="38">
        <f t="shared" si="3"/>
        <v>8.549645872463052E-2</v>
      </c>
      <c r="V43" s="32">
        <f t="shared" si="4"/>
        <v>8.8666666755160689E-2</v>
      </c>
      <c r="W43" s="141"/>
      <c r="X43" s="73">
        <f t="shared" si="5"/>
        <v>4000</v>
      </c>
      <c r="Y43" s="40">
        <f t="shared" si="6"/>
        <v>14712186.483601086</v>
      </c>
      <c r="Z43" s="40">
        <f t="shared" si="7"/>
        <v>292721.124167834</v>
      </c>
      <c r="AA43" s="40">
        <f t="shared" si="8"/>
        <v>13374.060196432018</v>
      </c>
      <c r="AB43" s="41">
        <f t="shared" si="9"/>
        <v>9404.8059651501444</v>
      </c>
      <c r="AD43" s="39">
        <f t="shared" si="10"/>
        <v>15031686.4739305</v>
      </c>
      <c r="AE43" s="120"/>
      <c r="AF43" s="43" t="s">
        <v>44</v>
      </c>
      <c r="AG43" s="44"/>
      <c r="AH43" s="45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12"/>
        <v>14066.91</v>
      </c>
      <c r="P44" s="34">
        <f t="shared" si="0"/>
        <v>1472.4878613999999</v>
      </c>
      <c r="Q44" s="141"/>
      <c r="R44" s="27">
        <f t="shared" si="1"/>
        <v>1</v>
      </c>
      <c r="S44" s="32">
        <f t="shared" si="2"/>
        <v>1</v>
      </c>
      <c r="T44" s="141"/>
      <c r="U44" s="38">
        <f t="shared" si="3"/>
        <v>8.5496475367513661E-2</v>
      </c>
      <c r="V44" s="32">
        <f t="shared" si="4"/>
        <v>8.866666675667291E-2</v>
      </c>
      <c r="W44" s="141"/>
      <c r="X44" s="73">
        <f t="shared" si="5"/>
        <v>4000</v>
      </c>
      <c r="Y44" s="40">
        <f t="shared" si="6"/>
        <v>14775287.827527214</v>
      </c>
      <c r="Z44" s="40">
        <f t="shared" si="7"/>
        <v>293977.13723293203</v>
      </c>
      <c r="AA44" s="40">
        <f t="shared" si="8"/>
        <v>13205.733769800001</v>
      </c>
      <c r="AB44" s="41">
        <f t="shared" si="9"/>
        <v>9444.982947056571</v>
      </c>
      <c r="AD44" s="39">
        <f t="shared" si="10"/>
        <v>15095915.681477003</v>
      </c>
      <c r="AE44" s="120"/>
      <c r="AF44" s="85" t="s">
        <v>46</v>
      </c>
      <c r="AG44" s="86"/>
      <c r="AH44" s="87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12"/>
        <v>14127.025</v>
      </c>
      <c r="P45" s="34">
        <f t="shared" si="0"/>
        <v>1478.7121685</v>
      </c>
      <c r="Q45" s="141"/>
      <c r="R45" s="27">
        <f t="shared" si="1"/>
        <v>1</v>
      </c>
      <c r="S45" s="32">
        <f t="shared" si="2"/>
        <v>1</v>
      </c>
      <c r="T45" s="141"/>
      <c r="U45" s="38">
        <f t="shared" si="3"/>
        <v>8.5496492225140386E-2</v>
      </c>
      <c r="V45" s="32">
        <f t="shared" si="4"/>
        <v>8.8666666758204449E-2</v>
      </c>
      <c r="W45" s="141"/>
      <c r="X45" s="73">
        <f t="shared" si="5"/>
        <v>4000</v>
      </c>
      <c r="Y45" s="40">
        <f t="shared" si="6"/>
        <v>14838389.229376461</v>
      </c>
      <c r="Z45" s="40">
        <f t="shared" si="7"/>
        <v>295233.15029803</v>
      </c>
      <c r="AA45" s="40">
        <f t="shared" si="8"/>
        <v>13035.478062598606</v>
      </c>
      <c r="AB45" s="41">
        <f t="shared" si="9"/>
        <v>9485.1599289629994</v>
      </c>
      <c r="AD45" s="39">
        <f t="shared" si="10"/>
        <v>15160143.017666051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12"/>
        <v>14187.14</v>
      </c>
      <c r="P46" s="34">
        <f t="shared" si="0"/>
        <v>1484.9364755999998</v>
      </c>
      <c r="Q46" s="141"/>
      <c r="R46" s="27">
        <f t="shared" si="1"/>
        <v>1</v>
      </c>
      <c r="S46" s="32">
        <f t="shared" si="2"/>
        <v>1</v>
      </c>
      <c r="T46" s="141"/>
      <c r="U46" s="38">
        <f t="shared" si="3"/>
        <v>8.5496509299350029E-2</v>
      </c>
      <c r="V46" s="32">
        <f t="shared" si="4"/>
        <v>8.866666675975543E-2</v>
      </c>
      <c r="W46" s="141"/>
      <c r="X46" s="73">
        <f t="shared" si="5"/>
        <v>4000</v>
      </c>
      <c r="Y46" s="40">
        <f t="shared" si="6"/>
        <v>14901490.689894605</v>
      </c>
      <c r="Z46" s="40">
        <f t="shared" si="7"/>
        <v>296489.16336312803</v>
      </c>
      <c r="AA46" s="40">
        <f t="shared" si="8"/>
        <v>12863.293074827843</v>
      </c>
      <c r="AB46" s="41">
        <f t="shared" si="9"/>
        <v>9525.336910869426</v>
      </c>
      <c r="AD46" s="39">
        <f t="shared" si="10"/>
        <v>15224368.483243432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12"/>
        <v>14247.255000000001</v>
      </c>
      <c r="P47" s="34">
        <f t="shared" si="0"/>
        <v>1491.1607827</v>
      </c>
      <c r="Q47" s="141"/>
      <c r="R47" s="27">
        <f t="shared" si="1"/>
        <v>1</v>
      </c>
      <c r="S47" s="32">
        <f t="shared" si="2"/>
        <v>1</v>
      </c>
      <c r="T47" s="141"/>
      <c r="U47" s="38">
        <f t="shared" si="3"/>
        <v>8.5496526591989766E-2</v>
      </c>
      <c r="V47" s="32">
        <f t="shared" si="4"/>
        <v>8.8666666761326049E-2</v>
      </c>
      <c r="W47" s="141"/>
      <c r="X47" s="73">
        <f t="shared" si="5"/>
        <v>4000</v>
      </c>
      <c r="Y47" s="40">
        <f t="shared" si="6"/>
        <v>14964592.209833797</v>
      </c>
      <c r="Z47" s="40">
        <f t="shared" si="7"/>
        <v>297745.176428226</v>
      </c>
      <c r="AA47" s="40">
        <f t="shared" si="8"/>
        <v>12689.178806487706</v>
      </c>
      <c r="AB47" s="41">
        <f t="shared" si="9"/>
        <v>9565.5138927758562</v>
      </c>
      <c r="AD47" s="39">
        <f t="shared" ref="AD47:AD54" si="13">SUM(X47:AB47)</f>
        <v>15288592.078961287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12"/>
        <v>14307.369999999999</v>
      </c>
      <c r="P48" s="34">
        <f t="shared" si="0"/>
        <v>1497.3850897999998</v>
      </c>
      <c r="Q48" s="141"/>
      <c r="R48" s="27">
        <f t="shared" si="1"/>
        <v>1</v>
      </c>
      <c r="S48" s="32">
        <f t="shared" si="2"/>
        <v>1</v>
      </c>
      <c r="T48" s="141"/>
      <c r="U48" s="38">
        <f t="shared" si="3"/>
        <v>8.5496544104914626E-2</v>
      </c>
      <c r="V48" s="32">
        <f t="shared" si="4"/>
        <v>8.8666666762916457E-2</v>
      </c>
      <c r="W48" s="141"/>
      <c r="X48" s="73">
        <f t="shared" si="5"/>
        <v>4000</v>
      </c>
      <c r="Y48" s="40">
        <f t="shared" si="6"/>
        <v>15027693.789952589</v>
      </c>
      <c r="Z48" s="40">
        <f t="shared" si="7"/>
        <v>299001.18949332403</v>
      </c>
      <c r="AA48" s="40">
        <f t="shared" si="8"/>
        <v>12513.135257578189</v>
      </c>
      <c r="AB48" s="41">
        <f t="shared" si="9"/>
        <v>9605.6908746822846</v>
      </c>
      <c r="AD48" s="39">
        <f t="shared" si="13"/>
        <v>15352813.805578174</v>
      </c>
      <c r="AE48" s="120"/>
      <c r="AF48" s="85" t="s">
        <v>47</v>
      </c>
      <c r="AG48" s="86"/>
      <c r="AH48" s="87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12"/>
        <v>14367.485000000001</v>
      </c>
      <c r="P49" s="34">
        <f t="shared" si="0"/>
        <v>1503.6093968999999</v>
      </c>
      <c r="Q49" s="141"/>
      <c r="R49" s="27">
        <f t="shared" si="1"/>
        <v>1</v>
      </c>
      <c r="S49" s="32">
        <f t="shared" si="2"/>
        <v>1</v>
      </c>
      <c r="T49" s="141"/>
      <c r="U49" s="38">
        <f t="shared" si="3"/>
        <v>8.5496561839987467E-2</v>
      </c>
      <c r="V49" s="32">
        <f t="shared" si="4"/>
        <v>8.8666666764526822E-2</v>
      </c>
      <c r="W49" s="141"/>
      <c r="X49" s="73">
        <f t="shared" si="5"/>
        <v>4000</v>
      </c>
      <c r="Y49" s="40">
        <f t="shared" si="6"/>
        <v>15090795.431015966</v>
      </c>
      <c r="Z49" s="40">
        <f t="shared" si="7"/>
        <v>300257.20255842205</v>
      </c>
      <c r="AA49" s="40">
        <f t="shared" si="8"/>
        <v>12335.162428099306</v>
      </c>
      <c r="AB49" s="41">
        <f t="shared" si="9"/>
        <v>9645.867856588713</v>
      </c>
      <c r="AD49" s="39">
        <f t="shared" si="13"/>
        <v>15417033.663859077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12"/>
        <v>14427.6</v>
      </c>
      <c r="P50" s="34">
        <f t="shared" si="0"/>
        <v>1509.8337039999999</v>
      </c>
      <c r="Q50" s="141"/>
      <c r="R50" s="27">
        <f t="shared" si="1"/>
        <v>1</v>
      </c>
      <c r="S50" s="32">
        <f t="shared" si="2"/>
        <v>1</v>
      </c>
      <c r="T50" s="141"/>
      <c r="U50" s="38">
        <f t="shared" si="3"/>
        <v>8.5496579799078987E-2</v>
      </c>
      <c r="V50" s="32">
        <f t="shared" si="4"/>
        <v>8.8666666766157309E-2</v>
      </c>
      <c r="W50" s="141"/>
      <c r="X50" s="73">
        <f t="shared" si="5"/>
        <v>4000</v>
      </c>
      <c r="Y50" s="40">
        <f t="shared" si="6"/>
        <v>15153897.133795358</v>
      </c>
      <c r="Z50" s="40">
        <f t="shared" si="7"/>
        <v>301513.21562351997</v>
      </c>
      <c r="AA50" s="40">
        <f t="shared" si="8"/>
        <v>12155.260318051045</v>
      </c>
      <c r="AB50" s="41">
        <f t="shared" si="9"/>
        <v>9686.0448384951396</v>
      </c>
      <c r="AD50" s="39">
        <f t="shared" si="13"/>
        <v>15481251.654575424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12"/>
        <v>14487.715</v>
      </c>
      <c r="P51" s="34">
        <f t="shared" si="0"/>
        <v>1516.0580110999999</v>
      </c>
      <c r="Q51" s="141"/>
      <c r="R51" s="27">
        <f t="shared" si="1"/>
        <v>1</v>
      </c>
      <c r="S51" s="32">
        <f t="shared" si="2"/>
        <v>1</v>
      </c>
      <c r="T51" s="141"/>
      <c r="U51" s="38">
        <f t="shared" si="3"/>
        <v>8.5496597984067738E-2</v>
      </c>
      <c r="V51" s="32">
        <f t="shared" si="4"/>
        <v>8.8666666767808086E-2</v>
      </c>
      <c r="W51" s="141"/>
      <c r="X51" s="73">
        <f t="shared" si="5"/>
        <v>4000</v>
      </c>
      <c r="Y51" s="40">
        <f t="shared" si="6"/>
        <v>15216998.899068687</v>
      </c>
      <c r="Z51" s="40">
        <f t="shared" si="7"/>
        <v>302769.22868861799</v>
      </c>
      <c r="AA51" s="40">
        <f t="shared" si="8"/>
        <v>11973.42892743341</v>
      </c>
      <c r="AB51" s="41">
        <f t="shared" si="9"/>
        <v>9726.221820401568</v>
      </c>
      <c r="AD51" s="39">
        <f t="shared" si="13"/>
        <v>15545467.778505139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12"/>
        <v>14547.83</v>
      </c>
      <c r="P52" s="34">
        <f t="shared" si="0"/>
        <v>1522.2823182</v>
      </c>
      <c r="Q52" s="141"/>
      <c r="R52" s="27">
        <f t="shared" si="1"/>
        <v>1</v>
      </c>
      <c r="S52" s="32">
        <f t="shared" si="2"/>
        <v>1</v>
      </c>
      <c r="T52" s="141"/>
      <c r="U52" s="38">
        <f t="shared" si="3"/>
        <v>8.5496616396840128E-2</v>
      </c>
      <c r="V52" s="32">
        <f t="shared" si="4"/>
        <v>8.8666666769479319E-2</v>
      </c>
      <c r="W52" s="141"/>
      <c r="X52" s="73">
        <f t="shared" si="5"/>
        <v>4000</v>
      </c>
      <c r="Y52" s="40">
        <f t="shared" si="6"/>
        <v>15280100.727620387</v>
      </c>
      <c r="Z52" s="40">
        <f t="shared" si="7"/>
        <v>304025.24175371596</v>
      </c>
      <c r="AA52" s="40">
        <f t="shared" si="8"/>
        <v>11789.668256246401</v>
      </c>
      <c r="AB52" s="41">
        <f t="shared" si="9"/>
        <v>9766.3988023079964</v>
      </c>
      <c r="AD52" s="39">
        <f t="shared" si="13"/>
        <v>15609682.036432657</v>
      </c>
      <c r="AE52" s="120"/>
      <c r="AF52" s="85" t="s">
        <v>48</v>
      </c>
      <c r="AG52" s="86"/>
      <c r="AH52" s="87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12"/>
        <v>14607.945</v>
      </c>
      <c r="P53" s="34">
        <f t="shared" si="0"/>
        <v>1528.5066252999998</v>
      </c>
      <c r="Q53" s="141"/>
      <c r="R53" s="27">
        <f t="shared" si="1"/>
        <v>1</v>
      </c>
      <c r="S53" s="32">
        <f t="shared" si="2"/>
        <v>1</v>
      </c>
      <c r="T53" s="141"/>
      <c r="U53" s="38">
        <f t="shared" si="3"/>
        <v>8.5496635039290364E-2</v>
      </c>
      <c r="V53" s="32">
        <f t="shared" si="4"/>
        <v>8.8666666771171188E-2</v>
      </c>
      <c r="W53" s="141"/>
      <c r="X53" s="73">
        <f t="shared" si="5"/>
        <v>4000</v>
      </c>
      <c r="Y53" s="40">
        <f t="shared" si="6"/>
        <v>15343202.62024142</v>
      </c>
      <c r="Z53" s="40">
        <f t="shared" si="7"/>
        <v>305281.25481881399</v>
      </c>
      <c r="AA53" s="40">
        <f t="shared" si="8"/>
        <v>11603.978304490025</v>
      </c>
      <c r="AB53" s="41">
        <f t="shared" si="9"/>
        <v>9806.575784214423</v>
      </c>
      <c r="AD53" s="39">
        <f t="shared" si="13"/>
        <v>15673894.429148939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12"/>
        <v>14668.06</v>
      </c>
      <c r="P54" s="34">
        <f t="shared" si="0"/>
        <v>1534.7309323999998</v>
      </c>
      <c r="Q54" s="142"/>
      <c r="R54" s="27">
        <f t="shared" si="1"/>
        <v>1</v>
      </c>
      <c r="S54" s="32">
        <f t="shared" si="2"/>
        <v>1</v>
      </c>
      <c r="T54" s="142"/>
      <c r="U54" s="38">
        <f t="shared" si="3"/>
        <v>8.549665391332055E-2</v>
      </c>
      <c r="V54" s="32">
        <f t="shared" si="4"/>
        <v>8.8666666772883845E-2</v>
      </c>
      <c r="W54" s="142"/>
      <c r="X54" s="73">
        <f t="shared" si="5"/>
        <v>4000</v>
      </c>
      <c r="Y54" s="40">
        <f t="shared" si="6"/>
        <v>15406304.577729315</v>
      </c>
      <c r="Z54" s="40">
        <f t="shared" si="7"/>
        <v>306537.26788391196</v>
      </c>
      <c r="AA54" s="40">
        <f t="shared" si="8"/>
        <v>11416.35907216427</v>
      </c>
      <c r="AB54" s="41">
        <f t="shared" si="9"/>
        <v>9846.7527661208514</v>
      </c>
      <c r="AD54" s="39">
        <f t="shared" si="13"/>
        <v>15738104.957451511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657532741.58820224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643380347.85317636</v>
      </c>
      <c r="Z56" s="65">
        <f>SUM(Z9:Z54)</f>
        <v>12800740.800283521</v>
      </c>
      <c r="AA56" s="65">
        <f>SUM(AA9:AA54)</f>
        <v>688285.48377404804</v>
      </c>
      <c r="AB56" s="72">
        <f>SUM(AB9:AB54)</f>
        <v>411367.4509684061</v>
      </c>
      <c r="AD56" s="66">
        <f>X56+Y56+Z56+AA56+AB56</f>
        <v>657532741.58820236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27" t="s">
        <v>68</v>
      </c>
      <c r="Z2" s="128"/>
      <c r="AA2" s="129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36" t="s">
        <v>67</v>
      </c>
      <c r="P3" s="137"/>
      <c r="Q3" s="141"/>
      <c r="R3" s="73"/>
      <c r="S3" s="73"/>
      <c r="T3" s="141"/>
      <c r="U3" s="73"/>
      <c r="V3" s="73"/>
      <c r="W3" s="141"/>
      <c r="Y3" s="130"/>
      <c r="Z3" s="131"/>
      <c r="AA3" s="132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38"/>
      <c r="P4" s="139"/>
      <c r="Q4" s="141"/>
      <c r="R4" s="73"/>
      <c r="S4" s="73"/>
      <c r="T4" s="141"/>
      <c r="U4" s="73"/>
      <c r="V4" s="73"/>
      <c r="W4" s="141"/>
      <c r="Y4" s="133"/>
      <c r="Z4" s="134"/>
      <c r="AA4" s="135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B9</f>
        <v>11962.885</v>
      </c>
      <c r="P9" s="34">
        <f>C9+(K9)</f>
        <v>1263.6371128999999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8.5496008024245437E-2</v>
      </c>
      <c r="V9" s="32">
        <f>($AI$7/$AG$12)*(1+0.15*(P9/$AG$10)^4)+$AH$32</f>
        <v>8.8666666715481887E-2</v>
      </c>
      <c r="W9" s="141"/>
      <c r="X9" s="73">
        <f>($AG$7*$AG$8*S9+$AG$15*$AG$16*R9)*$AG$24</f>
        <v>4000</v>
      </c>
      <c r="Y9" s="40">
        <f>(O9*U9*$AG$30+P9*V9*$AG$29)*365</f>
        <v>12572508.355895789</v>
      </c>
      <c r="Z9" s="40">
        <f>(O9*$AI$15*$AG$37+P9*$AI$7*$AG$36)*365</f>
        <v>250056.09995450199</v>
      </c>
      <c r="AA9" s="40">
        <f>O9*$AI$15*($AG$41+$AG$40*(1-M9))*365</f>
        <v>17235.855471310191</v>
      </c>
      <c r="AB9" s="41">
        <f>365*((P9*$AI$7*($AG$53*$AG$54+$AG$49*$AG$50+$AG$45*$AG$46))+(O9*1.6*$AI$15*($AG$53*$AG$55+$AG$49*$AG$51+$AG$45*$AG$47)))</f>
        <v>8063.2962446173005</v>
      </c>
      <c r="AD9" s="39">
        <f>SUM(X9:AB9)</f>
        <v>12851863.607566219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>B10</f>
        <v>12023</v>
      </c>
      <c r="P10" s="34">
        <f t="shared" ref="P10:P54" si="0">C10+(K10)</f>
        <v>1269.86142</v>
      </c>
      <c r="Q10" s="141"/>
      <c r="R10" s="27">
        <f t="shared" ref="R10:R54" si="1">IF(O10&lt;$AG$18,1,2)</f>
        <v>1</v>
      </c>
      <c r="S10" s="32">
        <f t="shared" ref="S10:S54" si="2">IF(P10&lt;$AG$10,1,2)</f>
        <v>1</v>
      </c>
      <c r="T10" s="141"/>
      <c r="U10" s="38">
        <f t="shared" ref="U10:U54" si="3">($AI$15/$AG$20)*(1+0.15*(O10/$AG$18)^4)+$AH$33</f>
        <v>8.5496018404245255E-2</v>
      </c>
      <c r="V10" s="32">
        <f t="shared" ref="V10:V54" si="4">($AI$7/$AG$12)*(1+0.15*(P10/$AG$10)^4)+$AH$32</f>
        <v>8.8666666716450807E-2</v>
      </c>
      <c r="W10" s="141"/>
      <c r="X10" s="73">
        <f t="shared" ref="X10:X54" si="5">($AG$7*$AG$8*S10+$AG$15*$AG$16*R10)*$AG$24</f>
        <v>4000</v>
      </c>
      <c r="Y10" s="40">
        <f t="shared" ref="Y10:Y54" si="6">(O10*U10*$AG$30+P10*V10*$AG$29)*365</f>
        <v>12635608.130454078</v>
      </c>
      <c r="Z10" s="40">
        <f t="shared" ref="Z10:Z54" si="7">(O10*$AI$15*$AG$37+P10*$AI$7*$AG$36)*365</f>
        <v>251312.11301960002</v>
      </c>
      <c r="AA10" s="40">
        <f t="shared" ref="AA10:AA54" si="8">O10*$AI$15*($AG$41+$AG$40*(1-M10))*365</f>
        <v>17314.231670626003</v>
      </c>
      <c r="AB10" s="41">
        <f t="shared" ref="AB10:AB54" si="9">365*((P10*$AI$7*($AG$53*$AG$54+$AG$49*$AG$50+$AG$45*$AG$46))+(O10*1.6*$AI$15*($AG$53*$AG$55+$AG$49*$AG$51+$AG$45*$AG$47)))</f>
        <v>8103.473226523728</v>
      </c>
      <c r="AD10" s="39">
        <f t="shared" ref="AD10:AD46" si="10">SUM(X10:AB10)</f>
        <v>12916337.948370827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ref="O11:O54" si="12">B11</f>
        <v>12083.115</v>
      </c>
      <c r="P11" s="34">
        <f t="shared" si="0"/>
        <v>1276.0857271</v>
      </c>
      <c r="Q11" s="141"/>
      <c r="R11" s="27">
        <f t="shared" si="1"/>
        <v>1</v>
      </c>
      <c r="S11" s="32">
        <f t="shared" si="2"/>
        <v>1</v>
      </c>
      <c r="T11" s="141"/>
      <c r="U11" s="38">
        <f t="shared" si="3"/>
        <v>8.5496028941118338E-2</v>
      </c>
      <c r="V11" s="32">
        <f t="shared" si="4"/>
        <v>8.8666666717434089E-2</v>
      </c>
      <c r="W11" s="141"/>
      <c r="X11" s="73">
        <f t="shared" si="5"/>
        <v>4000</v>
      </c>
      <c r="Y11" s="40">
        <f t="shared" si="6"/>
        <v>12698707.941177988</v>
      </c>
      <c r="Z11" s="40">
        <f t="shared" si="7"/>
        <v>252568.12608469796</v>
      </c>
      <c r="AA11" s="40">
        <f t="shared" si="8"/>
        <v>17390.943079637822</v>
      </c>
      <c r="AB11" s="41">
        <f t="shared" si="9"/>
        <v>8143.6502084301555</v>
      </c>
      <c r="AD11" s="39">
        <f t="shared" si="10"/>
        <v>12980810.660550755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12"/>
        <v>12143.23</v>
      </c>
      <c r="P12" s="34">
        <f t="shared" si="0"/>
        <v>1282.3100341999998</v>
      </c>
      <c r="Q12" s="141"/>
      <c r="R12" s="27">
        <f t="shared" si="1"/>
        <v>1</v>
      </c>
      <c r="S12" s="32">
        <f t="shared" si="2"/>
        <v>1</v>
      </c>
      <c r="T12" s="141"/>
      <c r="U12" s="38">
        <f t="shared" si="3"/>
        <v>8.5496039636437357E-2</v>
      </c>
      <c r="V12" s="32">
        <f t="shared" si="4"/>
        <v>8.8666666718431875E-2</v>
      </c>
      <c r="W12" s="141"/>
      <c r="X12" s="73">
        <f t="shared" si="5"/>
        <v>4000</v>
      </c>
      <c r="Y12" s="40">
        <f t="shared" si="6"/>
        <v>12761807.78861271</v>
      </c>
      <c r="Z12" s="40">
        <f t="shared" si="7"/>
        <v>253824.13914979596</v>
      </c>
      <c r="AA12" s="40">
        <f t="shared" si="8"/>
        <v>17465.354425508664</v>
      </c>
      <c r="AB12" s="41">
        <f t="shared" si="9"/>
        <v>8183.827190336583</v>
      </c>
      <c r="AD12" s="39">
        <f t="shared" si="10"/>
        <v>13045281.109378351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12"/>
        <v>12203.344999999999</v>
      </c>
      <c r="P13" s="34">
        <f t="shared" si="0"/>
        <v>1288.5343412999998</v>
      </c>
      <c r="Q13" s="141"/>
      <c r="R13" s="27">
        <f t="shared" si="1"/>
        <v>1</v>
      </c>
      <c r="S13" s="32">
        <f t="shared" si="2"/>
        <v>1</v>
      </c>
      <c r="T13" s="141"/>
      <c r="U13" s="38">
        <f t="shared" si="3"/>
        <v>8.5496050491782785E-2</v>
      </c>
      <c r="V13" s="32">
        <f t="shared" si="4"/>
        <v>8.8666666719444273E-2</v>
      </c>
      <c r="W13" s="141"/>
      <c r="X13" s="73">
        <f t="shared" si="5"/>
        <v>4000</v>
      </c>
      <c r="Y13" s="40">
        <f t="shared" si="6"/>
        <v>12824907.673308896</v>
      </c>
      <c r="Z13" s="40">
        <f t="shared" si="7"/>
        <v>255080.15221489398</v>
      </c>
      <c r="AA13" s="40">
        <f t="shared" si="8"/>
        <v>17526.737530633869</v>
      </c>
      <c r="AB13" s="41">
        <f t="shared" si="9"/>
        <v>8224.0041722430105</v>
      </c>
      <c r="AD13" s="39">
        <f t="shared" si="10"/>
        <v>13109738.567226667</v>
      </c>
      <c r="AE13" s="12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12"/>
        <v>12263.46</v>
      </c>
      <c r="P14" s="34">
        <f t="shared" si="0"/>
        <v>1294.7586483999999</v>
      </c>
      <c r="Q14" s="141"/>
      <c r="R14" s="27">
        <f t="shared" si="1"/>
        <v>1</v>
      </c>
      <c r="S14" s="32">
        <f t="shared" si="2"/>
        <v>1</v>
      </c>
      <c r="T14" s="141"/>
      <c r="U14" s="38">
        <f t="shared" si="3"/>
        <v>8.5496061508742976E-2</v>
      </c>
      <c r="V14" s="32">
        <f t="shared" si="4"/>
        <v>8.8666666720471465E-2</v>
      </c>
      <c r="W14" s="141"/>
      <c r="X14" s="73">
        <f>($AG$7*$AG$8*S14+$AG$15*$AG$16*R14)*$AG$24+(AG26*AG7)</f>
        <v>72000</v>
      </c>
      <c r="Y14" s="40">
        <f t="shared" si="6"/>
        <v>12888007.595822673</v>
      </c>
      <c r="Z14" s="40">
        <f t="shared" si="7"/>
        <v>256336.16527999195</v>
      </c>
      <c r="AA14" s="40">
        <f t="shared" si="8"/>
        <v>17416.289521083061</v>
      </c>
      <c r="AB14" s="41">
        <f t="shared" si="9"/>
        <v>8264.1811541494408</v>
      </c>
      <c r="AD14" s="39">
        <f t="shared" si="10"/>
        <v>13242024.231777897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12"/>
        <v>12323.575000000001</v>
      </c>
      <c r="P15" s="34">
        <f t="shared" si="0"/>
        <v>1300.9829554999999</v>
      </c>
      <c r="Q15" s="141"/>
      <c r="R15" s="27">
        <f t="shared" si="1"/>
        <v>1</v>
      </c>
      <c r="S15" s="32">
        <f t="shared" si="2"/>
        <v>1</v>
      </c>
      <c r="T15" s="141"/>
      <c r="U15" s="38">
        <f t="shared" si="3"/>
        <v>8.5496072688914099E-2</v>
      </c>
      <c r="V15" s="32">
        <f t="shared" si="4"/>
        <v>8.8666666721513576E-2</v>
      </c>
      <c r="W15" s="141"/>
      <c r="X15" s="73">
        <f t="shared" si="5"/>
        <v>4000</v>
      </c>
      <c r="Y15" s="40">
        <f t="shared" si="6"/>
        <v>12951107.556715675</v>
      </c>
      <c r="Z15" s="40">
        <f t="shared" si="7"/>
        <v>257592.17834509001</v>
      </c>
      <c r="AA15" s="40">
        <f t="shared" si="8"/>
        <v>17303.912230962876</v>
      </c>
      <c r="AB15" s="41">
        <f t="shared" si="9"/>
        <v>8304.3581360558692</v>
      </c>
      <c r="AD15" s="39">
        <f t="shared" si="10"/>
        <v>13238308.005427783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12"/>
        <v>12383.69</v>
      </c>
      <c r="P16" s="34">
        <f t="shared" si="0"/>
        <v>1307.2072625999999</v>
      </c>
      <c r="Q16" s="141"/>
      <c r="R16" s="27">
        <f t="shared" si="1"/>
        <v>1</v>
      </c>
      <c r="S16" s="32">
        <f t="shared" si="2"/>
        <v>1</v>
      </c>
      <c r="T16" s="141"/>
      <c r="U16" s="38">
        <f t="shared" si="3"/>
        <v>8.5496084033900174E-2</v>
      </c>
      <c r="V16" s="32">
        <f t="shared" si="4"/>
        <v>8.8666666722570758E-2</v>
      </c>
      <c r="W16" s="141"/>
      <c r="X16" s="73">
        <f t="shared" si="5"/>
        <v>4000</v>
      </c>
      <c r="Y16" s="40">
        <f t="shared" si="6"/>
        <v>13014207.556555063</v>
      </c>
      <c r="Z16" s="40">
        <f t="shared" si="7"/>
        <v>258848.19141018804</v>
      </c>
      <c r="AA16" s="40">
        <f t="shared" si="8"/>
        <v>17189.605660273315</v>
      </c>
      <c r="AB16" s="41">
        <f t="shared" si="9"/>
        <v>8344.5351179622958</v>
      </c>
      <c r="AD16" s="39">
        <f t="shared" si="10"/>
        <v>13302589.888743484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12"/>
        <v>12443.805</v>
      </c>
      <c r="P17" s="34">
        <f t="shared" si="0"/>
        <v>1313.4315697</v>
      </c>
      <c r="Q17" s="141"/>
      <c r="R17" s="27">
        <f t="shared" si="1"/>
        <v>1</v>
      </c>
      <c r="S17" s="32">
        <f t="shared" si="2"/>
        <v>1</v>
      </c>
      <c r="T17" s="141"/>
      <c r="U17" s="38">
        <f t="shared" si="3"/>
        <v>8.5496095545313067E-2</v>
      </c>
      <c r="V17" s="32">
        <f t="shared" si="4"/>
        <v>8.8666666723643137E-2</v>
      </c>
      <c r="W17" s="141"/>
      <c r="X17" s="73">
        <f t="shared" si="5"/>
        <v>4000</v>
      </c>
      <c r="Y17" s="40">
        <f t="shared" si="6"/>
        <v>13077307.595913572</v>
      </c>
      <c r="Z17" s="40">
        <f t="shared" si="7"/>
        <v>260104.20447528598</v>
      </c>
      <c r="AA17" s="40">
        <f t="shared" si="8"/>
        <v>17073.369809014384</v>
      </c>
      <c r="AB17" s="41">
        <f t="shared" si="9"/>
        <v>8384.712099868726</v>
      </c>
      <c r="AD17" s="39">
        <f t="shared" si="10"/>
        <v>13366869.882297741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12"/>
        <v>12503.92</v>
      </c>
      <c r="P18" s="34">
        <f t="shared" si="0"/>
        <v>1319.6558768</v>
      </c>
      <c r="Q18" s="141"/>
      <c r="R18" s="27">
        <f t="shared" si="1"/>
        <v>1</v>
      </c>
      <c r="S18" s="32">
        <f t="shared" si="2"/>
        <v>1</v>
      </c>
      <c r="T18" s="141"/>
      <c r="U18" s="38">
        <f t="shared" si="3"/>
        <v>8.5496107224772494E-2</v>
      </c>
      <c r="V18" s="32">
        <f t="shared" si="4"/>
        <v>8.8666666724730878E-2</v>
      </c>
      <c r="W18" s="141"/>
      <c r="X18" s="73">
        <f t="shared" si="5"/>
        <v>4000</v>
      </c>
      <c r="Y18" s="40">
        <f t="shared" si="6"/>
        <v>13140407.675369512</v>
      </c>
      <c r="Z18" s="40">
        <f t="shared" si="7"/>
        <v>261360.21754038398</v>
      </c>
      <c r="AA18" s="40">
        <f t="shared" si="8"/>
        <v>16955.204677186077</v>
      </c>
      <c r="AB18" s="41">
        <f t="shared" si="9"/>
        <v>8424.8890817751526</v>
      </c>
      <c r="AD18" s="39">
        <f t="shared" si="10"/>
        <v>13431147.986668857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12"/>
        <v>12564.035</v>
      </c>
      <c r="P19" s="34">
        <f t="shared" si="0"/>
        <v>1325.8801838999998</v>
      </c>
      <c r="Q19" s="141"/>
      <c r="R19" s="27">
        <f t="shared" si="1"/>
        <v>1</v>
      </c>
      <c r="S19" s="32">
        <f t="shared" si="2"/>
        <v>1</v>
      </c>
      <c r="T19" s="141"/>
      <c r="U19" s="38">
        <f t="shared" si="3"/>
        <v>8.5496119073906002E-2</v>
      </c>
      <c r="V19" s="32">
        <f t="shared" si="4"/>
        <v>8.866666672583412E-2</v>
      </c>
      <c r="W19" s="141"/>
      <c r="X19" s="73">
        <f t="shared" si="5"/>
        <v>4000</v>
      </c>
      <c r="Y19" s="40">
        <f t="shared" si="6"/>
        <v>13203507.795506816</v>
      </c>
      <c r="Z19" s="40">
        <f t="shared" si="7"/>
        <v>262616.23060548201</v>
      </c>
      <c r="AA19" s="40">
        <f t="shared" si="8"/>
        <v>16835.110264788393</v>
      </c>
      <c r="AB19" s="41">
        <f t="shared" si="9"/>
        <v>8465.066063681581</v>
      </c>
      <c r="AD19" s="39">
        <f t="shared" si="10"/>
        <v>13495424.202440768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12"/>
        <v>12624.15</v>
      </c>
      <c r="P20" s="34">
        <f t="shared" si="0"/>
        <v>1332.1044909999998</v>
      </c>
      <c r="Q20" s="141"/>
      <c r="R20" s="27">
        <f t="shared" si="1"/>
        <v>1</v>
      </c>
      <c r="S20" s="32">
        <f t="shared" si="2"/>
        <v>1</v>
      </c>
      <c r="T20" s="141"/>
      <c r="U20" s="38">
        <f t="shared" si="3"/>
        <v>8.5496131094349004E-2</v>
      </c>
      <c r="V20" s="32">
        <f t="shared" si="4"/>
        <v>8.8666666726953003E-2</v>
      </c>
      <c r="W20" s="141"/>
      <c r="X20" s="73">
        <f t="shared" si="5"/>
        <v>4000</v>
      </c>
      <c r="Y20" s="40">
        <f t="shared" si="6"/>
        <v>13266607.956915047</v>
      </c>
      <c r="Z20" s="40">
        <f t="shared" si="7"/>
        <v>263872.24367057998</v>
      </c>
      <c r="AA20" s="40">
        <f t="shared" si="8"/>
        <v>16713.086571821346</v>
      </c>
      <c r="AB20" s="41">
        <f t="shared" si="9"/>
        <v>8505.2430455880094</v>
      </c>
      <c r="AD20" s="39">
        <f t="shared" si="10"/>
        <v>13559698.530203035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12"/>
        <v>12684.264999999999</v>
      </c>
      <c r="P21" s="34">
        <f t="shared" si="0"/>
        <v>1338.3287980999999</v>
      </c>
      <c r="Q21" s="141"/>
      <c r="R21" s="27">
        <f t="shared" si="1"/>
        <v>1</v>
      </c>
      <c r="S21" s="32">
        <f t="shared" si="2"/>
        <v>1</v>
      </c>
      <c r="T21" s="141"/>
      <c r="U21" s="38">
        <f t="shared" si="3"/>
        <v>8.5496143287744714E-2</v>
      </c>
      <c r="V21" s="32">
        <f t="shared" si="4"/>
        <v>8.8666666728087692E-2</v>
      </c>
      <c r="W21" s="141"/>
      <c r="X21" s="73">
        <f t="shared" si="5"/>
        <v>4000</v>
      </c>
      <c r="Y21" s="40">
        <f t="shared" si="6"/>
        <v>13329708.160189459</v>
      </c>
      <c r="Z21" s="40">
        <f t="shared" si="7"/>
        <v>265128.25673567795</v>
      </c>
      <c r="AA21" s="40">
        <f t="shared" si="8"/>
        <v>16589.133598284916</v>
      </c>
      <c r="AB21" s="41">
        <f t="shared" si="9"/>
        <v>8545.420027494436</v>
      </c>
      <c r="AD21" s="39">
        <f t="shared" si="10"/>
        <v>13623970.970550917</v>
      </c>
      <c r="AE21" s="12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12"/>
        <v>12744.38</v>
      </c>
      <c r="P22" s="34">
        <f t="shared" si="0"/>
        <v>1344.5531051999999</v>
      </c>
      <c r="Q22" s="141"/>
      <c r="R22" s="27">
        <f t="shared" si="1"/>
        <v>1</v>
      </c>
      <c r="S22" s="32">
        <f t="shared" si="2"/>
        <v>1</v>
      </c>
      <c r="T22" s="141"/>
      <c r="U22" s="38">
        <f t="shared" si="3"/>
        <v>8.5496155655744241E-2</v>
      </c>
      <c r="V22" s="32">
        <f t="shared" si="4"/>
        <v>8.8666666729238314E-2</v>
      </c>
      <c r="W22" s="141"/>
      <c r="X22" s="73">
        <f t="shared" si="5"/>
        <v>4000</v>
      </c>
      <c r="Y22" s="40">
        <f t="shared" si="6"/>
        <v>13392808.405930981</v>
      </c>
      <c r="Z22" s="40">
        <f t="shared" si="7"/>
        <v>266384.26980077598</v>
      </c>
      <c r="AA22" s="40">
        <f t="shared" si="8"/>
        <v>16463.251344179116</v>
      </c>
      <c r="AB22" s="41">
        <f t="shared" si="9"/>
        <v>8585.5970094008662</v>
      </c>
      <c r="AD22" s="39">
        <f t="shared" si="10"/>
        <v>13688241.524085339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12"/>
        <v>12804.495000000001</v>
      </c>
      <c r="P23" s="34">
        <f t="shared" si="0"/>
        <v>1350.7774122999999</v>
      </c>
      <c r="Q23" s="141"/>
      <c r="R23" s="27">
        <f t="shared" si="1"/>
        <v>1</v>
      </c>
      <c r="S23" s="32">
        <f t="shared" si="2"/>
        <v>1</v>
      </c>
      <c r="T23" s="141"/>
      <c r="U23" s="38">
        <f t="shared" si="3"/>
        <v>8.5496168200006495E-2</v>
      </c>
      <c r="V23" s="32">
        <f t="shared" si="4"/>
        <v>8.8666666730405033E-2</v>
      </c>
      <c r="W23" s="141"/>
      <c r="X23" s="73">
        <f t="shared" si="5"/>
        <v>4000</v>
      </c>
      <c r="Y23" s="40">
        <f t="shared" si="6"/>
        <v>13455908.694746271</v>
      </c>
      <c r="Z23" s="40">
        <f t="shared" si="7"/>
        <v>267640.28286587395</v>
      </c>
      <c r="AA23" s="40">
        <f t="shared" si="8"/>
        <v>16335.439809503943</v>
      </c>
      <c r="AB23" s="41">
        <f t="shared" si="9"/>
        <v>8625.7739913072946</v>
      </c>
      <c r="AD23" s="39">
        <f t="shared" si="10"/>
        <v>13752510.191412956</v>
      </c>
      <c r="AE23" s="120"/>
      <c r="AF23" s="54" t="s">
        <v>35</v>
      </c>
      <c r="AG23" s="24"/>
      <c r="AH23" s="47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12"/>
        <v>12864.61</v>
      </c>
      <c r="P24" s="34">
        <f t="shared" si="0"/>
        <v>1357.0017194</v>
      </c>
      <c r="Q24" s="141"/>
      <c r="R24" s="27">
        <f t="shared" si="1"/>
        <v>1</v>
      </c>
      <c r="S24" s="32">
        <f t="shared" si="2"/>
        <v>1</v>
      </c>
      <c r="T24" s="141"/>
      <c r="U24" s="38">
        <f t="shared" si="3"/>
        <v>8.5496180922198267E-2</v>
      </c>
      <c r="V24" s="32">
        <f t="shared" si="4"/>
        <v>8.866666673158799E-2</v>
      </c>
      <c r="W24" s="141"/>
      <c r="X24" s="73">
        <f t="shared" si="5"/>
        <v>4000</v>
      </c>
      <c r="Y24" s="40">
        <f t="shared" si="6"/>
        <v>13519009.027247742</v>
      </c>
      <c r="Z24" s="40">
        <f t="shared" si="7"/>
        <v>268896.29593097203</v>
      </c>
      <c r="AA24" s="40">
        <f t="shared" si="8"/>
        <v>16205.698994259397</v>
      </c>
      <c r="AB24" s="41">
        <f t="shared" si="9"/>
        <v>8665.950973213723</v>
      </c>
      <c r="AD24" s="39">
        <f t="shared" si="10"/>
        <v>13816776.973146189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12"/>
        <v>12924.725</v>
      </c>
      <c r="P25" s="34">
        <f t="shared" si="0"/>
        <v>1363.2260265</v>
      </c>
      <c r="Q25" s="141"/>
      <c r="R25" s="27">
        <f t="shared" si="1"/>
        <v>1</v>
      </c>
      <c r="S25" s="32">
        <f t="shared" si="2"/>
        <v>1</v>
      </c>
      <c r="T25" s="141"/>
      <c r="U25" s="38">
        <f t="shared" si="3"/>
        <v>8.5496193823994149E-2</v>
      </c>
      <c r="V25" s="32">
        <f t="shared" si="4"/>
        <v>8.8666666732787336E-2</v>
      </c>
      <c r="W25" s="141"/>
      <c r="X25" s="73">
        <f t="shared" si="5"/>
        <v>4000</v>
      </c>
      <c r="Y25" s="40">
        <f t="shared" si="6"/>
        <v>13582109.404053571</v>
      </c>
      <c r="Z25" s="40">
        <f t="shared" si="7"/>
        <v>270152.30899607</v>
      </c>
      <c r="AA25" s="40">
        <f t="shared" si="8"/>
        <v>16074.028898445473</v>
      </c>
      <c r="AB25" s="41">
        <f t="shared" si="9"/>
        <v>8706.1279551201496</v>
      </c>
      <c r="AD25" s="39">
        <f t="shared" si="10"/>
        <v>13881041.869903207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12"/>
        <v>12984.84</v>
      </c>
      <c r="P26" s="34">
        <f t="shared" si="0"/>
        <v>1369.4503336</v>
      </c>
      <c r="Q26" s="141"/>
      <c r="R26" s="27">
        <f t="shared" si="1"/>
        <v>1</v>
      </c>
      <c r="S26" s="32">
        <f t="shared" si="2"/>
        <v>1</v>
      </c>
      <c r="T26" s="141"/>
      <c r="U26" s="38">
        <f t="shared" si="3"/>
        <v>8.5496206907076627E-2</v>
      </c>
      <c r="V26" s="32">
        <f t="shared" si="4"/>
        <v>8.8666666734003224E-2</v>
      </c>
      <c r="W26" s="141"/>
      <c r="X26" s="73">
        <f t="shared" si="5"/>
        <v>4000</v>
      </c>
      <c r="Y26" s="40">
        <f t="shared" si="6"/>
        <v>13645209.82578776</v>
      </c>
      <c r="Z26" s="40">
        <f t="shared" si="7"/>
        <v>271408.32206116803</v>
      </c>
      <c r="AA26" s="40">
        <f t="shared" si="8"/>
        <v>15940.429522062179</v>
      </c>
      <c r="AB26" s="41">
        <f t="shared" si="9"/>
        <v>8746.3049370265799</v>
      </c>
      <c r="AD26" s="39">
        <f t="shared" si="10"/>
        <v>13945304.882308017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12"/>
        <v>13044.955</v>
      </c>
      <c r="P27" s="34">
        <f t="shared" si="0"/>
        <v>1375.6746406999998</v>
      </c>
      <c r="Q27" s="141"/>
      <c r="R27" s="27">
        <f t="shared" si="1"/>
        <v>1</v>
      </c>
      <c r="S27" s="32">
        <f t="shared" si="2"/>
        <v>1</v>
      </c>
      <c r="T27" s="141"/>
      <c r="U27" s="38">
        <f t="shared" si="3"/>
        <v>8.5496220173135976E-2</v>
      </c>
      <c r="V27" s="32">
        <f t="shared" si="4"/>
        <v>8.8666666735235808E-2</v>
      </c>
      <c r="W27" s="141"/>
      <c r="X27" s="73">
        <f t="shared" si="5"/>
        <v>4000</v>
      </c>
      <c r="Y27" s="40">
        <f t="shared" si="6"/>
        <v>13708310.293080131</v>
      </c>
      <c r="Z27" s="40">
        <f t="shared" si="7"/>
        <v>272664.33512626594</v>
      </c>
      <c r="AA27" s="40">
        <f t="shared" si="8"/>
        <v>15804.90086510951</v>
      </c>
      <c r="AB27" s="41">
        <f t="shared" si="9"/>
        <v>8786.4819189330046</v>
      </c>
      <c r="AD27" s="39">
        <f t="shared" si="10"/>
        <v>14009566.010990439</v>
      </c>
      <c r="AE27" s="12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12"/>
        <v>13105.07</v>
      </c>
      <c r="P28" s="34">
        <f t="shared" si="0"/>
        <v>1381.8989477999999</v>
      </c>
      <c r="Q28" s="141"/>
      <c r="R28" s="27">
        <f t="shared" si="1"/>
        <v>1</v>
      </c>
      <c r="S28" s="32">
        <f t="shared" si="2"/>
        <v>1</v>
      </c>
      <c r="T28" s="141"/>
      <c r="U28" s="38">
        <f t="shared" si="3"/>
        <v>8.5496233623870363E-2</v>
      </c>
      <c r="V28" s="32">
        <f t="shared" si="4"/>
        <v>8.8666666736485225E-2</v>
      </c>
      <c r="W28" s="141"/>
      <c r="X28" s="73">
        <f t="shared" si="5"/>
        <v>4000</v>
      </c>
      <c r="Y28" s="40">
        <f t="shared" si="6"/>
        <v>13771410.806566367</v>
      </c>
      <c r="Z28" s="40">
        <f t="shared" si="7"/>
        <v>273920.34819136403</v>
      </c>
      <c r="AA28" s="40">
        <f t="shared" si="8"/>
        <v>15667.44292758747</v>
      </c>
      <c r="AB28" s="41">
        <f t="shared" si="9"/>
        <v>8826.6589008394349</v>
      </c>
      <c r="AD28" s="39">
        <f t="shared" si="10"/>
        <v>14073825.256586159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12"/>
        <v>13165.184999999999</v>
      </c>
      <c r="P29" s="34">
        <f t="shared" si="0"/>
        <v>1388.1232548999999</v>
      </c>
      <c r="Q29" s="141"/>
      <c r="R29" s="27">
        <f t="shared" si="1"/>
        <v>1</v>
      </c>
      <c r="S29" s="32">
        <f t="shared" si="2"/>
        <v>1</v>
      </c>
      <c r="T29" s="141"/>
      <c r="U29" s="38">
        <f t="shared" si="3"/>
        <v>8.5496247260985758E-2</v>
      </c>
      <c r="V29" s="32">
        <f t="shared" si="4"/>
        <v>8.8666666737751657E-2</v>
      </c>
      <c r="W29" s="141"/>
      <c r="X29" s="73">
        <f t="shared" si="5"/>
        <v>4000</v>
      </c>
      <c r="Y29" s="40">
        <f t="shared" si="6"/>
        <v>13834511.366888026</v>
      </c>
      <c r="Z29" s="40">
        <f t="shared" si="7"/>
        <v>275176.361256462</v>
      </c>
      <c r="AA29" s="40">
        <f t="shared" si="8"/>
        <v>15528.055709496053</v>
      </c>
      <c r="AB29" s="41">
        <f t="shared" si="9"/>
        <v>8866.8358827458633</v>
      </c>
      <c r="AD29" s="39">
        <f t="shared" si="10"/>
        <v>14138082.619736729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12"/>
        <v>13225.3</v>
      </c>
      <c r="P30" s="34">
        <f t="shared" si="0"/>
        <v>1394.3475619999999</v>
      </c>
      <c r="Q30" s="141"/>
      <c r="R30" s="27">
        <f t="shared" si="1"/>
        <v>1</v>
      </c>
      <c r="S30" s="32">
        <f t="shared" si="2"/>
        <v>1</v>
      </c>
      <c r="T30" s="141"/>
      <c r="U30" s="38">
        <f t="shared" si="3"/>
        <v>8.5496261086196013E-2</v>
      </c>
      <c r="V30" s="32">
        <f t="shared" si="4"/>
        <v>8.8666666739035227E-2</v>
      </c>
      <c r="W30" s="141"/>
      <c r="X30" s="73">
        <f t="shared" si="5"/>
        <v>4000</v>
      </c>
      <c r="Y30" s="40">
        <f t="shared" si="6"/>
        <v>13897611.974692596</v>
      </c>
      <c r="Z30" s="40">
        <f t="shared" si="7"/>
        <v>276432.37432155997</v>
      </c>
      <c r="AA30" s="40">
        <f t="shared" si="8"/>
        <v>15386.739210835265</v>
      </c>
      <c r="AB30" s="41">
        <f t="shared" si="9"/>
        <v>8907.0128646522899</v>
      </c>
      <c r="AD30" s="39">
        <f t="shared" si="10"/>
        <v>14202338.101089643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12"/>
        <v>13285.415000000001</v>
      </c>
      <c r="P31" s="34">
        <f t="shared" si="0"/>
        <v>1400.5718691</v>
      </c>
      <c r="Q31" s="141"/>
      <c r="R31" s="27">
        <f t="shared" si="1"/>
        <v>1</v>
      </c>
      <c r="S31" s="32">
        <f t="shared" si="2"/>
        <v>1</v>
      </c>
      <c r="T31" s="141"/>
      <c r="U31" s="38">
        <f t="shared" si="3"/>
        <v>8.5496275101222791E-2</v>
      </c>
      <c r="V31" s="32">
        <f t="shared" si="4"/>
        <v>8.8666666740336103E-2</v>
      </c>
      <c r="W31" s="141"/>
      <c r="X31" s="73">
        <f t="shared" si="5"/>
        <v>4000</v>
      </c>
      <c r="Y31" s="40">
        <f t="shared" si="6"/>
        <v>13960712.630633499</v>
      </c>
      <c r="Z31" s="40">
        <f t="shared" si="7"/>
        <v>277688.387386658</v>
      </c>
      <c r="AA31" s="40">
        <f t="shared" si="8"/>
        <v>15243.493431605102</v>
      </c>
      <c r="AB31" s="41">
        <f t="shared" si="9"/>
        <v>8947.1898465587201</v>
      </c>
      <c r="AD31" s="39">
        <f t="shared" si="10"/>
        <v>14266591.701298321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12"/>
        <v>13345.53</v>
      </c>
      <c r="P32" s="34">
        <f t="shared" si="0"/>
        <v>1406.7961762</v>
      </c>
      <c r="Q32" s="141"/>
      <c r="R32" s="27">
        <f t="shared" si="1"/>
        <v>1</v>
      </c>
      <c r="S32" s="32">
        <f t="shared" si="2"/>
        <v>1</v>
      </c>
      <c r="T32" s="141"/>
      <c r="U32" s="38">
        <f t="shared" si="3"/>
        <v>8.5496289307795625E-2</v>
      </c>
      <c r="V32" s="32">
        <f t="shared" si="4"/>
        <v>8.8666666741654437E-2</v>
      </c>
      <c r="W32" s="141"/>
      <c r="X32" s="73">
        <f t="shared" si="5"/>
        <v>4000</v>
      </c>
      <c r="Y32" s="40">
        <f t="shared" si="6"/>
        <v>14023813.33537012</v>
      </c>
      <c r="Z32" s="40">
        <f t="shared" si="7"/>
        <v>278944.40045175602</v>
      </c>
      <c r="AA32" s="40">
        <f t="shared" si="8"/>
        <v>15098.318371805572</v>
      </c>
      <c r="AB32" s="41">
        <f t="shared" si="9"/>
        <v>8987.3668284651485</v>
      </c>
      <c r="AD32" s="39">
        <f t="shared" si="10"/>
        <v>14330843.421022147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12"/>
        <v>13405.645</v>
      </c>
      <c r="P33" s="34">
        <f t="shared" si="0"/>
        <v>1413.0204833</v>
      </c>
      <c r="Q33" s="141"/>
      <c r="R33" s="27">
        <f t="shared" si="1"/>
        <v>1</v>
      </c>
      <c r="S33" s="32">
        <f t="shared" si="2"/>
        <v>1</v>
      </c>
      <c r="T33" s="141"/>
      <c r="U33" s="38">
        <f t="shared" si="3"/>
        <v>8.5496303707651877E-2</v>
      </c>
      <c r="V33" s="32">
        <f t="shared" si="4"/>
        <v>8.8666666742990397E-2</v>
      </c>
      <c r="W33" s="141"/>
      <c r="X33" s="73">
        <f t="shared" si="5"/>
        <v>4000</v>
      </c>
      <c r="Y33" s="40">
        <f t="shared" si="6"/>
        <v>14086914.089567844</v>
      </c>
      <c r="Z33" s="40">
        <f t="shared" si="7"/>
        <v>280200.41351685399</v>
      </c>
      <c r="AA33" s="40">
        <f t="shared" si="8"/>
        <v>14951.214031436661</v>
      </c>
      <c r="AB33" s="41">
        <f t="shared" si="9"/>
        <v>9027.5438103715751</v>
      </c>
      <c r="AD33" s="39">
        <f t="shared" si="10"/>
        <v>14395093.260926507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12"/>
        <v>13465.76</v>
      </c>
      <c r="P34" s="34">
        <f t="shared" si="0"/>
        <v>1419.2447903999998</v>
      </c>
      <c r="Q34" s="141"/>
      <c r="R34" s="27">
        <f t="shared" si="1"/>
        <v>1</v>
      </c>
      <c r="S34" s="32">
        <f t="shared" si="2"/>
        <v>1</v>
      </c>
      <c r="T34" s="141"/>
      <c r="U34" s="38">
        <f t="shared" si="3"/>
        <v>8.5496318302536747E-2</v>
      </c>
      <c r="V34" s="32">
        <f t="shared" si="4"/>
        <v>8.8666666744344119E-2</v>
      </c>
      <c r="W34" s="141"/>
      <c r="X34" s="73">
        <f t="shared" si="5"/>
        <v>4000</v>
      </c>
      <c r="Y34" s="40">
        <f t="shared" si="6"/>
        <v>14150014.893898074</v>
      </c>
      <c r="Z34" s="40">
        <f t="shared" si="7"/>
        <v>281456.42658195196</v>
      </c>
      <c r="AA34" s="40">
        <f t="shared" si="8"/>
        <v>14802.180410498373</v>
      </c>
      <c r="AB34" s="41">
        <f t="shared" si="9"/>
        <v>9067.7207922780035</v>
      </c>
      <c r="AD34" s="39">
        <f t="shared" si="10"/>
        <v>14459341.221682804</v>
      </c>
      <c r="AE34" s="12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12"/>
        <v>13525.875</v>
      </c>
      <c r="P35" s="34">
        <f t="shared" si="0"/>
        <v>1425.4690974999999</v>
      </c>
      <c r="Q35" s="141"/>
      <c r="R35" s="27">
        <f t="shared" si="1"/>
        <v>1</v>
      </c>
      <c r="S35" s="32">
        <f t="shared" si="2"/>
        <v>1</v>
      </c>
      <c r="T35" s="141"/>
      <c r="U35" s="38">
        <f t="shared" si="3"/>
        <v>8.5496333094203292E-2</v>
      </c>
      <c r="V35" s="32">
        <f t="shared" si="4"/>
        <v>8.8666666745715772E-2</v>
      </c>
      <c r="W35" s="141"/>
      <c r="X35" s="73">
        <f t="shared" si="5"/>
        <v>4000</v>
      </c>
      <c r="Y35" s="40">
        <f t="shared" si="6"/>
        <v>14213115.74903826</v>
      </c>
      <c r="Z35" s="40">
        <f t="shared" si="7"/>
        <v>282712.43964704999</v>
      </c>
      <c r="AA35" s="40">
        <f t="shared" si="8"/>
        <v>14651.217508990718</v>
      </c>
      <c r="AB35" s="41">
        <f t="shared" si="9"/>
        <v>9107.8977741844319</v>
      </c>
      <c r="AD35" s="39">
        <f t="shared" si="10"/>
        <v>14523587.303968485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12"/>
        <v>13585.99</v>
      </c>
      <c r="P36" s="34">
        <f t="shared" si="0"/>
        <v>1431.6934045999999</v>
      </c>
      <c r="Q36" s="141"/>
      <c r="R36" s="27">
        <f t="shared" si="1"/>
        <v>1</v>
      </c>
      <c r="S36" s="32">
        <f t="shared" si="2"/>
        <v>1</v>
      </c>
      <c r="T36" s="141"/>
      <c r="U36" s="38">
        <f t="shared" si="3"/>
        <v>8.5496348084412407E-2</v>
      </c>
      <c r="V36" s="32">
        <f t="shared" si="4"/>
        <v>8.8666666747105521E-2</v>
      </c>
      <c r="W36" s="141"/>
      <c r="X36" s="73">
        <f t="shared" si="5"/>
        <v>4000</v>
      </c>
      <c r="Y36" s="40">
        <f t="shared" si="6"/>
        <v>14276216.65567193</v>
      </c>
      <c r="Z36" s="40">
        <f t="shared" si="7"/>
        <v>283968.45271214796</v>
      </c>
      <c r="AA36" s="40">
        <f t="shared" si="8"/>
        <v>14498.325326913691</v>
      </c>
      <c r="AB36" s="41">
        <f t="shared" si="9"/>
        <v>9148.0747560908603</v>
      </c>
      <c r="AD36" s="39">
        <f t="shared" si="10"/>
        <v>14587831.508467084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12"/>
        <v>13646.105</v>
      </c>
      <c r="P37" s="34">
        <f t="shared" si="0"/>
        <v>1437.9177116999999</v>
      </c>
      <c r="Q37" s="141"/>
      <c r="R37" s="27">
        <f t="shared" si="1"/>
        <v>1</v>
      </c>
      <c r="S37" s="32">
        <f t="shared" si="2"/>
        <v>1</v>
      </c>
      <c r="T37" s="141"/>
      <c r="U37" s="38">
        <f t="shared" si="3"/>
        <v>8.5496363274932832E-2</v>
      </c>
      <c r="V37" s="32">
        <f t="shared" si="4"/>
        <v>8.8666666748513506E-2</v>
      </c>
      <c r="W37" s="141"/>
      <c r="X37" s="73">
        <f t="shared" si="5"/>
        <v>4000</v>
      </c>
      <c r="Y37" s="40">
        <f t="shared" si="6"/>
        <v>14339317.614488721</v>
      </c>
      <c r="Z37" s="40">
        <f t="shared" si="7"/>
        <v>285224.46577724599</v>
      </c>
      <c r="AA37" s="40">
        <f t="shared" si="8"/>
        <v>14343.503864267286</v>
      </c>
      <c r="AB37" s="41">
        <f t="shared" si="9"/>
        <v>9188.2517379972887</v>
      </c>
      <c r="AD37" s="39">
        <f t="shared" si="10"/>
        <v>14652073.835868232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12"/>
        <v>13706.220000000001</v>
      </c>
      <c r="P38" s="34">
        <f t="shared" si="0"/>
        <v>1444.1420188</v>
      </c>
      <c r="Q38" s="141"/>
      <c r="R38" s="27">
        <f t="shared" si="1"/>
        <v>1</v>
      </c>
      <c r="S38" s="32">
        <f t="shared" si="2"/>
        <v>1</v>
      </c>
      <c r="T38" s="141"/>
      <c r="U38" s="38">
        <f t="shared" si="3"/>
        <v>8.5496378667541145E-2</v>
      </c>
      <c r="V38" s="32">
        <f t="shared" si="4"/>
        <v>8.8666666749939893E-2</v>
      </c>
      <c r="W38" s="141"/>
      <c r="X38" s="73">
        <f t="shared" si="5"/>
        <v>4000</v>
      </c>
      <c r="Y38" s="40">
        <f t="shared" si="6"/>
        <v>14402418.626184391</v>
      </c>
      <c r="Z38" s="40">
        <f t="shared" si="7"/>
        <v>286480.47884234408</v>
      </c>
      <c r="AA38" s="40">
        <f t="shared" si="8"/>
        <v>14186.753121051512</v>
      </c>
      <c r="AB38" s="41">
        <f t="shared" si="9"/>
        <v>9228.4287199037171</v>
      </c>
      <c r="AD38" s="39">
        <f t="shared" si="10"/>
        <v>14716314.286867691</v>
      </c>
      <c r="AE38" s="12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12"/>
        <v>13766.334999999999</v>
      </c>
      <c r="P39" s="34">
        <f t="shared" si="0"/>
        <v>1450.3663258999998</v>
      </c>
      <c r="Q39" s="141"/>
      <c r="R39" s="27">
        <f t="shared" si="1"/>
        <v>1</v>
      </c>
      <c r="S39" s="32">
        <f t="shared" si="2"/>
        <v>1</v>
      </c>
      <c r="T39" s="141"/>
      <c r="U39" s="38">
        <f t="shared" si="3"/>
        <v>8.549639426402178E-2</v>
      </c>
      <c r="V39" s="32">
        <f t="shared" si="4"/>
        <v>8.8666666751384848E-2</v>
      </c>
      <c r="W39" s="141"/>
      <c r="X39" s="73">
        <f t="shared" si="5"/>
        <v>4000</v>
      </c>
      <c r="Y39" s="40">
        <f t="shared" si="6"/>
        <v>14465519.691460855</v>
      </c>
      <c r="Z39" s="40">
        <f t="shared" si="7"/>
        <v>287736.49190744199</v>
      </c>
      <c r="AA39" s="40">
        <f t="shared" si="8"/>
        <v>14028.073097266359</v>
      </c>
      <c r="AB39" s="41">
        <f t="shared" si="9"/>
        <v>9268.6057018101419</v>
      </c>
      <c r="AD39" s="39">
        <f t="shared" si="10"/>
        <v>14780552.862167373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12"/>
        <v>13826.45</v>
      </c>
      <c r="P40" s="34">
        <f t="shared" si="0"/>
        <v>1456.590633</v>
      </c>
      <c r="Q40" s="141"/>
      <c r="R40" s="27">
        <f t="shared" si="1"/>
        <v>1</v>
      </c>
      <c r="S40" s="32">
        <f t="shared" si="2"/>
        <v>1</v>
      </c>
      <c r="T40" s="141"/>
      <c r="U40" s="38">
        <f t="shared" si="3"/>
        <v>8.5496410066166997E-2</v>
      </c>
      <c r="V40" s="32">
        <f t="shared" si="4"/>
        <v>8.8666666752848511E-2</v>
      </c>
      <c r="W40" s="141"/>
      <c r="X40" s="73">
        <f t="shared" si="5"/>
        <v>4000</v>
      </c>
      <c r="Y40" s="40">
        <f t="shared" si="6"/>
        <v>14528620.811026225</v>
      </c>
      <c r="Z40" s="40">
        <f t="shared" si="7"/>
        <v>288992.50497253996</v>
      </c>
      <c r="AA40" s="40">
        <f t="shared" si="8"/>
        <v>13867.463792911834</v>
      </c>
      <c r="AB40" s="41">
        <f t="shared" si="9"/>
        <v>9308.7826837165721</v>
      </c>
      <c r="AD40" s="39">
        <f t="shared" si="10"/>
        <v>14844789.562475394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12"/>
        <v>13886.565000000001</v>
      </c>
      <c r="P41" s="34">
        <f t="shared" si="0"/>
        <v>1462.8149401000001</v>
      </c>
      <c r="Q41" s="141"/>
      <c r="R41" s="27">
        <f t="shared" si="1"/>
        <v>1</v>
      </c>
      <c r="S41" s="32">
        <f t="shared" si="2"/>
        <v>1</v>
      </c>
      <c r="T41" s="141"/>
      <c r="U41" s="38">
        <f t="shared" si="3"/>
        <v>8.5496426075776913E-2</v>
      </c>
      <c r="V41" s="32">
        <f t="shared" si="4"/>
        <v>8.8666666754331075E-2</v>
      </c>
      <c r="W41" s="141"/>
      <c r="X41" s="73">
        <f t="shared" si="5"/>
        <v>4000</v>
      </c>
      <c r="Y41" s="40">
        <f t="shared" si="6"/>
        <v>14591721.985594802</v>
      </c>
      <c r="Z41" s="40">
        <f t="shared" si="7"/>
        <v>290248.51803763804</v>
      </c>
      <c r="AA41" s="40">
        <f t="shared" si="8"/>
        <v>13704.925207987935</v>
      </c>
      <c r="AB41" s="41">
        <f t="shared" si="9"/>
        <v>9348.9596656230024</v>
      </c>
      <c r="AD41" s="39">
        <f t="shared" si="10"/>
        <v>14909024.388506049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12"/>
        <v>13946.68</v>
      </c>
      <c r="P42" s="34">
        <f t="shared" si="0"/>
        <v>1469.0392471999999</v>
      </c>
      <c r="Q42" s="141"/>
      <c r="R42" s="27">
        <f t="shared" si="1"/>
        <v>1</v>
      </c>
      <c r="S42" s="32">
        <f t="shared" si="2"/>
        <v>1</v>
      </c>
      <c r="T42" s="141"/>
      <c r="U42" s="38">
        <f t="shared" si="3"/>
        <v>8.5496442294659483E-2</v>
      </c>
      <c r="V42" s="32">
        <f t="shared" si="4"/>
        <v>8.8666666755832679E-2</v>
      </c>
      <c r="W42" s="141"/>
      <c r="X42" s="73">
        <f t="shared" si="5"/>
        <v>4000</v>
      </c>
      <c r="Y42" s="40">
        <f t="shared" si="6"/>
        <v>14654823.215887144</v>
      </c>
      <c r="Z42" s="40">
        <f t="shared" si="7"/>
        <v>291504.53110273601</v>
      </c>
      <c r="AA42" s="40">
        <f t="shared" si="8"/>
        <v>13540.457342494665</v>
      </c>
      <c r="AB42" s="41">
        <f t="shared" si="9"/>
        <v>9389.1366475294271</v>
      </c>
      <c r="AD42" s="39">
        <f t="shared" si="10"/>
        <v>14973257.340979904</v>
      </c>
      <c r="AE42" s="12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12"/>
        <v>14006.795</v>
      </c>
      <c r="P43" s="34">
        <f t="shared" si="0"/>
        <v>1475.2635542999999</v>
      </c>
      <c r="Q43" s="141"/>
      <c r="R43" s="27">
        <f t="shared" si="1"/>
        <v>1</v>
      </c>
      <c r="S43" s="32">
        <f t="shared" si="2"/>
        <v>1</v>
      </c>
      <c r="T43" s="141"/>
      <c r="U43" s="38">
        <f t="shared" si="3"/>
        <v>8.549645872463052E-2</v>
      </c>
      <c r="V43" s="32">
        <f t="shared" si="4"/>
        <v>8.8666666757353491E-2</v>
      </c>
      <c r="W43" s="141"/>
      <c r="X43" s="73">
        <f t="shared" si="5"/>
        <v>4000</v>
      </c>
      <c r="Y43" s="40">
        <f t="shared" si="6"/>
        <v>14717924.502630072</v>
      </c>
      <c r="Z43" s="40">
        <f t="shared" si="7"/>
        <v>292760.54416783398</v>
      </c>
      <c r="AA43" s="40">
        <f t="shared" si="8"/>
        <v>13374.060196432018</v>
      </c>
      <c r="AB43" s="41">
        <f t="shared" si="9"/>
        <v>9429.3136294358574</v>
      </c>
      <c r="AD43" s="39">
        <f t="shared" si="10"/>
        <v>15037488.420623772</v>
      </c>
      <c r="AE43" s="120"/>
      <c r="AF43" s="43" t="s">
        <v>44</v>
      </c>
      <c r="AG43" s="44"/>
      <c r="AH43" s="45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12"/>
        <v>14066.91</v>
      </c>
      <c r="P44" s="34">
        <f t="shared" si="0"/>
        <v>1481.4878613999999</v>
      </c>
      <c r="Q44" s="141"/>
      <c r="R44" s="27">
        <f t="shared" si="1"/>
        <v>1</v>
      </c>
      <c r="S44" s="32">
        <f t="shared" si="2"/>
        <v>1</v>
      </c>
      <c r="T44" s="141"/>
      <c r="U44" s="38">
        <f t="shared" si="3"/>
        <v>8.5496475367513661E-2</v>
      </c>
      <c r="V44" s="32">
        <f t="shared" si="4"/>
        <v>8.8666666758893689E-2</v>
      </c>
      <c r="W44" s="141"/>
      <c r="X44" s="73">
        <f t="shared" si="5"/>
        <v>4000</v>
      </c>
      <c r="Y44" s="40">
        <f t="shared" si="6"/>
        <v>14781025.846556695</v>
      </c>
      <c r="Z44" s="40">
        <f t="shared" si="7"/>
        <v>294016.55723293201</v>
      </c>
      <c r="AA44" s="40">
        <f t="shared" si="8"/>
        <v>13205.733769800001</v>
      </c>
      <c r="AB44" s="41">
        <f t="shared" si="9"/>
        <v>9469.4906113422858</v>
      </c>
      <c r="AD44" s="39">
        <f t="shared" si="10"/>
        <v>15101717.62817077</v>
      </c>
      <c r="AE44" s="120"/>
      <c r="AF44" s="85" t="s">
        <v>46</v>
      </c>
      <c r="AG44" s="86"/>
      <c r="AH44" s="87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12"/>
        <v>14127.025</v>
      </c>
      <c r="P45" s="34">
        <f t="shared" si="0"/>
        <v>1487.7121685</v>
      </c>
      <c r="Q45" s="141"/>
      <c r="R45" s="27">
        <f t="shared" si="1"/>
        <v>1</v>
      </c>
      <c r="S45" s="32">
        <f t="shared" si="2"/>
        <v>1</v>
      </c>
      <c r="T45" s="141"/>
      <c r="U45" s="38">
        <f t="shared" si="3"/>
        <v>8.5496492225140386E-2</v>
      </c>
      <c r="V45" s="32">
        <f t="shared" si="4"/>
        <v>8.86666667604534E-2</v>
      </c>
      <c r="W45" s="141"/>
      <c r="X45" s="73">
        <f t="shared" si="5"/>
        <v>4000</v>
      </c>
      <c r="Y45" s="40">
        <f t="shared" si="6"/>
        <v>14844127.248406442</v>
      </c>
      <c r="Z45" s="40">
        <f t="shared" si="7"/>
        <v>295272.57029802998</v>
      </c>
      <c r="AA45" s="40">
        <f t="shared" si="8"/>
        <v>13035.478062598606</v>
      </c>
      <c r="AB45" s="41">
        <f t="shared" si="9"/>
        <v>9509.6675932487142</v>
      </c>
      <c r="AD45" s="39">
        <f t="shared" si="10"/>
        <v>15165944.964360317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12"/>
        <v>14187.14</v>
      </c>
      <c r="P46" s="34">
        <f t="shared" si="0"/>
        <v>1493.9364755999998</v>
      </c>
      <c r="Q46" s="141"/>
      <c r="R46" s="27">
        <f t="shared" si="1"/>
        <v>1</v>
      </c>
      <c r="S46" s="32">
        <f t="shared" si="2"/>
        <v>1</v>
      </c>
      <c r="T46" s="141"/>
      <c r="U46" s="38">
        <f t="shared" si="3"/>
        <v>8.5496509299350029E-2</v>
      </c>
      <c r="V46" s="32">
        <f t="shared" si="4"/>
        <v>8.8666666762032831E-2</v>
      </c>
      <c r="W46" s="141"/>
      <c r="X46" s="73">
        <f t="shared" si="5"/>
        <v>4000</v>
      </c>
      <c r="Y46" s="40">
        <f t="shared" si="6"/>
        <v>14907228.708925093</v>
      </c>
      <c r="Z46" s="40">
        <f t="shared" si="7"/>
        <v>296528.58336312801</v>
      </c>
      <c r="AA46" s="40">
        <f t="shared" si="8"/>
        <v>12863.293074827843</v>
      </c>
      <c r="AB46" s="41">
        <f t="shared" si="9"/>
        <v>9549.8445751551408</v>
      </c>
      <c r="AD46" s="39">
        <f t="shared" si="10"/>
        <v>15230170.429938205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12"/>
        <v>14247.255000000001</v>
      </c>
      <c r="P47" s="34">
        <f t="shared" si="0"/>
        <v>1500.1607827</v>
      </c>
      <c r="Q47" s="141"/>
      <c r="R47" s="27">
        <f t="shared" si="1"/>
        <v>1</v>
      </c>
      <c r="S47" s="32">
        <f t="shared" si="2"/>
        <v>1</v>
      </c>
      <c r="T47" s="141"/>
      <c r="U47" s="38">
        <f t="shared" si="3"/>
        <v>8.5496526591989766E-2</v>
      </c>
      <c r="V47" s="32">
        <f t="shared" si="4"/>
        <v>8.8666666763632107E-2</v>
      </c>
      <c r="W47" s="141"/>
      <c r="X47" s="73">
        <f t="shared" si="5"/>
        <v>4000</v>
      </c>
      <c r="Y47" s="40">
        <f t="shared" si="6"/>
        <v>14970330.228864796</v>
      </c>
      <c r="Z47" s="40">
        <f t="shared" si="7"/>
        <v>297784.59642822598</v>
      </c>
      <c r="AA47" s="40">
        <f t="shared" si="8"/>
        <v>12689.178806487706</v>
      </c>
      <c r="AB47" s="41">
        <f t="shared" si="9"/>
        <v>9590.021557061571</v>
      </c>
      <c r="AD47" s="39">
        <f t="shared" ref="AD47:AD54" si="13">SUM(X47:AB47)</f>
        <v>15294394.025656572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12"/>
        <v>14307.369999999999</v>
      </c>
      <c r="P48" s="34">
        <f t="shared" si="0"/>
        <v>1506.3850897999998</v>
      </c>
      <c r="Q48" s="141"/>
      <c r="R48" s="27">
        <f t="shared" si="1"/>
        <v>1</v>
      </c>
      <c r="S48" s="32">
        <f t="shared" si="2"/>
        <v>1</v>
      </c>
      <c r="T48" s="141"/>
      <c r="U48" s="38">
        <f t="shared" si="3"/>
        <v>8.5496544104914626E-2</v>
      </c>
      <c r="V48" s="32">
        <f t="shared" si="4"/>
        <v>8.8666666765251437E-2</v>
      </c>
      <c r="W48" s="141"/>
      <c r="X48" s="73">
        <f t="shared" si="5"/>
        <v>4000</v>
      </c>
      <c r="Y48" s="40">
        <f t="shared" si="6"/>
        <v>15033431.808984108</v>
      </c>
      <c r="Z48" s="40">
        <f t="shared" si="7"/>
        <v>299040.60949332395</v>
      </c>
      <c r="AA48" s="40">
        <f t="shared" si="8"/>
        <v>12513.135257578189</v>
      </c>
      <c r="AB48" s="41">
        <f t="shared" si="9"/>
        <v>9630.1985389679976</v>
      </c>
      <c r="AD48" s="39">
        <f t="shared" si="13"/>
        <v>15358615.752273979</v>
      </c>
      <c r="AE48" s="120"/>
      <c r="AF48" s="85" t="s">
        <v>47</v>
      </c>
      <c r="AG48" s="86"/>
      <c r="AH48" s="87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12"/>
        <v>14367.485000000001</v>
      </c>
      <c r="P49" s="34">
        <f t="shared" si="0"/>
        <v>1512.6093968999999</v>
      </c>
      <c r="Q49" s="141"/>
      <c r="R49" s="27">
        <f t="shared" si="1"/>
        <v>1</v>
      </c>
      <c r="S49" s="32">
        <f t="shared" si="2"/>
        <v>1</v>
      </c>
      <c r="T49" s="141"/>
      <c r="U49" s="38">
        <f t="shared" si="3"/>
        <v>8.5496561839987467E-2</v>
      </c>
      <c r="V49" s="32">
        <f t="shared" si="4"/>
        <v>8.8666666766890945E-2</v>
      </c>
      <c r="W49" s="141"/>
      <c r="X49" s="73">
        <f t="shared" si="5"/>
        <v>4000</v>
      </c>
      <c r="Y49" s="40">
        <f t="shared" si="6"/>
        <v>15096533.450048011</v>
      </c>
      <c r="Z49" s="40">
        <f t="shared" si="7"/>
        <v>300296.62255842204</v>
      </c>
      <c r="AA49" s="40">
        <f t="shared" si="8"/>
        <v>12335.162428099306</v>
      </c>
      <c r="AB49" s="41">
        <f t="shared" si="9"/>
        <v>9670.375520874426</v>
      </c>
      <c r="AD49" s="39">
        <f t="shared" si="13"/>
        <v>15422835.610555407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12"/>
        <v>14427.6</v>
      </c>
      <c r="P50" s="34">
        <f t="shared" si="0"/>
        <v>1518.8337039999999</v>
      </c>
      <c r="Q50" s="141"/>
      <c r="R50" s="27">
        <f t="shared" si="1"/>
        <v>1</v>
      </c>
      <c r="S50" s="32">
        <f t="shared" si="2"/>
        <v>1</v>
      </c>
      <c r="T50" s="141"/>
      <c r="U50" s="38">
        <f t="shared" si="3"/>
        <v>8.5496579799078987E-2</v>
      </c>
      <c r="V50" s="32">
        <f t="shared" si="4"/>
        <v>8.8666666768550825E-2</v>
      </c>
      <c r="W50" s="141"/>
      <c r="X50" s="73">
        <f t="shared" si="5"/>
        <v>4000</v>
      </c>
      <c r="Y50" s="40">
        <f t="shared" si="6"/>
        <v>15159635.152827939</v>
      </c>
      <c r="Z50" s="40">
        <f t="shared" si="7"/>
        <v>301552.63562352001</v>
      </c>
      <c r="AA50" s="40">
        <f t="shared" si="8"/>
        <v>12155.260318051045</v>
      </c>
      <c r="AB50" s="41">
        <f t="shared" si="9"/>
        <v>9710.5525027808544</v>
      </c>
      <c r="AD50" s="39">
        <f t="shared" si="13"/>
        <v>15487053.601272291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12"/>
        <v>14487.715</v>
      </c>
      <c r="P51" s="34">
        <f t="shared" si="0"/>
        <v>1525.0580110999999</v>
      </c>
      <c r="Q51" s="141"/>
      <c r="R51" s="27">
        <f t="shared" si="1"/>
        <v>1</v>
      </c>
      <c r="S51" s="32">
        <f t="shared" si="2"/>
        <v>1</v>
      </c>
      <c r="T51" s="141"/>
      <c r="U51" s="38">
        <f t="shared" si="3"/>
        <v>8.5496597984067738E-2</v>
      </c>
      <c r="V51" s="32">
        <f t="shared" si="4"/>
        <v>8.8666666770231245E-2</v>
      </c>
      <c r="W51" s="141"/>
      <c r="X51" s="73">
        <f t="shared" si="5"/>
        <v>4000</v>
      </c>
      <c r="Y51" s="40">
        <f t="shared" si="6"/>
        <v>15222736.918101804</v>
      </c>
      <c r="Z51" s="40">
        <f t="shared" si="7"/>
        <v>302808.64868861798</v>
      </c>
      <c r="AA51" s="40">
        <f t="shared" si="8"/>
        <v>11973.42892743341</v>
      </c>
      <c r="AB51" s="41">
        <f t="shared" si="9"/>
        <v>9750.7294846872828</v>
      </c>
      <c r="AD51" s="39">
        <f t="shared" si="13"/>
        <v>15551269.725202542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12"/>
        <v>14547.83</v>
      </c>
      <c r="P52" s="34">
        <f t="shared" si="0"/>
        <v>1531.2823182</v>
      </c>
      <c r="Q52" s="141"/>
      <c r="R52" s="27">
        <f t="shared" si="1"/>
        <v>1</v>
      </c>
      <c r="S52" s="32">
        <f t="shared" si="2"/>
        <v>1</v>
      </c>
      <c r="T52" s="141"/>
      <c r="U52" s="38">
        <f t="shared" si="3"/>
        <v>8.5496616396840128E-2</v>
      </c>
      <c r="V52" s="32">
        <f t="shared" si="4"/>
        <v>8.8666666771932356E-2</v>
      </c>
      <c r="W52" s="141"/>
      <c r="X52" s="73">
        <f t="shared" si="5"/>
        <v>4000</v>
      </c>
      <c r="Y52" s="40">
        <f t="shared" si="6"/>
        <v>15285838.74665405</v>
      </c>
      <c r="Z52" s="40">
        <f t="shared" si="7"/>
        <v>304064.66175371595</v>
      </c>
      <c r="AA52" s="40">
        <f t="shared" si="8"/>
        <v>11789.668256246401</v>
      </c>
      <c r="AB52" s="41">
        <f t="shared" si="9"/>
        <v>9790.9064665937094</v>
      </c>
      <c r="AD52" s="39">
        <f t="shared" si="13"/>
        <v>15615483.983130606</v>
      </c>
      <c r="AE52" s="120"/>
      <c r="AF52" s="85" t="s">
        <v>48</v>
      </c>
      <c r="AG52" s="86"/>
      <c r="AH52" s="87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12"/>
        <v>14607.945</v>
      </c>
      <c r="P53" s="34">
        <f t="shared" si="0"/>
        <v>1537.5066252999998</v>
      </c>
      <c r="Q53" s="141"/>
      <c r="R53" s="27">
        <f t="shared" si="1"/>
        <v>1</v>
      </c>
      <c r="S53" s="32">
        <f t="shared" si="2"/>
        <v>1</v>
      </c>
      <c r="T53" s="141"/>
      <c r="U53" s="38">
        <f t="shared" si="3"/>
        <v>8.5496635039290364E-2</v>
      </c>
      <c r="V53" s="32">
        <f t="shared" si="4"/>
        <v>8.866666677365434E-2</v>
      </c>
      <c r="W53" s="141"/>
      <c r="X53" s="73">
        <f t="shared" si="5"/>
        <v>4000</v>
      </c>
      <c r="Y53" s="40">
        <f t="shared" si="6"/>
        <v>15348940.639275633</v>
      </c>
      <c r="Z53" s="40">
        <f t="shared" si="7"/>
        <v>305320.67481881403</v>
      </c>
      <c r="AA53" s="40">
        <f t="shared" si="8"/>
        <v>11603.978304490025</v>
      </c>
      <c r="AB53" s="41">
        <f t="shared" si="9"/>
        <v>9831.0834485001378</v>
      </c>
      <c r="AD53" s="39">
        <f t="shared" si="13"/>
        <v>15679696.375847436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12"/>
        <v>14668.06</v>
      </c>
      <c r="P54" s="34">
        <f t="shared" si="0"/>
        <v>1543.7309323999998</v>
      </c>
      <c r="Q54" s="142"/>
      <c r="R54" s="27">
        <f t="shared" si="1"/>
        <v>1</v>
      </c>
      <c r="S54" s="32">
        <f t="shared" si="2"/>
        <v>1</v>
      </c>
      <c r="T54" s="142"/>
      <c r="U54" s="38">
        <f t="shared" si="3"/>
        <v>8.549665391332055E-2</v>
      </c>
      <c r="V54" s="32">
        <f t="shared" si="4"/>
        <v>8.8666666775397376E-2</v>
      </c>
      <c r="W54" s="142"/>
      <c r="X54" s="73">
        <f t="shared" si="5"/>
        <v>4000</v>
      </c>
      <c r="Y54" s="40">
        <f t="shared" si="6"/>
        <v>15412042.59676409</v>
      </c>
      <c r="Z54" s="40">
        <f t="shared" si="7"/>
        <v>306576.68788391195</v>
      </c>
      <c r="AA54" s="40">
        <f t="shared" si="8"/>
        <v>11416.35907216427</v>
      </c>
      <c r="AB54" s="41">
        <f t="shared" si="9"/>
        <v>9871.2604304065662</v>
      </c>
      <c r="AD54" s="39">
        <f t="shared" si="13"/>
        <v>15743906.904150572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657799631.13587451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643644296.72829139</v>
      </c>
      <c r="Z56" s="65">
        <f>SUM(Z9:Z54)</f>
        <v>12802554.12028352</v>
      </c>
      <c r="AA56" s="65">
        <f>SUM(AA9:AA54)</f>
        <v>688285.48377404804</v>
      </c>
      <c r="AB56" s="72">
        <f>SUM(AB9:AB54)</f>
        <v>412494.80352554889</v>
      </c>
      <c r="AD56" s="66">
        <f>X56+Y56+Z56+AA56+AB56</f>
        <v>657799631.13587451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44" t="s">
        <v>70</v>
      </c>
      <c r="Z2" s="145"/>
      <c r="AA2" s="146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69</v>
      </c>
      <c r="P3" s="154"/>
      <c r="Q3" s="141"/>
      <c r="R3" s="73"/>
      <c r="S3" s="73"/>
      <c r="T3" s="141"/>
      <c r="U3" s="73"/>
      <c r="V3" s="73"/>
      <c r="W3" s="141"/>
      <c r="Y3" s="147"/>
      <c r="Z3" s="148"/>
      <c r="AA3" s="149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73"/>
      <c r="S4" s="73"/>
      <c r="T4" s="141"/>
      <c r="U4" s="73"/>
      <c r="V4" s="73"/>
      <c r="W4" s="141"/>
      <c r="Y4" s="150"/>
      <c r="Z4" s="151"/>
      <c r="AA4" s="152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D9</f>
        <v>11902.77</v>
      </c>
      <c r="P9" s="34">
        <f>E9+(I9)</f>
        <v>1239.4128057999999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8.5495997799554108E-2</v>
      </c>
      <c r="V9" s="32">
        <f>($AI$7/$AG$12)*(1+0.15*(P9/$AG$10)^4)+$AH$32</f>
        <v>8.8666666711844949E-2</v>
      </c>
      <c r="W9" s="141"/>
      <c r="X9" s="73">
        <f>($AG$7*$AG$8*S9+$AG$15*$AG$16*R9)*$AG$24</f>
        <v>4000</v>
      </c>
      <c r="Y9" s="40">
        <f>(O9*U9*$AG$30+P9*V9*$AG$29)*365</f>
        <v>12497932.578933246</v>
      </c>
      <c r="Z9" s="40">
        <f>(O9*$AI$15*$AG$37+P9*$AI$7*$AG$36)*365</f>
        <v>248721.24688940399</v>
      </c>
      <c r="AA9" s="40">
        <f>O9*$AI$15*($AG$41+$AG$40*(1-M9))*365</f>
        <v>17149.243132258383</v>
      </c>
      <c r="AB9" s="41">
        <f>365*((P9*$AI$7*($AG$53*$AG$54+$AG$49*$AG$50+$AG$45*$AG$46))+(O9*1.6*$AI$15*($AG$53*$AG$55+$AG$49*$AG$51+$AG$45*$AG$47)))</f>
        <v>7974.1039341394426</v>
      </c>
      <c r="AD9" s="39">
        <f>SUM(X9:AB9)</f>
        <v>12775777.172889046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 t="shared" ref="O10:O54" si="0">D10</f>
        <v>12023</v>
      </c>
      <c r="P10" s="34">
        <f t="shared" ref="P10:P54" si="1">E10+(I10)</f>
        <v>1251.86142</v>
      </c>
      <c r="Q10" s="141"/>
      <c r="R10" s="27">
        <f t="shared" ref="R10:R54" si="2">IF(O10&lt;$AG$18,1,2)</f>
        <v>1</v>
      </c>
      <c r="S10" s="32">
        <f t="shared" ref="S10:S54" si="3">IF(P10&lt;$AG$10,1,2)</f>
        <v>1</v>
      </c>
      <c r="T10" s="141"/>
      <c r="U10" s="38">
        <f t="shared" ref="U10:U54" si="4">($AI$15/$AG$20)*(1+0.15*(O10/$AG$18)^4)+$AH$33</f>
        <v>8.5496018404245255E-2</v>
      </c>
      <c r="V10" s="32">
        <f t="shared" ref="V10:V54" si="5">($AI$7/$AG$12)*(1+0.15*(P10/$AG$10)^4)+$AH$32</f>
        <v>8.8666666713687545E-2</v>
      </c>
      <c r="W10" s="141"/>
      <c r="X10" s="73">
        <f t="shared" ref="X10:X54" si="6">($AG$7*$AG$8*S10+$AG$15*$AG$16*R10)*$AG$24</f>
        <v>4000</v>
      </c>
      <c r="Y10" s="40">
        <f t="shared" ref="Y10:Y54" si="7">(O10*U10*$AG$30+P10*V10*$AG$29)*365</f>
        <v>12624132.092422761</v>
      </c>
      <c r="Z10" s="40">
        <f t="shared" ref="Z10:Z54" si="8">(O10*$AI$15*$AG$37+P10*$AI$7*$AG$36)*365</f>
        <v>251233.27301960002</v>
      </c>
      <c r="AA10" s="40">
        <f t="shared" ref="AA10:AA54" si="9">O10*$AI$15*($AG$41+$AG$40*(1-M10))*365</f>
        <v>17314.231670626003</v>
      </c>
      <c r="AB10" s="41">
        <f t="shared" ref="AB10:AB54" si="10">365*((P10*$AI$7*($AG$53*$AG$54+$AG$49*$AG$50+$AG$45*$AG$46))+(O10*1.6*$AI$15*($AG$53*$AG$55+$AG$49*$AG$51+$AG$45*$AG$47)))</f>
        <v>8054.4578979522985</v>
      </c>
      <c r="AD10" s="39">
        <f t="shared" ref="AD10:AD46" si="11">SUM(X10:AB10)</f>
        <v>12904734.055010939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si="0"/>
        <v>12143.23</v>
      </c>
      <c r="P11" s="34">
        <f t="shared" si="1"/>
        <v>1264.3100341999998</v>
      </c>
      <c r="Q11" s="141"/>
      <c r="R11" s="27">
        <f t="shared" si="2"/>
        <v>1</v>
      </c>
      <c r="S11" s="32">
        <f t="shared" si="3"/>
        <v>1</v>
      </c>
      <c r="T11" s="141"/>
      <c r="U11" s="38">
        <f t="shared" si="4"/>
        <v>8.5496039636437357E-2</v>
      </c>
      <c r="V11" s="32">
        <f t="shared" si="5"/>
        <v>8.8666666715585957E-2</v>
      </c>
      <c r="W11" s="141"/>
      <c r="X11" s="73">
        <f t="shared" si="6"/>
        <v>4000</v>
      </c>
      <c r="Y11" s="40">
        <f t="shared" si="7"/>
        <v>12750331.750580139</v>
      </c>
      <c r="Z11" s="40">
        <f t="shared" si="8"/>
        <v>253745.29914979596</v>
      </c>
      <c r="AA11" s="40">
        <f t="shared" si="9"/>
        <v>17477.465184511639</v>
      </c>
      <c r="AB11" s="41">
        <f t="shared" si="10"/>
        <v>8134.8118617651553</v>
      </c>
      <c r="AD11" s="39">
        <f t="shared" si="11"/>
        <v>13033689.326776212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0"/>
        <v>12263.46</v>
      </c>
      <c r="P12" s="34">
        <f t="shared" si="1"/>
        <v>1276.7586483999999</v>
      </c>
      <c r="Q12" s="141"/>
      <c r="R12" s="27">
        <f t="shared" si="2"/>
        <v>1</v>
      </c>
      <c r="S12" s="32">
        <f t="shared" si="3"/>
        <v>1</v>
      </c>
      <c r="T12" s="141"/>
      <c r="U12" s="38">
        <f t="shared" si="4"/>
        <v>8.5496061508742976E-2</v>
      </c>
      <c r="V12" s="32">
        <f t="shared" si="5"/>
        <v>8.8666666717541268E-2</v>
      </c>
      <c r="W12" s="141"/>
      <c r="X12" s="73">
        <f t="shared" si="6"/>
        <v>4000</v>
      </c>
      <c r="Y12" s="40">
        <f t="shared" si="7"/>
        <v>12876531.557788806</v>
      </c>
      <c r="Z12" s="40">
        <f t="shared" si="8"/>
        <v>256257.32527999196</v>
      </c>
      <c r="AA12" s="40">
        <f t="shared" si="9"/>
        <v>17638.278726751319</v>
      </c>
      <c r="AB12" s="41">
        <f t="shared" si="10"/>
        <v>8215.1658255780112</v>
      </c>
      <c r="AD12" s="39">
        <f t="shared" si="11"/>
        <v>13162642.327621127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0"/>
        <v>12383.69</v>
      </c>
      <c r="P13" s="34">
        <f t="shared" si="1"/>
        <v>1289.2072625999999</v>
      </c>
      <c r="Q13" s="141"/>
      <c r="R13" s="27">
        <f t="shared" si="2"/>
        <v>1</v>
      </c>
      <c r="S13" s="32">
        <f t="shared" si="3"/>
        <v>1</v>
      </c>
      <c r="T13" s="141"/>
      <c r="U13" s="38">
        <f t="shared" si="4"/>
        <v>8.5496084033900174E-2</v>
      </c>
      <c r="V13" s="32">
        <f t="shared" si="5"/>
        <v>8.8666666719554615E-2</v>
      </c>
      <c r="W13" s="141"/>
      <c r="X13" s="73">
        <f t="shared" si="6"/>
        <v>4000</v>
      </c>
      <c r="Y13" s="40">
        <f t="shared" si="7"/>
        <v>13002731.518519865</v>
      </c>
      <c r="Z13" s="40">
        <f t="shared" si="8"/>
        <v>258769.35141018804</v>
      </c>
      <c r="AA13" s="40">
        <f t="shared" si="9"/>
        <v>17785.753356209741</v>
      </c>
      <c r="AB13" s="41">
        <f t="shared" si="10"/>
        <v>8295.519789390868</v>
      </c>
      <c r="AD13" s="39">
        <f t="shared" si="11"/>
        <v>13291582.143075652</v>
      </c>
      <c r="AE13" s="12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0"/>
        <v>12503.92</v>
      </c>
      <c r="P14" s="34">
        <f t="shared" si="1"/>
        <v>1301.6558768</v>
      </c>
      <c r="Q14" s="141"/>
      <c r="R14" s="27">
        <f t="shared" si="2"/>
        <v>1</v>
      </c>
      <c r="S14" s="32">
        <f t="shared" si="3"/>
        <v>1</v>
      </c>
      <c r="T14" s="141"/>
      <c r="U14" s="38">
        <f t="shared" si="4"/>
        <v>8.5496107224772494E-2</v>
      </c>
      <c r="V14" s="32">
        <f t="shared" si="5"/>
        <v>8.8666666721627138E-2</v>
      </c>
      <c r="W14" s="141"/>
      <c r="X14" s="73">
        <f>($AG$7*$AG$8*S14+$AG$15*$AG$16*R14)*$AG$24+(AG26*AG7)</f>
        <v>72000</v>
      </c>
      <c r="Y14" s="40">
        <f t="shared" si="7"/>
        <v>13128931.637332946</v>
      </c>
      <c r="Z14" s="40">
        <f t="shared" si="8"/>
        <v>261281.37754038398</v>
      </c>
      <c r="AA14" s="40">
        <f t="shared" si="9"/>
        <v>17757.785394045473</v>
      </c>
      <c r="AB14" s="41">
        <f t="shared" si="10"/>
        <v>8375.8737532037248</v>
      </c>
      <c r="AD14" s="39">
        <f t="shared" si="11"/>
        <v>13488346.674020577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0"/>
        <v>12624.15</v>
      </c>
      <c r="P15" s="34">
        <f t="shared" si="1"/>
        <v>1314.1044909999998</v>
      </c>
      <c r="Q15" s="141"/>
      <c r="R15" s="27">
        <f t="shared" si="2"/>
        <v>1</v>
      </c>
      <c r="S15" s="32">
        <f t="shared" si="3"/>
        <v>1</v>
      </c>
      <c r="T15" s="141"/>
      <c r="U15" s="38">
        <f t="shared" si="4"/>
        <v>8.5496131094349004E-2</v>
      </c>
      <c r="V15" s="32">
        <f t="shared" si="5"/>
        <v>8.8666666723759988E-2</v>
      </c>
      <c r="W15" s="141"/>
      <c r="X15" s="73">
        <f t="shared" si="6"/>
        <v>4000</v>
      </c>
      <c r="Y15" s="40">
        <f t="shared" si="7"/>
        <v>13255131.918877076</v>
      </c>
      <c r="Z15" s="40">
        <f t="shared" si="8"/>
        <v>263793.40367058001</v>
      </c>
      <c r="AA15" s="40">
        <f t="shared" si="9"/>
        <v>17725.958870742455</v>
      </c>
      <c r="AB15" s="41">
        <f t="shared" si="10"/>
        <v>8456.2277170165798</v>
      </c>
      <c r="AD15" s="39">
        <f t="shared" si="11"/>
        <v>13549107.509135414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0"/>
        <v>12744.38</v>
      </c>
      <c r="P16" s="34">
        <f t="shared" si="1"/>
        <v>1326.5531051999999</v>
      </c>
      <c r="Q16" s="141"/>
      <c r="R16" s="27">
        <f t="shared" si="2"/>
        <v>1</v>
      </c>
      <c r="S16" s="32">
        <f t="shared" si="3"/>
        <v>1</v>
      </c>
      <c r="T16" s="141"/>
      <c r="U16" s="38">
        <f t="shared" si="4"/>
        <v>8.5496155655744241E-2</v>
      </c>
      <c r="V16" s="32">
        <f t="shared" si="5"/>
        <v>8.866666672595433E-2</v>
      </c>
      <c r="W16" s="141"/>
      <c r="X16" s="73">
        <f t="shared" si="6"/>
        <v>4000</v>
      </c>
      <c r="Y16" s="40">
        <f t="shared" si="7"/>
        <v>13381332.367891559</v>
      </c>
      <c r="Z16" s="40">
        <f t="shared" si="8"/>
        <v>266305.42980077595</v>
      </c>
      <c r="AA16" s="40">
        <f t="shared" si="9"/>
        <v>17690.273786300691</v>
      </c>
      <c r="AB16" s="41">
        <f t="shared" si="10"/>
        <v>8536.5816808294367</v>
      </c>
      <c r="AD16" s="39">
        <f t="shared" si="11"/>
        <v>13677864.653159466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0"/>
        <v>12864.61</v>
      </c>
      <c r="P17" s="34">
        <f t="shared" si="1"/>
        <v>1339.0017194</v>
      </c>
      <c r="Q17" s="141"/>
      <c r="R17" s="27">
        <f t="shared" si="2"/>
        <v>1</v>
      </c>
      <c r="S17" s="32">
        <f t="shared" si="3"/>
        <v>1</v>
      </c>
      <c r="T17" s="141"/>
      <c r="U17" s="38">
        <f t="shared" si="4"/>
        <v>8.5496180922198267E-2</v>
      </c>
      <c r="V17" s="32">
        <f t="shared" si="5"/>
        <v>8.8666666728211316E-2</v>
      </c>
      <c r="W17" s="141"/>
      <c r="X17" s="73">
        <f t="shared" si="6"/>
        <v>4000</v>
      </c>
      <c r="Y17" s="40">
        <f t="shared" si="7"/>
        <v>13507532.989206828</v>
      </c>
      <c r="Z17" s="40">
        <f t="shared" si="8"/>
        <v>268817.45593097201</v>
      </c>
      <c r="AA17" s="40">
        <f t="shared" si="9"/>
        <v>17650.730140720189</v>
      </c>
      <c r="AB17" s="41">
        <f t="shared" si="10"/>
        <v>8616.9356446422953</v>
      </c>
      <c r="AD17" s="39">
        <f t="shared" si="11"/>
        <v>13806618.110923162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0"/>
        <v>12984.84</v>
      </c>
      <c r="P18" s="34">
        <f t="shared" si="1"/>
        <v>1351.4503336</v>
      </c>
      <c r="Q18" s="141"/>
      <c r="R18" s="27">
        <f t="shared" si="2"/>
        <v>1</v>
      </c>
      <c r="S18" s="32">
        <f t="shared" si="3"/>
        <v>1</v>
      </c>
      <c r="T18" s="141"/>
      <c r="U18" s="38">
        <f t="shared" si="4"/>
        <v>8.5496206907076627E-2</v>
      </c>
      <c r="V18" s="32">
        <f t="shared" si="5"/>
        <v>8.866666673053214E-2</v>
      </c>
      <c r="W18" s="141"/>
      <c r="X18" s="73">
        <f t="shared" si="6"/>
        <v>4000</v>
      </c>
      <c r="Y18" s="40">
        <f t="shared" si="7"/>
        <v>13633733.787745316</v>
      </c>
      <c r="Z18" s="40">
        <f t="shared" si="8"/>
        <v>271329.482061168</v>
      </c>
      <c r="AA18" s="40">
        <f t="shared" si="9"/>
        <v>17607.327934000925</v>
      </c>
      <c r="AB18" s="41">
        <f t="shared" si="10"/>
        <v>8697.2896084551503</v>
      </c>
      <c r="AD18" s="39">
        <f t="shared" si="11"/>
        <v>13935367.887348939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0"/>
        <v>13105.07</v>
      </c>
      <c r="P19" s="34">
        <f t="shared" si="1"/>
        <v>1363.8989477999999</v>
      </c>
      <c r="Q19" s="141"/>
      <c r="R19" s="27">
        <f t="shared" si="2"/>
        <v>1</v>
      </c>
      <c r="S19" s="32">
        <f t="shared" si="3"/>
        <v>1</v>
      </c>
      <c r="T19" s="141"/>
      <c r="U19" s="38">
        <f t="shared" si="4"/>
        <v>8.5496233623870363E-2</v>
      </c>
      <c r="V19" s="32">
        <f t="shared" si="5"/>
        <v>8.8666666732917981E-2</v>
      </c>
      <c r="W19" s="141"/>
      <c r="X19" s="73">
        <f t="shared" si="6"/>
        <v>4000</v>
      </c>
      <c r="Y19" s="40">
        <f t="shared" si="7"/>
        <v>13759934.768522345</v>
      </c>
      <c r="Z19" s="40">
        <f t="shared" si="8"/>
        <v>273841.508191364</v>
      </c>
      <c r="AA19" s="40">
        <f t="shared" si="9"/>
        <v>17560.067166142919</v>
      </c>
      <c r="AB19" s="41">
        <f t="shared" si="10"/>
        <v>8777.6435722680053</v>
      </c>
      <c r="AD19" s="39">
        <f t="shared" si="11"/>
        <v>14064113.987452118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0"/>
        <v>13225.3</v>
      </c>
      <c r="P20" s="34">
        <f t="shared" si="1"/>
        <v>1376.3475619999999</v>
      </c>
      <c r="Q20" s="141"/>
      <c r="R20" s="27">
        <f t="shared" si="2"/>
        <v>1</v>
      </c>
      <c r="S20" s="32">
        <f t="shared" si="3"/>
        <v>1</v>
      </c>
      <c r="T20" s="141"/>
      <c r="U20" s="38">
        <f t="shared" si="4"/>
        <v>8.5496261086196013E-2</v>
      </c>
      <c r="V20" s="32">
        <f t="shared" si="5"/>
        <v>8.8666666735370062E-2</v>
      </c>
      <c r="W20" s="141"/>
      <c r="X20" s="73">
        <f t="shared" si="6"/>
        <v>4000</v>
      </c>
      <c r="Y20" s="40">
        <f t="shared" si="7"/>
        <v>13886135.936646957</v>
      </c>
      <c r="Z20" s="40">
        <f t="shared" si="8"/>
        <v>276353.53432155994</v>
      </c>
      <c r="AA20" s="40">
        <f t="shared" si="9"/>
        <v>17508.94783714617</v>
      </c>
      <c r="AB20" s="41">
        <f t="shared" si="10"/>
        <v>8857.9975360808621</v>
      </c>
      <c r="AD20" s="39">
        <f t="shared" si="11"/>
        <v>14192856.416341743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0"/>
        <v>13345.53</v>
      </c>
      <c r="P21" s="34">
        <f t="shared" si="1"/>
        <v>1388.7961762</v>
      </c>
      <c r="Q21" s="141"/>
      <c r="R21" s="27">
        <f t="shared" si="2"/>
        <v>1</v>
      </c>
      <c r="S21" s="32">
        <f t="shared" si="3"/>
        <v>1</v>
      </c>
      <c r="T21" s="141"/>
      <c r="U21" s="38">
        <f t="shared" si="4"/>
        <v>8.5496289307795625E-2</v>
      </c>
      <c r="V21" s="32">
        <f t="shared" si="5"/>
        <v>8.8666666737889588E-2</v>
      </c>
      <c r="W21" s="141"/>
      <c r="X21" s="73">
        <f t="shared" si="6"/>
        <v>4000</v>
      </c>
      <c r="Y21" s="40">
        <f t="shared" si="7"/>
        <v>14012337.297322819</v>
      </c>
      <c r="Z21" s="40">
        <f t="shared" si="8"/>
        <v>278865.560451756</v>
      </c>
      <c r="AA21" s="40">
        <f t="shared" si="9"/>
        <v>17453.969947010672</v>
      </c>
      <c r="AB21" s="41">
        <f t="shared" si="10"/>
        <v>8938.3514998937208</v>
      </c>
      <c r="AD21" s="39">
        <f t="shared" si="11"/>
        <v>14321595.179221479</v>
      </c>
      <c r="AE21" s="12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0"/>
        <v>13465.76</v>
      </c>
      <c r="P22" s="34">
        <f t="shared" si="1"/>
        <v>1401.2447903999998</v>
      </c>
      <c r="Q22" s="141"/>
      <c r="R22" s="27">
        <f t="shared" si="2"/>
        <v>1</v>
      </c>
      <c r="S22" s="32">
        <f t="shared" si="3"/>
        <v>1</v>
      </c>
      <c r="T22" s="141"/>
      <c r="U22" s="38">
        <f t="shared" si="4"/>
        <v>8.5496318302536747E-2</v>
      </c>
      <c r="V22" s="32">
        <f t="shared" si="5"/>
        <v>8.8666666740477795E-2</v>
      </c>
      <c r="W22" s="141"/>
      <c r="X22" s="73">
        <f t="shared" si="6"/>
        <v>4000</v>
      </c>
      <c r="Y22" s="40">
        <f t="shared" si="7"/>
        <v>14138538.855849065</v>
      </c>
      <c r="Z22" s="40">
        <f t="shared" si="8"/>
        <v>281377.586581952</v>
      </c>
      <c r="AA22" s="40">
        <f t="shared" si="9"/>
        <v>17395.133495736423</v>
      </c>
      <c r="AB22" s="41">
        <f t="shared" si="10"/>
        <v>9018.7054637065739</v>
      </c>
      <c r="AD22" s="39">
        <f t="shared" si="11"/>
        <v>14450330.281390462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0"/>
        <v>13585.99</v>
      </c>
      <c r="P23" s="34">
        <f t="shared" si="1"/>
        <v>1413.6934045999999</v>
      </c>
      <c r="Q23" s="141"/>
      <c r="R23" s="27">
        <f t="shared" si="2"/>
        <v>1</v>
      </c>
      <c r="S23" s="32">
        <f t="shared" si="3"/>
        <v>1</v>
      </c>
      <c r="T23" s="141"/>
      <c r="U23" s="38">
        <f t="shared" si="4"/>
        <v>8.5496348084412407E-2</v>
      </c>
      <c r="V23" s="32">
        <f t="shared" si="5"/>
        <v>8.8666666743135891E-2</v>
      </c>
      <c r="W23" s="141"/>
      <c r="X23" s="73">
        <f t="shared" si="6"/>
        <v>4000</v>
      </c>
      <c r="Y23" s="40">
        <f t="shared" si="7"/>
        <v>14264740.617621168</v>
      </c>
      <c r="Z23" s="40">
        <f t="shared" si="8"/>
        <v>283889.61271214799</v>
      </c>
      <c r="AA23" s="40">
        <f t="shared" si="9"/>
        <v>17332.438483323433</v>
      </c>
      <c r="AB23" s="41">
        <f t="shared" si="10"/>
        <v>9099.0594275194326</v>
      </c>
      <c r="AD23" s="39">
        <f t="shared" si="11"/>
        <v>14579061.728244161</v>
      </c>
      <c r="AE23" s="120"/>
      <c r="AF23" s="54" t="s">
        <v>35</v>
      </c>
      <c r="AG23" s="24"/>
      <c r="AH23" s="47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0"/>
        <v>13706.220000000001</v>
      </c>
      <c r="P24" s="34">
        <f t="shared" si="1"/>
        <v>1426.1420188</v>
      </c>
      <c r="Q24" s="141"/>
      <c r="R24" s="27">
        <f t="shared" si="2"/>
        <v>1</v>
      </c>
      <c r="S24" s="32">
        <f t="shared" si="3"/>
        <v>1</v>
      </c>
      <c r="T24" s="141"/>
      <c r="U24" s="38">
        <f t="shared" si="4"/>
        <v>8.5496378667541145E-2</v>
      </c>
      <c r="V24" s="32">
        <f t="shared" si="5"/>
        <v>8.8666666745865153E-2</v>
      </c>
      <c r="W24" s="141"/>
      <c r="X24" s="73">
        <f t="shared" si="6"/>
        <v>4000</v>
      </c>
      <c r="Y24" s="40">
        <f t="shared" si="7"/>
        <v>14390942.58813183</v>
      </c>
      <c r="Z24" s="40">
        <f t="shared" si="8"/>
        <v>286401.63884234405</v>
      </c>
      <c r="AA24" s="40">
        <f t="shared" si="9"/>
        <v>17265.884909771696</v>
      </c>
      <c r="AB24" s="41">
        <f t="shared" si="10"/>
        <v>9179.4133913322894</v>
      </c>
      <c r="AD24" s="39">
        <f t="shared" si="11"/>
        <v>14707789.525275279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0"/>
        <v>13826.45</v>
      </c>
      <c r="P25" s="34">
        <f t="shared" si="1"/>
        <v>1438.590633</v>
      </c>
      <c r="Q25" s="141"/>
      <c r="R25" s="27">
        <f t="shared" si="2"/>
        <v>1</v>
      </c>
      <c r="S25" s="32">
        <f t="shared" si="3"/>
        <v>1</v>
      </c>
      <c r="T25" s="141"/>
      <c r="U25" s="38">
        <f t="shared" si="4"/>
        <v>8.5496410066166997E-2</v>
      </c>
      <c r="V25" s="32">
        <f t="shared" si="5"/>
        <v>8.8666666748666828E-2</v>
      </c>
      <c r="W25" s="141"/>
      <c r="X25" s="73">
        <f t="shared" si="6"/>
        <v>4000</v>
      </c>
      <c r="Y25" s="40">
        <f t="shared" si="7"/>
        <v>14517144.772971814</v>
      </c>
      <c r="Z25" s="40">
        <f t="shared" si="8"/>
        <v>288913.66497253993</v>
      </c>
      <c r="AA25" s="40">
        <f t="shared" si="9"/>
        <v>17195.472775081202</v>
      </c>
      <c r="AB25" s="41">
        <f t="shared" si="10"/>
        <v>9259.7673551451444</v>
      </c>
      <c r="AD25" s="39">
        <f t="shared" si="11"/>
        <v>14836513.678074582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0"/>
        <v>13946.68</v>
      </c>
      <c r="P26" s="34">
        <f t="shared" si="1"/>
        <v>1451.0392471999999</v>
      </c>
      <c r="Q26" s="141"/>
      <c r="R26" s="27">
        <f t="shared" si="2"/>
        <v>1</v>
      </c>
      <c r="S26" s="32">
        <f t="shared" si="3"/>
        <v>1</v>
      </c>
      <c r="T26" s="141"/>
      <c r="U26" s="38">
        <f t="shared" si="4"/>
        <v>8.5496442294659483E-2</v>
      </c>
      <c r="V26" s="32">
        <f t="shared" si="5"/>
        <v>8.8666666751542181E-2</v>
      </c>
      <c r="W26" s="141"/>
      <c r="X26" s="73">
        <f t="shared" si="6"/>
        <v>4000</v>
      </c>
      <c r="Y26" s="40">
        <f t="shared" si="7"/>
        <v>14643347.177830838</v>
      </c>
      <c r="Z26" s="40">
        <f t="shared" si="8"/>
        <v>291425.69110273599</v>
      </c>
      <c r="AA26" s="40">
        <f t="shared" si="9"/>
        <v>17121.202079251972</v>
      </c>
      <c r="AB26" s="41">
        <f t="shared" si="10"/>
        <v>9340.1213189579994</v>
      </c>
      <c r="AD26" s="39">
        <f t="shared" si="11"/>
        <v>14965234.192331783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0"/>
        <v>14066.91</v>
      </c>
      <c r="P27" s="34">
        <f t="shared" si="1"/>
        <v>1463.4878613999999</v>
      </c>
      <c r="Q27" s="141"/>
      <c r="R27" s="27">
        <f t="shared" si="2"/>
        <v>1</v>
      </c>
      <c r="S27" s="32">
        <f t="shared" si="3"/>
        <v>1</v>
      </c>
      <c r="T27" s="141"/>
      <c r="U27" s="38">
        <f t="shared" si="4"/>
        <v>8.5496475367513661E-2</v>
      </c>
      <c r="V27" s="32">
        <f t="shared" si="5"/>
        <v>8.8666666754492501E-2</v>
      </c>
      <c r="W27" s="141"/>
      <c r="X27" s="73">
        <f t="shared" si="6"/>
        <v>4000</v>
      </c>
      <c r="Y27" s="40">
        <f t="shared" si="7"/>
        <v>14769549.808498444</v>
      </c>
      <c r="Z27" s="40">
        <f t="shared" si="8"/>
        <v>293937.71723293205</v>
      </c>
      <c r="AA27" s="40">
        <f t="shared" si="9"/>
        <v>17043.07282228399</v>
      </c>
      <c r="AB27" s="41">
        <f t="shared" si="10"/>
        <v>9420.475282770858</v>
      </c>
      <c r="AD27" s="39">
        <f t="shared" si="11"/>
        <v>15093951.073836431</v>
      </c>
      <c r="AE27" s="12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0"/>
        <v>14187.14</v>
      </c>
      <c r="P28" s="34">
        <f t="shared" si="1"/>
        <v>1475.9364755999998</v>
      </c>
      <c r="Q28" s="141"/>
      <c r="R28" s="27">
        <f t="shared" si="2"/>
        <v>1</v>
      </c>
      <c r="S28" s="32">
        <f t="shared" si="3"/>
        <v>1</v>
      </c>
      <c r="T28" s="141"/>
      <c r="U28" s="38">
        <f t="shared" si="4"/>
        <v>8.5496509299350029E-2</v>
      </c>
      <c r="V28" s="32">
        <f t="shared" si="5"/>
        <v>8.866666675751908E-2</v>
      </c>
      <c r="W28" s="141"/>
      <c r="X28" s="73">
        <f t="shared" si="6"/>
        <v>4000</v>
      </c>
      <c r="Y28" s="40">
        <f t="shared" si="7"/>
        <v>14895752.670864848</v>
      </c>
      <c r="Z28" s="40">
        <f t="shared" si="8"/>
        <v>296449.74336312799</v>
      </c>
      <c r="AA28" s="40">
        <f t="shared" si="9"/>
        <v>16961.085004177261</v>
      </c>
      <c r="AB28" s="41">
        <f t="shared" si="10"/>
        <v>9500.829246583713</v>
      </c>
      <c r="AD28" s="39">
        <f t="shared" si="11"/>
        <v>15222664.328478737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0"/>
        <v>14307.369999999999</v>
      </c>
      <c r="P29" s="34">
        <f t="shared" si="1"/>
        <v>1488.3850897999998</v>
      </c>
      <c r="Q29" s="141"/>
      <c r="R29" s="27">
        <f t="shared" si="2"/>
        <v>1</v>
      </c>
      <c r="S29" s="32">
        <f t="shared" si="3"/>
        <v>1</v>
      </c>
      <c r="T29" s="141"/>
      <c r="U29" s="38">
        <f t="shared" si="4"/>
        <v>8.5496544104914626E-2</v>
      </c>
      <c r="V29" s="32">
        <f t="shared" si="5"/>
        <v>8.8666666760623208E-2</v>
      </c>
      <c r="W29" s="141"/>
      <c r="X29" s="73">
        <f t="shared" si="6"/>
        <v>4000</v>
      </c>
      <c r="Y29" s="40">
        <f t="shared" si="7"/>
        <v>15021955.770921817</v>
      </c>
      <c r="Z29" s="40">
        <f t="shared" si="8"/>
        <v>298961.76949332398</v>
      </c>
      <c r="AA29" s="40">
        <f t="shared" si="9"/>
        <v>16875.238624931786</v>
      </c>
      <c r="AB29" s="41">
        <f t="shared" si="10"/>
        <v>9581.1832103965698</v>
      </c>
      <c r="AD29" s="39">
        <f t="shared" si="11"/>
        <v>15351373.962250471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0"/>
        <v>14427.6</v>
      </c>
      <c r="P30" s="34">
        <f t="shared" si="1"/>
        <v>1500.8337039999999</v>
      </c>
      <c r="Q30" s="141"/>
      <c r="R30" s="27">
        <f t="shared" si="2"/>
        <v>1</v>
      </c>
      <c r="S30" s="32">
        <f t="shared" si="3"/>
        <v>1</v>
      </c>
      <c r="T30" s="141"/>
      <c r="U30" s="38">
        <f t="shared" si="4"/>
        <v>8.5496579799078987E-2</v>
      </c>
      <c r="V30" s="32">
        <f t="shared" si="5"/>
        <v>8.8666666763806218E-2</v>
      </c>
      <c r="W30" s="141"/>
      <c r="X30" s="73">
        <f t="shared" si="6"/>
        <v>4000</v>
      </c>
      <c r="Y30" s="40">
        <f t="shared" si="7"/>
        <v>15148159.114763549</v>
      </c>
      <c r="Z30" s="40">
        <f t="shared" si="8"/>
        <v>301473.79562352004</v>
      </c>
      <c r="AA30" s="40">
        <f t="shared" si="9"/>
        <v>16785.533684547565</v>
      </c>
      <c r="AB30" s="41">
        <f t="shared" si="10"/>
        <v>9661.5371742094248</v>
      </c>
      <c r="AD30" s="39">
        <f t="shared" si="11"/>
        <v>15480079.981245827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0"/>
        <v>14547.83</v>
      </c>
      <c r="P31" s="34">
        <f t="shared" si="1"/>
        <v>1513.2823182</v>
      </c>
      <c r="Q31" s="141"/>
      <c r="R31" s="27">
        <f t="shared" si="2"/>
        <v>1</v>
      </c>
      <c r="S31" s="32">
        <f t="shared" si="3"/>
        <v>1</v>
      </c>
      <c r="T31" s="141"/>
      <c r="U31" s="38">
        <f t="shared" si="4"/>
        <v>8.5496616396840128E-2</v>
      </c>
      <c r="V31" s="32">
        <f t="shared" si="5"/>
        <v>8.8666666767069413E-2</v>
      </c>
      <c r="W31" s="141"/>
      <c r="X31" s="73">
        <f t="shared" si="6"/>
        <v>4000</v>
      </c>
      <c r="Y31" s="40">
        <f t="shared" si="7"/>
        <v>15274362.708587512</v>
      </c>
      <c r="Z31" s="40">
        <f t="shared" si="8"/>
        <v>303985.82175371598</v>
      </c>
      <c r="AA31" s="40">
        <f t="shared" si="9"/>
        <v>16691.97018302459</v>
      </c>
      <c r="AB31" s="41">
        <f t="shared" si="10"/>
        <v>9741.8911380222817</v>
      </c>
      <c r="AD31" s="39">
        <f t="shared" si="11"/>
        <v>15608782.391662275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0"/>
        <v>14668.06</v>
      </c>
      <c r="P32" s="34">
        <f t="shared" si="1"/>
        <v>1525.7309323999998</v>
      </c>
      <c r="Q32" s="141"/>
      <c r="R32" s="27">
        <f t="shared" si="2"/>
        <v>1</v>
      </c>
      <c r="S32" s="32">
        <f t="shared" si="3"/>
        <v>1</v>
      </c>
      <c r="T32" s="141"/>
      <c r="U32" s="38">
        <f t="shared" si="4"/>
        <v>8.549665391332055E-2</v>
      </c>
      <c r="V32" s="32">
        <f t="shared" si="5"/>
        <v>8.8666666770414154E-2</v>
      </c>
      <c r="W32" s="141"/>
      <c r="X32" s="73">
        <f t="shared" si="6"/>
        <v>4000</v>
      </c>
      <c r="Y32" s="40">
        <f t="shared" si="7"/>
        <v>15400566.558695346</v>
      </c>
      <c r="Z32" s="40">
        <f t="shared" si="8"/>
        <v>306497.84788391198</v>
      </c>
      <c r="AA32" s="40">
        <f t="shared" si="9"/>
        <v>16594.548120362881</v>
      </c>
      <c r="AB32" s="41">
        <f t="shared" si="10"/>
        <v>9822.2451018351367</v>
      </c>
      <c r="AD32" s="39">
        <f t="shared" si="11"/>
        <v>15737481.199801456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0"/>
        <v>14788.29</v>
      </c>
      <c r="P33" s="34">
        <f t="shared" si="1"/>
        <v>1538.1795466000001</v>
      </c>
      <c r="Q33" s="141"/>
      <c r="R33" s="27">
        <f t="shared" si="2"/>
        <v>1</v>
      </c>
      <c r="S33" s="32">
        <f t="shared" si="3"/>
        <v>1</v>
      </c>
      <c r="T33" s="141"/>
      <c r="U33" s="38">
        <f t="shared" si="4"/>
        <v>8.5496692363768306E-2</v>
      </c>
      <c r="V33" s="32">
        <f t="shared" si="5"/>
        <v>8.8666666773841774E-2</v>
      </c>
      <c r="W33" s="141"/>
      <c r="X33" s="73">
        <f t="shared" si="6"/>
        <v>4000</v>
      </c>
      <c r="Y33" s="40">
        <f t="shared" si="7"/>
        <v>15526770.671493713</v>
      </c>
      <c r="Z33" s="40">
        <f t="shared" si="8"/>
        <v>309009.87401410798</v>
      </c>
      <c r="AA33" s="40">
        <f t="shared" si="9"/>
        <v>16493.267496562414</v>
      </c>
      <c r="AB33" s="41">
        <f t="shared" si="10"/>
        <v>9902.5990656479953</v>
      </c>
      <c r="AD33" s="39">
        <f t="shared" si="11"/>
        <v>15866176.41207003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0"/>
        <v>14908.52</v>
      </c>
      <c r="P34" s="34">
        <f t="shared" si="1"/>
        <v>1550.6281607999999</v>
      </c>
      <c r="Q34" s="141"/>
      <c r="R34" s="27">
        <f t="shared" si="2"/>
        <v>1</v>
      </c>
      <c r="S34" s="32">
        <f t="shared" si="3"/>
        <v>1</v>
      </c>
      <c r="T34" s="141"/>
      <c r="U34" s="38">
        <f t="shared" si="4"/>
        <v>8.5496731763556891E-2</v>
      </c>
      <c r="V34" s="32">
        <f t="shared" si="5"/>
        <v>8.8666666777353617E-2</v>
      </c>
      <c r="W34" s="141"/>
      <c r="X34" s="73">
        <f t="shared" si="6"/>
        <v>4000</v>
      </c>
      <c r="Y34" s="40">
        <f t="shared" si="7"/>
        <v>15652975.053495146</v>
      </c>
      <c r="Z34" s="40">
        <f t="shared" si="8"/>
        <v>311521.90014430397</v>
      </c>
      <c r="AA34" s="40">
        <f t="shared" si="9"/>
        <v>16388.128311623201</v>
      </c>
      <c r="AB34" s="41">
        <f t="shared" si="10"/>
        <v>9982.9530294608503</v>
      </c>
      <c r="AD34" s="39">
        <f t="shared" si="11"/>
        <v>15994868.034980534</v>
      </c>
      <c r="AE34" s="12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0"/>
        <v>15028.75</v>
      </c>
      <c r="P35" s="34">
        <f t="shared" si="1"/>
        <v>1563.076775</v>
      </c>
      <c r="Q35" s="141"/>
      <c r="R35" s="27">
        <f t="shared" si="2"/>
        <v>1</v>
      </c>
      <c r="S35" s="32">
        <f t="shared" si="3"/>
        <v>1</v>
      </c>
      <c r="T35" s="141"/>
      <c r="U35" s="38">
        <f t="shared" si="4"/>
        <v>8.5496772128185322E-2</v>
      </c>
      <c r="V35" s="32">
        <f t="shared" si="5"/>
        <v>8.8666666780951087E-2</v>
      </c>
      <c r="W35" s="141"/>
      <c r="X35" s="73">
        <f t="shared" si="6"/>
        <v>4000</v>
      </c>
      <c r="Y35" s="40">
        <f t="shared" si="7"/>
        <v>15779179.711318966</v>
      </c>
      <c r="Z35" s="40">
        <f t="shared" si="8"/>
        <v>314033.92627449997</v>
      </c>
      <c r="AA35" s="40">
        <f t="shared" si="9"/>
        <v>16279.130565545243</v>
      </c>
      <c r="AB35" s="41">
        <f t="shared" si="10"/>
        <v>10063.306993273707</v>
      </c>
      <c r="AD35" s="39">
        <f t="shared" si="11"/>
        <v>16123556.075152285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0"/>
        <v>15148.98</v>
      </c>
      <c r="P36" s="34">
        <f t="shared" si="1"/>
        <v>1575.5253891999998</v>
      </c>
      <c r="Q36" s="141"/>
      <c r="R36" s="27">
        <f t="shared" si="2"/>
        <v>1</v>
      </c>
      <c r="S36" s="32">
        <f t="shared" si="3"/>
        <v>1</v>
      </c>
      <c r="T36" s="141"/>
      <c r="U36" s="38">
        <f t="shared" si="4"/>
        <v>8.549681347327813E-2</v>
      </c>
      <c r="V36" s="32">
        <f t="shared" si="5"/>
        <v>8.8666666784635528E-2</v>
      </c>
      <c r="W36" s="141"/>
      <c r="X36" s="73">
        <f t="shared" si="6"/>
        <v>4000</v>
      </c>
      <c r="Y36" s="40">
        <f t="shared" si="7"/>
        <v>15905384.651692109</v>
      </c>
      <c r="Z36" s="40">
        <f t="shared" si="8"/>
        <v>316545.95240469597</v>
      </c>
      <c r="AA36" s="40">
        <f t="shared" si="9"/>
        <v>16166.274258328542</v>
      </c>
      <c r="AB36" s="41">
        <f t="shared" si="10"/>
        <v>10143.660957086564</v>
      </c>
      <c r="AD36" s="39">
        <f t="shared" si="11"/>
        <v>16252240.539312221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0"/>
        <v>15269.21</v>
      </c>
      <c r="P37" s="34">
        <f t="shared" si="1"/>
        <v>1587.9740033999999</v>
      </c>
      <c r="Q37" s="141"/>
      <c r="R37" s="27">
        <f t="shared" si="2"/>
        <v>1</v>
      </c>
      <c r="S37" s="32">
        <f t="shared" si="3"/>
        <v>1</v>
      </c>
      <c r="T37" s="141"/>
      <c r="U37" s="38">
        <f t="shared" si="4"/>
        <v>8.5496855814585299E-2</v>
      </c>
      <c r="V37" s="32">
        <f t="shared" si="5"/>
        <v>8.8666666788408358E-2</v>
      </c>
      <c r="W37" s="141"/>
      <c r="X37" s="73">
        <f t="shared" si="6"/>
        <v>4000</v>
      </c>
      <c r="Y37" s="40">
        <f t="shared" si="7"/>
        <v>16031589.881449999</v>
      </c>
      <c r="Z37" s="40">
        <f t="shared" si="8"/>
        <v>319057.97853489191</v>
      </c>
      <c r="AA37" s="40">
        <f t="shared" si="9"/>
        <v>16049.559389973085</v>
      </c>
      <c r="AB37" s="41">
        <f t="shared" si="10"/>
        <v>10224.014920899419</v>
      </c>
      <c r="AD37" s="39">
        <f t="shared" si="11"/>
        <v>16380921.434295764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0"/>
        <v>15389.44</v>
      </c>
      <c r="P38" s="34">
        <f t="shared" si="1"/>
        <v>1600.4226176</v>
      </c>
      <c r="Q38" s="141"/>
      <c r="R38" s="27">
        <f t="shared" si="2"/>
        <v>1</v>
      </c>
      <c r="S38" s="32">
        <f t="shared" si="3"/>
        <v>1</v>
      </c>
      <c r="T38" s="141"/>
      <c r="U38" s="38">
        <f t="shared" si="4"/>
        <v>8.5496899167982365E-2</v>
      </c>
      <c r="V38" s="32">
        <f t="shared" si="5"/>
        <v>8.8666666792270962E-2</v>
      </c>
      <c r="W38" s="141"/>
      <c r="X38" s="73">
        <f t="shared" si="6"/>
        <v>4000</v>
      </c>
      <c r="Y38" s="40">
        <f t="shared" si="7"/>
        <v>16157795.40753744</v>
      </c>
      <c r="Z38" s="40">
        <f t="shared" si="8"/>
        <v>321570.00466508802</v>
      </c>
      <c r="AA38" s="40">
        <f t="shared" si="9"/>
        <v>15928.985960478889</v>
      </c>
      <c r="AB38" s="41">
        <f t="shared" si="10"/>
        <v>10304.368884712278</v>
      </c>
      <c r="AD38" s="39">
        <f t="shared" si="11"/>
        <v>16509598.767047718</v>
      </c>
      <c r="AE38" s="12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0"/>
        <v>15509.67</v>
      </c>
      <c r="P39" s="34">
        <f t="shared" si="1"/>
        <v>1612.8712317999998</v>
      </c>
      <c r="Q39" s="141"/>
      <c r="R39" s="27">
        <f t="shared" si="2"/>
        <v>1</v>
      </c>
      <c r="S39" s="32">
        <f t="shared" si="3"/>
        <v>1</v>
      </c>
      <c r="T39" s="141"/>
      <c r="U39" s="38">
        <f t="shared" si="4"/>
        <v>8.5496943549470322E-2</v>
      </c>
      <c r="V39" s="32">
        <f t="shared" si="5"/>
        <v>8.8666666796224758E-2</v>
      </c>
      <c r="W39" s="141"/>
      <c r="X39" s="73">
        <f t="shared" si="6"/>
        <v>4000</v>
      </c>
      <c r="Y39" s="40">
        <f t="shared" si="7"/>
        <v>16284001.237009447</v>
      </c>
      <c r="Z39" s="40">
        <f t="shared" si="8"/>
        <v>324082.03079528402</v>
      </c>
      <c r="AA39" s="40">
        <f t="shared" si="9"/>
        <v>15804.55396984594</v>
      </c>
      <c r="AB39" s="41">
        <f t="shared" si="10"/>
        <v>10384.722848525133</v>
      </c>
      <c r="AD39" s="39">
        <f t="shared" si="11"/>
        <v>16638272.544623101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0"/>
        <v>15629.9</v>
      </c>
      <c r="P40" s="34">
        <f t="shared" si="1"/>
        <v>1625.3198459999999</v>
      </c>
      <c r="Q40" s="141"/>
      <c r="R40" s="27">
        <f t="shared" si="2"/>
        <v>1</v>
      </c>
      <c r="S40" s="32">
        <f t="shared" si="3"/>
        <v>1</v>
      </c>
      <c r="T40" s="141"/>
      <c r="U40" s="38">
        <f t="shared" si="4"/>
        <v>8.5496988975175672E-2</v>
      </c>
      <c r="V40" s="32">
        <f t="shared" si="5"/>
        <v>8.8666666800271174E-2</v>
      </c>
      <c r="W40" s="141"/>
      <c r="X40" s="73">
        <f t="shared" si="6"/>
        <v>4000</v>
      </c>
      <c r="Y40" s="40">
        <f t="shared" si="7"/>
        <v>16410207.377032151</v>
      </c>
      <c r="Z40" s="40">
        <f t="shared" si="8"/>
        <v>326594.05692547996</v>
      </c>
      <c r="AA40" s="40">
        <f t="shared" si="9"/>
        <v>15676.263418074246</v>
      </c>
      <c r="AB40" s="41">
        <f t="shared" si="10"/>
        <v>10465.076812337988</v>
      </c>
      <c r="AD40" s="39">
        <f t="shared" si="11"/>
        <v>16766942.774188044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0"/>
        <v>15750.130000000001</v>
      </c>
      <c r="P41" s="34">
        <f t="shared" si="1"/>
        <v>1637.7684601999999</v>
      </c>
      <c r="Q41" s="141"/>
      <c r="R41" s="27">
        <f t="shared" si="2"/>
        <v>1</v>
      </c>
      <c r="S41" s="32">
        <f t="shared" si="3"/>
        <v>1</v>
      </c>
      <c r="T41" s="141"/>
      <c r="U41" s="38">
        <f t="shared" si="4"/>
        <v>8.5497035461350429E-2</v>
      </c>
      <c r="V41" s="32">
        <f t="shared" si="5"/>
        <v>8.8666666804411653E-2</v>
      </c>
      <c r="W41" s="141"/>
      <c r="X41" s="73">
        <f t="shared" si="6"/>
        <v>4000</v>
      </c>
      <c r="Y41" s="40">
        <f t="shared" si="7"/>
        <v>16536413.834883649</v>
      </c>
      <c r="Z41" s="40">
        <f t="shared" si="8"/>
        <v>329106.08305567602</v>
      </c>
      <c r="AA41" s="40">
        <f t="shared" si="9"/>
        <v>15544.114305163805</v>
      </c>
      <c r="AB41" s="41">
        <f t="shared" si="10"/>
        <v>10545.430776150846</v>
      </c>
      <c r="AD41" s="39">
        <f t="shared" si="11"/>
        <v>16895609.463020638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0"/>
        <v>15870.36</v>
      </c>
      <c r="P42" s="34">
        <f t="shared" si="1"/>
        <v>1650.2170744</v>
      </c>
      <c r="Q42" s="141"/>
      <c r="R42" s="27">
        <f t="shared" si="2"/>
        <v>1</v>
      </c>
      <c r="S42" s="32">
        <f t="shared" si="3"/>
        <v>1</v>
      </c>
      <c r="T42" s="141"/>
      <c r="U42" s="38">
        <f t="shared" si="4"/>
        <v>8.5497083024372089E-2</v>
      </c>
      <c r="V42" s="32">
        <f t="shared" si="5"/>
        <v>8.8666666808647612E-2</v>
      </c>
      <c r="W42" s="141"/>
      <c r="X42" s="73">
        <f t="shared" si="6"/>
        <v>4000</v>
      </c>
      <c r="Y42" s="40">
        <f t="shared" si="7"/>
        <v>16662620.61795486</v>
      </c>
      <c r="Z42" s="40">
        <f t="shared" si="8"/>
        <v>331618.10918587202</v>
      </c>
      <c r="AA42" s="40">
        <f t="shared" si="9"/>
        <v>15408.106631114621</v>
      </c>
      <c r="AB42" s="41">
        <f t="shared" si="10"/>
        <v>10625.784739963703</v>
      </c>
      <c r="AD42" s="39">
        <f t="shared" si="11"/>
        <v>17024272.618511811</v>
      </c>
      <c r="AE42" s="12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0"/>
        <v>15990.59</v>
      </c>
      <c r="P43" s="34">
        <f t="shared" si="1"/>
        <v>1662.6656885999998</v>
      </c>
      <c r="Q43" s="141"/>
      <c r="R43" s="27">
        <f t="shared" si="2"/>
        <v>1</v>
      </c>
      <c r="S43" s="32">
        <f t="shared" si="3"/>
        <v>1</v>
      </c>
      <c r="T43" s="141"/>
      <c r="U43" s="38">
        <f t="shared" si="4"/>
        <v>8.549713168074366E-2</v>
      </c>
      <c r="V43" s="32">
        <f t="shared" si="5"/>
        <v>8.8666666812980549E-2</v>
      </c>
      <c r="W43" s="141"/>
      <c r="X43" s="73">
        <f t="shared" si="6"/>
        <v>4000</v>
      </c>
      <c r="Y43" s="40">
        <f t="shared" si="7"/>
        <v>16788827.733750425</v>
      </c>
      <c r="Z43" s="40">
        <f t="shared" si="8"/>
        <v>334130.13531606796</v>
      </c>
      <c r="AA43" s="40">
        <f t="shared" si="9"/>
        <v>15268.240395926679</v>
      </c>
      <c r="AB43" s="41">
        <f t="shared" si="10"/>
        <v>10706.13870377656</v>
      </c>
      <c r="AD43" s="39">
        <f t="shared" si="11"/>
        <v>17152932.248166196</v>
      </c>
      <c r="AE43" s="120"/>
      <c r="AF43" s="43" t="s">
        <v>44</v>
      </c>
      <c r="AG43" s="44"/>
      <c r="AH43" s="45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0"/>
        <v>16110.82</v>
      </c>
      <c r="P44" s="34">
        <f t="shared" si="1"/>
        <v>1675.1143027999999</v>
      </c>
      <c r="Q44" s="141"/>
      <c r="R44" s="27">
        <f t="shared" si="2"/>
        <v>1</v>
      </c>
      <c r="S44" s="32">
        <f t="shared" si="3"/>
        <v>1</v>
      </c>
      <c r="T44" s="141"/>
      <c r="U44" s="38">
        <f t="shared" si="4"/>
        <v>8.5497181447093618E-2</v>
      </c>
      <c r="V44" s="32">
        <f t="shared" si="5"/>
        <v>8.8666666817411893E-2</v>
      </c>
      <c r="W44" s="141"/>
      <c r="X44" s="73">
        <f t="shared" si="6"/>
        <v>4000</v>
      </c>
      <c r="Y44" s="40">
        <f t="shared" si="7"/>
        <v>16915035.189889532</v>
      </c>
      <c r="Z44" s="40">
        <f t="shared" si="8"/>
        <v>336642.16144626401</v>
      </c>
      <c r="AA44" s="40">
        <f t="shared" si="9"/>
        <v>15124.515599599999</v>
      </c>
      <c r="AB44" s="41">
        <f t="shared" si="10"/>
        <v>10786.492667589415</v>
      </c>
      <c r="AD44" s="39">
        <f t="shared" si="11"/>
        <v>17281588.359602984</v>
      </c>
      <c r="AE44" s="120"/>
      <c r="AF44" s="85" t="s">
        <v>46</v>
      </c>
      <c r="AG44" s="86"/>
      <c r="AH44" s="87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0"/>
        <v>16231.05</v>
      </c>
      <c r="P45" s="34">
        <f t="shared" si="1"/>
        <v>1687.5629169999997</v>
      </c>
      <c r="Q45" s="141"/>
      <c r="R45" s="27">
        <f t="shared" si="2"/>
        <v>1</v>
      </c>
      <c r="S45" s="32">
        <f t="shared" si="3"/>
        <v>1</v>
      </c>
      <c r="T45" s="141"/>
      <c r="U45" s="38">
        <f t="shared" si="4"/>
        <v>8.5497232340175991E-2</v>
      </c>
      <c r="V45" s="32">
        <f t="shared" si="5"/>
        <v>8.8666666821943144E-2</v>
      </c>
      <c r="W45" s="141"/>
      <c r="X45" s="73">
        <f t="shared" si="6"/>
        <v>4000</v>
      </c>
      <c r="Y45" s="40">
        <f t="shared" si="7"/>
        <v>17041242.99410684</v>
      </c>
      <c r="Z45" s="40">
        <f t="shared" si="8"/>
        <v>339154.18757645995</v>
      </c>
      <c r="AA45" s="40">
        <f t="shared" si="9"/>
        <v>14976.932242134568</v>
      </c>
      <c r="AB45" s="41">
        <f t="shared" si="10"/>
        <v>10866.84663140227</v>
      </c>
      <c r="AD45" s="39">
        <f t="shared" si="11"/>
        <v>17410240.960556839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0"/>
        <v>16351.279999999999</v>
      </c>
      <c r="P46" s="34">
        <f t="shared" si="1"/>
        <v>1700.0115311999998</v>
      </c>
      <c r="Q46" s="141"/>
      <c r="R46" s="27">
        <f t="shared" si="2"/>
        <v>1</v>
      </c>
      <c r="S46" s="32">
        <f t="shared" si="3"/>
        <v>1</v>
      </c>
      <c r="T46" s="141"/>
      <c r="U46" s="38">
        <f t="shared" si="4"/>
        <v>8.549728437687025E-2</v>
      </c>
      <c r="V46" s="32">
        <f t="shared" si="5"/>
        <v>8.8666666826575785E-2</v>
      </c>
      <c r="W46" s="141"/>
      <c r="X46" s="73">
        <f t="shared" si="6"/>
        <v>4000</v>
      </c>
      <c r="Y46" s="40">
        <f t="shared" si="7"/>
        <v>17167451.154253285</v>
      </c>
      <c r="Z46" s="40">
        <f t="shared" si="8"/>
        <v>341666.21370665595</v>
      </c>
      <c r="AA46" s="40">
        <f t="shared" si="9"/>
        <v>14825.490323530395</v>
      </c>
      <c r="AB46" s="41">
        <f t="shared" si="10"/>
        <v>10947.200595215127</v>
      </c>
      <c r="AD46" s="39">
        <f t="shared" si="11"/>
        <v>17538890.058878686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0"/>
        <v>16471.510000000002</v>
      </c>
      <c r="P47" s="34">
        <f t="shared" si="1"/>
        <v>1712.4601454000001</v>
      </c>
      <c r="Q47" s="141"/>
      <c r="R47" s="27">
        <f t="shared" si="2"/>
        <v>1</v>
      </c>
      <c r="S47" s="32">
        <f t="shared" si="3"/>
        <v>1</v>
      </c>
      <c r="T47" s="141"/>
      <c r="U47" s="38">
        <f t="shared" si="4"/>
        <v>8.5497337574181403E-2</v>
      </c>
      <c r="V47" s="32">
        <f t="shared" si="5"/>
        <v>8.866666683131133E-2</v>
      </c>
      <c r="W47" s="141"/>
      <c r="X47" s="73">
        <f t="shared" si="6"/>
        <v>4000</v>
      </c>
      <c r="Y47" s="40">
        <f t="shared" si="7"/>
        <v>17293659.678297002</v>
      </c>
      <c r="Z47" s="40">
        <f t="shared" si="8"/>
        <v>344178.23983685207</v>
      </c>
      <c r="AA47" s="40">
        <f t="shared" si="9"/>
        <v>14670.189843787473</v>
      </c>
      <c r="AB47" s="41">
        <f t="shared" si="10"/>
        <v>11027.554559027985</v>
      </c>
      <c r="AD47" s="39">
        <f t="shared" ref="AD47:AD54" si="13">SUM(X47:AB47)</f>
        <v>17667535.662536673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0"/>
        <v>16591.739999999998</v>
      </c>
      <c r="P48" s="34">
        <f t="shared" si="1"/>
        <v>1724.9087595999997</v>
      </c>
      <c r="Q48" s="141"/>
      <c r="R48" s="27">
        <f t="shared" si="2"/>
        <v>1</v>
      </c>
      <c r="S48" s="32">
        <f t="shared" si="3"/>
        <v>1</v>
      </c>
      <c r="T48" s="141"/>
      <c r="U48" s="38">
        <f t="shared" si="4"/>
        <v>8.5497391949239929E-2</v>
      </c>
      <c r="V48" s="32">
        <f t="shared" si="5"/>
        <v>8.8666666836151292E-2</v>
      </c>
      <c r="W48" s="141"/>
      <c r="X48" s="73">
        <f t="shared" si="6"/>
        <v>4000</v>
      </c>
      <c r="Y48" s="40">
        <f t="shared" si="7"/>
        <v>17419868.574324146</v>
      </c>
      <c r="Z48" s="40">
        <f t="shared" si="8"/>
        <v>346690.26596704795</v>
      </c>
      <c r="AA48" s="40">
        <f t="shared" si="9"/>
        <v>14511.030802905798</v>
      </c>
      <c r="AB48" s="41">
        <f t="shared" si="10"/>
        <v>11107.90852284084</v>
      </c>
      <c r="AD48" s="39">
        <f t="shared" si="13"/>
        <v>17796177.779616941</v>
      </c>
      <c r="AE48" s="120"/>
      <c r="AF48" s="85" t="s">
        <v>47</v>
      </c>
      <c r="AG48" s="86"/>
      <c r="AH48" s="87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0"/>
        <v>16711.97</v>
      </c>
      <c r="P49" s="34">
        <f t="shared" si="1"/>
        <v>1737.3573738</v>
      </c>
      <c r="Q49" s="141"/>
      <c r="R49" s="27">
        <f t="shared" si="2"/>
        <v>1</v>
      </c>
      <c r="S49" s="32">
        <f t="shared" si="3"/>
        <v>1</v>
      </c>
      <c r="T49" s="141"/>
      <c r="U49" s="38">
        <f t="shared" si="4"/>
        <v>8.5497447519301814E-2</v>
      </c>
      <c r="V49" s="32">
        <f t="shared" si="5"/>
        <v>8.8666666841097169E-2</v>
      </c>
      <c r="W49" s="141"/>
      <c r="X49" s="73">
        <f t="shared" si="6"/>
        <v>4000</v>
      </c>
      <c r="Y49" s="40">
        <f t="shared" si="7"/>
        <v>17546077.8505398</v>
      </c>
      <c r="Z49" s="40">
        <f t="shared" si="8"/>
        <v>349202.29209724406</v>
      </c>
      <c r="AA49" s="40">
        <f t="shared" si="9"/>
        <v>14348.013200885385</v>
      </c>
      <c r="AB49" s="41">
        <f t="shared" si="10"/>
        <v>11188.262486653695</v>
      </c>
      <c r="AD49" s="39">
        <f t="shared" si="13"/>
        <v>17924816.418324586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0"/>
        <v>16832.2</v>
      </c>
      <c r="P50" s="34">
        <f t="shared" si="1"/>
        <v>1749.8059880000001</v>
      </c>
      <c r="Q50" s="141"/>
      <c r="R50" s="27">
        <f t="shared" si="2"/>
        <v>1</v>
      </c>
      <c r="S50" s="32">
        <f t="shared" si="3"/>
        <v>1</v>
      </c>
      <c r="T50" s="141"/>
      <c r="U50" s="38">
        <f t="shared" si="4"/>
        <v>8.5497504301748559E-2</v>
      </c>
      <c r="V50" s="32">
        <f t="shared" si="5"/>
        <v>8.8666666846150516E-2</v>
      </c>
      <c r="W50" s="141"/>
      <c r="X50" s="73">
        <f t="shared" si="6"/>
        <v>4000</v>
      </c>
      <c r="Y50" s="40">
        <f t="shared" si="7"/>
        <v>17672287.515268821</v>
      </c>
      <c r="Z50" s="40">
        <f t="shared" si="8"/>
        <v>351714.31822743994</v>
      </c>
      <c r="AA50" s="40">
        <f t="shared" si="9"/>
        <v>14181.137037726219</v>
      </c>
      <c r="AB50" s="41">
        <f t="shared" si="10"/>
        <v>11268.616450466554</v>
      </c>
      <c r="AD50" s="39">
        <f t="shared" si="13"/>
        <v>18053451.586984456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0"/>
        <v>16952.43</v>
      </c>
      <c r="P51" s="34">
        <f t="shared" si="1"/>
        <v>1762.2546021999999</v>
      </c>
      <c r="Q51" s="141"/>
      <c r="R51" s="27">
        <f t="shared" si="2"/>
        <v>1</v>
      </c>
      <c r="S51" s="32">
        <f t="shared" si="3"/>
        <v>1</v>
      </c>
      <c r="T51" s="141"/>
      <c r="U51" s="38">
        <f t="shared" si="4"/>
        <v>8.5497562314087144E-2</v>
      </c>
      <c r="V51" s="32">
        <f t="shared" si="5"/>
        <v>8.8666666851312873E-2</v>
      </c>
      <c r="W51" s="141"/>
      <c r="X51" s="73">
        <f t="shared" si="6"/>
        <v>4000</v>
      </c>
      <c r="Y51" s="40">
        <f t="shared" si="7"/>
        <v>17798497.576956715</v>
      </c>
      <c r="Z51" s="40">
        <f t="shared" si="8"/>
        <v>354226.344357636</v>
      </c>
      <c r="AA51" s="40">
        <f t="shared" si="9"/>
        <v>14010.402313428307</v>
      </c>
      <c r="AB51" s="41">
        <f t="shared" si="10"/>
        <v>11348.970414279409</v>
      </c>
      <c r="AD51" s="39">
        <f t="shared" si="13"/>
        <v>18182083.294042062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0"/>
        <v>17072.66</v>
      </c>
      <c r="P52" s="34">
        <f t="shared" si="1"/>
        <v>1774.7032164</v>
      </c>
      <c r="Q52" s="141"/>
      <c r="R52" s="27">
        <f t="shared" si="2"/>
        <v>1</v>
      </c>
      <c r="S52" s="32">
        <f t="shared" si="3"/>
        <v>1</v>
      </c>
      <c r="T52" s="141"/>
      <c r="U52" s="38">
        <f t="shared" si="4"/>
        <v>8.5497621573950036E-2</v>
      </c>
      <c r="V52" s="32">
        <f t="shared" si="5"/>
        <v>8.8666666856585807E-2</v>
      </c>
      <c r="W52" s="141"/>
      <c r="X52" s="73">
        <f t="shared" si="6"/>
        <v>4000</v>
      </c>
      <c r="Y52" s="40">
        <f t="shared" si="7"/>
        <v>17924708.044170499</v>
      </c>
      <c r="Z52" s="40">
        <f t="shared" si="8"/>
        <v>356738.37048783194</v>
      </c>
      <c r="AA52" s="40">
        <f t="shared" si="9"/>
        <v>13835.809027991647</v>
      </c>
      <c r="AB52" s="41">
        <f t="shared" si="10"/>
        <v>11429.324378092264</v>
      </c>
      <c r="AD52" s="39">
        <f t="shared" si="13"/>
        <v>18310711.548064414</v>
      </c>
      <c r="AE52" s="120"/>
      <c r="AF52" s="85" t="s">
        <v>48</v>
      </c>
      <c r="AG52" s="86"/>
      <c r="AH52" s="87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0"/>
        <v>17192.89</v>
      </c>
      <c r="P53" s="34">
        <f t="shared" si="1"/>
        <v>1787.1518305999998</v>
      </c>
      <c r="Q53" s="141"/>
      <c r="R53" s="27">
        <f t="shared" si="2"/>
        <v>1</v>
      </c>
      <c r="S53" s="32">
        <f t="shared" si="3"/>
        <v>1</v>
      </c>
      <c r="T53" s="141"/>
      <c r="U53" s="38">
        <f t="shared" si="4"/>
        <v>8.5497682099095251E-2</v>
      </c>
      <c r="V53" s="32">
        <f t="shared" si="5"/>
        <v>8.8666666861970861E-2</v>
      </c>
      <c r="W53" s="141"/>
      <c r="X53" s="73">
        <f t="shared" si="6"/>
        <v>4000</v>
      </c>
      <c r="Y53" s="40">
        <f t="shared" si="7"/>
        <v>18050918.925599568</v>
      </c>
      <c r="Z53" s="40">
        <f t="shared" si="8"/>
        <v>359250.396618028</v>
      </c>
      <c r="AA53" s="40">
        <f t="shared" si="9"/>
        <v>13657.357181416242</v>
      </c>
      <c r="AB53" s="41">
        <f t="shared" si="10"/>
        <v>11509.678341905121</v>
      </c>
      <c r="AD53" s="39">
        <f t="shared" si="13"/>
        <v>18439336.357740916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0"/>
        <v>17313.12</v>
      </c>
      <c r="P54" s="34">
        <f t="shared" si="1"/>
        <v>1799.6004447999999</v>
      </c>
      <c r="Q54" s="142"/>
      <c r="R54" s="27">
        <f t="shared" si="2"/>
        <v>1</v>
      </c>
      <c r="S54" s="32">
        <f t="shared" si="3"/>
        <v>1</v>
      </c>
      <c r="T54" s="142"/>
      <c r="U54" s="38">
        <f t="shared" si="4"/>
        <v>8.5497743907406235E-2</v>
      </c>
      <c r="V54" s="32">
        <f t="shared" si="5"/>
        <v>8.8666666867469643E-2</v>
      </c>
      <c r="W54" s="142"/>
      <c r="X54" s="73">
        <f t="shared" si="6"/>
        <v>4000</v>
      </c>
      <c r="Y54" s="40">
        <f t="shared" si="7"/>
        <v>18177130.230056588</v>
      </c>
      <c r="Z54" s="40">
        <f t="shared" si="8"/>
        <v>361762.42274822399</v>
      </c>
      <c r="AA54" s="40">
        <f t="shared" si="9"/>
        <v>13475.04677370209</v>
      </c>
      <c r="AB54" s="41">
        <f t="shared" si="10"/>
        <v>11590.032305717978</v>
      </c>
      <c r="AD54" s="39">
        <f t="shared" si="13"/>
        <v>18567957.73188423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721015738.45516849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705524434.75760782</v>
      </c>
      <c r="Z56" s="65">
        <f>SUM(Z9:Z54)</f>
        <v>14041124.401665444</v>
      </c>
      <c r="AA56" s="65">
        <f>SUM(AA9:AA54)</f>
        <v>748204.16237870418</v>
      </c>
      <c r="AB56" s="72">
        <f>SUM(AB9:AB54)</f>
        <v>449975.13351672073</v>
      </c>
      <c r="AD56" s="66">
        <f>X56+Y56+Z56+AA56+AB56</f>
        <v>721015738.4551686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39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44" t="s">
        <v>72</v>
      </c>
      <c r="Z2" s="145"/>
      <c r="AA2" s="146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71</v>
      </c>
      <c r="P3" s="154"/>
      <c r="Q3" s="141"/>
      <c r="R3" s="73"/>
      <c r="S3" s="73"/>
      <c r="T3" s="141"/>
      <c r="U3" s="73"/>
      <c r="V3" s="73"/>
      <c r="W3" s="141"/>
      <c r="Y3" s="147"/>
      <c r="Z3" s="148"/>
      <c r="AA3" s="149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73"/>
      <c r="S4" s="73"/>
      <c r="T4" s="141"/>
      <c r="U4" s="73"/>
      <c r="V4" s="73"/>
      <c r="W4" s="141"/>
      <c r="Y4" s="150"/>
      <c r="Z4" s="151"/>
      <c r="AA4" s="152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D9</f>
        <v>11902.77</v>
      </c>
      <c r="P9" s="34">
        <f>E9+(J9)</f>
        <v>1248.4128057999999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8.5495997799554108E-2</v>
      </c>
      <c r="V9" s="32">
        <f>($AI$7/$AG$12)*(1+0.15*(P9/$AG$10)^4)+$AH$32</f>
        <v>8.8666666713171555E-2</v>
      </c>
      <c r="W9" s="141"/>
      <c r="X9" s="73">
        <f>($AG$7*$AG$8*S9+$AG$15*$AG$16*R9)*$AG$24</f>
        <v>4000</v>
      </c>
      <c r="Y9" s="40">
        <f>(O9*U9*$AG$30+P9*V9*$AG$29)*365</f>
        <v>12503670.597948078</v>
      </c>
      <c r="Z9" s="40">
        <f>(O9*$AI$15*$AG$37+P9*$AI$7*$AG$36)*365</f>
        <v>248760.666889404</v>
      </c>
      <c r="AA9" s="40">
        <f>O9*$AI$15*($AG$41+$AG$40*(1-M9))*365</f>
        <v>17149.243132258383</v>
      </c>
      <c r="AB9" s="41">
        <f>365*((P9*$AI$7*($AG$53*$AG$54+$AG$49*$AG$50+$AG$45*$AG$46))+(O9*1.6*$AI$15*($AG$53*$AG$55+$AG$49*$AG$51+$AG$45*$AG$47)))</f>
        <v>7998.6115984251564</v>
      </c>
      <c r="AD9" s="39">
        <f>SUM(X9:AB9)</f>
        <v>12781579.119568165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 t="shared" ref="O10:O54" si="0">D10</f>
        <v>12023</v>
      </c>
      <c r="P10" s="34">
        <f t="shared" ref="P10:P53" si="1">E10+(J10)</f>
        <v>1260.86142</v>
      </c>
      <c r="Q10" s="141"/>
      <c r="R10" s="27">
        <f t="shared" ref="R10:R54" si="2">IF(O10&lt;$AG$18,1,2)</f>
        <v>1</v>
      </c>
      <c r="S10" s="32">
        <f t="shared" ref="S10:S54" si="3">IF(P10&lt;$AG$10,1,2)</f>
        <v>1</v>
      </c>
      <c r="T10" s="141"/>
      <c r="U10" s="38">
        <f t="shared" ref="U10:U54" si="4">($AI$15/$AG$20)*(1+0.15*(O10/$AG$18)^4)+$AH$33</f>
        <v>8.5496018404245255E-2</v>
      </c>
      <c r="V10" s="32">
        <f t="shared" ref="V10:V54" si="5">($AI$7/$AG$12)*(1+0.15*(P10/$AG$10)^4)+$AH$32</f>
        <v>8.8666666715054382E-2</v>
      </c>
      <c r="W10" s="141"/>
      <c r="X10" s="73">
        <f t="shared" ref="X10:X54" si="6">($AG$7*$AG$8*S10+$AG$15*$AG$16*R10)*$AG$24</f>
        <v>4000</v>
      </c>
      <c r="Y10" s="40">
        <f t="shared" ref="Y10:Y54" si="7">(O10*U10*$AG$30+P10*V10*$AG$29)*365</f>
        <v>12629870.111438196</v>
      </c>
      <c r="Z10" s="40">
        <f t="shared" ref="Z10:Z54" si="8">(O10*$AI$15*$AG$37+P10*$AI$7*$AG$36)*365</f>
        <v>251272.6930196</v>
      </c>
      <c r="AA10" s="40">
        <f t="shared" ref="AA10:AA54" si="9">O10*$AI$15*($AG$41+$AG$40*(1-M10))*365</f>
        <v>17314.231670626003</v>
      </c>
      <c r="AB10" s="41">
        <f t="shared" ref="AB10:AB54" si="10">365*((P10*$AI$7*($AG$53*$AG$54+$AG$49*$AG$50+$AG$45*$AG$46))+(O10*1.6*$AI$15*($AG$53*$AG$55+$AG$49*$AG$51+$AG$45*$AG$47)))</f>
        <v>8078.9655622380124</v>
      </c>
      <c r="AD10" s="39">
        <f t="shared" ref="AD10:AD46" si="11">SUM(X10:AB10)</f>
        <v>12910536.00169066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si="0"/>
        <v>12143.23</v>
      </c>
      <c r="P11" s="34">
        <f t="shared" si="1"/>
        <v>1273.3100341999998</v>
      </c>
      <c r="Q11" s="141"/>
      <c r="R11" s="27">
        <f t="shared" si="2"/>
        <v>1</v>
      </c>
      <c r="S11" s="32">
        <f t="shared" si="3"/>
        <v>1</v>
      </c>
      <c r="T11" s="141"/>
      <c r="U11" s="38">
        <f t="shared" si="4"/>
        <v>8.5496039636437357E-2</v>
      </c>
      <c r="V11" s="32">
        <f t="shared" si="5"/>
        <v>8.8666666716993831E-2</v>
      </c>
      <c r="W11" s="141"/>
      <c r="X11" s="73">
        <f t="shared" si="6"/>
        <v>4000</v>
      </c>
      <c r="Y11" s="40">
        <f t="shared" si="7"/>
        <v>12756069.769596193</v>
      </c>
      <c r="Z11" s="40">
        <f t="shared" si="8"/>
        <v>253784.719149796</v>
      </c>
      <c r="AA11" s="40">
        <f t="shared" si="9"/>
        <v>17477.465184511639</v>
      </c>
      <c r="AB11" s="41">
        <f t="shared" si="10"/>
        <v>8159.3195260508692</v>
      </c>
      <c r="AD11" s="39">
        <f t="shared" si="11"/>
        <v>13039491.273456551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0"/>
        <v>12263.46</v>
      </c>
      <c r="P12" s="34">
        <f t="shared" si="1"/>
        <v>1285.7586483999999</v>
      </c>
      <c r="Q12" s="141"/>
      <c r="R12" s="27">
        <f t="shared" si="2"/>
        <v>1</v>
      </c>
      <c r="S12" s="32">
        <f t="shared" si="3"/>
        <v>1</v>
      </c>
      <c r="T12" s="141"/>
      <c r="U12" s="38">
        <f t="shared" si="4"/>
        <v>8.5496061508742976E-2</v>
      </c>
      <c r="V12" s="32">
        <f t="shared" si="5"/>
        <v>8.8666666718990983E-2</v>
      </c>
      <c r="W12" s="141"/>
      <c r="X12" s="73">
        <f t="shared" si="6"/>
        <v>4000</v>
      </c>
      <c r="Y12" s="40">
        <f t="shared" si="7"/>
        <v>12882269.576805504</v>
      </c>
      <c r="Z12" s="40">
        <f t="shared" si="8"/>
        <v>256296.74527999197</v>
      </c>
      <c r="AA12" s="40">
        <f t="shared" si="9"/>
        <v>17638.278726751319</v>
      </c>
      <c r="AB12" s="41">
        <f t="shared" si="10"/>
        <v>8239.673489863726</v>
      </c>
      <c r="AD12" s="39">
        <f t="shared" si="11"/>
        <v>13168444.27430211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0"/>
        <v>12383.69</v>
      </c>
      <c r="P13" s="34">
        <f t="shared" si="1"/>
        <v>1298.2072625999999</v>
      </c>
      <c r="Q13" s="141"/>
      <c r="R13" s="27">
        <f t="shared" si="2"/>
        <v>1</v>
      </c>
      <c r="S13" s="32">
        <f t="shared" si="3"/>
        <v>1</v>
      </c>
      <c r="T13" s="141"/>
      <c r="U13" s="38">
        <f t="shared" si="4"/>
        <v>8.5496084033900174E-2</v>
      </c>
      <c r="V13" s="32">
        <f t="shared" si="5"/>
        <v>8.8666666721047005E-2</v>
      </c>
      <c r="W13" s="141"/>
      <c r="X13" s="73">
        <f t="shared" si="6"/>
        <v>4000</v>
      </c>
      <c r="Y13" s="40">
        <f t="shared" si="7"/>
        <v>13008469.537537221</v>
      </c>
      <c r="Z13" s="40">
        <f t="shared" si="8"/>
        <v>258808.77141018803</v>
      </c>
      <c r="AA13" s="40">
        <f t="shared" si="9"/>
        <v>17785.753356209741</v>
      </c>
      <c r="AB13" s="41">
        <f t="shared" si="10"/>
        <v>8320.0274536765828</v>
      </c>
      <c r="AD13" s="39">
        <f t="shared" si="11"/>
        <v>13297384.089757293</v>
      </c>
      <c r="AE13" s="12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0"/>
        <v>12503.92</v>
      </c>
      <c r="P14" s="34">
        <f t="shared" si="1"/>
        <v>1310.6558768</v>
      </c>
      <c r="Q14" s="141"/>
      <c r="R14" s="27">
        <f t="shared" si="2"/>
        <v>1</v>
      </c>
      <c r="S14" s="32">
        <f t="shared" si="3"/>
        <v>1</v>
      </c>
      <c r="T14" s="141"/>
      <c r="U14" s="38">
        <f t="shared" si="4"/>
        <v>8.5496107224772494E-2</v>
      </c>
      <c r="V14" s="32">
        <f t="shared" si="5"/>
        <v>8.8666666723163021E-2</v>
      </c>
      <c r="W14" s="141"/>
      <c r="X14" s="73">
        <f>($AG$7*$AG$8*S14+$AG$15*$AG$16*R14)*$AG$24+(AG26*AG7)</f>
        <v>72000</v>
      </c>
      <c r="Y14" s="40">
        <f t="shared" si="7"/>
        <v>13134669.656350978</v>
      </c>
      <c r="Z14" s="40">
        <f t="shared" si="8"/>
        <v>261320.797540384</v>
      </c>
      <c r="AA14" s="40">
        <f t="shared" si="9"/>
        <v>17757.785394045473</v>
      </c>
      <c r="AB14" s="41">
        <f t="shared" si="10"/>
        <v>8400.3814174894396</v>
      </c>
      <c r="AD14" s="39">
        <f t="shared" si="11"/>
        <v>13494148.620702894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0"/>
        <v>12624.15</v>
      </c>
      <c r="P15" s="34">
        <f t="shared" si="1"/>
        <v>1323.1044909999998</v>
      </c>
      <c r="Q15" s="141"/>
      <c r="R15" s="27">
        <f t="shared" si="2"/>
        <v>1</v>
      </c>
      <c r="S15" s="32">
        <f t="shared" si="3"/>
        <v>1</v>
      </c>
      <c r="T15" s="141"/>
      <c r="U15" s="38">
        <f t="shared" si="4"/>
        <v>8.5496131094349004E-2</v>
      </c>
      <c r="V15" s="32">
        <f t="shared" si="5"/>
        <v>8.866666672534021E-2</v>
      </c>
      <c r="W15" s="141"/>
      <c r="X15" s="73">
        <f t="shared" si="6"/>
        <v>4000</v>
      </c>
      <c r="Y15" s="40">
        <f t="shared" si="7"/>
        <v>13260869.937895805</v>
      </c>
      <c r="Z15" s="40">
        <f t="shared" si="8"/>
        <v>263832.82367057999</v>
      </c>
      <c r="AA15" s="40">
        <f t="shared" si="9"/>
        <v>17725.958870742455</v>
      </c>
      <c r="AB15" s="41">
        <f t="shared" si="10"/>
        <v>8480.7353813022946</v>
      </c>
      <c r="AD15" s="39">
        <f t="shared" si="11"/>
        <v>13554909.455818428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0"/>
        <v>12744.38</v>
      </c>
      <c r="P16" s="34">
        <f t="shared" si="1"/>
        <v>1335.5531051999999</v>
      </c>
      <c r="Q16" s="141"/>
      <c r="R16" s="27">
        <f t="shared" si="2"/>
        <v>1</v>
      </c>
      <c r="S16" s="32">
        <f t="shared" si="3"/>
        <v>1</v>
      </c>
      <c r="T16" s="141"/>
      <c r="U16" s="38">
        <f t="shared" si="4"/>
        <v>8.5496155655744241E-2</v>
      </c>
      <c r="V16" s="32">
        <f t="shared" si="5"/>
        <v>8.8666666727579724E-2</v>
      </c>
      <c r="W16" s="141"/>
      <c r="X16" s="73">
        <f t="shared" si="6"/>
        <v>4000</v>
      </c>
      <c r="Y16" s="40">
        <f t="shared" si="7"/>
        <v>13387070.386911005</v>
      </c>
      <c r="Z16" s="40">
        <f t="shared" si="8"/>
        <v>266344.84980077593</v>
      </c>
      <c r="AA16" s="40">
        <f t="shared" si="9"/>
        <v>17690.273786300691</v>
      </c>
      <c r="AB16" s="41">
        <f t="shared" si="10"/>
        <v>8561.0893451151514</v>
      </c>
      <c r="AD16" s="39">
        <f t="shared" si="11"/>
        <v>13683666.599843197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0"/>
        <v>12864.61</v>
      </c>
      <c r="P17" s="34">
        <f t="shared" si="1"/>
        <v>1348.0017194</v>
      </c>
      <c r="Q17" s="141"/>
      <c r="R17" s="27">
        <f t="shared" si="2"/>
        <v>1</v>
      </c>
      <c r="S17" s="32">
        <f t="shared" si="3"/>
        <v>1</v>
      </c>
      <c r="T17" s="141"/>
      <c r="U17" s="38">
        <f t="shared" si="4"/>
        <v>8.5496180922198267E-2</v>
      </c>
      <c r="V17" s="32">
        <f t="shared" si="5"/>
        <v>8.8666666729882743E-2</v>
      </c>
      <c r="W17" s="141"/>
      <c r="X17" s="73">
        <f t="shared" si="6"/>
        <v>4000</v>
      </c>
      <c r="Y17" s="40">
        <f t="shared" si="7"/>
        <v>13513271.008227011</v>
      </c>
      <c r="Z17" s="40">
        <f t="shared" si="8"/>
        <v>268856.87593097205</v>
      </c>
      <c r="AA17" s="40">
        <f t="shared" si="9"/>
        <v>17650.730140720189</v>
      </c>
      <c r="AB17" s="41">
        <f t="shared" si="10"/>
        <v>8641.4433089280083</v>
      </c>
      <c r="AD17" s="39">
        <f t="shared" si="11"/>
        <v>13812420.05760763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0"/>
        <v>12984.84</v>
      </c>
      <c r="P18" s="34">
        <f t="shared" si="1"/>
        <v>1360.4503336</v>
      </c>
      <c r="Q18" s="141"/>
      <c r="R18" s="27">
        <f t="shared" si="2"/>
        <v>1</v>
      </c>
      <c r="S18" s="32">
        <f t="shared" si="3"/>
        <v>1</v>
      </c>
      <c r="T18" s="141"/>
      <c r="U18" s="38">
        <f t="shared" si="4"/>
        <v>8.5496206907076627E-2</v>
      </c>
      <c r="V18" s="32">
        <f t="shared" si="5"/>
        <v>8.866666673225046E-2</v>
      </c>
      <c r="W18" s="141"/>
      <c r="X18" s="73">
        <f t="shared" si="6"/>
        <v>4000</v>
      </c>
      <c r="Y18" s="40">
        <f t="shared" si="7"/>
        <v>13639471.806766257</v>
      </c>
      <c r="Z18" s="40">
        <f t="shared" si="8"/>
        <v>271368.90206116799</v>
      </c>
      <c r="AA18" s="40">
        <f t="shared" si="9"/>
        <v>17607.327934000925</v>
      </c>
      <c r="AB18" s="41">
        <f t="shared" si="10"/>
        <v>8721.7972727408633</v>
      </c>
      <c r="AD18" s="39">
        <f t="shared" si="11"/>
        <v>13941169.834034167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0"/>
        <v>13105.07</v>
      </c>
      <c r="P19" s="34">
        <f t="shared" si="1"/>
        <v>1372.8989477999999</v>
      </c>
      <c r="Q19" s="141"/>
      <c r="R19" s="27">
        <f t="shared" si="2"/>
        <v>1</v>
      </c>
      <c r="S19" s="32">
        <f t="shared" si="3"/>
        <v>1</v>
      </c>
      <c r="T19" s="141"/>
      <c r="U19" s="38">
        <f t="shared" si="4"/>
        <v>8.5496233623870363E-2</v>
      </c>
      <c r="V19" s="32">
        <f t="shared" si="5"/>
        <v>8.8666666734684069E-2</v>
      </c>
      <c r="W19" s="141"/>
      <c r="X19" s="73">
        <f t="shared" si="6"/>
        <v>4000</v>
      </c>
      <c r="Y19" s="40">
        <f t="shared" si="7"/>
        <v>13765672.787544066</v>
      </c>
      <c r="Z19" s="40">
        <f t="shared" si="8"/>
        <v>273880.92819136399</v>
      </c>
      <c r="AA19" s="40">
        <f t="shared" si="9"/>
        <v>17560.067166142919</v>
      </c>
      <c r="AB19" s="41">
        <f t="shared" si="10"/>
        <v>8802.1512365537201</v>
      </c>
      <c r="AD19" s="39">
        <f t="shared" si="11"/>
        <v>14069915.934138127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0"/>
        <v>13225.3</v>
      </c>
      <c r="P20" s="34">
        <f t="shared" si="1"/>
        <v>1385.3475619999999</v>
      </c>
      <c r="Q20" s="141"/>
      <c r="R20" s="27">
        <f t="shared" si="2"/>
        <v>1</v>
      </c>
      <c r="S20" s="32">
        <f t="shared" si="3"/>
        <v>1</v>
      </c>
      <c r="T20" s="141"/>
      <c r="U20" s="38">
        <f t="shared" si="4"/>
        <v>8.5496261086196013E-2</v>
      </c>
      <c r="V20" s="32">
        <f t="shared" si="5"/>
        <v>8.8666666737184791E-2</v>
      </c>
      <c r="W20" s="141"/>
      <c r="X20" s="73">
        <f t="shared" si="6"/>
        <v>4000</v>
      </c>
      <c r="Y20" s="40">
        <f t="shared" si="7"/>
        <v>13891873.955669481</v>
      </c>
      <c r="Z20" s="40">
        <f t="shared" si="8"/>
        <v>276392.95432155998</v>
      </c>
      <c r="AA20" s="40">
        <f t="shared" si="9"/>
        <v>17508.94783714617</v>
      </c>
      <c r="AB20" s="41">
        <f t="shared" si="10"/>
        <v>8882.5052003665769</v>
      </c>
      <c r="AD20" s="39">
        <f t="shared" si="11"/>
        <v>14198658.363028554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0"/>
        <v>13345.53</v>
      </c>
      <c r="P21" s="34">
        <f t="shared" si="1"/>
        <v>1397.7961762</v>
      </c>
      <c r="Q21" s="141"/>
      <c r="R21" s="27">
        <f t="shared" si="2"/>
        <v>1</v>
      </c>
      <c r="S21" s="32">
        <f t="shared" si="3"/>
        <v>1</v>
      </c>
      <c r="T21" s="141"/>
      <c r="U21" s="38">
        <f t="shared" si="4"/>
        <v>8.5496289307795625E-2</v>
      </c>
      <c r="V21" s="32">
        <f t="shared" si="5"/>
        <v>8.8666666739753833E-2</v>
      </c>
      <c r="W21" s="141"/>
      <c r="X21" s="73">
        <f t="shared" si="6"/>
        <v>4000</v>
      </c>
      <c r="Y21" s="40">
        <f t="shared" si="7"/>
        <v>14018075.316346165</v>
      </c>
      <c r="Z21" s="40">
        <f t="shared" si="8"/>
        <v>278904.98045175598</v>
      </c>
      <c r="AA21" s="40">
        <f t="shared" si="9"/>
        <v>17453.969947010672</v>
      </c>
      <c r="AB21" s="41">
        <f t="shared" si="10"/>
        <v>8962.8591641794337</v>
      </c>
      <c r="AD21" s="39">
        <f t="shared" si="11"/>
        <v>14327397.125909111</v>
      </c>
      <c r="AE21" s="12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0"/>
        <v>13465.76</v>
      </c>
      <c r="P22" s="34">
        <f t="shared" si="1"/>
        <v>1410.2447903999998</v>
      </c>
      <c r="Q22" s="141"/>
      <c r="R22" s="27">
        <f t="shared" si="2"/>
        <v>1</v>
      </c>
      <c r="S22" s="32">
        <f t="shared" si="3"/>
        <v>1</v>
      </c>
      <c r="T22" s="141"/>
      <c r="U22" s="38">
        <f t="shared" si="4"/>
        <v>8.5496318302536747E-2</v>
      </c>
      <c r="V22" s="32">
        <f t="shared" si="5"/>
        <v>8.8666666742392444E-2</v>
      </c>
      <c r="W22" s="141"/>
      <c r="X22" s="73">
        <f t="shared" si="6"/>
        <v>4000</v>
      </c>
      <c r="Y22" s="40">
        <f t="shared" si="7"/>
        <v>14144276.874873254</v>
      </c>
      <c r="Z22" s="40">
        <f t="shared" si="8"/>
        <v>281417.00658195198</v>
      </c>
      <c r="AA22" s="40">
        <f t="shared" si="9"/>
        <v>17395.133495736423</v>
      </c>
      <c r="AB22" s="41">
        <f t="shared" si="10"/>
        <v>9043.2131279922887</v>
      </c>
      <c r="AD22" s="39">
        <f t="shared" si="11"/>
        <v>14456132.228078937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0"/>
        <v>13585.99</v>
      </c>
      <c r="P23" s="34">
        <f t="shared" si="1"/>
        <v>1422.6934045999999</v>
      </c>
      <c r="Q23" s="141"/>
      <c r="R23" s="27">
        <f t="shared" si="2"/>
        <v>1</v>
      </c>
      <c r="S23" s="32">
        <f t="shared" si="3"/>
        <v>1</v>
      </c>
      <c r="T23" s="141"/>
      <c r="U23" s="38">
        <f t="shared" si="4"/>
        <v>8.5496348084412407E-2</v>
      </c>
      <c r="V23" s="32">
        <f t="shared" si="5"/>
        <v>8.8666666745101874E-2</v>
      </c>
      <c r="W23" s="141"/>
      <c r="X23" s="73">
        <f t="shared" si="6"/>
        <v>4000</v>
      </c>
      <c r="Y23" s="40">
        <f t="shared" si="7"/>
        <v>14270478.636646228</v>
      </c>
      <c r="Z23" s="40">
        <f t="shared" si="8"/>
        <v>283929.03271214798</v>
      </c>
      <c r="AA23" s="40">
        <f t="shared" si="9"/>
        <v>17332.438483323433</v>
      </c>
      <c r="AB23" s="41">
        <f t="shared" si="10"/>
        <v>9123.5670918051455</v>
      </c>
      <c r="AD23" s="39">
        <f t="shared" si="11"/>
        <v>14584863.674933506</v>
      </c>
      <c r="AE23" s="120"/>
      <c r="AF23" s="54" t="s">
        <v>35</v>
      </c>
      <c r="AG23" s="24"/>
      <c r="AH23" s="47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0"/>
        <v>13706.220000000001</v>
      </c>
      <c r="P24" s="34">
        <f t="shared" si="1"/>
        <v>1435.1420188</v>
      </c>
      <c r="Q24" s="141"/>
      <c r="R24" s="27">
        <f t="shared" si="2"/>
        <v>1</v>
      </c>
      <c r="S24" s="32">
        <f t="shared" si="3"/>
        <v>1</v>
      </c>
      <c r="T24" s="141"/>
      <c r="U24" s="38">
        <f t="shared" si="4"/>
        <v>8.5496378667541145E-2</v>
      </c>
      <c r="V24" s="32">
        <f t="shared" si="5"/>
        <v>8.8666666747883358E-2</v>
      </c>
      <c r="W24" s="141"/>
      <c r="X24" s="73">
        <f t="shared" si="6"/>
        <v>4000</v>
      </c>
      <c r="Y24" s="40">
        <f t="shared" si="7"/>
        <v>14396680.607157782</v>
      </c>
      <c r="Z24" s="40">
        <f t="shared" si="8"/>
        <v>286441.05884234403</v>
      </c>
      <c r="AA24" s="40">
        <f t="shared" si="9"/>
        <v>17265.884909771696</v>
      </c>
      <c r="AB24" s="41">
        <f t="shared" si="10"/>
        <v>9203.9210556180042</v>
      </c>
      <c r="AD24" s="39">
        <f t="shared" si="11"/>
        <v>14713591.471965516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0"/>
        <v>13826.45</v>
      </c>
      <c r="P25" s="34">
        <f t="shared" si="1"/>
        <v>1447.590633</v>
      </c>
      <c r="Q25" s="141"/>
      <c r="R25" s="27">
        <f t="shared" si="2"/>
        <v>1</v>
      </c>
      <c r="S25" s="32">
        <f t="shared" si="3"/>
        <v>1</v>
      </c>
      <c r="T25" s="141"/>
      <c r="U25" s="38">
        <f t="shared" si="4"/>
        <v>8.5496410066166997E-2</v>
      </c>
      <c r="V25" s="32">
        <f t="shared" si="5"/>
        <v>8.8666666750738171E-2</v>
      </c>
      <c r="W25" s="141"/>
      <c r="X25" s="73">
        <f t="shared" si="6"/>
        <v>4000</v>
      </c>
      <c r="Y25" s="40">
        <f t="shared" si="7"/>
        <v>14522882.791998679</v>
      </c>
      <c r="Z25" s="40">
        <f t="shared" si="8"/>
        <v>288953.08497253997</v>
      </c>
      <c r="AA25" s="40">
        <f t="shared" si="9"/>
        <v>17195.472775081202</v>
      </c>
      <c r="AB25" s="41">
        <f t="shared" si="10"/>
        <v>9284.2750194308592</v>
      </c>
      <c r="AD25" s="39">
        <f t="shared" si="11"/>
        <v>14842315.624765731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0"/>
        <v>13946.68</v>
      </c>
      <c r="P26" s="34">
        <f t="shared" si="1"/>
        <v>1460.0392471999999</v>
      </c>
      <c r="Q26" s="141"/>
      <c r="R26" s="27">
        <f t="shared" si="2"/>
        <v>1</v>
      </c>
      <c r="S26" s="32">
        <f t="shared" si="3"/>
        <v>1</v>
      </c>
      <c r="T26" s="141"/>
      <c r="U26" s="38">
        <f t="shared" si="4"/>
        <v>8.5496442294659483E-2</v>
      </c>
      <c r="V26" s="32">
        <f t="shared" si="5"/>
        <v>8.8666666753667592E-2</v>
      </c>
      <c r="W26" s="141"/>
      <c r="X26" s="73">
        <f t="shared" si="6"/>
        <v>4000</v>
      </c>
      <c r="Y26" s="40">
        <f t="shared" si="7"/>
        <v>14649085.196858643</v>
      </c>
      <c r="Z26" s="40">
        <f t="shared" si="8"/>
        <v>291465.11110273603</v>
      </c>
      <c r="AA26" s="40">
        <f t="shared" si="9"/>
        <v>17121.202079251972</v>
      </c>
      <c r="AB26" s="41">
        <f t="shared" si="10"/>
        <v>9364.6289832437142</v>
      </c>
      <c r="AD26" s="39">
        <f t="shared" si="11"/>
        <v>14971036.139023874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0"/>
        <v>14066.91</v>
      </c>
      <c r="P27" s="34">
        <f t="shared" si="1"/>
        <v>1472.4878613999999</v>
      </c>
      <c r="Q27" s="141"/>
      <c r="R27" s="27">
        <f t="shared" si="2"/>
        <v>1</v>
      </c>
      <c r="S27" s="32">
        <f t="shared" si="3"/>
        <v>1</v>
      </c>
      <c r="T27" s="141"/>
      <c r="U27" s="38">
        <f t="shared" si="4"/>
        <v>8.5496475367513661E-2</v>
      </c>
      <c r="V27" s="32">
        <f t="shared" si="5"/>
        <v>8.866666675667291E-2</v>
      </c>
      <c r="W27" s="141"/>
      <c r="X27" s="73">
        <f t="shared" si="6"/>
        <v>4000</v>
      </c>
      <c r="Y27" s="40">
        <f t="shared" si="7"/>
        <v>14775287.827527214</v>
      </c>
      <c r="Z27" s="40">
        <f t="shared" si="8"/>
        <v>293977.13723293203</v>
      </c>
      <c r="AA27" s="40">
        <f t="shared" si="9"/>
        <v>17043.07282228399</v>
      </c>
      <c r="AB27" s="41">
        <f t="shared" si="10"/>
        <v>9444.982947056571</v>
      </c>
      <c r="AD27" s="39">
        <f t="shared" si="11"/>
        <v>15099753.020529486</v>
      </c>
      <c r="AE27" s="12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0"/>
        <v>14187.14</v>
      </c>
      <c r="P28" s="34">
        <f t="shared" si="1"/>
        <v>1484.9364755999998</v>
      </c>
      <c r="Q28" s="141"/>
      <c r="R28" s="27">
        <f t="shared" si="2"/>
        <v>1</v>
      </c>
      <c r="S28" s="32">
        <f t="shared" si="3"/>
        <v>1</v>
      </c>
      <c r="T28" s="141"/>
      <c r="U28" s="38">
        <f t="shared" si="4"/>
        <v>8.5496509299350029E-2</v>
      </c>
      <c r="V28" s="32">
        <f t="shared" si="5"/>
        <v>8.866666675975543E-2</v>
      </c>
      <c r="W28" s="141"/>
      <c r="X28" s="73">
        <f t="shared" si="6"/>
        <v>4000</v>
      </c>
      <c r="Y28" s="40">
        <f t="shared" si="7"/>
        <v>14901490.689894605</v>
      </c>
      <c r="Z28" s="40">
        <f t="shared" si="8"/>
        <v>296489.16336312803</v>
      </c>
      <c r="AA28" s="40">
        <f t="shared" si="9"/>
        <v>16961.085004177261</v>
      </c>
      <c r="AB28" s="41">
        <f t="shared" si="10"/>
        <v>9525.336910869426</v>
      </c>
      <c r="AD28" s="39">
        <f t="shared" si="11"/>
        <v>15228466.275172781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0"/>
        <v>14307.369999999999</v>
      </c>
      <c r="P29" s="34">
        <f t="shared" si="1"/>
        <v>1497.3850897999998</v>
      </c>
      <c r="Q29" s="141"/>
      <c r="R29" s="27">
        <f t="shared" si="2"/>
        <v>1</v>
      </c>
      <c r="S29" s="32">
        <f t="shared" si="3"/>
        <v>1</v>
      </c>
      <c r="T29" s="141"/>
      <c r="U29" s="38">
        <f t="shared" si="4"/>
        <v>8.5496544104914626E-2</v>
      </c>
      <c r="V29" s="32">
        <f t="shared" si="5"/>
        <v>8.8666666762916457E-2</v>
      </c>
      <c r="W29" s="141"/>
      <c r="X29" s="73">
        <f t="shared" si="6"/>
        <v>4000</v>
      </c>
      <c r="Y29" s="40">
        <f t="shared" si="7"/>
        <v>15027693.789952589</v>
      </c>
      <c r="Z29" s="40">
        <f t="shared" si="8"/>
        <v>299001.18949332403</v>
      </c>
      <c r="AA29" s="40">
        <f t="shared" si="9"/>
        <v>16875.238624931786</v>
      </c>
      <c r="AB29" s="41">
        <f t="shared" si="10"/>
        <v>9605.6908746822846</v>
      </c>
      <c r="AD29" s="39">
        <f t="shared" si="11"/>
        <v>15357175.908945529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0"/>
        <v>14427.6</v>
      </c>
      <c r="P30" s="34">
        <f t="shared" si="1"/>
        <v>1509.8337039999999</v>
      </c>
      <c r="Q30" s="141"/>
      <c r="R30" s="27">
        <f t="shared" si="2"/>
        <v>1</v>
      </c>
      <c r="S30" s="32">
        <f t="shared" si="3"/>
        <v>1</v>
      </c>
      <c r="T30" s="141"/>
      <c r="U30" s="38">
        <f t="shared" si="4"/>
        <v>8.5496579799078987E-2</v>
      </c>
      <c r="V30" s="32">
        <f t="shared" si="5"/>
        <v>8.8666666766157309E-2</v>
      </c>
      <c r="W30" s="141"/>
      <c r="X30" s="73">
        <f t="shared" si="6"/>
        <v>4000</v>
      </c>
      <c r="Y30" s="40">
        <f t="shared" si="7"/>
        <v>15153897.133795358</v>
      </c>
      <c r="Z30" s="40">
        <f t="shared" si="8"/>
        <v>301513.21562351997</v>
      </c>
      <c r="AA30" s="40">
        <f t="shared" si="9"/>
        <v>16785.533684547565</v>
      </c>
      <c r="AB30" s="41">
        <f t="shared" si="10"/>
        <v>9686.0448384951396</v>
      </c>
      <c r="AD30" s="39">
        <f t="shared" si="11"/>
        <v>15485881.927941922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0"/>
        <v>14547.83</v>
      </c>
      <c r="P31" s="34">
        <f t="shared" si="1"/>
        <v>1522.2823182</v>
      </c>
      <c r="Q31" s="141"/>
      <c r="R31" s="27">
        <f t="shared" si="2"/>
        <v>1</v>
      </c>
      <c r="S31" s="32">
        <f t="shared" si="3"/>
        <v>1</v>
      </c>
      <c r="T31" s="141"/>
      <c r="U31" s="38">
        <f t="shared" si="4"/>
        <v>8.5496616396840128E-2</v>
      </c>
      <c r="V31" s="32">
        <f t="shared" si="5"/>
        <v>8.8666666769479319E-2</v>
      </c>
      <c r="W31" s="141"/>
      <c r="X31" s="73">
        <f t="shared" si="6"/>
        <v>4000</v>
      </c>
      <c r="Y31" s="40">
        <f t="shared" si="7"/>
        <v>15280100.727620387</v>
      </c>
      <c r="Z31" s="40">
        <f t="shared" si="8"/>
        <v>304025.24175371596</v>
      </c>
      <c r="AA31" s="40">
        <f t="shared" si="9"/>
        <v>16691.97018302459</v>
      </c>
      <c r="AB31" s="41">
        <f t="shared" si="10"/>
        <v>9766.3988023079964</v>
      </c>
      <c r="AD31" s="39">
        <f t="shared" si="11"/>
        <v>15614584.338359436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0"/>
        <v>14668.06</v>
      </c>
      <c r="P32" s="34">
        <f t="shared" si="1"/>
        <v>1534.7309323999998</v>
      </c>
      <c r="Q32" s="141"/>
      <c r="R32" s="27">
        <f t="shared" si="2"/>
        <v>1</v>
      </c>
      <c r="S32" s="32">
        <f t="shared" si="3"/>
        <v>1</v>
      </c>
      <c r="T32" s="141"/>
      <c r="U32" s="38">
        <f t="shared" si="4"/>
        <v>8.549665391332055E-2</v>
      </c>
      <c r="V32" s="32">
        <f t="shared" si="5"/>
        <v>8.8666666772883845E-2</v>
      </c>
      <c r="W32" s="141"/>
      <c r="X32" s="73">
        <f t="shared" si="6"/>
        <v>4000</v>
      </c>
      <c r="Y32" s="40">
        <f t="shared" si="7"/>
        <v>15406304.577729315</v>
      </c>
      <c r="Z32" s="40">
        <f t="shared" si="8"/>
        <v>306537.26788391196</v>
      </c>
      <c r="AA32" s="40">
        <f t="shared" si="9"/>
        <v>16594.548120362881</v>
      </c>
      <c r="AB32" s="41">
        <f t="shared" si="10"/>
        <v>9846.7527661208514</v>
      </c>
      <c r="AD32" s="39">
        <f t="shared" si="11"/>
        <v>15743283.14649971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0"/>
        <v>14788.29</v>
      </c>
      <c r="P33" s="34">
        <f t="shared" si="1"/>
        <v>1547.1795466000001</v>
      </c>
      <c r="Q33" s="141"/>
      <c r="R33" s="27">
        <f t="shared" si="2"/>
        <v>1</v>
      </c>
      <c r="S33" s="32">
        <f t="shared" si="3"/>
        <v>1</v>
      </c>
      <c r="T33" s="141"/>
      <c r="U33" s="38">
        <f t="shared" si="4"/>
        <v>8.5496692363768306E-2</v>
      </c>
      <c r="V33" s="32">
        <f t="shared" si="5"/>
        <v>8.8666666776372222E-2</v>
      </c>
      <c r="W33" s="141"/>
      <c r="X33" s="73">
        <f t="shared" si="6"/>
        <v>4000</v>
      </c>
      <c r="Y33" s="40">
        <f t="shared" si="7"/>
        <v>15532508.690528799</v>
      </c>
      <c r="Z33" s="40">
        <f t="shared" si="8"/>
        <v>309049.29401410796</v>
      </c>
      <c r="AA33" s="40">
        <f t="shared" si="9"/>
        <v>16493.267496562414</v>
      </c>
      <c r="AB33" s="41">
        <f t="shared" si="10"/>
        <v>9927.1067299337101</v>
      </c>
      <c r="AD33" s="39">
        <f t="shared" si="11"/>
        <v>15871978.358769402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0"/>
        <v>14908.52</v>
      </c>
      <c r="P34" s="34">
        <f t="shared" si="1"/>
        <v>1559.6281607999999</v>
      </c>
      <c r="Q34" s="141"/>
      <c r="R34" s="27">
        <f t="shared" si="2"/>
        <v>1</v>
      </c>
      <c r="S34" s="32">
        <f t="shared" si="3"/>
        <v>1</v>
      </c>
      <c r="T34" s="141"/>
      <c r="U34" s="38">
        <f t="shared" si="4"/>
        <v>8.5496731763556891E-2</v>
      </c>
      <c r="V34" s="32">
        <f t="shared" si="5"/>
        <v>8.8666666779945835E-2</v>
      </c>
      <c r="W34" s="141"/>
      <c r="X34" s="73">
        <f t="shared" si="6"/>
        <v>4000</v>
      </c>
      <c r="Y34" s="40">
        <f t="shared" si="7"/>
        <v>15658713.072531382</v>
      </c>
      <c r="Z34" s="40">
        <f t="shared" si="8"/>
        <v>311561.32014430402</v>
      </c>
      <c r="AA34" s="40">
        <f t="shared" si="9"/>
        <v>16388.128311623201</v>
      </c>
      <c r="AB34" s="41">
        <f t="shared" si="10"/>
        <v>10007.460693746567</v>
      </c>
      <c r="AD34" s="39">
        <f t="shared" si="11"/>
        <v>16000669.981681054</v>
      </c>
      <c r="AE34" s="12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0"/>
        <v>15028.75</v>
      </c>
      <c r="P35" s="34">
        <f t="shared" si="1"/>
        <v>1572.076775</v>
      </c>
      <c r="Q35" s="141"/>
      <c r="R35" s="27">
        <f t="shared" si="2"/>
        <v>1</v>
      </c>
      <c r="S35" s="32">
        <f t="shared" si="3"/>
        <v>1</v>
      </c>
      <c r="T35" s="141"/>
      <c r="U35" s="38">
        <f t="shared" si="4"/>
        <v>8.5496772128185322E-2</v>
      </c>
      <c r="V35" s="32">
        <f t="shared" si="5"/>
        <v>8.8666666783606046E-2</v>
      </c>
      <c r="W35" s="141"/>
      <c r="X35" s="73">
        <f t="shared" si="6"/>
        <v>4000</v>
      </c>
      <c r="Y35" s="40">
        <f t="shared" si="7"/>
        <v>15784917.730356375</v>
      </c>
      <c r="Z35" s="40">
        <f t="shared" si="8"/>
        <v>314073.34627449996</v>
      </c>
      <c r="AA35" s="40">
        <f t="shared" si="9"/>
        <v>16279.130565545243</v>
      </c>
      <c r="AB35" s="41">
        <f t="shared" si="10"/>
        <v>10087.814657559422</v>
      </c>
      <c r="AD35" s="39">
        <f t="shared" si="11"/>
        <v>16129358.02185398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0"/>
        <v>15148.98</v>
      </c>
      <c r="P36" s="34">
        <f t="shared" si="1"/>
        <v>1584.5253891999998</v>
      </c>
      <c r="Q36" s="141"/>
      <c r="R36" s="27">
        <f t="shared" si="2"/>
        <v>1</v>
      </c>
      <c r="S36" s="32">
        <f t="shared" si="3"/>
        <v>1</v>
      </c>
      <c r="T36" s="141"/>
      <c r="U36" s="38">
        <f t="shared" si="4"/>
        <v>8.549681347327813E-2</v>
      </c>
      <c r="V36" s="32">
        <f t="shared" si="5"/>
        <v>8.8666666787354242E-2</v>
      </c>
      <c r="W36" s="141"/>
      <c r="X36" s="73">
        <f t="shared" si="6"/>
        <v>4000</v>
      </c>
      <c r="Y36" s="40">
        <f t="shared" si="7"/>
        <v>15911122.670730719</v>
      </c>
      <c r="Z36" s="40">
        <f t="shared" si="8"/>
        <v>316585.37240469595</v>
      </c>
      <c r="AA36" s="40">
        <f t="shared" si="9"/>
        <v>16166.274258328542</v>
      </c>
      <c r="AB36" s="41">
        <f t="shared" si="10"/>
        <v>10168.168621372279</v>
      </c>
      <c r="AD36" s="39">
        <f t="shared" si="11"/>
        <v>16258042.486015117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0"/>
        <v>15269.21</v>
      </c>
      <c r="P37" s="34">
        <f t="shared" si="1"/>
        <v>1596.9740033999999</v>
      </c>
      <c r="Q37" s="141"/>
      <c r="R37" s="27">
        <f t="shared" si="2"/>
        <v>1</v>
      </c>
      <c r="S37" s="32">
        <f t="shared" si="3"/>
        <v>1</v>
      </c>
      <c r="T37" s="141"/>
      <c r="U37" s="38">
        <f t="shared" si="4"/>
        <v>8.5496855814585299E-2</v>
      </c>
      <c r="V37" s="32">
        <f t="shared" si="5"/>
        <v>8.8666666791191839E-2</v>
      </c>
      <c r="W37" s="141"/>
      <c r="X37" s="73">
        <f t="shared" si="6"/>
        <v>4000</v>
      </c>
      <c r="Y37" s="40">
        <f t="shared" si="7"/>
        <v>16037327.900489841</v>
      </c>
      <c r="Z37" s="40">
        <f t="shared" si="8"/>
        <v>319097.39853489195</v>
      </c>
      <c r="AA37" s="40">
        <f t="shared" si="9"/>
        <v>16049.559389973085</v>
      </c>
      <c r="AB37" s="41">
        <f t="shared" si="10"/>
        <v>10248.522585185134</v>
      </c>
      <c r="AD37" s="39">
        <f t="shared" si="11"/>
        <v>16386723.380999891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0"/>
        <v>15389.44</v>
      </c>
      <c r="P38" s="34">
        <f t="shared" si="1"/>
        <v>1609.4226176</v>
      </c>
      <c r="Q38" s="141"/>
      <c r="R38" s="27">
        <f t="shared" si="2"/>
        <v>1</v>
      </c>
      <c r="S38" s="32">
        <f t="shared" si="3"/>
        <v>1</v>
      </c>
      <c r="T38" s="141"/>
      <c r="U38" s="38">
        <f t="shared" si="4"/>
        <v>8.5496899167982365E-2</v>
      </c>
      <c r="V38" s="32">
        <f t="shared" si="5"/>
        <v>8.8666666795120239E-2</v>
      </c>
      <c r="W38" s="141"/>
      <c r="X38" s="73">
        <f t="shared" si="6"/>
        <v>4000</v>
      </c>
      <c r="Y38" s="40">
        <f t="shared" si="7"/>
        <v>16163533.42657854</v>
      </c>
      <c r="Z38" s="40">
        <f t="shared" si="8"/>
        <v>321609.42466508801</v>
      </c>
      <c r="AA38" s="40">
        <f t="shared" si="9"/>
        <v>15928.985960478889</v>
      </c>
      <c r="AB38" s="41">
        <f t="shared" si="10"/>
        <v>10328.876548997991</v>
      </c>
      <c r="AD38" s="39">
        <f t="shared" si="11"/>
        <v>16515400.713753104</v>
      </c>
      <c r="AE38" s="12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0"/>
        <v>15509.67</v>
      </c>
      <c r="P39" s="34">
        <f t="shared" si="1"/>
        <v>1621.8712317999998</v>
      </c>
      <c r="Q39" s="141"/>
      <c r="R39" s="27">
        <f t="shared" si="2"/>
        <v>1</v>
      </c>
      <c r="S39" s="32">
        <f t="shared" si="3"/>
        <v>1</v>
      </c>
      <c r="T39" s="141"/>
      <c r="U39" s="38">
        <f t="shared" si="4"/>
        <v>8.5496943549470322E-2</v>
      </c>
      <c r="V39" s="32">
        <f t="shared" si="5"/>
        <v>8.8666666799140856E-2</v>
      </c>
      <c r="W39" s="141"/>
      <c r="X39" s="73">
        <f t="shared" si="6"/>
        <v>4000</v>
      </c>
      <c r="Y39" s="40">
        <f t="shared" si="7"/>
        <v>16289739.25605184</v>
      </c>
      <c r="Z39" s="40">
        <f t="shared" si="8"/>
        <v>324121.45079528395</v>
      </c>
      <c r="AA39" s="40">
        <f t="shared" si="9"/>
        <v>15804.55396984594</v>
      </c>
      <c r="AB39" s="41">
        <f t="shared" si="10"/>
        <v>10409.230512810847</v>
      </c>
      <c r="AD39" s="39">
        <f t="shared" si="11"/>
        <v>16644074.49132978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0"/>
        <v>15629.9</v>
      </c>
      <c r="P40" s="34">
        <f t="shared" si="1"/>
        <v>1634.3198459999999</v>
      </c>
      <c r="Q40" s="141"/>
      <c r="R40" s="27">
        <f t="shared" si="2"/>
        <v>1</v>
      </c>
      <c r="S40" s="32">
        <f t="shared" si="3"/>
        <v>1</v>
      </c>
      <c r="T40" s="141"/>
      <c r="U40" s="38">
        <f t="shared" si="4"/>
        <v>8.5496988975175672E-2</v>
      </c>
      <c r="V40" s="32">
        <f t="shared" si="5"/>
        <v>8.866666680325512E-2</v>
      </c>
      <c r="W40" s="141"/>
      <c r="X40" s="73">
        <f t="shared" si="6"/>
        <v>4000</v>
      </c>
      <c r="Y40" s="40">
        <f t="shared" si="7"/>
        <v>16415945.396075865</v>
      </c>
      <c r="Z40" s="40">
        <f t="shared" si="8"/>
        <v>326633.47692548</v>
      </c>
      <c r="AA40" s="40">
        <f t="shared" si="9"/>
        <v>15676.263418074246</v>
      </c>
      <c r="AB40" s="41">
        <f t="shared" si="10"/>
        <v>10489.584476623704</v>
      </c>
      <c r="AD40" s="39">
        <f t="shared" si="11"/>
        <v>16772744.720896043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0"/>
        <v>15750.130000000001</v>
      </c>
      <c r="P41" s="34">
        <f t="shared" si="1"/>
        <v>1646.7684601999999</v>
      </c>
      <c r="Q41" s="141"/>
      <c r="R41" s="27">
        <f t="shared" si="2"/>
        <v>1</v>
      </c>
      <c r="S41" s="32">
        <f t="shared" si="3"/>
        <v>1</v>
      </c>
      <c r="T41" s="141"/>
      <c r="U41" s="38">
        <f t="shared" si="4"/>
        <v>8.5497035461350429E-2</v>
      </c>
      <c r="V41" s="32">
        <f t="shared" si="5"/>
        <v>8.8666666807464489E-2</v>
      </c>
      <c r="W41" s="141"/>
      <c r="X41" s="73">
        <f t="shared" si="6"/>
        <v>4000</v>
      </c>
      <c r="Y41" s="40">
        <f t="shared" si="7"/>
        <v>16542151.853928711</v>
      </c>
      <c r="Z41" s="40">
        <f t="shared" si="8"/>
        <v>329145.503055676</v>
      </c>
      <c r="AA41" s="40">
        <f t="shared" si="9"/>
        <v>15544.114305163805</v>
      </c>
      <c r="AB41" s="41">
        <f t="shared" si="10"/>
        <v>10569.938440436561</v>
      </c>
      <c r="AD41" s="39">
        <f t="shared" si="11"/>
        <v>16901411.409729991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0"/>
        <v>15870.36</v>
      </c>
      <c r="P42" s="34">
        <f t="shared" si="1"/>
        <v>1659.2170744</v>
      </c>
      <c r="Q42" s="141"/>
      <c r="R42" s="27">
        <f t="shared" si="2"/>
        <v>1</v>
      </c>
      <c r="S42" s="32">
        <f t="shared" si="3"/>
        <v>1</v>
      </c>
      <c r="T42" s="141"/>
      <c r="U42" s="38">
        <f t="shared" si="4"/>
        <v>8.5497083024372089E-2</v>
      </c>
      <c r="V42" s="32">
        <f t="shared" si="5"/>
        <v>8.8666666811770406E-2</v>
      </c>
      <c r="W42" s="141"/>
      <c r="X42" s="73">
        <f t="shared" si="6"/>
        <v>4000</v>
      </c>
      <c r="Y42" s="40">
        <f t="shared" si="7"/>
        <v>16668358.637001306</v>
      </c>
      <c r="Z42" s="40">
        <f t="shared" si="8"/>
        <v>331657.52918587206</v>
      </c>
      <c r="AA42" s="40">
        <f t="shared" si="9"/>
        <v>15408.106631114621</v>
      </c>
      <c r="AB42" s="41">
        <f t="shared" si="10"/>
        <v>10650.292404249416</v>
      </c>
      <c r="AD42" s="39">
        <f t="shared" si="11"/>
        <v>17030074.565222543</v>
      </c>
      <c r="AE42" s="12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0"/>
        <v>15990.59</v>
      </c>
      <c r="P43" s="34">
        <f t="shared" si="1"/>
        <v>1671.6656885999998</v>
      </c>
      <c r="Q43" s="141"/>
      <c r="R43" s="27">
        <f t="shared" si="2"/>
        <v>1</v>
      </c>
      <c r="S43" s="32">
        <f t="shared" si="3"/>
        <v>1</v>
      </c>
      <c r="T43" s="141"/>
      <c r="U43" s="38">
        <f t="shared" si="4"/>
        <v>8.549713168074366E-2</v>
      </c>
      <c r="V43" s="32">
        <f t="shared" si="5"/>
        <v>8.8666666816174342E-2</v>
      </c>
      <c r="W43" s="141"/>
      <c r="X43" s="73">
        <f t="shared" si="6"/>
        <v>4000</v>
      </c>
      <c r="Y43" s="40">
        <f t="shared" si="7"/>
        <v>16794565.752798282</v>
      </c>
      <c r="Z43" s="40">
        <f t="shared" si="8"/>
        <v>334169.555316068</v>
      </c>
      <c r="AA43" s="40">
        <f t="shared" si="9"/>
        <v>15268.240395926679</v>
      </c>
      <c r="AB43" s="41">
        <f t="shared" si="10"/>
        <v>10730.646368062275</v>
      </c>
      <c r="AD43" s="39">
        <f t="shared" si="11"/>
        <v>17158734.19487834</v>
      </c>
      <c r="AE43" s="120"/>
      <c r="AF43" s="43" t="s">
        <v>44</v>
      </c>
      <c r="AG43" s="44"/>
      <c r="AH43" s="45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0"/>
        <v>16110.82</v>
      </c>
      <c r="P44" s="34">
        <f t="shared" si="1"/>
        <v>1684.1143027999999</v>
      </c>
      <c r="Q44" s="141"/>
      <c r="R44" s="27">
        <f t="shared" si="2"/>
        <v>1</v>
      </c>
      <c r="S44" s="32">
        <f t="shared" si="3"/>
        <v>1</v>
      </c>
      <c r="T44" s="141"/>
      <c r="U44" s="38">
        <f t="shared" si="4"/>
        <v>8.5497181447093618E-2</v>
      </c>
      <c r="V44" s="32">
        <f t="shared" si="5"/>
        <v>8.8666666820677767E-2</v>
      </c>
      <c r="W44" s="141"/>
      <c r="X44" s="73">
        <f t="shared" si="6"/>
        <v>4000</v>
      </c>
      <c r="Y44" s="40">
        <f t="shared" si="7"/>
        <v>16920773.208938837</v>
      </c>
      <c r="Z44" s="40">
        <f t="shared" si="8"/>
        <v>336681.581446264</v>
      </c>
      <c r="AA44" s="40">
        <f t="shared" si="9"/>
        <v>15124.515599599999</v>
      </c>
      <c r="AB44" s="41">
        <f t="shared" si="10"/>
        <v>10811.000331875128</v>
      </c>
      <c r="AD44" s="39">
        <f t="shared" si="11"/>
        <v>17287390.306316577</v>
      </c>
      <c r="AE44" s="120"/>
      <c r="AF44" s="85" t="s">
        <v>46</v>
      </c>
      <c r="AG44" s="86"/>
      <c r="AH44" s="87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0"/>
        <v>16231.05</v>
      </c>
      <c r="P45" s="34">
        <f t="shared" si="1"/>
        <v>1696.5629169999997</v>
      </c>
      <c r="Q45" s="141"/>
      <c r="R45" s="27">
        <f t="shared" si="2"/>
        <v>1</v>
      </c>
      <c r="S45" s="32">
        <f t="shared" si="3"/>
        <v>1</v>
      </c>
      <c r="T45" s="141"/>
      <c r="U45" s="38">
        <f t="shared" si="4"/>
        <v>8.5497232340175991E-2</v>
      </c>
      <c r="V45" s="32">
        <f t="shared" si="5"/>
        <v>8.8666666825282181E-2</v>
      </c>
      <c r="W45" s="141"/>
      <c r="X45" s="73">
        <f t="shared" si="6"/>
        <v>4000</v>
      </c>
      <c r="Y45" s="40">
        <f t="shared" si="7"/>
        <v>17046981.013157621</v>
      </c>
      <c r="Z45" s="40">
        <f t="shared" si="8"/>
        <v>339193.60757646</v>
      </c>
      <c r="AA45" s="40">
        <f t="shared" si="9"/>
        <v>14976.932242134568</v>
      </c>
      <c r="AB45" s="41">
        <f t="shared" si="10"/>
        <v>10891.354295687983</v>
      </c>
      <c r="AD45" s="39">
        <f t="shared" si="11"/>
        <v>17416042.907271903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0"/>
        <v>16351.279999999999</v>
      </c>
      <c r="P46" s="34">
        <f t="shared" si="1"/>
        <v>1709.0115311999998</v>
      </c>
      <c r="Q46" s="141"/>
      <c r="R46" s="27">
        <f t="shared" si="2"/>
        <v>1</v>
      </c>
      <c r="S46" s="32">
        <f t="shared" si="3"/>
        <v>1</v>
      </c>
      <c r="T46" s="141"/>
      <c r="U46" s="38">
        <f t="shared" si="4"/>
        <v>8.549728437687025E-2</v>
      </c>
      <c r="V46" s="32">
        <f t="shared" si="5"/>
        <v>8.8666666829989069E-2</v>
      </c>
      <c r="W46" s="141"/>
      <c r="X46" s="73">
        <f t="shared" si="6"/>
        <v>4000</v>
      </c>
      <c r="Y46" s="40">
        <f t="shared" si="7"/>
        <v>17173189.173305579</v>
      </c>
      <c r="Z46" s="40">
        <f t="shared" si="8"/>
        <v>341705.63370665599</v>
      </c>
      <c r="AA46" s="40">
        <f t="shared" si="9"/>
        <v>14825.490323530395</v>
      </c>
      <c r="AB46" s="41">
        <f t="shared" si="10"/>
        <v>10971.70825950084</v>
      </c>
      <c r="AD46" s="39">
        <f t="shared" si="11"/>
        <v>17544692.005595263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0"/>
        <v>16471.510000000002</v>
      </c>
      <c r="P47" s="34">
        <f t="shared" si="1"/>
        <v>1721.4601454000001</v>
      </c>
      <c r="Q47" s="141"/>
      <c r="R47" s="27">
        <f t="shared" si="2"/>
        <v>1</v>
      </c>
      <c r="S47" s="32">
        <f t="shared" si="3"/>
        <v>1</v>
      </c>
      <c r="T47" s="141"/>
      <c r="U47" s="38">
        <f t="shared" si="4"/>
        <v>8.5497337574181403E-2</v>
      </c>
      <c r="V47" s="32">
        <f t="shared" si="5"/>
        <v>8.8666666834799943E-2</v>
      </c>
      <c r="W47" s="141"/>
      <c r="X47" s="73">
        <f t="shared" si="6"/>
        <v>4000</v>
      </c>
      <c r="Y47" s="40">
        <f t="shared" si="7"/>
        <v>17299397.697350837</v>
      </c>
      <c r="Z47" s="40">
        <f t="shared" si="8"/>
        <v>344217.65983685205</v>
      </c>
      <c r="AA47" s="40">
        <f t="shared" si="9"/>
        <v>14670.189843787473</v>
      </c>
      <c r="AB47" s="41">
        <f t="shared" si="10"/>
        <v>11052.062223313698</v>
      </c>
      <c r="AD47" s="39">
        <f t="shared" ref="AD47:AD54" si="13">SUM(X47:AB47)</f>
        <v>17673337.609254792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0"/>
        <v>16591.739999999998</v>
      </c>
      <c r="P48" s="34">
        <f t="shared" si="1"/>
        <v>1733.9087595999997</v>
      </c>
      <c r="Q48" s="141"/>
      <c r="R48" s="27">
        <f t="shared" si="2"/>
        <v>1</v>
      </c>
      <c r="S48" s="32">
        <f t="shared" si="3"/>
        <v>1</v>
      </c>
      <c r="T48" s="141"/>
      <c r="U48" s="38">
        <f t="shared" si="4"/>
        <v>8.5497391949239929E-2</v>
      </c>
      <c r="V48" s="32">
        <f t="shared" si="5"/>
        <v>8.8666666839716329E-2</v>
      </c>
      <c r="W48" s="141"/>
      <c r="X48" s="73">
        <f t="shared" si="6"/>
        <v>4000</v>
      </c>
      <c r="Y48" s="40">
        <f t="shared" si="7"/>
        <v>17425606.593379557</v>
      </c>
      <c r="Z48" s="40">
        <f t="shared" si="8"/>
        <v>346729.68596704799</v>
      </c>
      <c r="AA48" s="40">
        <f t="shared" si="9"/>
        <v>14511.030802905798</v>
      </c>
      <c r="AB48" s="41">
        <f t="shared" si="10"/>
        <v>11132.416187126553</v>
      </c>
      <c r="AD48" s="39">
        <f t="shared" si="13"/>
        <v>17801979.726336636</v>
      </c>
      <c r="AE48" s="120"/>
      <c r="AF48" s="85" t="s">
        <v>47</v>
      </c>
      <c r="AG48" s="86"/>
      <c r="AH48" s="87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0"/>
        <v>16711.97</v>
      </c>
      <c r="P49" s="34">
        <f t="shared" si="1"/>
        <v>1746.3573738</v>
      </c>
      <c r="Q49" s="141"/>
      <c r="R49" s="27">
        <f t="shared" si="2"/>
        <v>1</v>
      </c>
      <c r="S49" s="32">
        <f t="shared" si="3"/>
        <v>1</v>
      </c>
      <c r="T49" s="141"/>
      <c r="U49" s="38">
        <f t="shared" si="4"/>
        <v>8.5497447519301814E-2</v>
      </c>
      <c r="V49" s="32">
        <f t="shared" si="5"/>
        <v>8.8666666844739742E-2</v>
      </c>
      <c r="W49" s="141"/>
      <c r="X49" s="73">
        <f t="shared" si="6"/>
        <v>4000</v>
      </c>
      <c r="Y49" s="40">
        <f t="shared" si="7"/>
        <v>17551815.869596828</v>
      </c>
      <c r="Z49" s="40">
        <f t="shared" si="8"/>
        <v>349241.71209724405</v>
      </c>
      <c r="AA49" s="40">
        <f t="shared" si="9"/>
        <v>14348.013200885385</v>
      </c>
      <c r="AB49" s="41">
        <f t="shared" si="10"/>
        <v>11212.77015093941</v>
      </c>
      <c r="AD49" s="39">
        <f t="shared" si="13"/>
        <v>17930618.365045898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0"/>
        <v>16832.2</v>
      </c>
      <c r="P50" s="34">
        <f t="shared" si="1"/>
        <v>1758.8059880000001</v>
      </c>
      <c r="Q50" s="141"/>
      <c r="R50" s="27">
        <f t="shared" si="2"/>
        <v>1</v>
      </c>
      <c r="S50" s="32">
        <f t="shared" si="3"/>
        <v>1</v>
      </c>
      <c r="T50" s="141"/>
      <c r="U50" s="38">
        <f t="shared" si="4"/>
        <v>8.5497504301748559E-2</v>
      </c>
      <c r="V50" s="32">
        <f t="shared" si="5"/>
        <v>8.8666666849871748E-2</v>
      </c>
      <c r="W50" s="141"/>
      <c r="X50" s="73">
        <f t="shared" si="6"/>
        <v>4000</v>
      </c>
      <c r="Y50" s="40">
        <f t="shared" si="7"/>
        <v>17678025.534327496</v>
      </c>
      <c r="Z50" s="40">
        <f t="shared" si="8"/>
        <v>351753.73822743993</v>
      </c>
      <c r="AA50" s="40">
        <f t="shared" si="9"/>
        <v>14181.137037726219</v>
      </c>
      <c r="AB50" s="41">
        <f t="shared" si="10"/>
        <v>11293.124114752267</v>
      </c>
      <c r="AD50" s="39">
        <f t="shared" si="13"/>
        <v>18059253.533707414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0"/>
        <v>16952.43</v>
      </c>
      <c r="P51" s="34">
        <f t="shared" si="1"/>
        <v>1771.2546021999999</v>
      </c>
      <c r="Q51" s="141"/>
      <c r="R51" s="27">
        <f t="shared" si="2"/>
        <v>1</v>
      </c>
      <c r="S51" s="32">
        <f t="shared" si="3"/>
        <v>1</v>
      </c>
      <c r="T51" s="141"/>
      <c r="U51" s="38">
        <f t="shared" si="4"/>
        <v>8.5497562314087144E-2</v>
      </c>
      <c r="V51" s="32">
        <f t="shared" si="5"/>
        <v>8.8666666855113888E-2</v>
      </c>
      <c r="W51" s="141"/>
      <c r="X51" s="73">
        <f t="shared" si="6"/>
        <v>4000</v>
      </c>
      <c r="Y51" s="40">
        <f t="shared" si="7"/>
        <v>17804235.596017074</v>
      </c>
      <c r="Z51" s="40">
        <f t="shared" si="8"/>
        <v>354265.76435763604</v>
      </c>
      <c r="AA51" s="40">
        <f t="shared" si="9"/>
        <v>14010.402313428307</v>
      </c>
      <c r="AB51" s="41">
        <f t="shared" si="10"/>
        <v>11373.478078565124</v>
      </c>
      <c r="AD51" s="39">
        <f t="shared" si="13"/>
        <v>18187885.240766708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0"/>
        <v>17072.66</v>
      </c>
      <c r="P52" s="34">
        <f t="shared" si="1"/>
        <v>1783.7032164</v>
      </c>
      <c r="Q52" s="141"/>
      <c r="R52" s="27">
        <f t="shared" si="2"/>
        <v>1</v>
      </c>
      <c r="S52" s="32">
        <f t="shared" si="3"/>
        <v>1</v>
      </c>
      <c r="T52" s="141"/>
      <c r="U52" s="38">
        <f t="shared" si="4"/>
        <v>8.5497621573950036E-2</v>
      </c>
      <c r="V52" s="32">
        <f t="shared" si="5"/>
        <v>8.866666686046773E-2</v>
      </c>
      <c r="W52" s="141"/>
      <c r="X52" s="73">
        <f t="shared" si="6"/>
        <v>4000</v>
      </c>
      <c r="Y52" s="40">
        <f t="shared" si="7"/>
        <v>17930446.063232575</v>
      </c>
      <c r="Z52" s="40">
        <f t="shared" si="8"/>
        <v>356777.79048783192</v>
      </c>
      <c r="AA52" s="40">
        <f t="shared" si="9"/>
        <v>13835.809027991647</v>
      </c>
      <c r="AB52" s="41">
        <f t="shared" si="10"/>
        <v>11453.832042377979</v>
      </c>
      <c r="AD52" s="39">
        <f t="shared" si="13"/>
        <v>18316513.494790778</v>
      </c>
      <c r="AE52" s="120"/>
      <c r="AF52" s="85" t="s">
        <v>48</v>
      </c>
      <c r="AG52" s="86"/>
      <c r="AH52" s="87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0"/>
        <v>17192.89</v>
      </c>
      <c r="P53" s="34">
        <f t="shared" si="1"/>
        <v>1796.1518305999998</v>
      </c>
      <c r="Q53" s="141"/>
      <c r="R53" s="27">
        <f t="shared" si="2"/>
        <v>1</v>
      </c>
      <c r="S53" s="32">
        <f t="shared" si="3"/>
        <v>1</v>
      </c>
      <c r="T53" s="141"/>
      <c r="U53" s="38">
        <f t="shared" si="4"/>
        <v>8.5497682099095251E-2</v>
      </c>
      <c r="V53" s="32">
        <f t="shared" si="5"/>
        <v>8.8666666865934857E-2</v>
      </c>
      <c r="W53" s="141"/>
      <c r="X53" s="73">
        <f t="shared" si="6"/>
        <v>4000</v>
      </c>
      <c r="Y53" s="40">
        <f t="shared" si="7"/>
        <v>18056656.944663405</v>
      </c>
      <c r="Z53" s="40">
        <f t="shared" si="8"/>
        <v>359289.81661802798</v>
      </c>
      <c r="AA53" s="40">
        <f t="shared" si="9"/>
        <v>13657.357181416242</v>
      </c>
      <c r="AB53" s="41">
        <f t="shared" si="10"/>
        <v>11534.186006190836</v>
      </c>
      <c r="AD53" s="39">
        <f t="shared" si="13"/>
        <v>18445138.304469042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0"/>
        <v>17313.12</v>
      </c>
      <c r="P54" s="34">
        <f>E54+(J54)</f>
        <v>1808.6004447999999</v>
      </c>
      <c r="Q54" s="142"/>
      <c r="R54" s="27">
        <f t="shared" si="2"/>
        <v>1</v>
      </c>
      <c r="S54" s="32">
        <f t="shared" si="3"/>
        <v>1</v>
      </c>
      <c r="T54" s="142"/>
      <c r="U54" s="38">
        <f t="shared" si="4"/>
        <v>8.5497743907406235E-2</v>
      </c>
      <c r="V54" s="32">
        <f t="shared" si="5"/>
        <v>8.8666666871516836E-2</v>
      </c>
      <c r="W54" s="142"/>
      <c r="X54" s="73">
        <f t="shared" si="6"/>
        <v>4000</v>
      </c>
      <c r="Y54" s="40">
        <f t="shared" si="7"/>
        <v>18182868.249122214</v>
      </c>
      <c r="Z54" s="40">
        <f t="shared" si="8"/>
        <v>361801.84274822398</v>
      </c>
      <c r="AA54" s="40">
        <f t="shared" si="9"/>
        <v>13475.04677370209</v>
      </c>
      <c r="AB54" s="41">
        <f t="shared" si="10"/>
        <v>11614.539970003691</v>
      </c>
      <c r="AD54" s="39">
        <f t="shared" si="13"/>
        <v>18573759.678614143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721282628.0033716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705788383.63325405</v>
      </c>
      <c r="Z56" s="65">
        <f>SUM(Z9:Z54)</f>
        <v>14042937.721665444</v>
      </c>
      <c r="AA56" s="65">
        <f>SUM(AA9:AA54)</f>
        <v>748204.16237870418</v>
      </c>
      <c r="AB56" s="72">
        <f>SUM(AB9:AB54)</f>
        <v>451102.48607386358</v>
      </c>
      <c r="AD56" s="66">
        <f>X56+Y56+Z56+AA56+AB56</f>
        <v>721282628.00337207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44" t="s">
        <v>74</v>
      </c>
      <c r="Z2" s="145"/>
      <c r="AA2" s="146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73</v>
      </c>
      <c r="P3" s="154"/>
      <c r="Q3" s="141"/>
      <c r="R3" s="73"/>
      <c r="S3" s="73"/>
      <c r="T3" s="141"/>
      <c r="U3" s="73"/>
      <c r="V3" s="73"/>
      <c r="W3" s="141"/>
      <c r="Y3" s="147"/>
      <c r="Z3" s="148"/>
      <c r="AA3" s="149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73"/>
      <c r="S4" s="73"/>
      <c r="T4" s="141"/>
      <c r="U4" s="73"/>
      <c r="V4" s="73"/>
      <c r="W4" s="141"/>
      <c r="Y4" s="150"/>
      <c r="Z4" s="151"/>
      <c r="AA4" s="152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D9</f>
        <v>11902.77</v>
      </c>
      <c r="P9" s="34">
        <f>E9+(K9)</f>
        <v>1257.4128057999999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8.5495997799554108E-2</v>
      </c>
      <c r="V9" s="32">
        <f>($AI$7/$AG$12)*(1+0.15*(P9/$AG$10)^4)+$AH$32</f>
        <v>8.8666666714527165E-2</v>
      </c>
      <c r="W9" s="141"/>
      <c r="X9" s="73">
        <f>($AG$7*$AG$8*S9+$AG$15*$AG$16*R9)*$AG$24</f>
        <v>4000</v>
      </c>
      <c r="Y9" s="40">
        <f>(O9*U9*$AG$30+P9*V9*$AG$29)*365</f>
        <v>12509408.616963344</v>
      </c>
      <c r="Z9" s="40">
        <f>(O9*$AI$15*$AG$37+P9*$AI$7*$AG$36)*365</f>
        <v>248800.08688940399</v>
      </c>
      <c r="AA9" s="40">
        <f>O9*$AI$15*($AG$41+$AG$40*(1-M9))*365</f>
        <v>17149.243132258383</v>
      </c>
      <c r="AB9" s="41">
        <f>365*((P9*$AI$7*($AG$53*$AG$54+$AG$49*$AG$50+$AG$45*$AG$46))+(O9*1.6*$AI$15*($AG$53*$AG$55+$AG$49*$AG$51+$AG$45*$AG$47)))</f>
        <v>8023.1192627108703</v>
      </c>
      <c r="AD9" s="39">
        <f>SUM(X9:AB9)</f>
        <v>12787381.066247717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 t="shared" ref="O10:O54" si="0">D10</f>
        <v>12023</v>
      </c>
      <c r="P10" s="34">
        <f t="shared" ref="P10:P54" si="1">E10+(K10)</f>
        <v>1269.86142</v>
      </c>
      <c r="Q10" s="141"/>
      <c r="R10" s="27">
        <f t="shared" ref="R10:R54" si="2">IF(O10&lt;$AG$18,1,2)</f>
        <v>1</v>
      </c>
      <c r="S10" s="32">
        <f t="shared" ref="S10:S54" si="3">IF(P10&lt;$AG$10,1,2)</f>
        <v>1</v>
      </c>
      <c r="T10" s="141"/>
      <c r="U10" s="38">
        <f t="shared" ref="U10:U54" si="4">($AI$15/$AG$20)*(1+0.15*(O10/$AG$18)^4)+$AH$33</f>
        <v>8.5496018404245255E-2</v>
      </c>
      <c r="V10" s="32">
        <f t="shared" ref="V10:V54" si="5">($AI$7/$AG$12)*(1+0.15*(P10/$AG$10)^4)+$AH$32</f>
        <v>8.8666666716450807E-2</v>
      </c>
      <c r="W10" s="141"/>
      <c r="X10" s="73">
        <f t="shared" ref="X10:X54" si="6">($AG$7*$AG$8*S10+$AG$15*$AG$16*R10)*$AG$24</f>
        <v>4000</v>
      </c>
      <c r="Y10" s="40">
        <f t="shared" ref="Y10:Y54" si="7">(O10*U10*$AG$30+P10*V10*$AG$29)*365</f>
        <v>12635608.130454078</v>
      </c>
      <c r="Z10" s="40">
        <f t="shared" ref="Z10:Z54" si="8">(O10*$AI$15*$AG$37+P10*$AI$7*$AG$36)*365</f>
        <v>251312.11301960002</v>
      </c>
      <c r="AA10" s="40">
        <f t="shared" ref="AA10:AA54" si="9">O10*$AI$15*($AG$41+$AG$40*(1-M10))*365</f>
        <v>17314.231670626003</v>
      </c>
      <c r="AB10" s="41">
        <f t="shared" ref="AB10:AB54" si="10">365*((P10*$AI$7*($AG$53*$AG$54+$AG$49*$AG$50+$AG$45*$AG$46))+(O10*1.6*$AI$15*($AG$53*$AG$55+$AG$49*$AG$51+$AG$45*$AG$47)))</f>
        <v>8103.473226523728</v>
      </c>
      <c r="AD10" s="39">
        <f t="shared" ref="AD10:AD46" si="11">SUM(X10:AB10)</f>
        <v>12916337.948370827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si="0"/>
        <v>12143.23</v>
      </c>
      <c r="P11" s="34">
        <f t="shared" si="1"/>
        <v>1282.3100341999998</v>
      </c>
      <c r="Q11" s="141"/>
      <c r="R11" s="27">
        <f t="shared" si="2"/>
        <v>1</v>
      </c>
      <c r="S11" s="32">
        <f t="shared" si="3"/>
        <v>1</v>
      </c>
      <c r="T11" s="141"/>
      <c r="U11" s="38">
        <f t="shared" si="4"/>
        <v>8.5496039636437357E-2</v>
      </c>
      <c r="V11" s="32">
        <f t="shared" si="5"/>
        <v>8.8666666718431875E-2</v>
      </c>
      <c r="W11" s="141"/>
      <c r="X11" s="73">
        <f t="shared" si="6"/>
        <v>4000</v>
      </c>
      <c r="Y11" s="40">
        <f t="shared" si="7"/>
        <v>12761807.78861271</v>
      </c>
      <c r="Z11" s="40">
        <f t="shared" si="8"/>
        <v>253824.13914979596</v>
      </c>
      <c r="AA11" s="40">
        <f t="shared" si="9"/>
        <v>17477.465184511639</v>
      </c>
      <c r="AB11" s="41">
        <f t="shared" si="10"/>
        <v>8183.827190336583</v>
      </c>
      <c r="AD11" s="39">
        <f t="shared" si="11"/>
        <v>13045293.220137354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0"/>
        <v>12263.46</v>
      </c>
      <c r="P12" s="34">
        <f t="shared" si="1"/>
        <v>1294.7586483999999</v>
      </c>
      <c r="Q12" s="141"/>
      <c r="R12" s="27">
        <f t="shared" si="2"/>
        <v>1</v>
      </c>
      <c r="S12" s="32">
        <f t="shared" si="3"/>
        <v>1</v>
      </c>
      <c r="T12" s="141"/>
      <c r="U12" s="38">
        <f t="shared" si="4"/>
        <v>8.5496061508742976E-2</v>
      </c>
      <c r="V12" s="32">
        <f t="shared" si="5"/>
        <v>8.8666666720471465E-2</v>
      </c>
      <c r="W12" s="141"/>
      <c r="X12" s="73">
        <f t="shared" si="6"/>
        <v>4000</v>
      </c>
      <c r="Y12" s="40">
        <f t="shared" si="7"/>
        <v>12888007.595822673</v>
      </c>
      <c r="Z12" s="40">
        <f t="shared" si="8"/>
        <v>256336.16527999195</v>
      </c>
      <c r="AA12" s="40">
        <f t="shared" si="9"/>
        <v>17638.278726751319</v>
      </c>
      <c r="AB12" s="41">
        <f t="shared" si="10"/>
        <v>8264.1811541494408</v>
      </c>
      <c r="AD12" s="39">
        <f t="shared" si="11"/>
        <v>13174246.220983565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0"/>
        <v>12383.69</v>
      </c>
      <c r="P13" s="34">
        <f t="shared" si="1"/>
        <v>1307.2072625999999</v>
      </c>
      <c r="Q13" s="141"/>
      <c r="R13" s="27">
        <f t="shared" si="2"/>
        <v>1</v>
      </c>
      <c r="S13" s="32">
        <f t="shared" si="3"/>
        <v>1</v>
      </c>
      <c r="T13" s="141"/>
      <c r="U13" s="38">
        <f t="shared" si="4"/>
        <v>8.5496084033900174E-2</v>
      </c>
      <c r="V13" s="32">
        <f t="shared" si="5"/>
        <v>8.8666666722570758E-2</v>
      </c>
      <c r="W13" s="141"/>
      <c r="X13" s="73">
        <f t="shared" si="6"/>
        <v>4000</v>
      </c>
      <c r="Y13" s="40">
        <f t="shared" si="7"/>
        <v>13014207.556555063</v>
      </c>
      <c r="Z13" s="40">
        <f t="shared" si="8"/>
        <v>258848.19141018804</v>
      </c>
      <c r="AA13" s="40">
        <f t="shared" si="9"/>
        <v>17785.753356209741</v>
      </c>
      <c r="AB13" s="41">
        <f t="shared" si="10"/>
        <v>8344.5351179622958</v>
      </c>
      <c r="AD13" s="39">
        <f t="shared" si="11"/>
        <v>13303186.036439421</v>
      </c>
      <c r="AE13" s="12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0"/>
        <v>12503.92</v>
      </c>
      <c r="P14" s="34">
        <f t="shared" si="1"/>
        <v>1319.6558768</v>
      </c>
      <c r="Q14" s="141"/>
      <c r="R14" s="27">
        <f t="shared" si="2"/>
        <v>1</v>
      </c>
      <c r="S14" s="32">
        <f t="shared" si="3"/>
        <v>1</v>
      </c>
      <c r="T14" s="141"/>
      <c r="U14" s="38">
        <f t="shared" si="4"/>
        <v>8.5496107224772494E-2</v>
      </c>
      <c r="V14" s="32">
        <f t="shared" si="5"/>
        <v>8.8666666724730878E-2</v>
      </c>
      <c r="W14" s="141"/>
      <c r="X14" s="73">
        <f>($AG$7*$AG$8*S14+$AG$15*$AG$16*R14)*$AG$24+(AG26*AG7)</f>
        <v>72000</v>
      </c>
      <c r="Y14" s="40">
        <f t="shared" si="7"/>
        <v>13140407.675369512</v>
      </c>
      <c r="Z14" s="40">
        <f t="shared" si="8"/>
        <v>261360.21754038398</v>
      </c>
      <c r="AA14" s="40">
        <f t="shared" si="9"/>
        <v>17757.785394045473</v>
      </c>
      <c r="AB14" s="41">
        <f t="shared" si="10"/>
        <v>8424.8890817751526</v>
      </c>
      <c r="AD14" s="39">
        <f t="shared" si="11"/>
        <v>13499950.567385715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0"/>
        <v>12624.15</v>
      </c>
      <c r="P15" s="34">
        <f t="shared" si="1"/>
        <v>1332.1044909999998</v>
      </c>
      <c r="Q15" s="141"/>
      <c r="R15" s="27">
        <f t="shared" si="2"/>
        <v>1</v>
      </c>
      <c r="S15" s="32">
        <f t="shared" si="3"/>
        <v>1</v>
      </c>
      <c r="T15" s="141"/>
      <c r="U15" s="38">
        <f t="shared" si="4"/>
        <v>8.5496131094349004E-2</v>
      </c>
      <c r="V15" s="32">
        <f t="shared" si="5"/>
        <v>8.8666666726953003E-2</v>
      </c>
      <c r="W15" s="141"/>
      <c r="X15" s="73">
        <f t="shared" si="6"/>
        <v>4000</v>
      </c>
      <c r="Y15" s="40">
        <f t="shared" si="7"/>
        <v>13266607.956915047</v>
      </c>
      <c r="Z15" s="40">
        <f t="shared" si="8"/>
        <v>263872.24367057998</v>
      </c>
      <c r="AA15" s="40">
        <f t="shared" si="9"/>
        <v>17725.958870742455</v>
      </c>
      <c r="AB15" s="41">
        <f t="shared" si="10"/>
        <v>8505.2430455880094</v>
      </c>
      <c r="AD15" s="39">
        <f t="shared" si="11"/>
        <v>13560711.402501956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0"/>
        <v>12744.38</v>
      </c>
      <c r="P16" s="34">
        <f t="shared" si="1"/>
        <v>1344.5531051999999</v>
      </c>
      <c r="Q16" s="141"/>
      <c r="R16" s="27">
        <f t="shared" si="2"/>
        <v>1</v>
      </c>
      <c r="S16" s="32">
        <f t="shared" si="3"/>
        <v>1</v>
      </c>
      <c r="T16" s="141"/>
      <c r="U16" s="38">
        <f t="shared" si="4"/>
        <v>8.5496155655744241E-2</v>
      </c>
      <c r="V16" s="32">
        <f t="shared" si="5"/>
        <v>8.8666666729238314E-2</v>
      </c>
      <c r="W16" s="141"/>
      <c r="X16" s="73">
        <f t="shared" si="6"/>
        <v>4000</v>
      </c>
      <c r="Y16" s="40">
        <f t="shared" si="7"/>
        <v>13392808.405930981</v>
      </c>
      <c r="Z16" s="40">
        <f t="shared" si="8"/>
        <v>266384.26980077598</v>
      </c>
      <c r="AA16" s="40">
        <f t="shared" si="9"/>
        <v>17690.273786300691</v>
      </c>
      <c r="AB16" s="41">
        <f t="shared" si="10"/>
        <v>8585.5970094008662</v>
      </c>
      <c r="AD16" s="39">
        <f t="shared" si="11"/>
        <v>13689468.54652746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0"/>
        <v>12864.61</v>
      </c>
      <c r="P17" s="34">
        <f t="shared" si="1"/>
        <v>1357.0017194</v>
      </c>
      <c r="Q17" s="141"/>
      <c r="R17" s="27">
        <f t="shared" si="2"/>
        <v>1</v>
      </c>
      <c r="S17" s="32">
        <f t="shared" si="3"/>
        <v>1</v>
      </c>
      <c r="T17" s="141"/>
      <c r="U17" s="38">
        <f t="shared" si="4"/>
        <v>8.5496180922198267E-2</v>
      </c>
      <c r="V17" s="32">
        <f t="shared" si="5"/>
        <v>8.866666673158799E-2</v>
      </c>
      <c r="W17" s="141"/>
      <c r="X17" s="73">
        <f t="shared" si="6"/>
        <v>4000</v>
      </c>
      <c r="Y17" s="40">
        <f t="shared" si="7"/>
        <v>13519009.027247742</v>
      </c>
      <c r="Z17" s="40">
        <f t="shared" si="8"/>
        <v>268896.29593097203</v>
      </c>
      <c r="AA17" s="40">
        <f t="shared" si="9"/>
        <v>17650.730140720189</v>
      </c>
      <c r="AB17" s="41">
        <f t="shared" si="10"/>
        <v>8665.950973213723</v>
      </c>
      <c r="AD17" s="39">
        <f t="shared" si="11"/>
        <v>13818222.004292648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0"/>
        <v>12984.84</v>
      </c>
      <c r="P18" s="34">
        <f t="shared" si="1"/>
        <v>1369.4503336</v>
      </c>
      <c r="Q18" s="141"/>
      <c r="R18" s="27">
        <f t="shared" si="2"/>
        <v>1</v>
      </c>
      <c r="S18" s="32">
        <f t="shared" si="3"/>
        <v>1</v>
      </c>
      <c r="T18" s="141"/>
      <c r="U18" s="38">
        <f t="shared" si="4"/>
        <v>8.5496206907076627E-2</v>
      </c>
      <c r="V18" s="32">
        <f t="shared" si="5"/>
        <v>8.8666666734003224E-2</v>
      </c>
      <c r="W18" s="141"/>
      <c r="X18" s="73">
        <f t="shared" si="6"/>
        <v>4000</v>
      </c>
      <c r="Y18" s="40">
        <f t="shared" si="7"/>
        <v>13645209.82578776</v>
      </c>
      <c r="Z18" s="40">
        <f t="shared" si="8"/>
        <v>271408.32206116803</v>
      </c>
      <c r="AA18" s="40">
        <f t="shared" si="9"/>
        <v>17607.327934000925</v>
      </c>
      <c r="AB18" s="41">
        <f t="shared" si="10"/>
        <v>8746.3049370265799</v>
      </c>
      <c r="AD18" s="39">
        <f t="shared" si="11"/>
        <v>13946971.780719956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0"/>
        <v>13105.07</v>
      </c>
      <c r="P19" s="34">
        <f t="shared" si="1"/>
        <v>1381.8989477999999</v>
      </c>
      <c r="Q19" s="141"/>
      <c r="R19" s="27">
        <f t="shared" si="2"/>
        <v>1</v>
      </c>
      <c r="S19" s="32">
        <f t="shared" si="3"/>
        <v>1</v>
      </c>
      <c r="T19" s="141"/>
      <c r="U19" s="38">
        <f t="shared" si="4"/>
        <v>8.5496233623870363E-2</v>
      </c>
      <c r="V19" s="32">
        <f t="shared" si="5"/>
        <v>8.8666666736485225E-2</v>
      </c>
      <c r="W19" s="141"/>
      <c r="X19" s="73">
        <f t="shared" si="6"/>
        <v>4000</v>
      </c>
      <c r="Y19" s="40">
        <f t="shared" si="7"/>
        <v>13771410.806566367</v>
      </c>
      <c r="Z19" s="40">
        <f t="shared" si="8"/>
        <v>273920.34819136403</v>
      </c>
      <c r="AA19" s="40">
        <f t="shared" si="9"/>
        <v>17560.067166142919</v>
      </c>
      <c r="AB19" s="41">
        <f t="shared" si="10"/>
        <v>8826.6589008394349</v>
      </c>
      <c r="AD19" s="39">
        <f t="shared" si="11"/>
        <v>14075717.880824713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0"/>
        <v>13225.3</v>
      </c>
      <c r="P20" s="34">
        <f t="shared" si="1"/>
        <v>1394.3475619999999</v>
      </c>
      <c r="Q20" s="141"/>
      <c r="R20" s="27">
        <f t="shared" si="2"/>
        <v>1</v>
      </c>
      <c r="S20" s="32">
        <f t="shared" si="3"/>
        <v>1</v>
      </c>
      <c r="T20" s="141"/>
      <c r="U20" s="38">
        <f t="shared" si="4"/>
        <v>8.5496261086196013E-2</v>
      </c>
      <c r="V20" s="32">
        <f t="shared" si="5"/>
        <v>8.8666666739035227E-2</v>
      </c>
      <c r="W20" s="141"/>
      <c r="X20" s="73">
        <f t="shared" si="6"/>
        <v>4000</v>
      </c>
      <c r="Y20" s="40">
        <f t="shared" si="7"/>
        <v>13897611.974692596</v>
      </c>
      <c r="Z20" s="40">
        <f t="shared" si="8"/>
        <v>276432.37432155997</v>
      </c>
      <c r="AA20" s="40">
        <f t="shared" si="9"/>
        <v>17508.94783714617</v>
      </c>
      <c r="AB20" s="41">
        <f t="shared" si="10"/>
        <v>8907.0128646522899</v>
      </c>
      <c r="AD20" s="39">
        <f t="shared" si="11"/>
        <v>14204460.309715955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0"/>
        <v>13345.53</v>
      </c>
      <c r="P21" s="34">
        <f t="shared" si="1"/>
        <v>1406.7961762</v>
      </c>
      <c r="Q21" s="141"/>
      <c r="R21" s="27">
        <f t="shared" si="2"/>
        <v>1</v>
      </c>
      <c r="S21" s="32">
        <f t="shared" si="3"/>
        <v>1</v>
      </c>
      <c r="T21" s="141"/>
      <c r="U21" s="38">
        <f t="shared" si="4"/>
        <v>8.5496289307795625E-2</v>
      </c>
      <c r="V21" s="32">
        <f t="shared" si="5"/>
        <v>8.8666666741654437E-2</v>
      </c>
      <c r="W21" s="141"/>
      <c r="X21" s="73">
        <f t="shared" si="6"/>
        <v>4000</v>
      </c>
      <c r="Y21" s="40">
        <f t="shared" si="7"/>
        <v>14023813.33537012</v>
      </c>
      <c r="Z21" s="40">
        <f t="shared" si="8"/>
        <v>278944.40045175602</v>
      </c>
      <c r="AA21" s="40">
        <f t="shared" si="9"/>
        <v>17453.969947010672</v>
      </c>
      <c r="AB21" s="41">
        <f t="shared" si="10"/>
        <v>8987.3668284651485</v>
      </c>
      <c r="AD21" s="39">
        <f t="shared" si="11"/>
        <v>14333199.072597351</v>
      </c>
      <c r="AE21" s="12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0"/>
        <v>13465.76</v>
      </c>
      <c r="P22" s="34">
        <f t="shared" si="1"/>
        <v>1419.2447903999998</v>
      </c>
      <c r="Q22" s="141"/>
      <c r="R22" s="27">
        <f t="shared" si="2"/>
        <v>1</v>
      </c>
      <c r="S22" s="32">
        <f t="shared" si="3"/>
        <v>1</v>
      </c>
      <c r="T22" s="141"/>
      <c r="U22" s="38">
        <f t="shared" si="4"/>
        <v>8.5496318302536747E-2</v>
      </c>
      <c r="V22" s="32">
        <f t="shared" si="5"/>
        <v>8.8666666744344119E-2</v>
      </c>
      <c r="W22" s="141"/>
      <c r="X22" s="73">
        <f t="shared" si="6"/>
        <v>4000</v>
      </c>
      <c r="Y22" s="40">
        <f t="shared" si="7"/>
        <v>14150014.893898074</v>
      </c>
      <c r="Z22" s="40">
        <f t="shared" si="8"/>
        <v>281456.42658195196</v>
      </c>
      <c r="AA22" s="40">
        <f t="shared" si="9"/>
        <v>17395.133495736423</v>
      </c>
      <c r="AB22" s="41">
        <f t="shared" si="10"/>
        <v>9067.7207922780035</v>
      </c>
      <c r="AD22" s="39">
        <f t="shared" si="11"/>
        <v>14461934.174768042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0"/>
        <v>13585.99</v>
      </c>
      <c r="P23" s="34">
        <f t="shared" si="1"/>
        <v>1431.6934045999999</v>
      </c>
      <c r="Q23" s="141"/>
      <c r="R23" s="27">
        <f t="shared" si="2"/>
        <v>1</v>
      </c>
      <c r="S23" s="32">
        <f t="shared" si="3"/>
        <v>1</v>
      </c>
      <c r="T23" s="141"/>
      <c r="U23" s="38">
        <f t="shared" si="4"/>
        <v>8.5496348084412407E-2</v>
      </c>
      <c r="V23" s="32">
        <f t="shared" si="5"/>
        <v>8.8666666747105521E-2</v>
      </c>
      <c r="W23" s="141"/>
      <c r="X23" s="73">
        <f t="shared" si="6"/>
        <v>4000</v>
      </c>
      <c r="Y23" s="40">
        <f t="shared" si="7"/>
        <v>14276216.65567193</v>
      </c>
      <c r="Z23" s="40">
        <f t="shared" si="8"/>
        <v>283968.45271214796</v>
      </c>
      <c r="AA23" s="40">
        <f t="shared" si="9"/>
        <v>17332.438483323433</v>
      </c>
      <c r="AB23" s="41">
        <f t="shared" si="10"/>
        <v>9148.0747560908603</v>
      </c>
      <c r="AD23" s="39">
        <f t="shared" si="11"/>
        <v>14590665.621623494</v>
      </c>
      <c r="AE23" s="120"/>
      <c r="AF23" s="54" t="s">
        <v>35</v>
      </c>
      <c r="AG23" s="24"/>
      <c r="AH23" s="47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0"/>
        <v>13706.220000000001</v>
      </c>
      <c r="P24" s="34">
        <f t="shared" si="1"/>
        <v>1444.1420188</v>
      </c>
      <c r="Q24" s="141"/>
      <c r="R24" s="27">
        <f t="shared" si="2"/>
        <v>1</v>
      </c>
      <c r="S24" s="32">
        <f t="shared" si="3"/>
        <v>1</v>
      </c>
      <c r="T24" s="141"/>
      <c r="U24" s="38">
        <f t="shared" si="4"/>
        <v>8.5496378667541145E-2</v>
      </c>
      <c r="V24" s="32">
        <f t="shared" si="5"/>
        <v>8.8666666749939893E-2</v>
      </c>
      <c r="W24" s="141"/>
      <c r="X24" s="73">
        <f t="shared" si="6"/>
        <v>4000</v>
      </c>
      <c r="Y24" s="40">
        <f t="shared" si="7"/>
        <v>14402418.626184391</v>
      </c>
      <c r="Z24" s="40">
        <f t="shared" si="8"/>
        <v>286480.47884234408</v>
      </c>
      <c r="AA24" s="40">
        <f t="shared" si="9"/>
        <v>17265.884909771696</v>
      </c>
      <c r="AB24" s="41">
        <f t="shared" si="10"/>
        <v>9228.4287199037171</v>
      </c>
      <c r="AD24" s="39">
        <f t="shared" si="11"/>
        <v>14719393.418656411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0"/>
        <v>13826.45</v>
      </c>
      <c r="P25" s="34">
        <f t="shared" si="1"/>
        <v>1456.590633</v>
      </c>
      <c r="Q25" s="141"/>
      <c r="R25" s="27">
        <f t="shared" si="2"/>
        <v>1</v>
      </c>
      <c r="S25" s="32">
        <f t="shared" si="3"/>
        <v>1</v>
      </c>
      <c r="T25" s="141"/>
      <c r="U25" s="38">
        <f t="shared" si="4"/>
        <v>8.5496410066166997E-2</v>
      </c>
      <c r="V25" s="32">
        <f t="shared" si="5"/>
        <v>8.8666666752848511E-2</v>
      </c>
      <c r="W25" s="141"/>
      <c r="X25" s="73">
        <f t="shared" si="6"/>
        <v>4000</v>
      </c>
      <c r="Y25" s="40">
        <f t="shared" si="7"/>
        <v>14528620.811026225</v>
      </c>
      <c r="Z25" s="40">
        <f t="shared" si="8"/>
        <v>288992.50497253996</v>
      </c>
      <c r="AA25" s="40">
        <f t="shared" si="9"/>
        <v>17195.472775081202</v>
      </c>
      <c r="AB25" s="41">
        <f t="shared" si="10"/>
        <v>9308.7826837165721</v>
      </c>
      <c r="AD25" s="39">
        <f t="shared" si="11"/>
        <v>14848117.571457563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0"/>
        <v>13946.68</v>
      </c>
      <c r="P26" s="34">
        <f t="shared" si="1"/>
        <v>1469.0392471999999</v>
      </c>
      <c r="Q26" s="141"/>
      <c r="R26" s="27">
        <f t="shared" si="2"/>
        <v>1</v>
      </c>
      <c r="S26" s="32">
        <f t="shared" si="3"/>
        <v>1</v>
      </c>
      <c r="T26" s="141"/>
      <c r="U26" s="38">
        <f t="shared" si="4"/>
        <v>8.5496442294659483E-2</v>
      </c>
      <c r="V26" s="32">
        <f t="shared" si="5"/>
        <v>8.8666666755832679E-2</v>
      </c>
      <c r="W26" s="141"/>
      <c r="X26" s="73">
        <f t="shared" si="6"/>
        <v>4000</v>
      </c>
      <c r="Y26" s="40">
        <f t="shared" si="7"/>
        <v>14654823.215887144</v>
      </c>
      <c r="Z26" s="40">
        <f t="shared" si="8"/>
        <v>291504.53110273601</v>
      </c>
      <c r="AA26" s="40">
        <f t="shared" si="9"/>
        <v>17121.202079251972</v>
      </c>
      <c r="AB26" s="41">
        <f t="shared" si="10"/>
        <v>9389.1366475294271</v>
      </c>
      <c r="AD26" s="39">
        <f t="shared" si="11"/>
        <v>14976838.085716661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0"/>
        <v>14066.91</v>
      </c>
      <c r="P27" s="34">
        <f t="shared" si="1"/>
        <v>1481.4878613999999</v>
      </c>
      <c r="Q27" s="141"/>
      <c r="R27" s="27">
        <f t="shared" si="2"/>
        <v>1</v>
      </c>
      <c r="S27" s="32">
        <f t="shared" si="3"/>
        <v>1</v>
      </c>
      <c r="T27" s="141"/>
      <c r="U27" s="38">
        <f t="shared" si="4"/>
        <v>8.5496475367513661E-2</v>
      </c>
      <c r="V27" s="32">
        <f t="shared" si="5"/>
        <v>8.8666666758893689E-2</v>
      </c>
      <c r="W27" s="141"/>
      <c r="X27" s="73">
        <f t="shared" si="6"/>
        <v>4000</v>
      </c>
      <c r="Y27" s="40">
        <f t="shared" si="7"/>
        <v>14781025.846556695</v>
      </c>
      <c r="Z27" s="40">
        <f t="shared" si="8"/>
        <v>294016.55723293201</v>
      </c>
      <c r="AA27" s="40">
        <f t="shared" si="9"/>
        <v>17043.07282228399</v>
      </c>
      <c r="AB27" s="41">
        <f t="shared" si="10"/>
        <v>9469.4906113422858</v>
      </c>
      <c r="AD27" s="39">
        <f t="shared" si="11"/>
        <v>15105554.967223253</v>
      </c>
      <c r="AE27" s="12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0"/>
        <v>14187.14</v>
      </c>
      <c r="P28" s="34">
        <f t="shared" si="1"/>
        <v>1493.9364755999998</v>
      </c>
      <c r="Q28" s="141"/>
      <c r="R28" s="27">
        <f t="shared" si="2"/>
        <v>1</v>
      </c>
      <c r="S28" s="32">
        <f t="shared" si="3"/>
        <v>1</v>
      </c>
      <c r="T28" s="141"/>
      <c r="U28" s="38">
        <f t="shared" si="4"/>
        <v>8.5496509299350029E-2</v>
      </c>
      <c r="V28" s="32">
        <f t="shared" si="5"/>
        <v>8.8666666762032831E-2</v>
      </c>
      <c r="W28" s="141"/>
      <c r="X28" s="73">
        <f t="shared" si="6"/>
        <v>4000</v>
      </c>
      <c r="Y28" s="40">
        <f t="shared" si="7"/>
        <v>14907228.708925093</v>
      </c>
      <c r="Z28" s="40">
        <f t="shared" si="8"/>
        <v>296528.58336312801</v>
      </c>
      <c r="AA28" s="40">
        <f t="shared" si="9"/>
        <v>16961.085004177261</v>
      </c>
      <c r="AB28" s="41">
        <f t="shared" si="10"/>
        <v>9549.8445751551408</v>
      </c>
      <c r="AD28" s="39">
        <f t="shared" si="11"/>
        <v>15234268.221867554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0"/>
        <v>14307.369999999999</v>
      </c>
      <c r="P29" s="34">
        <f t="shared" si="1"/>
        <v>1506.3850897999998</v>
      </c>
      <c r="Q29" s="141"/>
      <c r="R29" s="27">
        <f t="shared" si="2"/>
        <v>1</v>
      </c>
      <c r="S29" s="32">
        <f t="shared" si="3"/>
        <v>1</v>
      </c>
      <c r="T29" s="141"/>
      <c r="U29" s="38">
        <f t="shared" si="4"/>
        <v>8.5496544104914626E-2</v>
      </c>
      <c r="V29" s="32">
        <f t="shared" si="5"/>
        <v>8.8666666765251437E-2</v>
      </c>
      <c r="W29" s="141"/>
      <c r="X29" s="73">
        <f t="shared" si="6"/>
        <v>4000</v>
      </c>
      <c r="Y29" s="40">
        <f t="shared" si="7"/>
        <v>15033431.808984108</v>
      </c>
      <c r="Z29" s="40">
        <f t="shared" si="8"/>
        <v>299040.60949332395</v>
      </c>
      <c r="AA29" s="40">
        <f t="shared" si="9"/>
        <v>16875.238624931786</v>
      </c>
      <c r="AB29" s="41">
        <f t="shared" si="10"/>
        <v>9630.1985389679976</v>
      </c>
      <c r="AD29" s="39">
        <f t="shared" si="11"/>
        <v>15362977.855641333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0"/>
        <v>14427.6</v>
      </c>
      <c r="P30" s="34">
        <f t="shared" si="1"/>
        <v>1518.8337039999999</v>
      </c>
      <c r="Q30" s="141"/>
      <c r="R30" s="27">
        <f t="shared" si="2"/>
        <v>1</v>
      </c>
      <c r="S30" s="32">
        <f t="shared" si="3"/>
        <v>1</v>
      </c>
      <c r="T30" s="141"/>
      <c r="U30" s="38">
        <f t="shared" si="4"/>
        <v>8.5496579799078987E-2</v>
      </c>
      <c r="V30" s="32">
        <f t="shared" si="5"/>
        <v>8.8666666768550825E-2</v>
      </c>
      <c r="W30" s="141"/>
      <c r="X30" s="73">
        <f t="shared" si="6"/>
        <v>4000</v>
      </c>
      <c r="Y30" s="40">
        <f t="shared" si="7"/>
        <v>15159635.152827939</v>
      </c>
      <c r="Z30" s="40">
        <f t="shared" si="8"/>
        <v>301552.63562352001</v>
      </c>
      <c r="AA30" s="40">
        <f t="shared" si="9"/>
        <v>16785.533684547565</v>
      </c>
      <c r="AB30" s="41">
        <f t="shared" si="10"/>
        <v>9710.5525027808544</v>
      </c>
      <c r="AD30" s="39">
        <f t="shared" si="11"/>
        <v>15491683.874638788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0"/>
        <v>14547.83</v>
      </c>
      <c r="P31" s="34">
        <f t="shared" si="1"/>
        <v>1531.2823182</v>
      </c>
      <c r="Q31" s="141"/>
      <c r="R31" s="27">
        <f t="shared" si="2"/>
        <v>1</v>
      </c>
      <c r="S31" s="32">
        <f t="shared" si="3"/>
        <v>1</v>
      </c>
      <c r="T31" s="141"/>
      <c r="U31" s="38">
        <f t="shared" si="4"/>
        <v>8.5496616396840128E-2</v>
      </c>
      <c r="V31" s="32">
        <f t="shared" si="5"/>
        <v>8.8666666771932356E-2</v>
      </c>
      <c r="W31" s="141"/>
      <c r="X31" s="73">
        <f t="shared" si="6"/>
        <v>4000</v>
      </c>
      <c r="Y31" s="40">
        <f t="shared" si="7"/>
        <v>15285838.74665405</v>
      </c>
      <c r="Z31" s="40">
        <f t="shared" si="8"/>
        <v>304064.66175371595</v>
      </c>
      <c r="AA31" s="40">
        <f t="shared" si="9"/>
        <v>16691.97018302459</v>
      </c>
      <c r="AB31" s="41">
        <f t="shared" si="10"/>
        <v>9790.9064665937094</v>
      </c>
      <c r="AD31" s="39">
        <f t="shared" si="11"/>
        <v>15620386.285057385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0"/>
        <v>14668.06</v>
      </c>
      <c r="P32" s="34">
        <f t="shared" si="1"/>
        <v>1543.7309323999998</v>
      </c>
      <c r="Q32" s="141"/>
      <c r="R32" s="27">
        <f t="shared" si="2"/>
        <v>1</v>
      </c>
      <c r="S32" s="32">
        <f t="shared" si="3"/>
        <v>1</v>
      </c>
      <c r="T32" s="141"/>
      <c r="U32" s="38">
        <f t="shared" si="4"/>
        <v>8.549665391332055E-2</v>
      </c>
      <c r="V32" s="32">
        <f t="shared" si="5"/>
        <v>8.8666666775397376E-2</v>
      </c>
      <c r="W32" s="141"/>
      <c r="X32" s="73">
        <f t="shared" si="6"/>
        <v>4000</v>
      </c>
      <c r="Y32" s="40">
        <f t="shared" si="7"/>
        <v>15412042.59676409</v>
      </c>
      <c r="Z32" s="40">
        <f t="shared" si="8"/>
        <v>306576.68788391195</v>
      </c>
      <c r="AA32" s="40">
        <f t="shared" si="9"/>
        <v>16594.548120362881</v>
      </c>
      <c r="AB32" s="41">
        <f t="shared" si="10"/>
        <v>9871.2604304065662</v>
      </c>
      <c r="AD32" s="39">
        <f t="shared" si="11"/>
        <v>15749085.093198771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0"/>
        <v>14788.29</v>
      </c>
      <c r="P33" s="34">
        <f t="shared" si="1"/>
        <v>1556.1795466000001</v>
      </c>
      <c r="Q33" s="141"/>
      <c r="R33" s="27">
        <f t="shared" si="2"/>
        <v>1</v>
      </c>
      <c r="S33" s="32">
        <f t="shared" si="3"/>
        <v>1</v>
      </c>
      <c r="T33" s="141"/>
      <c r="U33" s="38">
        <f t="shared" si="4"/>
        <v>8.5496692363768306E-2</v>
      </c>
      <c r="V33" s="32">
        <f t="shared" si="5"/>
        <v>8.8666666778947231E-2</v>
      </c>
      <c r="W33" s="141"/>
      <c r="X33" s="73">
        <f t="shared" si="6"/>
        <v>4000</v>
      </c>
      <c r="Y33" s="40">
        <f t="shared" si="7"/>
        <v>15538246.709564712</v>
      </c>
      <c r="Z33" s="40">
        <f t="shared" si="8"/>
        <v>309088.714014108</v>
      </c>
      <c r="AA33" s="40">
        <f t="shared" si="9"/>
        <v>16493.267496562414</v>
      </c>
      <c r="AB33" s="41">
        <f t="shared" si="10"/>
        <v>9951.6143942194249</v>
      </c>
      <c r="AD33" s="39">
        <f t="shared" si="11"/>
        <v>15877780.3054696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0"/>
        <v>14908.52</v>
      </c>
      <c r="P34" s="34">
        <f t="shared" si="1"/>
        <v>1568.6281607999999</v>
      </c>
      <c r="Q34" s="141"/>
      <c r="R34" s="27">
        <f t="shared" si="2"/>
        <v>1</v>
      </c>
      <c r="S34" s="32">
        <f t="shared" si="3"/>
        <v>1</v>
      </c>
      <c r="T34" s="141"/>
      <c r="U34" s="38">
        <f t="shared" si="4"/>
        <v>8.5496731763556891E-2</v>
      </c>
      <c r="V34" s="32">
        <f t="shared" si="5"/>
        <v>8.8666666782583309E-2</v>
      </c>
      <c r="W34" s="141"/>
      <c r="X34" s="73">
        <f t="shared" si="6"/>
        <v>4000</v>
      </c>
      <c r="Y34" s="40">
        <f t="shared" si="7"/>
        <v>15664451.091568461</v>
      </c>
      <c r="Z34" s="40">
        <f t="shared" si="8"/>
        <v>311600.740144304</v>
      </c>
      <c r="AA34" s="40">
        <f t="shared" si="9"/>
        <v>16388.128311623201</v>
      </c>
      <c r="AB34" s="41">
        <f t="shared" si="10"/>
        <v>10031.96835803228</v>
      </c>
      <c r="AD34" s="39">
        <f t="shared" si="11"/>
        <v>16006471.928382419</v>
      </c>
      <c r="AE34" s="12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0"/>
        <v>15028.75</v>
      </c>
      <c r="P35" s="34">
        <f t="shared" si="1"/>
        <v>1581.076775</v>
      </c>
      <c r="Q35" s="141"/>
      <c r="R35" s="27">
        <f t="shared" si="2"/>
        <v>1</v>
      </c>
      <c r="S35" s="32">
        <f t="shared" si="3"/>
        <v>1</v>
      </c>
      <c r="T35" s="141"/>
      <c r="U35" s="38">
        <f t="shared" si="4"/>
        <v>8.5496772128185322E-2</v>
      </c>
      <c r="V35" s="32">
        <f t="shared" si="5"/>
        <v>8.8666666786306997E-2</v>
      </c>
      <c r="W35" s="141"/>
      <c r="X35" s="73">
        <f t="shared" si="6"/>
        <v>4000</v>
      </c>
      <c r="Y35" s="40">
        <f t="shared" si="7"/>
        <v>15790655.74939465</v>
      </c>
      <c r="Z35" s="40">
        <f t="shared" si="8"/>
        <v>314112.7662745</v>
      </c>
      <c r="AA35" s="40">
        <f t="shared" si="9"/>
        <v>16279.130565545243</v>
      </c>
      <c r="AB35" s="41">
        <f t="shared" si="10"/>
        <v>10112.322321845135</v>
      </c>
      <c r="AD35" s="39">
        <f t="shared" si="11"/>
        <v>16135159.96855654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0"/>
        <v>15148.98</v>
      </c>
      <c r="P36" s="34">
        <f t="shared" si="1"/>
        <v>1593.5253891999998</v>
      </c>
      <c r="Q36" s="141"/>
      <c r="R36" s="27">
        <f t="shared" si="2"/>
        <v>1</v>
      </c>
      <c r="S36" s="32">
        <f t="shared" si="3"/>
        <v>1</v>
      </c>
      <c r="T36" s="141"/>
      <c r="U36" s="38">
        <f t="shared" si="4"/>
        <v>8.549681347327813E-2</v>
      </c>
      <c r="V36" s="32">
        <f t="shared" si="5"/>
        <v>8.8666666790119683E-2</v>
      </c>
      <c r="W36" s="141"/>
      <c r="X36" s="73">
        <f t="shared" si="6"/>
        <v>4000</v>
      </c>
      <c r="Y36" s="40">
        <f t="shared" si="7"/>
        <v>15916860.689770214</v>
      </c>
      <c r="Z36" s="40">
        <f t="shared" si="8"/>
        <v>316624.792404696</v>
      </c>
      <c r="AA36" s="40">
        <f t="shared" si="9"/>
        <v>16166.274258328542</v>
      </c>
      <c r="AB36" s="41">
        <f t="shared" si="10"/>
        <v>10192.676285657994</v>
      </c>
      <c r="AD36" s="39">
        <f t="shared" si="11"/>
        <v>16263844.432718897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0"/>
        <v>15269.21</v>
      </c>
      <c r="P37" s="34">
        <f t="shared" si="1"/>
        <v>1605.9740033999999</v>
      </c>
      <c r="Q37" s="141"/>
      <c r="R37" s="27">
        <f t="shared" si="2"/>
        <v>1</v>
      </c>
      <c r="S37" s="32">
        <f t="shared" si="3"/>
        <v>1</v>
      </c>
      <c r="T37" s="141"/>
      <c r="U37" s="38">
        <f t="shared" si="4"/>
        <v>8.5496855814585299E-2</v>
      </c>
      <c r="V37" s="32">
        <f t="shared" si="5"/>
        <v>8.8666666794022783E-2</v>
      </c>
      <c r="W37" s="141"/>
      <c r="X37" s="73">
        <f t="shared" si="6"/>
        <v>4000</v>
      </c>
      <c r="Y37" s="40">
        <f t="shared" si="7"/>
        <v>16043065.919530591</v>
      </c>
      <c r="Z37" s="40">
        <f t="shared" si="8"/>
        <v>319136.81853489194</v>
      </c>
      <c r="AA37" s="40">
        <f t="shared" si="9"/>
        <v>16049.559389973085</v>
      </c>
      <c r="AB37" s="41">
        <f t="shared" si="10"/>
        <v>10273.030249470849</v>
      </c>
      <c r="AD37" s="39">
        <f t="shared" si="11"/>
        <v>16392525.327704927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0"/>
        <v>15389.44</v>
      </c>
      <c r="P38" s="34">
        <f t="shared" si="1"/>
        <v>1618.4226176</v>
      </c>
      <c r="Q38" s="141"/>
      <c r="R38" s="27">
        <f t="shared" si="2"/>
        <v>1</v>
      </c>
      <c r="S38" s="32">
        <f t="shared" si="3"/>
        <v>1</v>
      </c>
      <c r="T38" s="141"/>
      <c r="U38" s="38">
        <f t="shared" si="4"/>
        <v>8.5496899167982365E-2</v>
      </c>
      <c r="V38" s="32">
        <f t="shared" si="5"/>
        <v>8.8666666798017713E-2</v>
      </c>
      <c r="W38" s="141"/>
      <c r="X38" s="73">
        <f t="shared" si="6"/>
        <v>4000</v>
      </c>
      <c r="Y38" s="40">
        <f t="shared" si="7"/>
        <v>16169271.445620572</v>
      </c>
      <c r="Z38" s="40">
        <f t="shared" si="8"/>
        <v>321648.84466508805</v>
      </c>
      <c r="AA38" s="40">
        <f t="shared" si="9"/>
        <v>15928.985960478889</v>
      </c>
      <c r="AB38" s="41">
        <f t="shared" si="10"/>
        <v>10353.384213283705</v>
      </c>
      <c r="AD38" s="39">
        <f t="shared" si="11"/>
        <v>16521202.660459422</v>
      </c>
      <c r="AE38" s="12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0"/>
        <v>15509.67</v>
      </c>
      <c r="P39" s="34">
        <f t="shared" si="1"/>
        <v>1630.8712317999998</v>
      </c>
      <c r="Q39" s="141"/>
      <c r="R39" s="27">
        <f t="shared" si="2"/>
        <v>1</v>
      </c>
      <c r="S39" s="32">
        <f t="shared" si="3"/>
        <v>1</v>
      </c>
      <c r="T39" s="141"/>
      <c r="U39" s="38">
        <f t="shared" si="4"/>
        <v>8.5496943549470322E-2</v>
      </c>
      <c r="V39" s="32">
        <f t="shared" si="5"/>
        <v>8.8666666802105887E-2</v>
      </c>
      <c r="W39" s="141"/>
      <c r="X39" s="73">
        <f t="shared" si="6"/>
        <v>4000</v>
      </c>
      <c r="Y39" s="40">
        <f t="shared" si="7"/>
        <v>16295477.275095182</v>
      </c>
      <c r="Z39" s="40">
        <f t="shared" si="8"/>
        <v>324160.87079528399</v>
      </c>
      <c r="AA39" s="40">
        <f t="shared" si="9"/>
        <v>15804.55396984594</v>
      </c>
      <c r="AB39" s="41">
        <f t="shared" si="10"/>
        <v>10433.738177096562</v>
      </c>
      <c r="AD39" s="39">
        <f t="shared" si="11"/>
        <v>16649876.438037407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0"/>
        <v>15629.9</v>
      </c>
      <c r="P40" s="34">
        <f t="shared" si="1"/>
        <v>1643.3198459999999</v>
      </c>
      <c r="Q40" s="141"/>
      <c r="R40" s="27">
        <f t="shared" si="2"/>
        <v>1</v>
      </c>
      <c r="S40" s="32">
        <f t="shared" si="3"/>
        <v>1</v>
      </c>
      <c r="T40" s="141"/>
      <c r="U40" s="38">
        <f t="shared" si="4"/>
        <v>8.5496988975175672E-2</v>
      </c>
      <c r="V40" s="32">
        <f t="shared" si="5"/>
        <v>8.8666666806288763E-2</v>
      </c>
      <c r="W40" s="141"/>
      <c r="X40" s="73">
        <f t="shared" si="6"/>
        <v>4000</v>
      </c>
      <c r="Y40" s="40">
        <f t="shared" si="7"/>
        <v>16421683.415120551</v>
      </c>
      <c r="Z40" s="40">
        <f t="shared" si="8"/>
        <v>326672.89692547999</v>
      </c>
      <c r="AA40" s="40">
        <f t="shared" si="9"/>
        <v>15676.263418074246</v>
      </c>
      <c r="AB40" s="41">
        <f t="shared" si="10"/>
        <v>10514.092140909417</v>
      </c>
      <c r="AD40" s="39">
        <f t="shared" si="11"/>
        <v>16778546.667605016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0"/>
        <v>15750.130000000001</v>
      </c>
      <c r="P41" s="34">
        <f t="shared" si="1"/>
        <v>1655.7684601999999</v>
      </c>
      <c r="Q41" s="141"/>
      <c r="R41" s="27">
        <f t="shared" si="2"/>
        <v>1</v>
      </c>
      <c r="S41" s="32">
        <f t="shared" si="3"/>
        <v>1</v>
      </c>
      <c r="T41" s="141"/>
      <c r="U41" s="38">
        <f t="shared" si="4"/>
        <v>8.5497035461350429E-2</v>
      </c>
      <c r="V41" s="32">
        <f t="shared" si="5"/>
        <v>8.8666666810567799E-2</v>
      </c>
      <c r="W41" s="141"/>
      <c r="X41" s="73">
        <f t="shared" si="6"/>
        <v>4000</v>
      </c>
      <c r="Y41" s="40">
        <f t="shared" si="7"/>
        <v>16547889.87297477</v>
      </c>
      <c r="Z41" s="40">
        <f t="shared" si="8"/>
        <v>329184.92305567604</v>
      </c>
      <c r="AA41" s="40">
        <f t="shared" si="9"/>
        <v>15544.114305163805</v>
      </c>
      <c r="AB41" s="41">
        <f t="shared" si="10"/>
        <v>10594.446104722276</v>
      </c>
      <c r="AD41" s="39">
        <f t="shared" si="11"/>
        <v>16907213.356440336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0"/>
        <v>15870.36</v>
      </c>
      <c r="P42" s="34">
        <f t="shared" si="1"/>
        <v>1668.2170744</v>
      </c>
      <c r="Q42" s="141"/>
      <c r="R42" s="27">
        <f t="shared" si="2"/>
        <v>1</v>
      </c>
      <c r="S42" s="32">
        <f t="shared" si="3"/>
        <v>1</v>
      </c>
      <c r="T42" s="141"/>
      <c r="U42" s="38">
        <f t="shared" si="4"/>
        <v>8.5497083024372089E-2</v>
      </c>
      <c r="V42" s="32">
        <f t="shared" si="5"/>
        <v>8.8666666814944436E-2</v>
      </c>
      <c r="W42" s="141"/>
      <c r="X42" s="73">
        <f t="shared" si="6"/>
        <v>4000</v>
      </c>
      <c r="Y42" s="40">
        <f t="shared" si="7"/>
        <v>16674096.656048769</v>
      </c>
      <c r="Z42" s="40">
        <f t="shared" si="8"/>
        <v>331696.94918587204</v>
      </c>
      <c r="AA42" s="40">
        <f t="shared" si="9"/>
        <v>15408.106631114621</v>
      </c>
      <c r="AB42" s="41">
        <f t="shared" si="10"/>
        <v>10674.800068535131</v>
      </c>
      <c r="AD42" s="39">
        <f t="shared" si="11"/>
        <v>17035876.511934292</v>
      </c>
      <c r="AE42" s="12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0"/>
        <v>15990.59</v>
      </c>
      <c r="P43" s="34">
        <f t="shared" si="1"/>
        <v>1680.6656885999998</v>
      </c>
      <c r="Q43" s="141"/>
      <c r="R43" s="27">
        <f t="shared" si="2"/>
        <v>1</v>
      </c>
      <c r="S43" s="32">
        <f t="shared" si="3"/>
        <v>1</v>
      </c>
      <c r="T43" s="141"/>
      <c r="U43" s="38">
        <f t="shared" si="4"/>
        <v>8.549713168074366E-2</v>
      </c>
      <c r="V43" s="32">
        <f t="shared" si="5"/>
        <v>8.8666666819420148E-2</v>
      </c>
      <c r="W43" s="141"/>
      <c r="X43" s="73">
        <f t="shared" si="6"/>
        <v>4000</v>
      </c>
      <c r="Y43" s="40">
        <f t="shared" si="7"/>
        <v>16800303.771847181</v>
      </c>
      <c r="Z43" s="40">
        <f t="shared" si="8"/>
        <v>334208.97531606798</v>
      </c>
      <c r="AA43" s="40">
        <f t="shared" si="9"/>
        <v>15268.240395926679</v>
      </c>
      <c r="AB43" s="41">
        <f t="shared" si="10"/>
        <v>10755.154032347988</v>
      </c>
      <c r="AD43" s="39">
        <f t="shared" si="11"/>
        <v>17164536.141591523</v>
      </c>
      <c r="AE43" s="120"/>
      <c r="AF43" s="43" t="s">
        <v>44</v>
      </c>
      <c r="AG43" s="44"/>
      <c r="AH43" s="45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0"/>
        <v>16110.82</v>
      </c>
      <c r="P44" s="34">
        <f t="shared" si="1"/>
        <v>1693.1143027999999</v>
      </c>
      <c r="Q44" s="141"/>
      <c r="R44" s="27">
        <f t="shared" si="2"/>
        <v>1</v>
      </c>
      <c r="S44" s="32">
        <f t="shared" si="3"/>
        <v>1</v>
      </c>
      <c r="T44" s="141"/>
      <c r="U44" s="38">
        <f t="shared" si="4"/>
        <v>8.5497181447093618E-2</v>
      </c>
      <c r="V44" s="32">
        <f t="shared" si="5"/>
        <v>8.8666666823996432E-2</v>
      </c>
      <c r="W44" s="141"/>
      <c r="X44" s="73">
        <f t="shared" si="6"/>
        <v>4000</v>
      </c>
      <c r="Y44" s="40">
        <f t="shared" si="7"/>
        <v>16926511.227989204</v>
      </c>
      <c r="Z44" s="40">
        <f t="shared" si="8"/>
        <v>336721.00144626398</v>
      </c>
      <c r="AA44" s="40">
        <f t="shared" si="9"/>
        <v>15124.515599599999</v>
      </c>
      <c r="AB44" s="41">
        <f t="shared" si="10"/>
        <v>10835.507996160843</v>
      </c>
      <c r="AD44" s="39">
        <f t="shared" si="11"/>
        <v>17293192.253031231</v>
      </c>
      <c r="AE44" s="120"/>
      <c r="AF44" s="85" t="s">
        <v>46</v>
      </c>
      <c r="AG44" s="86"/>
      <c r="AH44" s="87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0"/>
        <v>16231.05</v>
      </c>
      <c r="P45" s="34">
        <f t="shared" si="1"/>
        <v>1705.5629169999997</v>
      </c>
      <c r="Q45" s="141"/>
      <c r="R45" s="27">
        <f t="shared" si="2"/>
        <v>1</v>
      </c>
      <c r="S45" s="32">
        <f t="shared" si="3"/>
        <v>1</v>
      </c>
      <c r="T45" s="141"/>
      <c r="U45" s="38">
        <f t="shared" si="4"/>
        <v>8.5497232340175991E-2</v>
      </c>
      <c r="V45" s="32">
        <f t="shared" si="5"/>
        <v>8.8666666828674773E-2</v>
      </c>
      <c r="W45" s="141"/>
      <c r="X45" s="73">
        <f t="shared" si="6"/>
        <v>4000</v>
      </c>
      <c r="Y45" s="40">
        <f t="shared" si="7"/>
        <v>17052719.032209493</v>
      </c>
      <c r="Z45" s="40">
        <f t="shared" si="8"/>
        <v>339233.02757645998</v>
      </c>
      <c r="AA45" s="40">
        <f t="shared" si="9"/>
        <v>14976.932242134568</v>
      </c>
      <c r="AB45" s="41">
        <f t="shared" si="10"/>
        <v>10915.861959973698</v>
      </c>
      <c r="AD45" s="39">
        <f t="shared" si="11"/>
        <v>17421844.853988063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0"/>
        <v>16351.279999999999</v>
      </c>
      <c r="P46" s="34">
        <f t="shared" si="1"/>
        <v>1718.0115311999998</v>
      </c>
      <c r="Q46" s="141"/>
      <c r="R46" s="27">
        <f t="shared" si="2"/>
        <v>1</v>
      </c>
      <c r="S46" s="32">
        <f t="shared" si="3"/>
        <v>1</v>
      </c>
      <c r="T46" s="141"/>
      <c r="U46" s="38">
        <f t="shared" si="4"/>
        <v>8.549728437687025E-2</v>
      </c>
      <c r="V46" s="32">
        <f t="shared" si="5"/>
        <v>8.8666666833456698E-2</v>
      </c>
      <c r="W46" s="141"/>
      <c r="X46" s="73">
        <f t="shared" si="6"/>
        <v>4000</v>
      </c>
      <c r="Y46" s="40">
        <f t="shared" si="7"/>
        <v>17178927.192358986</v>
      </c>
      <c r="Z46" s="40">
        <f t="shared" si="8"/>
        <v>341745.05370665598</v>
      </c>
      <c r="AA46" s="40">
        <f t="shared" si="9"/>
        <v>14825.490323530395</v>
      </c>
      <c r="AB46" s="41">
        <f t="shared" si="10"/>
        <v>10996.215923786554</v>
      </c>
      <c r="AD46" s="39">
        <f t="shared" si="11"/>
        <v>17550493.952312957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0"/>
        <v>16471.510000000002</v>
      </c>
      <c r="P47" s="34">
        <f t="shared" si="1"/>
        <v>1730.4601454000001</v>
      </c>
      <c r="Q47" s="141"/>
      <c r="R47" s="27">
        <f t="shared" si="2"/>
        <v>1</v>
      </c>
      <c r="S47" s="32">
        <f t="shared" si="3"/>
        <v>1</v>
      </c>
      <c r="T47" s="141"/>
      <c r="U47" s="38">
        <f t="shared" si="4"/>
        <v>8.5497337574181403E-2</v>
      </c>
      <c r="V47" s="32">
        <f t="shared" si="5"/>
        <v>8.8666666838343691E-2</v>
      </c>
      <c r="W47" s="141"/>
      <c r="X47" s="73">
        <f t="shared" si="6"/>
        <v>4000</v>
      </c>
      <c r="Y47" s="40">
        <f t="shared" si="7"/>
        <v>17305135.716405816</v>
      </c>
      <c r="Z47" s="40">
        <f t="shared" si="8"/>
        <v>344257.07983685209</v>
      </c>
      <c r="AA47" s="40">
        <f t="shared" si="9"/>
        <v>14670.189843787473</v>
      </c>
      <c r="AB47" s="41">
        <f t="shared" si="10"/>
        <v>11076.569887599413</v>
      </c>
      <c r="AD47" s="39">
        <f t="shared" ref="AD47:AD54" si="13">SUM(X47:AB47)</f>
        <v>17679139.555974059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0"/>
        <v>16591.739999999998</v>
      </c>
      <c r="P48" s="34">
        <f t="shared" si="1"/>
        <v>1742.9087595999997</v>
      </c>
      <c r="Q48" s="141"/>
      <c r="R48" s="27">
        <f t="shared" si="2"/>
        <v>1</v>
      </c>
      <c r="S48" s="32">
        <f t="shared" si="3"/>
        <v>1</v>
      </c>
      <c r="T48" s="141"/>
      <c r="U48" s="38">
        <f t="shared" si="4"/>
        <v>8.5497391949239929E-2</v>
      </c>
      <c r="V48" s="32">
        <f t="shared" si="5"/>
        <v>8.8666666843337308E-2</v>
      </c>
      <c r="W48" s="141"/>
      <c r="X48" s="73">
        <f t="shared" si="6"/>
        <v>4000</v>
      </c>
      <c r="Y48" s="40">
        <f t="shared" si="7"/>
        <v>17431344.612436138</v>
      </c>
      <c r="Z48" s="40">
        <f t="shared" si="8"/>
        <v>346769.10596704792</v>
      </c>
      <c r="AA48" s="40">
        <f t="shared" si="9"/>
        <v>14511.030802905798</v>
      </c>
      <c r="AB48" s="41">
        <f t="shared" si="10"/>
        <v>11156.923851412268</v>
      </c>
      <c r="AD48" s="39">
        <f t="shared" si="13"/>
        <v>17807781.673057504</v>
      </c>
      <c r="AE48" s="120"/>
      <c r="AF48" s="85" t="s">
        <v>47</v>
      </c>
      <c r="AG48" s="86"/>
      <c r="AH48" s="87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0"/>
        <v>16711.97</v>
      </c>
      <c r="P49" s="34">
        <f t="shared" si="1"/>
        <v>1755.3573738</v>
      </c>
      <c r="Q49" s="141"/>
      <c r="R49" s="27">
        <f t="shared" si="2"/>
        <v>1</v>
      </c>
      <c r="S49" s="32">
        <f t="shared" si="3"/>
        <v>1</v>
      </c>
      <c r="T49" s="141"/>
      <c r="U49" s="38">
        <f t="shared" si="4"/>
        <v>8.5497447519301814E-2</v>
      </c>
      <c r="V49" s="32">
        <f t="shared" si="5"/>
        <v>8.8666666848439074E-2</v>
      </c>
      <c r="W49" s="141"/>
      <c r="X49" s="73">
        <f t="shared" si="6"/>
        <v>4000</v>
      </c>
      <c r="Y49" s="40">
        <f t="shared" si="7"/>
        <v>17557553.888655044</v>
      </c>
      <c r="Z49" s="40">
        <f t="shared" si="8"/>
        <v>349281.13209724403</v>
      </c>
      <c r="AA49" s="40">
        <f t="shared" si="9"/>
        <v>14348.013200885385</v>
      </c>
      <c r="AB49" s="41">
        <f t="shared" si="10"/>
        <v>11237.277815225125</v>
      </c>
      <c r="AD49" s="39">
        <f t="shared" si="13"/>
        <v>17936420.311768401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0"/>
        <v>16832.2</v>
      </c>
      <c r="P50" s="34">
        <f t="shared" si="1"/>
        <v>1767.8059880000001</v>
      </c>
      <c r="Q50" s="141"/>
      <c r="R50" s="27">
        <f t="shared" si="2"/>
        <v>1</v>
      </c>
      <c r="S50" s="32">
        <f t="shared" si="3"/>
        <v>1</v>
      </c>
      <c r="T50" s="141"/>
      <c r="U50" s="38">
        <f t="shared" si="4"/>
        <v>8.5497504301748559E-2</v>
      </c>
      <c r="V50" s="32">
        <f t="shared" si="5"/>
        <v>8.8666666853650558E-2</v>
      </c>
      <c r="W50" s="141"/>
      <c r="X50" s="73">
        <f t="shared" si="6"/>
        <v>4000</v>
      </c>
      <c r="Y50" s="40">
        <f t="shared" si="7"/>
        <v>17683763.553387385</v>
      </c>
      <c r="Z50" s="40">
        <f t="shared" si="8"/>
        <v>351793.15822743997</v>
      </c>
      <c r="AA50" s="40">
        <f t="shared" si="9"/>
        <v>14181.137037726219</v>
      </c>
      <c r="AB50" s="41">
        <f t="shared" si="10"/>
        <v>11317.631779037984</v>
      </c>
      <c r="AD50" s="39">
        <f t="shared" si="13"/>
        <v>18065055.48043159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0"/>
        <v>16952.43</v>
      </c>
      <c r="P51" s="34">
        <f t="shared" si="1"/>
        <v>1780.2546021999999</v>
      </c>
      <c r="Q51" s="141"/>
      <c r="R51" s="27">
        <f t="shared" si="2"/>
        <v>1</v>
      </c>
      <c r="S51" s="32">
        <f t="shared" si="3"/>
        <v>1</v>
      </c>
      <c r="T51" s="141"/>
      <c r="U51" s="38">
        <f t="shared" si="4"/>
        <v>8.5497562314087144E-2</v>
      </c>
      <c r="V51" s="32">
        <f t="shared" si="5"/>
        <v>8.8666666858973286E-2</v>
      </c>
      <c r="W51" s="141"/>
      <c r="X51" s="73">
        <f t="shared" si="6"/>
        <v>4000</v>
      </c>
      <c r="Y51" s="40">
        <f t="shared" si="7"/>
        <v>17809973.615078673</v>
      </c>
      <c r="Z51" s="40">
        <f t="shared" si="8"/>
        <v>354305.18435763603</v>
      </c>
      <c r="AA51" s="40">
        <f t="shared" si="9"/>
        <v>14010.402313428307</v>
      </c>
      <c r="AB51" s="41">
        <f t="shared" si="10"/>
        <v>11397.985742850839</v>
      </c>
      <c r="AD51" s="39">
        <f t="shared" si="13"/>
        <v>18193687.18749259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0"/>
        <v>17072.66</v>
      </c>
      <c r="P52" s="34">
        <f t="shared" si="1"/>
        <v>1792.7032164</v>
      </c>
      <c r="Q52" s="141"/>
      <c r="R52" s="27">
        <f t="shared" si="2"/>
        <v>1</v>
      </c>
      <c r="S52" s="32">
        <f t="shared" si="3"/>
        <v>1</v>
      </c>
      <c r="T52" s="141"/>
      <c r="U52" s="38">
        <f t="shared" si="4"/>
        <v>8.5497621573950036E-2</v>
      </c>
      <c r="V52" s="32">
        <f t="shared" si="5"/>
        <v>8.8666666864408869E-2</v>
      </c>
      <c r="W52" s="141"/>
      <c r="X52" s="73">
        <f t="shared" si="6"/>
        <v>4000</v>
      </c>
      <c r="Y52" s="40">
        <f t="shared" si="7"/>
        <v>17936184.082295921</v>
      </c>
      <c r="Z52" s="40">
        <f t="shared" si="8"/>
        <v>356817.21048783197</v>
      </c>
      <c r="AA52" s="40">
        <f t="shared" si="9"/>
        <v>13835.809027991647</v>
      </c>
      <c r="AB52" s="41">
        <f t="shared" si="10"/>
        <v>11478.339706663694</v>
      </c>
      <c r="AD52" s="39">
        <f t="shared" si="13"/>
        <v>18322315.441518407</v>
      </c>
      <c r="AE52" s="120"/>
      <c r="AF52" s="85" t="s">
        <v>48</v>
      </c>
      <c r="AG52" s="86"/>
      <c r="AH52" s="87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0"/>
        <v>17192.89</v>
      </c>
      <c r="P53" s="34">
        <f t="shared" si="1"/>
        <v>1805.1518305999998</v>
      </c>
      <c r="Q53" s="141"/>
      <c r="R53" s="27">
        <f t="shared" si="2"/>
        <v>1</v>
      </c>
      <c r="S53" s="32">
        <f t="shared" si="3"/>
        <v>1</v>
      </c>
      <c r="T53" s="141"/>
      <c r="U53" s="38">
        <f t="shared" si="4"/>
        <v>8.5497682099095251E-2</v>
      </c>
      <c r="V53" s="32">
        <f t="shared" si="5"/>
        <v>8.8666666869958874E-2</v>
      </c>
      <c r="W53" s="141"/>
      <c r="X53" s="73">
        <f t="shared" si="6"/>
        <v>4000</v>
      </c>
      <c r="Y53" s="40">
        <f t="shared" si="7"/>
        <v>18062394.963728532</v>
      </c>
      <c r="Z53" s="40">
        <f t="shared" si="8"/>
        <v>359329.23661802802</v>
      </c>
      <c r="AA53" s="40">
        <f t="shared" si="9"/>
        <v>13657.357181416242</v>
      </c>
      <c r="AB53" s="41">
        <f t="shared" si="10"/>
        <v>11558.69367047655</v>
      </c>
      <c r="AD53" s="39">
        <f t="shared" si="13"/>
        <v>18450940.251198452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0"/>
        <v>17313.12</v>
      </c>
      <c r="P54" s="34">
        <f t="shared" si="1"/>
        <v>1817.6004447999999</v>
      </c>
      <c r="Q54" s="142"/>
      <c r="R54" s="27">
        <f t="shared" si="2"/>
        <v>1</v>
      </c>
      <c r="S54" s="32">
        <f t="shared" si="3"/>
        <v>1</v>
      </c>
      <c r="T54" s="142"/>
      <c r="U54" s="38">
        <f t="shared" si="4"/>
        <v>8.5497743907406235E-2</v>
      </c>
      <c r="V54" s="32">
        <f t="shared" si="5"/>
        <v>8.8666666875624883E-2</v>
      </c>
      <c r="W54" s="142"/>
      <c r="X54" s="73">
        <f t="shared" si="6"/>
        <v>4000</v>
      </c>
      <c r="Y54" s="40">
        <f t="shared" si="7"/>
        <v>18188606.268189162</v>
      </c>
      <c r="Z54" s="40">
        <f t="shared" si="8"/>
        <v>361841.26274822396</v>
      </c>
      <c r="AA54" s="40">
        <f t="shared" si="9"/>
        <v>13475.04677370209</v>
      </c>
      <c r="AB54" s="41">
        <f t="shared" si="10"/>
        <v>11639.047634289405</v>
      </c>
      <c r="AD54" s="39">
        <f t="shared" si="13"/>
        <v>18579561.625345375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721549517.55161273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706052332.50893784</v>
      </c>
      <c r="Z56" s="65">
        <f>SUM(Z9:Z54)</f>
        <v>14044751.041665444</v>
      </c>
      <c r="AA56" s="65">
        <f>SUM(AA9:AA54)</f>
        <v>748204.16237870418</v>
      </c>
      <c r="AB56" s="72">
        <f>SUM(AB9:AB54)</f>
        <v>452229.83863100648</v>
      </c>
      <c r="AD56" s="66">
        <f>X56+Y56+Z56+AA56+AB56</f>
        <v>721549517.55161297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6" sqref="P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27" t="s">
        <v>76</v>
      </c>
      <c r="Z2" s="128"/>
      <c r="AA2" s="129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75</v>
      </c>
      <c r="P3" s="154"/>
      <c r="Q3" s="141"/>
      <c r="R3" s="73"/>
      <c r="S3" s="73"/>
      <c r="T3" s="141"/>
      <c r="U3" s="73"/>
      <c r="V3" s="73"/>
      <c r="W3" s="141"/>
      <c r="Y3" s="130"/>
      <c r="Z3" s="131"/>
      <c r="AA3" s="132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73"/>
      <c r="S4" s="73"/>
      <c r="T4" s="141"/>
      <c r="U4" s="73"/>
      <c r="V4" s="73"/>
      <c r="W4" s="141"/>
      <c r="Y4" s="133"/>
      <c r="Z4" s="134"/>
      <c r="AA4" s="135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F9</f>
        <v>11842.655000000001</v>
      </c>
      <c r="P9" s="34">
        <f>G9+(I9)</f>
        <v>1233.1884987000001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8.5495987728614276E-2</v>
      </c>
      <c r="V9" s="32">
        <f>($AI$7/$AG$12)*(1+0.15*(P9/$AG$10)^4)+$AH$32</f>
        <v>8.8666666710944225E-2</v>
      </c>
      <c r="W9" s="141"/>
      <c r="X9" s="73">
        <f>($AG$7*$AG$8*S9+$AG$15*$AG$16*R9)*$AG$24</f>
        <v>4000</v>
      </c>
      <c r="Y9" s="40">
        <f>(O9*U9*$AG$30+P9*V9*$AG$29)*365</f>
        <v>12434832.875092868</v>
      </c>
      <c r="Z9" s="40">
        <f>(O9*$AI$15*$AG$37+P9*$AI$7*$AG$36)*365</f>
        <v>247465.23382430599</v>
      </c>
      <c r="AA9" s="40">
        <f>O9*$AI$15*($AG$41+$AG$40*(1-M9))*365</f>
        <v>17062.630793206572</v>
      </c>
      <c r="AB9" s="41">
        <f>365*((P9*$AI$7*($AG$53*$AG$54+$AG$49*$AG$50+$AG$45*$AG$46))+(O9*1.6*$AI$15*($AG$53*$AG$55+$AG$49*$AG$51+$AG$45*$AG$47)))</f>
        <v>7933.9269522330151</v>
      </c>
      <c r="AD9" s="39">
        <f>SUM(X9:AB9)</f>
        <v>12711294.666662613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 t="shared" ref="O10:O54" si="0">F10</f>
        <v>12023</v>
      </c>
      <c r="P10" s="34">
        <f t="shared" ref="P10:P53" si="1">G10+(I10)</f>
        <v>1251.86142</v>
      </c>
      <c r="Q10" s="141"/>
      <c r="R10" s="27">
        <f t="shared" ref="R10:R54" si="2">IF(O10&lt;$AG$18,1,2)</f>
        <v>1</v>
      </c>
      <c r="S10" s="32">
        <f t="shared" ref="S10:S54" si="3">IF(P10&lt;$AG$10,1,2)</f>
        <v>1</v>
      </c>
      <c r="T10" s="141"/>
      <c r="U10" s="38">
        <f t="shared" ref="U10:U54" si="4">($AI$15/$AG$20)*(1+0.15*(O10/$AG$18)^4)+$AH$33</f>
        <v>8.5496018404245255E-2</v>
      </c>
      <c r="V10" s="32">
        <f t="shared" ref="V10:V54" si="5">($AI$7/$AG$12)*(1+0.15*(P10/$AG$10)^4)+$AH$32</f>
        <v>8.8666666713687545E-2</v>
      </c>
      <c r="W10" s="141"/>
      <c r="X10" s="73">
        <f t="shared" ref="X10:X54" si="6">($AG$7*$AG$8*S10+$AG$15*$AG$16*R10)*$AG$24</f>
        <v>4000</v>
      </c>
      <c r="Y10" s="40">
        <f t="shared" ref="Y10:Y54" si="7">(O10*U10*$AG$30+P10*V10*$AG$29)*365</f>
        <v>12624132.092422761</v>
      </c>
      <c r="Z10" s="40">
        <f t="shared" ref="Z10:Z54" si="8">(O10*$AI$15*$AG$37+P10*$AI$7*$AG$36)*365</f>
        <v>251233.27301960002</v>
      </c>
      <c r="AA10" s="40">
        <f t="shared" ref="AA10:AA54" si="9">O10*$AI$15*($AG$41+$AG$40*(1-M10))*365</f>
        <v>17314.231670626003</v>
      </c>
      <c r="AB10" s="41">
        <f t="shared" ref="AB10:AB54" si="10">365*((P10*$AI$7*($AG$53*$AG$54+$AG$49*$AG$50+$AG$45*$AG$46))+(O10*1.6*$AI$15*($AG$53*$AG$55+$AG$49*$AG$51+$AG$45*$AG$47)))</f>
        <v>8054.4578979522985</v>
      </c>
      <c r="AD10" s="39">
        <f t="shared" ref="AD10:AD46" si="11">SUM(X10:AB10)</f>
        <v>12904734.055010939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si="0"/>
        <v>12203.344999999999</v>
      </c>
      <c r="P11" s="34">
        <f t="shared" si="1"/>
        <v>1270.5343412999998</v>
      </c>
      <c r="Q11" s="141"/>
      <c r="R11" s="27">
        <f t="shared" si="2"/>
        <v>1</v>
      </c>
      <c r="S11" s="32">
        <f t="shared" si="3"/>
        <v>1</v>
      </c>
      <c r="T11" s="141"/>
      <c r="U11" s="38">
        <f t="shared" si="4"/>
        <v>8.5496050491782785E-2</v>
      </c>
      <c r="V11" s="32">
        <f t="shared" si="5"/>
        <v>8.8666666716556417E-2</v>
      </c>
      <c r="W11" s="141"/>
      <c r="X11" s="73">
        <f t="shared" si="6"/>
        <v>4000</v>
      </c>
      <c r="Y11" s="40">
        <f t="shared" si="7"/>
        <v>12813431.635275682</v>
      </c>
      <c r="Z11" s="40">
        <f t="shared" si="8"/>
        <v>255001.31221489399</v>
      </c>
      <c r="AA11" s="40">
        <f t="shared" si="9"/>
        <v>17563.987289385459</v>
      </c>
      <c r="AB11" s="41">
        <f t="shared" si="10"/>
        <v>8174.9888436715819</v>
      </c>
      <c r="AD11" s="39">
        <f t="shared" si="11"/>
        <v>13098171.923623635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0"/>
        <v>12383.69</v>
      </c>
      <c r="P12" s="34">
        <f t="shared" si="1"/>
        <v>1289.2072625999999</v>
      </c>
      <c r="Q12" s="141"/>
      <c r="R12" s="27">
        <f t="shared" si="2"/>
        <v>1</v>
      </c>
      <c r="S12" s="32">
        <f t="shared" si="3"/>
        <v>1</v>
      </c>
      <c r="T12" s="141"/>
      <c r="U12" s="38">
        <f t="shared" si="4"/>
        <v>8.5496084033900174E-2</v>
      </c>
      <c r="V12" s="32">
        <f t="shared" si="5"/>
        <v>8.8666666719554615E-2</v>
      </c>
      <c r="W12" s="141"/>
      <c r="X12" s="73">
        <f t="shared" si="6"/>
        <v>4000</v>
      </c>
      <c r="Y12" s="40">
        <f t="shared" si="7"/>
        <v>13002731.518519865</v>
      </c>
      <c r="Z12" s="40">
        <f t="shared" si="8"/>
        <v>258769.35141018804</v>
      </c>
      <c r="AA12" s="40">
        <f t="shared" si="9"/>
        <v>17811.203027993986</v>
      </c>
      <c r="AB12" s="41">
        <f t="shared" si="10"/>
        <v>8295.519789390868</v>
      </c>
      <c r="AD12" s="39">
        <f t="shared" si="11"/>
        <v>13291607.592747437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0"/>
        <v>12564.035</v>
      </c>
      <c r="P13" s="34">
        <f t="shared" si="1"/>
        <v>1307.8801838999998</v>
      </c>
      <c r="Q13" s="141"/>
      <c r="R13" s="27">
        <f t="shared" si="2"/>
        <v>1</v>
      </c>
      <c r="S13" s="32">
        <f t="shared" si="3"/>
        <v>1</v>
      </c>
      <c r="T13" s="141"/>
      <c r="U13" s="38">
        <f t="shared" si="4"/>
        <v>8.5496119073906002E-2</v>
      </c>
      <c r="V13" s="32">
        <f t="shared" si="5"/>
        <v>8.8666666722685958E-2</v>
      </c>
      <c r="W13" s="141"/>
      <c r="X13" s="73">
        <f t="shared" si="6"/>
        <v>4000</v>
      </c>
      <c r="Y13" s="40">
        <f t="shared" si="7"/>
        <v>13192031.75746955</v>
      </c>
      <c r="Z13" s="40">
        <f t="shared" si="8"/>
        <v>262537.39060548198</v>
      </c>
      <c r="AA13" s="40">
        <f t="shared" si="9"/>
        <v>18044.76918178561</v>
      </c>
      <c r="AB13" s="41">
        <f t="shared" si="10"/>
        <v>8416.0507351101514</v>
      </c>
      <c r="AD13" s="39">
        <f t="shared" si="11"/>
        <v>13485029.967991928</v>
      </c>
      <c r="AE13" s="12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0"/>
        <v>12744.38</v>
      </c>
      <c r="P14" s="34">
        <f t="shared" si="1"/>
        <v>1326.5531051999999</v>
      </c>
      <c r="Q14" s="141"/>
      <c r="R14" s="27">
        <f t="shared" si="2"/>
        <v>1</v>
      </c>
      <c r="S14" s="32">
        <f t="shared" si="3"/>
        <v>1</v>
      </c>
      <c r="T14" s="141"/>
      <c r="U14" s="38">
        <f t="shared" si="4"/>
        <v>8.5496155655744241E-2</v>
      </c>
      <c r="V14" s="32">
        <f t="shared" si="5"/>
        <v>8.866666672595433E-2</v>
      </c>
      <c r="W14" s="141"/>
      <c r="X14" s="73">
        <f>($AG$7*$AG$8*S14+$AG$15*$AG$16*R14)*$AG$24+(AG26*AG7)</f>
        <v>72000</v>
      </c>
      <c r="Y14" s="40">
        <f t="shared" si="7"/>
        <v>13381332.367891559</v>
      </c>
      <c r="Z14" s="40">
        <f t="shared" si="8"/>
        <v>266305.42980077595</v>
      </c>
      <c r="AA14" s="40">
        <f t="shared" si="9"/>
        <v>18099.281267007886</v>
      </c>
      <c r="AB14" s="41">
        <f t="shared" si="10"/>
        <v>8536.5816808294367</v>
      </c>
      <c r="AD14" s="39">
        <f t="shared" si="11"/>
        <v>13746273.660640173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0"/>
        <v>12924.725</v>
      </c>
      <c r="P15" s="34">
        <f t="shared" si="1"/>
        <v>1345.2260265</v>
      </c>
      <c r="Q15" s="141"/>
      <c r="R15" s="27">
        <f t="shared" si="2"/>
        <v>1</v>
      </c>
      <c r="S15" s="32">
        <f t="shared" si="3"/>
        <v>1</v>
      </c>
      <c r="T15" s="141"/>
      <c r="U15" s="38">
        <f t="shared" si="4"/>
        <v>8.5496193823994149E-2</v>
      </c>
      <c r="V15" s="32">
        <f t="shared" si="5"/>
        <v>8.8666666729363672E-2</v>
      </c>
      <c r="W15" s="141"/>
      <c r="X15" s="73">
        <f t="shared" si="6"/>
        <v>4000</v>
      </c>
      <c r="Y15" s="40">
        <f t="shared" si="7"/>
        <v>13570633.366011897</v>
      </c>
      <c r="Z15" s="40">
        <f t="shared" si="8"/>
        <v>270073.46899606998</v>
      </c>
      <c r="AA15" s="40">
        <f t="shared" si="9"/>
        <v>18148.005510522042</v>
      </c>
      <c r="AB15" s="41">
        <f t="shared" si="10"/>
        <v>8657.1126265487219</v>
      </c>
      <c r="AD15" s="39">
        <f t="shared" si="11"/>
        <v>13871511.953145038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0"/>
        <v>13105.07</v>
      </c>
      <c r="P16" s="34">
        <f t="shared" si="1"/>
        <v>1363.8989477999999</v>
      </c>
      <c r="Q16" s="141"/>
      <c r="R16" s="27">
        <f t="shared" si="2"/>
        <v>1</v>
      </c>
      <c r="S16" s="32">
        <f t="shared" si="3"/>
        <v>1</v>
      </c>
      <c r="T16" s="141"/>
      <c r="U16" s="38">
        <f t="shared" si="4"/>
        <v>8.5496233623870363E-2</v>
      </c>
      <c r="V16" s="32">
        <f t="shared" si="5"/>
        <v>8.8666666732917981E-2</v>
      </c>
      <c r="W16" s="141"/>
      <c r="X16" s="73">
        <f t="shared" si="6"/>
        <v>4000</v>
      </c>
      <c r="Y16" s="40">
        <f t="shared" si="7"/>
        <v>13759934.768522345</v>
      </c>
      <c r="Z16" s="40">
        <f t="shared" si="8"/>
        <v>273841.508191364</v>
      </c>
      <c r="AA16" s="40">
        <f t="shared" si="9"/>
        <v>18190.941912328071</v>
      </c>
      <c r="AB16" s="41">
        <f t="shared" si="10"/>
        <v>8777.6435722680053</v>
      </c>
      <c r="AD16" s="39">
        <f t="shared" si="11"/>
        <v>14064744.862198304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0"/>
        <v>13285.415000000001</v>
      </c>
      <c r="P17" s="34">
        <f t="shared" si="1"/>
        <v>1382.5718691</v>
      </c>
      <c r="Q17" s="141"/>
      <c r="R17" s="27">
        <f t="shared" si="2"/>
        <v>1</v>
      </c>
      <c r="S17" s="32">
        <f t="shared" si="3"/>
        <v>1</v>
      </c>
      <c r="T17" s="141"/>
      <c r="U17" s="38">
        <f t="shared" si="4"/>
        <v>8.5496275101222791E-2</v>
      </c>
      <c r="V17" s="32">
        <f t="shared" si="5"/>
        <v>8.8666666736621325E-2</v>
      </c>
      <c r="W17" s="141"/>
      <c r="X17" s="73">
        <f t="shared" si="6"/>
        <v>4000</v>
      </c>
      <c r="Y17" s="40">
        <f t="shared" si="7"/>
        <v>13949236.592587033</v>
      </c>
      <c r="Z17" s="40">
        <f t="shared" si="8"/>
        <v>277609.54738665803</v>
      </c>
      <c r="AA17" s="40">
        <f t="shared" si="9"/>
        <v>18228.090472425985</v>
      </c>
      <c r="AB17" s="41">
        <f t="shared" si="10"/>
        <v>8898.1745179872923</v>
      </c>
      <c r="AD17" s="39">
        <f t="shared" si="11"/>
        <v>14257972.404964104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0"/>
        <v>13465.76</v>
      </c>
      <c r="P18" s="34">
        <f t="shared" si="1"/>
        <v>1401.2447903999998</v>
      </c>
      <c r="Q18" s="141"/>
      <c r="R18" s="27">
        <f t="shared" si="2"/>
        <v>1</v>
      </c>
      <c r="S18" s="32">
        <f t="shared" si="3"/>
        <v>1</v>
      </c>
      <c r="T18" s="141"/>
      <c r="U18" s="38">
        <f t="shared" si="4"/>
        <v>8.5496318302536747E-2</v>
      </c>
      <c r="V18" s="32">
        <f t="shared" si="5"/>
        <v>8.8666666740477795E-2</v>
      </c>
      <c r="W18" s="141"/>
      <c r="X18" s="73">
        <f t="shared" si="6"/>
        <v>4000</v>
      </c>
      <c r="Y18" s="40">
        <f t="shared" si="7"/>
        <v>14138538.855849065</v>
      </c>
      <c r="Z18" s="40">
        <f t="shared" si="8"/>
        <v>281377.586581952</v>
      </c>
      <c r="AA18" s="40">
        <f t="shared" si="9"/>
        <v>18259.451190815776</v>
      </c>
      <c r="AB18" s="41">
        <f t="shared" si="10"/>
        <v>9018.7054637065739</v>
      </c>
      <c r="AD18" s="39">
        <f t="shared" si="11"/>
        <v>14451194.599085541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0"/>
        <v>13646.105</v>
      </c>
      <c r="P19" s="34">
        <f t="shared" si="1"/>
        <v>1419.9177116999999</v>
      </c>
      <c r="Q19" s="141"/>
      <c r="R19" s="27">
        <f t="shared" si="2"/>
        <v>1</v>
      </c>
      <c r="S19" s="32">
        <f t="shared" si="3"/>
        <v>1</v>
      </c>
      <c r="T19" s="141"/>
      <c r="U19" s="38">
        <f t="shared" si="4"/>
        <v>8.5496363274932832E-2</v>
      </c>
      <c r="V19" s="32">
        <f t="shared" si="5"/>
        <v>8.8666666744491543E-2</v>
      </c>
      <c r="W19" s="141"/>
      <c r="X19" s="73">
        <f t="shared" si="6"/>
        <v>4000</v>
      </c>
      <c r="Y19" s="40">
        <f t="shared" si="7"/>
        <v>14327841.576437064</v>
      </c>
      <c r="Z19" s="40">
        <f t="shared" si="8"/>
        <v>285145.62577724596</v>
      </c>
      <c r="AA19" s="40">
        <f t="shared" si="9"/>
        <v>18285.024067497441</v>
      </c>
      <c r="AB19" s="41">
        <f t="shared" si="10"/>
        <v>9139.2364094258592</v>
      </c>
      <c r="AD19" s="39">
        <f t="shared" si="11"/>
        <v>14644411.462691233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0"/>
        <v>13826.45</v>
      </c>
      <c r="P20" s="34">
        <f t="shared" si="1"/>
        <v>1438.590633</v>
      </c>
      <c r="Q20" s="141"/>
      <c r="R20" s="27">
        <f t="shared" si="2"/>
        <v>1</v>
      </c>
      <c r="S20" s="32">
        <f t="shared" si="3"/>
        <v>1</v>
      </c>
      <c r="T20" s="141"/>
      <c r="U20" s="38">
        <f t="shared" si="4"/>
        <v>8.5496410066166997E-2</v>
      </c>
      <c r="V20" s="32">
        <f t="shared" si="5"/>
        <v>8.8666666748666828E-2</v>
      </c>
      <c r="W20" s="141"/>
      <c r="X20" s="73">
        <f t="shared" si="6"/>
        <v>4000</v>
      </c>
      <c r="Y20" s="40">
        <f t="shared" si="7"/>
        <v>14517144.772971814</v>
      </c>
      <c r="Z20" s="40">
        <f t="shared" si="8"/>
        <v>288913.66497253993</v>
      </c>
      <c r="AA20" s="40">
        <f t="shared" si="9"/>
        <v>18304.809102470997</v>
      </c>
      <c r="AB20" s="41">
        <f t="shared" si="10"/>
        <v>9259.7673551451444</v>
      </c>
      <c r="AD20" s="39">
        <f t="shared" si="11"/>
        <v>14837623.014401972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0"/>
        <v>14006.795</v>
      </c>
      <c r="P21" s="34">
        <f t="shared" si="1"/>
        <v>1457.2635542999999</v>
      </c>
      <c r="Q21" s="141"/>
      <c r="R21" s="27">
        <f t="shared" si="2"/>
        <v>1</v>
      </c>
      <c r="S21" s="32">
        <f t="shared" si="3"/>
        <v>1</v>
      </c>
      <c r="T21" s="141"/>
      <c r="U21" s="38">
        <f t="shared" si="4"/>
        <v>8.549645872463052E-2</v>
      </c>
      <c r="V21" s="32">
        <f t="shared" si="5"/>
        <v>8.8666666753007883E-2</v>
      </c>
      <c r="W21" s="141"/>
      <c r="X21" s="73">
        <f t="shared" si="6"/>
        <v>4000</v>
      </c>
      <c r="Y21" s="40">
        <f t="shared" si="7"/>
        <v>14706448.464572802</v>
      </c>
      <c r="Z21" s="40">
        <f t="shared" si="8"/>
        <v>292681.70416783396</v>
      </c>
      <c r="AA21" s="40">
        <f t="shared" si="9"/>
        <v>18318.806295736424</v>
      </c>
      <c r="AB21" s="41">
        <f t="shared" si="10"/>
        <v>9380.2983008644278</v>
      </c>
      <c r="AD21" s="39">
        <f t="shared" si="11"/>
        <v>15030829.273337236</v>
      </c>
      <c r="AE21" s="12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0"/>
        <v>14187.14</v>
      </c>
      <c r="P22" s="34">
        <f t="shared" si="1"/>
        <v>1475.9364755999998</v>
      </c>
      <c r="Q22" s="141"/>
      <c r="R22" s="27">
        <f t="shared" si="2"/>
        <v>1</v>
      </c>
      <c r="S22" s="32">
        <f t="shared" si="3"/>
        <v>1</v>
      </c>
      <c r="T22" s="141"/>
      <c r="U22" s="38">
        <f t="shared" si="4"/>
        <v>8.5496509299350029E-2</v>
      </c>
      <c r="V22" s="32">
        <f t="shared" si="5"/>
        <v>8.866666675751908E-2</v>
      </c>
      <c r="W22" s="141"/>
      <c r="X22" s="73">
        <f t="shared" si="6"/>
        <v>4000</v>
      </c>
      <c r="Y22" s="40">
        <f t="shared" si="7"/>
        <v>14895752.670864848</v>
      </c>
      <c r="Z22" s="40">
        <f t="shared" si="8"/>
        <v>296449.74336312799</v>
      </c>
      <c r="AA22" s="40">
        <f t="shared" si="9"/>
        <v>18327.015647293731</v>
      </c>
      <c r="AB22" s="41">
        <f t="shared" si="10"/>
        <v>9500.829246583713</v>
      </c>
      <c r="AD22" s="39">
        <f t="shared" si="11"/>
        <v>15224030.259121854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0"/>
        <v>14367.485000000001</v>
      </c>
      <c r="P23" s="34">
        <f t="shared" si="1"/>
        <v>1494.6093968999999</v>
      </c>
      <c r="Q23" s="141"/>
      <c r="R23" s="27">
        <f t="shared" si="2"/>
        <v>1</v>
      </c>
      <c r="S23" s="32">
        <f t="shared" si="3"/>
        <v>1</v>
      </c>
      <c r="T23" s="141"/>
      <c r="U23" s="38">
        <f t="shared" si="4"/>
        <v>8.5496561839987467E-2</v>
      </c>
      <c r="V23" s="32">
        <f t="shared" si="5"/>
        <v>8.8666666762204763E-2</v>
      </c>
      <c r="W23" s="141"/>
      <c r="X23" s="73">
        <f t="shared" si="6"/>
        <v>4000</v>
      </c>
      <c r="Y23" s="40">
        <f t="shared" si="7"/>
        <v>15085057.411984676</v>
      </c>
      <c r="Z23" s="40">
        <f t="shared" si="8"/>
        <v>300217.78255842201</v>
      </c>
      <c r="AA23" s="40">
        <f t="shared" si="9"/>
        <v>18329.437157142922</v>
      </c>
      <c r="AB23" s="41">
        <f t="shared" si="10"/>
        <v>9621.3601923029983</v>
      </c>
      <c r="AD23" s="39">
        <f t="shared" si="11"/>
        <v>15417225.991892545</v>
      </c>
      <c r="AE23" s="120"/>
      <c r="AF23" s="54" t="s">
        <v>35</v>
      </c>
      <c r="AG23" s="24"/>
      <c r="AH23" s="47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0"/>
        <v>14547.83</v>
      </c>
      <c r="P24" s="34">
        <f t="shared" si="1"/>
        <v>1513.2823182</v>
      </c>
      <c r="Q24" s="141"/>
      <c r="R24" s="27">
        <f t="shared" si="2"/>
        <v>1</v>
      </c>
      <c r="S24" s="32">
        <f t="shared" si="3"/>
        <v>1</v>
      </c>
      <c r="T24" s="141"/>
      <c r="U24" s="38">
        <f t="shared" si="4"/>
        <v>8.5496616396840128E-2</v>
      </c>
      <c r="V24" s="32">
        <f t="shared" si="5"/>
        <v>8.8666666767069413E-2</v>
      </c>
      <c r="W24" s="141"/>
      <c r="X24" s="73">
        <f t="shared" si="6"/>
        <v>4000</v>
      </c>
      <c r="Y24" s="40">
        <f t="shared" si="7"/>
        <v>15274362.708587512</v>
      </c>
      <c r="Z24" s="40">
        <f t="shared" si="8"/>
        <v>303985.82175371598</v>
      </c>
      <c r="AA24" s="40">
        <f t="shared" si="9"/>
        <v>18326.070825283987</v>
      </c>
      <c r="AB24" s="41">
        <f t="shared" si="10"/>
        <v>9741.8911380222817</v>
      </c>
      <c r="AD24" s="39">
        <f t="shared" si="11"/>
        <v>15610416.492304536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0"/>
        <v>14728.174999999999</v>
      </c>
      <c r="P25" s="34">
        <f t="shared" si="1"/>
        <v>1531.9552394999998</v>
      </c>
      <c r="Q25" s="141"/>
      <c r="R25" s="27">
        <f t="shared" si="2"/>
        <v>1</v>
      </c>
      <c r="S25" s="32">
        <f t="shared" si="3"/>
        <v>1</v>
      </c>
      <c r="T25" s="141"/>
      <c r="U25" s="38">
        <f t="shared" si="4"/>
        <v>8.5496673020840616E-2</v>
      </c>
      <c r="V25" s="32">
        <f t="shared" si="5"/>
        <v>8.8666666772117514E-2</v>
      </c>
      <c r="W25" s="141"/>
      <c r="X25" s="73">
        <f t="shared" si="6"/>
        <v>4000</v>
      </c>
      <c r="Y25" s="40">
        <f t="shared" si="7"/>
        <v>15463668.581853669</v>
      </c>
      <c r="Z25" s="40">
        <f t="shared" si="8"/>
        <v>307753.86094900995</v>
      </c>
      <c r="AA25" s="40">
        <f t="shared" si="9"/>
        <v>18316.916651716932</v>
      </c>
      <c r="AB25" s="41">
        <f t="shared" si="10"/>
        <v>9862.4220837415669</v>
      </c>
      <c r="AD25" s="39">
        <f t="shared" si="11"/>
        <v>15803601.781538136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0"/>
        <v>14908.52</v>
      </c>
      <c r="P26" s="34">
        <f t="shared" si="1"/>
        <v>1550.6281607999999</v>
      </c>
      <c r="Q26" s="141"/>
      <c r="R26" s="27">
        <f t="shared" si="2"/>
        <v>1</v>
      </c>
      <c r="S26" s="32">
        <f t="shared" si="3"/>
        <v>1</v>
      </c>
      <c r="T26" s="141"/>
      <c r="U26" s="38">
        <f t="shared" si="4"/>
        <v>8.5496731763556891E-2</v>
      </c>
      <c r="V26" s="32">
        <f t="shared" si="5"/>
        <v>8.8666666777353617E-2</v>
      </c>
      <c r="W26" s="141"/>
      <c r="X26" s="73">
        <f t="shared" si="6"/>
        <v>4000</v>
      </c>
      <c r="Y26" s="40">
        <f t="shared" si="7"/>
        <v>15652975.053495146</v>
      </c>
      <c r="Z26" s="40">
        <f t="shared" si="8"/>
        <v>311521.90014430397</v>
      </c>
      <c r="AA26" s="40">
        <f t="shared" si="9"/>
        <v>18301.974636441762</v>
      </c>
      <c r="AB26" s="41">
        <f t="shared" si="10"/>
        <v>9982.9530294608503</v>
      </c>
      <c r="AD26" s="39">
        <f t="shared" si="11"/>
        <v>15996781.881305352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0"/>
        <v>15088.865</v>
      </c>
      <c r="P27" s="34">
        <f t="shared" si="1"/>
        <v>1569.3010820999998</v>
      </c>
      <c r="Q27" s="141"/>
      <c r="R27" s="27">
        <f t="shared" si="2"/>
        <v>1</v>
      </c>
      <c r="S27" s="32">
        <f t="shared" si="3"/>
        <v>1</v>
      </c>
      <c r="T27" s="141"/>
      <c r="U27" s="38">
        <f t="shared" si="4"/>
        <v>8.5496792677192249E-2</v>
      </c>
      <c r="V27" s="32">
        <f t="shared" si="5"/>
        <v>8.8666666782782344E-2</v>
      </c>
      <c r="W27" s="141"/>
      <c r="X27" s="73">
        <f t="shared" si="6"/>
        <v>4000</v>
      </c>
      <c r="Y27" s="40">
        <f t="shared" si="7"/>
        <v>15842282.145762211</v>
      </c>
      <c r="Z27" s="40">
        <f t="shared" si="8"/>
        <v>315289.939339598</v>
      </c>
      <c r="AA27" s="40">
        <f t="shared" si="9"/>
        <v>18281.24477945847</v>
      </c>
      <c r="AB27" s="41">
        <f t="shared" si="10"/>
        <v>10103.483975180136</v>
      </c>
      <c r="AD27" s="39">
        <f t="shared" si="11"/>
        <v>16189956.813856447</v>
      </c>
      <c r="AE27" s="12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0"/>
        <v>15269.21</v>
      </c>
      <c r="P28" s="34">
        <f t="shared" si="1"/>
        <v>1587.9740033999999</v>
      </c>
      <c r="Q28" s="141"/>
      <c r="R28" s="27">
        <f t="shared" si="2"/>
        <v>1</v>
      </c>
      <c r="S28" s="32">
        <f t="shared" si="3"/>
        <v>1</v>
      </c>
      <c r="T28" s="141"/>
      <c r="U28" s="38">
        <f t="shared" si="4"/>
        <v>8.5496855814585299E-2</v>
      </c>
      <c r="V28" s="32">
        <f t="shared" si="5"/>
        <v>8.8666666788408358E-2</v>
      </c>
      <c r="W28" s="141"/>
      <c r="X28" s="73">
        <f t="shared" si="6"/>
        <v>4000</v>
      </c>
      <c r="Y28" s="40">
        <f t="shared" si="7"/>
        <v>16031589.881449999</v>
      </c>
      <c r="Z28" s="40">
        <f t="shared" si="8"/>
        <v>319057.97853489191</v>
      </c>
      <c r="AA28" s="40">
        <f t="shared" si="9"/>
        <v>18254.727080767047</v>
      </c>
      <c r="AB28" s="41">
        <f t="shared" si="10"/>
        <v>10224.014920899419</v>
      </c>
      <c r="AD28" s="39">
        <f t="shared" si="11"/>
        <v>16383126.601986559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0"/>
        <v>15449.555</v>
      </c>
      <c r="P29" s="34">
        <f t="shared" si="1"/>
        <v>1606.6469247</v>
      </c>
      <c r="Q29" s="141"/>
      <c r="R29" s="27">
        <f t="shared" si="2"/>
        <v>1</v>
      </c>
      <c r="S29" s="32">
        <f t="shared" si="3"/>
        <v>1</v>
      </c>
      <c r="T29" s="141"/>
      <c r="U29" s="38">
        <f t="shared" si="4"/>
        <v>8.5496921229210016E-2</v>
      </c>
      <c r="V29" s="32">
        <f t="shared" si="5"/>
        <v>8.8666666794236376E-2</v>
      </c>
      <c r="W29" s="141"/>
      <c r="X29" s="73">
        <f t="shared" si="6"/>
        <v>4000</v>
      </c>
      <c r="Y29" s="40">
        <f t="shared" si="7"/>
        <v>16220898.2839051</v>
      </c>
      <c r="Z29" s="40">
        <f t="shared" si="8"/>
        <v>322826.01773018599</v>
      </c>
      <c r="AA29" s="40">
        <f t="shared" si="9"/>
        <v>18222.421540367519</v>
      </c>
      <c r="AB29" s="41">
        <f t="shared" si="10"/>
        <v>10344.545866618704</v>
      </c>
      <c r="AD29" s="39">
        <f t="shared" si="11"/>
        <v>16576291.269042272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0"/>
        <v>15629.9</v>
      </c>
      <c r="P30" s="34">
        <f t="shared" si="1"/>
        <v>1625.3198459999999</v>
      </c>
      <c r="Q30" s="141"/>
      <c r="R30" s="27">
        <f t="shared" si="2"/>
        <v>1</v>
      </c>
      <c r="S30" s="32">
        <f t="shared" si="3"/>
        <v>1</v>
      </c>
      <c r="T30" s="141"/>
      <c r="U30" s="38">
        <f t="shared" si="4"/>
        <v>8.5496988975175672E-2</v>
      </c>
      <c r="V30" s="32">
        <f t="shared" si="5"/>
        <v>8.8666666800271174E-2</v>
      </c>
      <c r="W30" s="141"/>
      <c r="X30" s="73">
        <f t="shared" si="6"/>
        <v>4000</v>
      </c>
      <c r="Y30" s="40">
        <f t="shared" si="7"/>
        <v>16410207.377032151</v>
      </c>
      <c r="Z30" s="40">
        <f t="shared" si="8"/>
        <v>326594.05692547996</v>
      </c>
      <c r="AA30" s="40">
        <f t="shared" si="9"/>
        <v>18184.328158259861</v>
      </c>
      <c r="AB30" s="41">
        <f t="shared" si="10"/>
        <v>10465.076812337988</v>
      </c>
      <c r="AD30" s="39">
        <f t="shared" si="11"/>
        <v>16769450.838928228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0"/>
        <v>15810.244999999999</v>
      </c>
      <c r="P31" s="34">
        <f t="shared" si="1"/>
        <v>1643.9927672999997</v>
      </c>
      <c r="Q31" s="141"/>
      <c r="R31" s="27">
        <f t="shared" si="2"/>
        <v>1</v>
      </c>
      <c r="S31" s="32">
        <f t="shared" si="3"/>
        <v>1</v>
      </c>
      <c r="T31" s="141"/>
      <c r="U31" s="38">
        <f t="shared" si="4"/>
        <v>8.5497059107226894E-2</v>
      </c>
      <c r="V31" s="32">
        <f t="shared" si="5"/>
        <v>8.8666666806517608E-2</v>
      </c>
      <c r="W31" s="141"/>
      <c r="X31" s="73">
        <f t="shared" si="6"/>
        <v>4000</v>
      </c>
      <c r="Y31" s="40">
        <f t="shared" si="7"/>
        <v>16599517.185300421</v>
      </c>
      <c r="Z31" s="40">
        <f t="shared" si="8"/>
        <v>330362.09612077393</v>
      </c>
      <c r="AA31" s="40">
        <f t="shared" si="9"/>
        <v>18140.446934444084</v>
      </c>
      <c r="AB31" s="41">
        <f t="shared" si="10"/>
        <v>10585.607758057273</v>
      </c>
      <c r="AD31" s="39">
        <f t="shared" si="11"/>
        <v>16962605.336113695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0"/>
        <v>15990.59</v>
      </c>
      <c r="P32" s="34">
        <f t="shared" si="1"/>
        <v>1662.6656885999998</v>
      </c>
      <c r="Q32" s="141"/>
      <c r="R32" s="27">
        <f t="shared" si="2"/>
        <v>1</v>
      </c>
      <c r="S32" s="32">
        <f t="shared" si="3"/>
        <v>1</v>
      </c>
      <c r="T32" s="141"/>
      <c r="U32" s="38">
        <f t="shared" si="4"/>
        <v>8.549713168074366E-2</v>
      </c>
      <c r="V32" s="32">
        <f t="shared" si="5"/>
        <v>8.8666666812980549E-2</v>
      </c>
      <c r="W32" s="141"/>
      <c r="X32" s="73">
        <f t="shared" si="6"/>
        <v>4000</v>
      </c>
      <c r="Y32" s="40">
        <f t="shared" si="7"/>
        <v>16788827.733750425</v>
      </c>
      <c r="Z32" s="40">
        <f t="shared" si="8"/>
        <v>334130.13531606796</v>
      </c>
      <c r="AA32" s="40">
        <f t="shared" si="9"/>
        <v>18090.777868920188</v>
      </c>
      <c r="AB32" s="41">
        <f t="shared" si="10"/>
        <v>10706.13870377656</v>
      </c>
      <c r="AD32" s="39">
        <f t="shared" si="11"/>
        <v>17155754.785639189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0"/>
        <v>16170.934999999999</v>
      </c>
      <c r="P33" s="34">
        <f t="shared" si="1"/>
        <v>1681.3386098999999</v>
      </c>
      <c r="Q33" s="141"/>
      <c r="R33" s="27">
        <f t="shared" si="2"/>
        <v>1</v>
      </c>
      <c r="S33" s="32">
        <f t="shared" si="3"/>
        <v>1</v>
      </c>
      <c r="T33" s="141"/>
      <c r="U33" s="38">
        <f t="shared" si="4"/>
        <v>8.5497206751741231E-2</v>
      </c>
      <c r="V33" s="32">
        <f t="shared" si="5"/>
        <v>8.8666666819664938E-2</v>
      </c>
      <c r="W33" s="141"/>
      <c r="X33" s="73">
        <f t="shared" si="6"/>
        <v>4000</v>
      </c>
      <c r="Y33" s="40">
        <f t="shared" si="7"/>
        <v>16978139.048000462</v>
      </c>
      <c r="Z33" s="40">
        <f t="shared" si="8"/>
        <v>337898.17451136193</v>
      </c>
      <c r="AA33" s="40">
        <f t="shared" si="9"/>
        <v>18035.320961688169</v>
      </c>
      <c r="AB33" s="41">
        <f t="shared" si="10"/>
        <v>10826.669649495841</v>
      </c>
      <c r="AD33" s="39">
        <f t="shared" si="11"/>
        <v>17348899.213123009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0"/>
        <v>16351.279999999999</v>
      </c>
      <c r="P34" s="34">
        <f t="shared" si="1"/>
        <v>1700.0115311999998</v>
      </c>
      <c r="Q34" s="141"/>
      <c r="R34" s="27">
        <f t="shared" si="2"/>
        <v>1</v>
      </c>
      <c r="S34" s="32">
        <f t="shared" si="3"/>
        <v>1</v>
      </c>
      <c r="T34" s="141"/>
      <c r="U34" s="38">
        <f t="shared" si="4"/>
        <v>8.549728437687025E-2</v>
      </c>
      <c r="V34" s="32">
        <f t="shared" si="5"/>
        <v>8.8666666826575785E-2</v>
      </c>
      <c r="W34" s="141"/>
      <c r="X34" s="73">
        <f t="shared" si="6"/>
        <v>4000</v>
      </c>
      <c r="Y34" s="40">
        <f t="shared" si="7"/>
        <v>17167451.154253285</v>
      </c>
      <c r="Z34" s="40">
        <f t="shared" si="8"/>
        <v>341666.21370665595</v>
      </c>
      <c r="AA34" s="40">
        <f t="shared" si="9"/>
        <v>17974.076212748027</v>
      </c>
      <c r="AB34" s="41">
        <f t="shared" si="10"/>
        <v>10947.200595215127</v>
      </c>
      <c r="AD34" s="39">
        <f t="shared" si="11"/>
        <v>17542038.644767907</v>
      </c>
      <c r="AE34" s="12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0"/>
        <v>16531.625</v>
      </c>
      <c r="P35" s="34">
        <f t="shared" si="1"/>
        <v>1718.6844524999999</v>
      </c>
      <c r="Q35" s="141"/>
      <c r="R35" s="27">
        <f t="shared" si="2"/>
        <v>1</v>
      </c>
      <c r="S35" s="32">
        <f t="shared" si="3"/>
        <v>1</v>
      </c>
      <c r="T35" s="141"/>
      <c r="U35" s="38">
        <f t="shared" si="4"/>
        <v>8.5497364613416685E-2</v>
      </c>
      <c r="V35" s="32">
        <f t="shared" si="5"/>
        <v>8.8666666833718169E-2</v>
      </c>
      <c r="W35" s="141"/>
      <c r="X35" s="73">
        <f t="shared" si="6"/>
        <v>4000</v>
      </c>
      <c r="Y35" s="40">
        <f t="shared" si="7"/>
        <v>17356764.07930262</v>
      </c>
      <c r="Z35" s="40">
        <f t="shared" si="8"/>
        <v>345434.25290194998</v>
      </c>
      <c r="AA35" s="40">
        <f t="shared" si="9"/>
        <v>17907.043622099765</v>
      </c>
      <c r="AB35" s="41">
        <f t="shared" si="10"/>
        <v>11067.73154093441</v>
      </c>
      <c r="AD35" s="39">
        <f t="shared" si="11"/>
        <v>17735173.107367601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0"/>
        <v>16711.97</v>
      </c>
      <c r="P36" s="34">
        <f t="shared" si="1"/>
        <v>1737.3573738</v>
      </c>
      <c r="Q36" s="141"/>
      <c r="R36" s="27">
        <f t="shared" si="2"/>
        <v>1</v>
      </c>
      <c r="S36" s="32">
        <f t="shared" si="3"/>
        <v>1</v>
      </c>
      <c r="T36" s="141"/>
      <c r="U36" s="38">
        <f t="shared" si="4"/>
        <v>8.5497447519301814E-2</v>
      </c>
      <c r="V36" s="32">
        <f t="shared" si="5"/>
        <v>8.8666666841097169E-2</v>
      </c>
      <c r="W36" s="141"/>
      <c r="X36" s="73">
        <f t="shared" si="6"/>
        <v>4000</v>
      </c>
      <c r="Y36" s="40">
        <f t="shared" si="7"/>
        <v>17546077.8505398</v>
      </c>
      <c r="Z36" s="40">
        <f t="shared" si="8"/>
        <v>349202.29209724406</v>
      </c>
      <c r="AA36" s="40">
        <f t="shared" si="9"/>
        <v>17834.223189743392</v>
      </c>
      <c r="AB36" s="41">
        <f t="shared" si="10"/>
        <v>11188.262486653695</v>
      </c>
      <c r="AD36" s="39">
        <f t="shared" si="11"/>
        <v>17928302.628313445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0"/>
        <v>16892.314999999999</v>
      </c>
      <c r="P37" s="34">
        <f t="shared" si="1"/>
        <v>1756.0302950999996</v>
      </c>
      <c r="Q37" s="141"/>
      <c r="R37" s="27">
        <f t="shared" si="2"/>
        <v>1</v>
      </c>
      <c r="S37" s="32">
        <f t="shared" si="3"/>
        <v>1</v>
      </c>
      <c r="T37" s="141"/>
      <c r="U37" s="38">
        <f t="shared" si="4"/>
        <v>8.5497533153082284E-2</v>
      </c>
      <c r="V37" s="32">
        <f t="shared" si="5"/>
        <v>8.8666666848717976E-2</v>
      </c>
      <c r="W37" s="141"/>
      <c r="X37" s="73">
        <f t="shared" si="6"/>
        <v>4000</v>
      </c>
      <c r="Y37" s="40">
        <f t="shared" si="7"/>
        <v>17735392.495960325</v>
      </c>
      <c r="Z37" s="40">
        <f t="shared" si="8"/>
        <v>352970.33129253797</v>
      </c>
      <c r="AA37" s="40">
        <f t="shared" si="9"/>
        <v>17755.614915678885</v>
      </c>
      <c r="AB37" s="41">
        <f t="shared" si="10"/>
        <v>11308.793432372979</v>
      </c>
      <c r="AD37" s="39">
        <f t="shared" si="11"/>
        <v>18121427.235600919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0"/>
        <v>17072.66</v>
      </c>
      <c r="P38" s="34">
        <f t="shared" si="1"/>
        <v>1774.7032164</v>
      </c>
      <c r="Q38" s="141"/>
      <c r="R38" s="27">
        <f t="shared" si="2"/>
        <v>1</v>
      </c>
      <c r="S38" s="32">
        <f t="shared" si="3"/>
        <v>1</v>
      </c>
      <c r="T38" s="141"/>
      <c r="U38" s="38">
        <f t="shared" si="4"/>
        <v>8.5497621573950036E-2</v>
      </c>
      <c r="V38" s="32">
        <f t="shared" si="5"/>
        <v>8.8666666856585807E-2</v>
      </c>
      <c r="W38" s="141"/>
      <c r="X38" s="73">
        <f t="shared" si="6"/>
        <v>4000</v>
      </c>
      <c r="Y38" s="40">
        <f t="shared" si="7"/>
        <v>17924708.044170499</v>
      </c>
      <c r="Z38" s="40">
        <f t="shared" si="8"/>
        <v>356738.37048783194</v>
      </c>
      <c r="AA38" s="40">
        <f t="shared" si="9"/>
        <v>17671.218799906266</v>
      </c>
      <c r="AB38" s="41">
        <f t="shared" si="10"/>
        <v>11429.324378092264</v>
      </c>
      <c r="AD38" s="39">
        <f t="shared" si="11"/>
        <v>18314546.95783633</v>
      </c>
      <c r="AE38" s="12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0"/>
        <v>17253.005000000001</v>
      </c>
      <c r="P39" s="34">
        <f t="shared" si="1"/>
        <v>1793.3761377000001</v>
      </c>
      <c r="Q39" s="141"/>
      <c r="R39" s="27">
        <f t="shared" si="2"/>
        <v>1</v>
      </c>
      <c r="S39" s="32">
        <f t="shared" si="3"/>
        <v>1</v>
      </c>
      <c r="T39" s="141"/>
      <c r="U39" s="38">
        <f t="shared" si="4"/>
        <v>8.5497712841732396E-2</v>
      </c>
      <c r="V39" s="32">
        <f t="shared" si="5"/>
        <v>8.8666666864705937E-2</v>
      </c>
      <c r="W39" s="141"/>
      <c r="X39" s="73">
        <f t="shared" si="6"/>
        <v>4000</v>
      </c>
      <c r="Y39" s="40">
        <f t="shared" si="7"/>
        <v>18114024.524393961</v>
      </c>
      <c r="Z39" s="40">
        <f t="shared" si="8"/>
        <v>360506.40968312602</v>
      </c>
      <c r="AA39" s="40">
        <f t="shared" si="9"/>
        <v>17581.034842425524</v>
      </c>
      <c r="AB39" s="41">
        <f t="shared" si="10"/>
        <v>11549.855323811549</v>
      </c>
      <c r="AD39" s="39">
        <f t="shared" si="11"/>
        <v>18507661.824243322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0"/>
        <v>17433.349999999999</v>
      </c>
      <c r="P40" s="34">
        <f t="shared" si="1"/>
        <v>1812.0490589999997</v>
      </c>
      <c r="Q40" s="141"/>
      <c r="R40" s="27">
        <f t="shared" si="2"/>
        <v>1</v>
      </c>
      <c r="S40" s="32">
        <f t="shared" si="3"/>
        <v>1</v>
      </c>
      <c r="T40" s="141"/>
      <c r="U40" s="38">
        <f t="shared" si="4"/>
        <v>8.5497807016891969E-2</v>
      </c>
      <c r="V40" s="32">
        <f t="shared" si="5"/>
        <v>8.8666666873083722E-2</v>
      </c>
      <c r="W40" s="141"/>
      <c r="X40" s="73">
        <f t="shared" si="6"/>
        <v>4000</v>
      </c>
      <c r="Y40" s="40">
        <f t="shared" si="7"/>
        <v>18303341.966478322</v>
      </c>
      <c r="Z40" s="40">
        <f t="shared" si="8"/>
        <v>364274.44887841999</v>
      </c>
      <c r="AA40" s="40">
        <f t="shared" si="9"/>
        <v>17485.06304323666</v>
      </c>
      <c r="AB40" s="41">
        <f t="shared" si="10"/>
        <v>11670.386269530834</v>
      </c>
      <c r="AD40" s="39">
        <f t="shared" si="11"/>
        <v>18700771.864669509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0"/>
        <v>17613.695</v>
      </c>
      <c r="P41" s="34">
        <f t="shared" si="1"/>
        <v>1830.7219802999998</v>
      </c>
      <c r="Q41" s="141"/>
      <c r="R41" s="27">
        <f t="shared" si="2"/>
        <v>1</v>
      </c>
      <c r="S41" s="32">
        <f t="shared" si="3"/>
        <v>1</v>
      </c>
      <c r="T41" s="141"/>
      <c r="U41" s="38">
        <f t="shared" si="4"/>
        <v>8.5497904160526744E-2</v>
      </c>
      <c r="V41" s="32">
        <f t="shared" si="5"/>
        <v>8.8666666881724546E-2</v>
      </c>
      <c r="W41" s="141"/>
      <c r="X41" s="73">
        <f t="shared" si="6"/>
        <v>4000</v>
      </c>
      <c r="Y41" s="40">
        <f t="shared" si="7"/>
        <v>18492660.400901753</v>
      </c>
      <c r="Z41" s="40">
        <f t="shared" si="8"/>
        <v>368042.48807371402</v>
      </c>
      <c r="AA41" s="40">
        <f t="shared" si="9"/>
        <v>17383.303402339676</v>
      </c>
      <c r="AB41" s="41">
        <f t="shared" si="10"/>
        <v>11790.917215250118</v>
      </c>
      <c r="AD41" s="39">
        <f t="shared" si="11"/>
        <v>18893877.109593056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0"/>
        <v>17794.04</v>
      </c>
      <c r="P42" s="34">
        <f t="shared" si="1"/>
        <v>1849.3949015999999</v>
      </c>
      <c r="Q42" s="141"/>
      <c r="R42" s="27">
        <f t="shared" si="2"/>
        <v>1</v>
      </c>
      <c r="S42" s="32">
        <f t="shared" si="3"/>
        <v>1</v>
      </c>
      <c r="T42" s="141"/>
      <c r="U42" s="38">
        <f t="shared" si="4"/>
        <v>8.5498004334369992E-2</v>
      </c>
      <c r="V42" s="32">
        <f t="shared" si="5"/>
        <v>8.8666666890633863E-2</v>
      </c>
      <c r="W42" s="141"/>
      <c r="X42" s="73">
        <f t="shared" si="6"/>
        <v>4000</v>
      </c>
      <c r="Y42" s="40">
        <f t="shared" si="7"/>
        <v>18681979.858779538</v>
      </c>
      <c r="Z42" s="40">
        <f t="shared" si="8"/>
        <v>371810.52726900799</v>
      </c>
      <c r="AA42" s="40">
        <f t="shared" si="9"/>
        <v>17275.755919734569</v>
      </c>
      <c r="AB42" s="41">
        <f t="shared" si="10"/>
        <v>11911.448160969405</v>
      </c>
      <c r="AD42" s="39">
        <f t="shared" si="11"/>
        <v>19086977.590129253</v>
      </c>
      <c r="AE42" s="12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0"/>
        <v>17974.385000000002</v>
      </c>
      <c r="P43" s="34">
        <f t="shared" si="1"/>
        <v>1868.0678229</v>
      </c>
      <c r="Q43" s="141"/>
      <c r="R43" s="27">
        <f t="shared" si="2"/>
        <v>1</v>
      </c>
      <c r="S43" s="32">
        <f t="shared" si="3"/>
        <v>1</v>
      </c>
      <c r="T43" s="141"/>
      <c r="U43" s="38">
        <f t="shared" si="4"/>
        <v>8.549810760079038E-2</v>
      </c>
      <c r="V43" s="32">
        <f t="shared" si="5"/>
        <v>8.8666666899817156E-2</v>
      </c>
      <c r="W43" s="141"/>
      <c r="X43" s="73">
        <f t="shared" si="6"/>
        <v>4000</v>
      </c>
      <c r="Y43" s="40">
        <f t="shared" si="7"/>
        <v>18871300.371870723</v>
      </c>
      <c r="Z43" s="40">
        <f t="shared" si="8"/>
        <v>375578.56646430201</v>
      </c>
      <c r="AA43" s="40">
        <f t="shared" si="9"/>
        <v>17162.420595421347</v>
      </c>
      <c r="AB43" s="41">
        <f t="shared" si="10"/>
        <v>12031.979106688686</v>
      </c>
      <c r="AD43" s="39">
        <f t="shared" si="11"/>
        <v>19280073.338037133</v>
      </c>
      <c r="AE43" s="120"/>
      <c r="AF43" s="43" t="s">
        <v>44</v>
      </c>
      <c r="AG43" s="44"/>
      <c r="AH43" s="45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0"/>
        <v>18154.73</v>
      </c>
      <c r="P44" s="34">
        <f t="shared" si="1"/>
        <v>1886.7407441999999</v>
      </c>
      <c r="Q44" s="141"/>
      <c r="R44" s="27">
        <f t="shared" si="2"/>
        <v>1</v>
      </c>
      <c r="S44" s="32">
        <f t="shared" si="3"/>
        <v>1</v>
      </c>
      <c r="T44" s="141"/>
      <c r="U44" s="38">
        <f t="shared" si="4"/>
        <v>8.5498214022791841E-2</v>
      </c>
      <c r="V44" s="32">
        <f t="shared" si="5"/>
        <v>8.8666666909280017E-2</v>
      </c>
      <c r="W44" s="141"/>
      <c r="X44" s="73">
        <f t="shared" si="6"/>
        <v>4000</v>
      </c>
      <c r="Y44" s="40">
        <f t="shared" si="7"/>
        <v>19060621.972584639</v>
      </c>
      <c r="Z44" s="40">
        <f t="shared" si="8"/>
        <v>379346.60565959592</v>
      </c>
      <c r="AA44" s="40">
        <f t="shared" si="9"/>
        <v>17043.297429400001</v>
      </c>
      <c r="AB44" s="41">
        <f t="shared" si="10"/>
        <v>12152.510052407972</v>
      </c>
      <c r="AD44" s="39">
        <f t="shared" si="11"/>
        <v>19473164.385726046</v>
      </c>
      <c r="AE44" s="120"/>
      <c r="AF44" s="85" t="s">
        <v>46</v>
      </c>
      <c r="AG44" s="86"/>
      <c r="AH44" s="87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0"/>
        <v>18335.075000000001</v>
      </c>
      <c r="P45" s="34">
        <f t="shared" si="1"/>
        <v>1905.4136655</v>
      </c>
      <c r="Q45" s="141"/>
      <c r="R45" s="27">
        <f t="shared" si="2"/>
        <v>1</v>
      </c>
      <c r="S45" s="32">
        <f t="shared" si="3"/>
        <v>1</v>
      </c>
      <c r="T45" s="141"/>
      <c r="U45" s="38">
        <f t="shared" si="4"/>
        <v>8.5498323664013706E-2</v>
      </c>
      <c r="V45" s="32">
        <f t="shared" si="5"/>
        <v>8.8666666919028039E-2</v>
      </c>
      <c r="W45" s="141"/>
      <c r="X45" s="73">
        <f t="shared" si="6"/>
        <v>4000</v>
      </c>
      <c r="Y45" s="40">
        <f t="shared" si="7"/>
        <v>19249944.69398756</v>
      </c>
      <c r="Z45" s="40">
        <f t="shared" si="8"/>
        <v>383114.64485489001</v>
      </c>
      <c r="AA45" s="40">
        <f t="shared" si="9"/>
        <v>16918.38642167053</v>
      </c>
      <c r="AB45" s="41">
        <f t="shared" si="10"/>
        <v>12273.040998127257</v>
      </c>
      <c r="AD45" s="39">
        <f t="shared" si="11"/>
        <v>19666250.766262244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0"/>
        <v>18515.419999999998</v>
      </c>
      <c r="P46" s="34">
        <f t="shared" si="1"/>
        <v>1924.0865867999996</v>
      </c>
      <c r="Q46" s="141"/>
      <c r="R46" s="27">
        <f t="shared" si="2"/>
        <v>1</v>
      </c>
      <c r="S46" s="32">
        <f t="shared" si="3"/>
        <v>1</v>
      </c>
      <c r="T46" s="141"/>
      <c r="U46" s="38">
        <f t="shared" si="4"/>
        <v>8.5498436588730603E-2</v>
      </c>
      <c r="V46" s="32">
        <f t="shared" si="5"/>
        <v>8.8666666929066912E-2</v>
      </c>
      <c r="W46" s="141"/>
      <c r="X46" s="73">
        <f t="shared" si="6"/>
        <v>4000</v>
      </c>
      <c r="Y46" s="40">
        <f t="shared" si="7"/>
        <v>19439268.569809262</v>
      </c>
      <c r="Z46" s="40">
        <f t="shared" si="8"/>
        <v>386882.68405018398</v>
      </c>
      <c r="AA46" s="40">
        <f t="shared" si="9"/>
        <v>16787.687572232946</v>
      </c>
      <c r="AB46" s="41">
        <f t="shared" si="10"/>
        <v>12393.57194384654</v>
      </c>
      <c r="AD46" s="39">
        <f t="shared" si="11"/>
        <v>19859332.513375524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0"/>
        <v>18695.764999999999</v>
      </c>
      <c r="P47" s="34">
        <f t="shared" si="1"/>
        <v>1942.7595080999997</v>
      </c>
      <c r="Q47" s="141"/>
      <c r="R47" s="27">
        <f t="shared" si="2"/>
        <v>1</v>
      </c>
      <c r="S47" s="32">
        <f t="shared" si="3"/>
        <v>1</v>
      </c>
      <c r="T47" s="141"/>
      <c r="U47" s="38">
        <f t="shared" si="4"/>
        <v>8.5498552861852498E-2</v>
      </c>
      <c r="V47" s="32">
        <f t="shared" si="5"/>
        <v>8.8666666939402339E-2</v>
      </c>
      <c r="W47" s="141"/>
      <c r="X47" s="73">
        <f t="shared" si="6"/>
        <v>4000</v>
      </c>
      <c r="Y47" s="40">
        <f t="shared" si="7"/>
        <v>19628593.634449594</v>
      </c>
      <c r="Z47" s="40">
        <f t="shared" si="8"/>
        <v>390650.723245478</v>
      </c>
      <c r="AA47" s="40">
        <f t="shared" si="9"/>
        <v>16651.200881087239</v>
      </c>
      <c r="AB47" s="41">
        <f t="shared" si="10"/>
        <v>12514.102889565824</v>
      </c>
      <c r="AD47" s="39">
        <f t="shared" ref="AD47:AD54" si="13">SUM(X47:AB47)</f>
        <v>20052409.661465727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0"/>
        <v>18876.11</v>
      </c>
      <c r="P48" s="34">
        <f t="shared" si="1"/>
        <v>1961.4324293999998</v>
      </c>
      <c r="Q48" s="141"/>
      <c r="R48" s="27">
        <f t="shared" si="2"/>
        <v>1</v>
      </c>
      <c r="S48" s="32">
        <f t="shared" si="3"/>
        <v>1</v>
      </c>
      <c r="T48" s="141"/>
      <c r="U48" s="38">
        <f t="shared" si="4"/>
        <v>8.5498672548924695E-2</v>
      </c>
      <c r="V48" s="32">
        <f t="shared" si="5"/>
        <v>8.8666666950040135E-2</v>
      </c>
      <c r="W48" s="141"/>
      <c r="X48" s="73">
        <f t="shared" si="6"/>
        <v>4000</v>
      </c>
      <c r="Y48" s="40">
        <f t="shared" si="7"/>
        <v>19817919.922985118</v>
      </c>
      <c r="Z48" s="40">
        <f t="shared" si="8"/>
        <v>394418.76244077197</v>
      </c>
      <c r="AA48" s="40">
        <f t="shared" si="9"/>
        <v>16508.92634823341</v>
      </c>
      <c r="AB48" s="41">
        <f t="shared" si="10"/>
        <v>12634.633835285109</v>
      </c>
      <c r="AD48" s="39">
        <f t="shared" si="13"/>
        <v>20245482.245609406</v>
      </c>
      <c r="AE48" s="120"/>
      <c r="AF48" s="85" t="s">
        <v>47</v>
      </c>
      <c r="AG48" s="86"/>
      <c r="AH48" s="87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0"/>
        <v>19056.455000000002</v>
      </c>
      <c r="P49" s="34">
        <f t="shared" si="1"/>
        <v>1980.1053507000001</v>
      </c>
      <c r="Q49" s="141"/>
      <c r="R49" s="27">
        <f t="shared" si="2"/>
        <v>1</v>
      </c>
      <c r="S49" s="32">
        <f t="shared" si="3"/>
        <v>1</v>
      </c>
      <c r="T49" s="141"/>
      <c r="U49" s="38">
        <f t="shared" si="4"/>
        <v>8.549879571612784E-2</v>
      </c>
      <c r="V49" s="32">
        <f t="shared" si="5"/>
        <v>8.8666666960986129E-2</v>
      </c>
      <c r="W49" s="141"/>
      <c r="X49" s="73">
        <f t="shared" si="6"/>
        <v>4000</v>
      </c>
      <c r="Y49" s="40">
        <f t="shared" si="7"/>
        <v>20007247.471175652</v>
      </c>
      <c r="Z49" s="40">
        <f t="shared" si="8"/>
        <v>398186.801636066</v>
      </c>
      <c r="AA49" s="40">
        <f t="shared" si="9"/>
        <v>16360.863973671461</v>
      </c>
      <c r="AB49" s="41">
        <f t="shared" si="10"/>
        <v>12755.164781004394</v>
      </c>
      <c r="AD49" s="39">
        <f t="shared" si="13"/>
        <v>20438550.301566392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0"/>
        <v>19236.8</v>
      </c>
      <c r="P50" s="34">
        <f t="shared" si="1"/>
        <v>1998.7782719999998</v>
      </c>
      <c r="Q50" s="141"/>
      <c r="R50" s="27">
        <f t="shared" si="2"/>
        <v>1</v>
      </c>
      <c r="S50" s="32">
        <f t="shared" si="3"/>
        <v>1</v>
      </c>
      <c r="T50" s="141"/>
      <c r="U50" s="38">
        <f t="shared" si="4"/>
        <v>8.5498922430277902E-2</v>
      </c>
      <c r="V50" s="32">
        <f t="shared" si="5"/>
        <v>8.8666666972246205E-2</v>
      </c>
      <c r="W50" s="141"/>
      <c r="X50" s="73">
        <f t="shared" si="6"/>
        <v>4000</v>
      </c>
      <c r="Y50" s="40">
        <f t="shared" si="7"/>
        <v>20196576.315470893</v>
      </c>
      <c r="Z50" s="40">
        <f t="shared" si="8"/>
        <v>401954.84083135991</v>
      </c>
      <c r="AA50" s="40">
        <f t="shared" si="9"/>
        <v>16207.01375740139</v>
      </c>
      <c r="AB50" s="41">
        <f t="shared" si="10"/>
        <v>12875.695726723679</v>
      </c>
      <c r="AD50" s="39">
        <f t="shared" si="13"/>
        <v>20631613.865786377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0"/>
        <v>19417.145</v>
      </c>
      <c r="P51" s="34">
        <f t="shared" si="1"/>
        <v>2017.4511932999999</v>
      </c>
      <c r="Q51" s="141"/>
      <c r="R51" s="27">
        <f t="shared" si="2"/>
        <v>1</v>
      </c>
      <c r="S51" s="32">
        <f t="shared" si="3"/>
        <v>1</v>
      </c>
      <c r="T51" s="141"/>
      <c r="U51" s="38">
        <f t="shared" si="4"/>
        <v>8.5499052758826175E-2</v>
      </c>
      <c r="V51" s="32">
        <f t="shared" si="5"/>
        <v>8.8666666983826317E-2</v>
      </c>
      <c r="W51" s="141"/>
      <c r="X51" s="73">
        <f t="shared" si="6"/>
        <v>4000</v>
      </c>
      <c r="Y51" s="40">
        <f t="shared" si="7"/>
        <v>20385906.493016995</v>
      </c>
      <c r="Z51" s="40">
        <f t="shared" si="8"/>
        <v>405722.88002665399</v>
      </c>
      <c r="AA51" s="40">
        <f t="shared" si="9"/>
        <v>16047.375699423203</v>
      </c>
      <c r="AB51" s="41">
        <f t="shared" si="10"/>
        <v>12996.226672442961</v>
      </c>
      <c r="AD51" s="39">
        <f t="shared" si="13"/>
        <v>20824672.975415517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0"/>
        <v>19597.489999999998</v>
      </c>
      <c r="P52" s="34">
        <f t="shared" si="1"/>
        <v>2036.1241145999998</v>
      </c>
      <c r="Q52" s="141"/>
      <c r="R52" s="27">
        <f t="shared" si="2"/>
        <v>1</v>
      </c>
      <c r="S52" s="32">
        <f t="shared" si="3"/>
        <v>1</v>
      </c>
      <c r="T52" s="141"/>
      <c r="U52" s="38">
        <f t="shared" si="4"/>
        <v>8.549918676985932E-2</v>
      </c>
      <c r="V52" s="32">
        <f t="shared" si="5"/>
        <v>8.8666666995732488E-2</v>
      </c>
      <c r="W52" s="141"/>
      <c r="X52" s="73">
        <f t="shared" si="6"/>
        <v>4000</v>
      </c>
      <c r="Y52" s="40">
        <f t="shared" si="7"/>
        <v>20575238.041663159</v>
      </c>
      <c r="Z52" s="40">
        <f t="shared" si="8"/>
        <v>409490.91922194796</v>
      </c>
      <c r="AA52" s="40">
        <f t="shared" si="9"/>
        <v>15881.949799736887</v>
      </c>
      <c r="AB52" s="41">
        <f t="shared" si="10"/>
        <v>13116.757618162246</v>
      </c>
      <c r="AD52" s="39">
        <f t="shared" si="13"/>
        <v>21017727.668303005</v>
      </c>
      <c r="AE52" s="120"/>
      <c r="AF52" s="85" t="s">
        <v>48</v>
      </c>
      <c r="AG52" s="86"/>
      <c r="AH52" s="87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0"/>
        <v>19777.834999999999</v>
      </c>
      <c r="P53" s="34">
        <f t="shared" si="1"/>
        <v>2054.7970359000001</v>
      </c>
      <c r="Q53" s="141"/>
      <c r="R53" s="27">
        <f t="shared" si="2"/>
        <v>1</v>
      </c>
      <c r="S53" s="32">
        <f t="shared" si="3"/>
        <v>1</v>
      </c>
      <c r="T53" s="141"/>
      <c r="U53" s="38">
        <f t="shared" si="4"/>
        <v>8.5499324532099311E-2</v>
      </c>
      <c r="V53" s="32">
        <f t="shared" si="5"/>
        <v>8.8666667007970768E-2</v>
      </c>
      <c r="W53" s="141"/>
      <c r="X53" s="73">
        <f t="shared" si="6"/>
        <v>4000</v>
      </c>
      <c r="Y53" s="40">
        <f t="shared" si="7"/>
        <v>20764570.999968249</v>
      </c>
      <c r="Z53" s="40">
        <f t="shared" si="8"/>
        <v>413258.95841724199</v>
      </c>
      <c r="AA53" s="40">
        <f t="shared" si="9"/>
        <v>15710.73605834246</v>
      </c>
      <c r="AB53" s="41">
        <f t="shared" si="10"/>
        <v>13237.288563881531</v>
      </c>
      <c r="AD53" s="39">
        <f t="shared" si="13"/>
        <v>21210777.983007714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0"/>
        <v>19958.18</v>
      </c>
      <c r="P54" s="34">
        <f>G54+(I54)</f>
        <v>2073.4699572</v>
      </c>
      <c r="Q54" s="142"/>
      <c r="R54" s="27">
        <f t="shared" si="2"/>
        <v>1</v>
      </c>
      <c r="S54" s="32">
        <f t="shared" si="3"/>
        <v>1</v>
      </c>
      <c r="T54" s="142"/>
      <c r="U54" s="38">
        <f t="shared" si="4"/>
        <v>8.5499466114903444E-2</v>
      </c>
      <c r="V54" s="32">
        <f t="shared" si="5"/>
        <v>8.8666667020547277E-2</v>
      </c>
      <c r="W54" s="142"/>
      <c r="X54" s="73">
        <f t="shared" si="6"/>
        <v>4000</v>
      </c>
      <c r="Y54" s="40">
        <f t="shared" si="7"/>
        <v>20953905.407207325</v>
      </c>
      <c r="Z54" s="40">
        <f t="shared" si="8"/>
        <v>417026.99761253595</v>
      </c>
      <c r="AA54" s="40">
        <f t="shared" si="9"/>
        <v>15533.734475239909</v>
      </c>
      <c r="AB54" s="41">
        <f t="shared" si="10"/>
        <v>13357.819509600817</v>
      </c>
      <c r="AD54" s="39">
        <f t="shared" si="13"/>
        <v>21403823.958804701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784768197.32723308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767935042.99458039</v>
      </c>
      <c r="Z56" s="65">
        <f>SUM(Z9:Z54)</f>
        <v>15283321.323047368</v>
      </c>
      <c r="AA56" s="65">
        <f>SUM(AA9:AA54)</f>
        <v>808122.84098336031</v>
      </c>
      <c r="AB56" s="72">
        <f>SUM(AB9:AB54)</f>
        <v>489710.16862217808</v>
      </c>
      <c r="AD56" s="66">
        <f>X56+Y56+Z56+AA56+AB56</f>
        <v>784768197.32723331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1" workbookViewId="0">
      <selection activeCell="P12" sqref="P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3"/>
      <c r="S1" s="3"/>
      <c r="T1" s="140"/>
      <c r="U1" s="23"/>
      <c r="V1" s="2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3"/>
      <c r="S2" s="3"/>
      <c r="T2" s="141"/>
      <c r="U2" s="23"/>
      <c r="V2" s="23"/>
      <c r="W2" s="141"/>
      <c r="Y2" s="144" t="s">
        <v>78</v>
      </c>
      <c r="Z2" s="145"/>
      <c r="AA2" s="146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77</v>
      </c>
      <c r="P3" s="154"/>
      <c r="Q3" s="141"/>
      <c r="R3" s="3"/>
      <c r="S3" s="3"/>
      <c r="T3" s="141"/>
      <c r="U3" s="23"/>
      <c r="V3" s="23"/>
      <c r="W3" s="141"/>
      <c r="Y3" s="147"/>
      <c r="Z3" s="148"/>
      <c r="AA3" s="149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3"/>
      <c r="S4" s="3"/>
      <c r="T4" s="141"/>
      <c r="U4" s="23"/>
      <c r="V4" s="23"/>
      <c r="W4" s="141"/>
      <c r="Y4" s="150"/>
      <c r="Z4" s="151"/>
      <c r="AA4" s="152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3"/>
      <c r="S7" s="3"/>
      <c r="T7" s="141"/>
      <c r="U7" s="23"/>
      <c r="V7" s="23"/>
      <c r="W7" s="141"/>
      <c r="X7" s="4" t="s">
        <v>9</v>
      </c>
      <c r="Y7" s="31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26"/>
      <c r="S8" s="31"/>
      <c r="T8" s="141"/>
      <c r="U8" s="26"/>
      <c r="V8" s="31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9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F9</f>
        <v>11842.655000000001</v>
      </c>
      <c r="P9" s="34">
        <f>G9+(J9)</f>
        <v>1242.1884987000001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8.5495987728614276E-2</v>
      </c>
      <c r="V9" s="32">
        <f>($AI$7/$AG$12)*(1+0.15*(P9/$AG$10)^4)+$AH$32</f>
        <v>8.8666666712251013E-2</v>
      </c>
      <c r="W9" s="141"/>
      <c r="X9" s="23">
        <f>($AG$7*$AG$8*S9+$AG$15*$AG$16*R9)*$AG$24</f>
        <v>4000</v>
      </c>
      <c r="Y9" s="40">
        <f>(O9*U9*$AG$30+P9*V9*$AG$29)*365</f>
        <v>12440570.894107405</v>
      </c>
      <c r="Z9" s="40">
        <f>(O9*$AI$15*$AG$37+P9*$AI$7*$AG$36)*365</f>
        <v>247504.65382430598</v>
      </c>
      <c r="AA9" s="40">
        <f>O9*$AI$15*($AG$41+$AG$40*(1-M9))*365</f>
        <v>17062.630793206572</v>
      </c>
      <c r="AB9" s="41">
        <f>365*((P9*$AI$7*($AG$53*$AG$54+$AG$49*$AG$50+$AG$45*$AG$46))+(O9*1.6*$AI$15*($AG$53*$AG$55+$AG$49*$AG$51+$AG$45*$AG$47)))</f>
        <v>7958.4346165187289</v>
      </c>
      <c r="AD9" s="39">
        <f>SUM(X9:AB9)</f>
        <v>12717096.613341436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82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 t="shared" ref="O10:O54" si="0">F10</f>
        <v>12023</v>
      </c>
      <c r="P10" s="34">
        <f t="shared" ref="P10:P54" si="1">G10+(J10)</f>
        <v>1260.86142</v>
      </c>
      <c r="Q10" s="141"/>
      <c r="R10" s="27">
        <f t="shared" ref="R10:R54" si="2">IF(O10&lt;$AG$18,1,2)</f>
        <v>1</v>
      </c>
      <c r="S10" s="32">
        <f t="shared" ref="S10:S54" si="3">IF(P10&lt;$AG$10,1,2)</f>
        <v>1</v>
      </c>
      <c r="T10" s="141"/>
      <c r="U10" s="38">
        <f t="shared" ref="U10:U54" si="4">($AI$15/$AG$20)*(1+0.15*(O10/$AG$18)^4)+$AH$33</f>
        <v>8.5496018404245255E-2</v>
      </c>
      <c r="V10" s="32">
        <f t="shared" ref="V10:V54" si="5">($AI$7/$AG$12)*(1+0.15*(P10/$AG$10)^4)+$AH$32</f>
        <v>8.8666666715054382E-2</v>
      </c>
      <c r="W10" s="141"/>
      <c r="X10" s="23">
        <f t="shared" ref="X10:X54" si="6">($AG$7*$AG$8*S10+$AG$15*$AG$16*R10)*$AG$24</f>
        <v>4000</v>
      </c>
      <c r="Y10" s="40">
        <f t="shared" ref="Y10:Y54" si="7">(O10*U10*$AG$30+P10*V10*$AG$29)*365</f>
        <v>12629870.111438196</v>
      </c>
      <c r="Z10" s="40">
        <f t="shared" ref="Z10:Z54" si="8">(O10*$AI$15*$AG$37+P10*$AI$7*$AG$36)*365</f>
        <v>251272.6930196</v>
      </c>
      <c r="AA10" s="40">
        <f t="shared" ref="AA10:AA54" si="9">O10*$AI$15*($AG$41+$AG$40*(1-M10))*365</f>
        <v>17314.231670626003</v>
      </c>
      <c r="AB10" s="41">
        <f t="shared" ref="AB10:AB54" si="10">365*((P10*$AI$7*($AG$53*$AG$54+$AG$49*$AG$50+$AG$45*$AG$46))+(O10*1.6*$AI$15*($AG$53*$AG$55+$AG$49*$AG$51+$AG$45*$AG$47)))</f>
        <v>8078.9655622380124</v>
      </c>
      <c r="AD10" s="39">
        <f t="shared" ref="AD10:AD46" si="11">SUM(X10:AB10)</f>
        <v>12910536.00169066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82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si="0"/>
        <v>12203.344999999999</v>
      </c>
      <c r="P11" s="34">
        <f t="shared" si="1"/>
        <v>1279.5343412999998</v>
      </c>
      <c r="Q11" s="141"/>
      <c r="R11" s="27">
        <f t="shared" si="2"/>
        <v>1</v>
      </c>
      <c r="S11" s="32">
        <f t="shared" si="3"/>
        <v>1</v>
      </c>
      <c r="T11" s="141"/>
      <c r="U11" s="38">
        <f t="shared" si="4"/>
        <v>8.5496050491782785E-2</v>
      </c>
      <c r="V11" s="32">
        <f t="shared" si="5"/>
        <v>8.8666666717985121E-2</v>
      </c>
      <c r="W11" s="141"/>
      <c r="X11" s="23">
        <f t="shared" si="6"/>
        <v>4000</v>
      </c>
      <c r="Y11" s="40">
        <f t="shared" si="7"/>
        <v>12819169.654292054</v>
      </c>
      <c r="Z11" s="40">
        <f t="shared" si="8"/>
        <v>255040.73221489397</v>
      </c>
      <c r="AA11" s="40">
        <f t="shared" si="9"/>
        <v>17563.987289385459</v>
      </c>
      <c r="AB11" s="41">
        <f t="shared" si="10"/>
        <v>8199.4965079572958</v>
      </c>
      <c r="AD11" s="39">
        <f t="shared" si="11"/>
        <v>13103973.870304292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82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0"/>
        <v>12383.69</v>
      </c>
      <c r="P12" s="34">
        <f t="shared" si="1"/>
        <v>1298.2072625999999</v>
      </c>
      <c r="Q12" s="141"/>
      <c r="R12" s="27">
        <f t="shared" si="2"/>
        <v>1</v>
      </c>
      <c r="S12" s="32">
        <f t="shared" si="3"/>
        <v>1</v>
      </c>
      <c r="T12" s="141"/>
      <c r="U12" s="38">
        <f t="shared" si="4"/>
        <v>8.5496084033900174E-2</v>
      </c>
      <c r="V12" s="32">
        <f t="shared" si="5"/>
        <v>8.8666666721047005E-2</v>
      </c>
      <c r="W12" s="141"/>
      <c r="X12" s="23">
        <f t="shared" si="6"/>
        <v>4000</v>
      </c>
      <c r="Y12" s="40">
        <f t="shared" si="7"/>
        <v>13008469.537537221</v>
      </c>
      <c r="Z12" s="40">
        <f t="shared" si="8"/>
        <v>258808.77141018803</v>
      </c>
      <c r="AA12" s="40">
        <f t="shared" si="9"/>
        <v>17811.203027993986</v>
      </c>
      <c r="AB12" s="41">
        <f t="shared" si="10"/>
        <v>8320.0274536765828</v>
      </c>
      <c r="AD12" s="39">
        <f t="shared" si="11"/>
        <v>13297409.539429078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82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0"/>
        <v>12564.035</v>
      </c>
      <c r="P13" s="34">
        <f t="shared" si="1"/>
        <v>1316.8801838999998</v>
      </c>
      <c r="Q13" s="141"/>
      <c r="R13" s="27">
        <f t="shared" si="2"/>
        <v>1</v>
      </c>
      <c r="S13" s="32">
        <f t="shared" si="3"/>
        <v>1</v>
      </c>
      <c r="T13" s="141"/>
      <c r="U13" s="38">
        <f t="shared" si="4"/>
        <v>8.5496119073906002E-2</v>
      </c>
      <c r="V13" s="32">
        <f t="shared" si="5"/>
        <v>8.8666666724243906E-2</v>
      </c>
      <c r="W13" s="141"/>
      <c r="X13" s="23">
        <f t="shared" si="6"/>
        <v>4000</v>
      </c>
      <c r="Y13" s="40">
        <f t="shared" si="7"/>
        <v>13197769.776487928</v>
      </c>
      <c r="Z13" s="40">
        <f t="shared" si="8"/>
        <v>262576.81060548197</v>
      </c>
      <c r="AA13" s="40">
        <f t="shared" si="9"/>
        <v>18044.76918178561</v>
      </c>
      <c r="AB13" s="41">
        <f t="shared" si="10"/>
        <v>8440.5583993958662</v>
      </c>
      <c r="AD13" s="39">
        <f t="shared" si="11"/>
        <v>13490831.914674591</v>
      </c>
      <c r="AE13" s="12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82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0"/>
        <v>12744.38</v>
      </c>
      <c r="P14" s="34">
        <f t="shared" si="1"/>
        <v>1335.5531051999999</v>
      </c>
      <c r="Q14" s="141"/>
      <c r="R14" s="27">
        <f t="shared" si="2"/>
        <v>1</v>
      </c>
      <c r="S14" s="32">
        <f t="shared" si="3"/>
        <v>1</v>
      </c>
      <c r="T14" s="141"/>
      <c r="U14" s="38">
        <f t="shared" si="4"/>
        <v>8.5496155655744241E-2</v>
      </c>
      <c r="V14" s="32">
        <f t="shared" si="5"/>
        <v>8.8666666727579724E-2</v>
      </c>
      <c r="W14" s="141"/>
      <c r="X14" s="23">
        <f>($AG$7*$AG$8*S14+$AG$15*$AG$16*R14)*$AG$24+(AG26*AG7)</f>
        <v>72000</v>
      </c>
      <c r="Y14" s="40">
        <f t="shared" si="7"/>
        <v>13387070.386911005</v>
      </c>
      <c r="Z14" s="40">
        <f t="shared" si="8"/>
        <v>266344.84980077593</v>
      </c>
      <c r="AA14" s="40">
        <f t="shared" si="9"/>
        <v>18099.281267007886</v>
      </c>
      <c r="AB14" s="41">
        <f t="shared" si="10"/>
        <v>8561.0893451151514</v>
      </c>
      <c r="AD14" s="39">
        <f t="shared" si="11"/>
        <v>13752075.607323904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82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0"/>
        <v>12924.725</v>
      </c>
      <c r="P15" s="34">
        <f t="shared" si="1"/>
        <v>1354.2260265</v>
      </c>
      <c r="Q15" s="141"/>
      <c r="R15" s="27">
        <f t="shared" si="2"/>
        <v>1</v>
      </c>
      <c r="S15" s="32">
        <f t="shared" si="3"/>
        <v>1</v>
      </c>
      <c r="T15" s="141"/>
      <c r="U15" s="38">
        <f t="shared" si="4"/>
        <v>8.5496193823994149E-2</v>
      </c>
      <c r="V15" s="32">
        <f t="shared" si="5"/>
        <v>8.8666666731058441E-2</v>
      </c>
      <c r="W15" s="141"/>
      <c r="X15" s="23">
        <f t="shared" si="6"/>
        <v>4000</v>
      </c>
      <c r="Y15" s="40">
        <f t="shared" si="7"/>
        <v>13576371.385032455</v>
      </c>
      <c r="Z15" s="40">
        <f t="shared" si="8"/>
        <v>270112.88899606996</v>
      </c>
      <c r="AA15" s="40">
        <f t="shared" si="9"/>
        <v>18148.005510522042</v>
      </c>
      <c r="AB15" s="41">
        <f t="shared" si="10"/>
        <v>8681.6202908344367</v>
      </c>
      <c r="AD15" s="39">
        <f t="shared" si="11"/>
        <v>13877313.899829881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82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0"/>
        <v>13105.07</v>
      </c>
      <c r="P16" s="34">
        <f t="shared" si="1"/>
        <v>1372.8989477999999</v>
      </c>
      <c r="Q16" s="141"/>
      <c r="R16" s="27">
        <f t="shared" si="2"/>
        <v>1</v>
      </c>
      <c r="S16" s="32">
        <f t="shared" si="3"/>
        <v>1</v>
      </c>
      <c r="T16" s="141"/>
      <c r="U16" s="38">
        <f t="shared" si="4"/>
        <v>8.5496233623870363E-2</v>
      </c>
      <c r="V16" s="32">
        <f t="shared" si="5"/>
        <v>8.8666666734684069E-2</v>
      </c>
      <c r="W16" s="141"/>
      <c r="X16" s="23">
        <f t="shared" si="6"/>
        <v>4000</v>
      </c>
      <c r="Y16" s="40">
        <f t="shared" si="7"/>
        <v>13765672.787544066</v>
      </c>
      <c r="Z16" s="40">
        <f t="shared" si="8"/>
        <v>273880.92819136399</v>
      </c>
      <c r="AA16" s="40">
        <f t="shared" si="9"/>
        <v>18190.941912328071</v>
      </c>
      <c r="AB16" s="41">
        <f t="shared" si="10"/>
        <v>8802.1512365537201</v>
      </c>
      <c r="AD16" s="39">
        <f t="shared" si="11"/>
        <v>14070546.808884313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82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0"/>
        <v>13285.415000000001</v>
      </c>
      <c r="P17" s="34">
        <f t="shared" si="1"/>
        <v>1391.5718691</v>
      </c>
      <c r="Q17" s="141"/>
      <c r="R17" s="27">
        <f t="shared" si="2"/>
        <v>1</v>
      </c>
      <c r="S17" s="32">
        <f t="shared" si="3"/>
        <v>1</v>
      </c>
      <c r="T17" s="141"/>
      <c r="U17" s="38">
        <f t="shared" si="4"/>
        <v>8.5496275101222791E-2</v>
      </c>
      <c r="V17" s="32">
        <f t="shared" si="5"/>
        <v>8.86666667384607E-2</v>
      </c>
      <c r="W17" s="141"/>
      <c r="X17" s="23">
        <f t="shared" si="6"/>
        <v>4000</v>
      </c>
      <c r="Y17" s="40">
        <f t="shared" si="7"/>
        <v>13954974.611609966</v>
      </c>
      <c r="Z17" s="40">
        <f t="shared" si="8"/>
        <v>277648.96738665801</v>
      </c>
      <c r="AA17" s="40">
        <f t="shared" si="9"/>
        <v>18228.090472425985</v>
      </c>
      <c r="AB17" s="41">
        <f t="shared" si="10"/>
        <v>8922.6821822730071</v>
      </c>
      <c r="AD17" s="39">
        <f t="shared" si="11"/>
        <v>14263774.351651322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82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0"/>
        <v>13465.76</v>
      </c>
      <c r="P18" s="34">
        <f t="shared" si="1"/>
        <v>1410.2447903999998</v>
      </c>
      <c r="Q18" s="141"/>
      <c r="R18" s="27">
        <f t="shared" si="2"/>
        <v>1</v>
      </c>
      <c r="S18" s="32">
        <f t="shared" si="3"/>
        <v>1</v>
      </c>
      <c r="T18" s="141"/>
      <c r="U18" s="38">
        <f t="shared" si="4"/>
        <v>8.5496318302536747E-2</v>
      </c>
      <c r="V18" s="32">
        <f t="shared" si="5"/>
        <v>8.8666666742392444E-2</v>
      </c>
      <c r="W18" s="141"/>
      <c r="X18" s="23">
        <f t="shared" si="6"/>
        <v>4000</v>
      </c>
      <c r="Y18" s="40">
        <f t="shared" si="7"/>
        <v>14144276.874873254</v>
      </c>
      <c r="Z18" s="40">
        <f t="shared" si="8"/>
        <v>281417.00658195198</v>
      </c>
      <c r="AA18" s="40">
        <f t="shared" si="9"/>
        <v>18259.451190815776</v>
      </c>
      <c r="AB18" s="41">
        <f t="shared" si="10"/>
        <v>9043.2131279922887</v>
      </c>
      <c r="AD18" s="39">
        <f t="shared" si="11"/>
        <v>14456996.545774017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82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0"/>
        <v>13646.105</v>
      </c>
      <c r="P19" s="34">
        <f t="shared" si="1"/>
        <v>1428.9177116999999</v>
      </c>
      <c r="Q19" s="141"/>
      <c r="R19" s="27">
        <f t="shared" si="2"/>
        <v>1</v>
      </c>
      <c r="S19" s="32">
        <f t="shared" si="3"/>
        <v>1</v>
      </c>
      <c r="T19" s="141"/>
      <c r="U19" s="38">
        <f t="shared" si="4"/>
        <v>8.5496363274932832E-2</v>
      </c>
      <c r="V19" s="32">
        <f t="shared" si="5"/>
        <v>8.8666666746483533E-2</v>
      </c>
      <c r="W19" s="141"/>
      <c r="X19" s="23">
        <f t="shared" si="6"/>
        <v>4000</v>
      </c>
      <c r="Y19" s="40">
        <f t="shared" si="7"/>
        <v>14333579.595462568</v>
      </c>
      <c r="Z19" s="40">
        <f t="shared" si="8"/>
        <v>285185.04577724595</v>
      </c>
      <c r="AA19" s="40">
        <f t="shared" si="9"/>
        <v>18285.024067497441</v>
      </c>
      <c r="AB19" s="41">
        <f t="shared" si="10"/>
        <v>9163.7440737115739</v>
      </c>
      <c r="AD19" s="39">
        <f t="shared" si="11"/>
        <v>14650213.409381023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82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0"/>
        <v>13826.45</v>
      </c>
      <c r="P20" s="34">
        <f t="shared" si="1"/>
        <v>1447.590633</v>
      </c>
      <c r="Q20" s="141"/>
      <c r="R20" s="27">
        <f t="shared" si="2"/>
        <v>1</v>
      </c>
      <c r="S20" s="32">
        <f t="shared" si="3"/>
        <v>1</v>
      </c>
      <c r="T20" s="141"/>
      <c r="U20" s="38">
        <f t="shared" si="4"/>
        <v>8.5496410066166997E-2</v>
      </c>
      <c r="V20" s="32">
        <f t="shared" si="5"/>
        <v>8.8666666750738171E-2</v>
      </c>
      <c r="W20" s="141"/>
      <c r="X20" s="23">
        <f t="shared" si="6"/>
        <v>4000</v>
      </c>
      <c r="Y20" s="40">
        <f t="shared" si="7"/>
        <v>14522882.791998679</v>
      </c>
      <c r="Z20" s="40">
        <f t="shared" si="8"/>
        <v>288953.08497253997</v>
      </c>
      <c r="AA20" s="40">
        <f t="shared" si="9"/>
        <v>18304.809102470997</v>
      </c>
      <c r="AB20" s="41">
        <f t="shared" si="10"/>
        <v>9284.2750194308592</v>
      </c>
      <c r="AD20" s="39">
        <f t="shared" si="11"/>
        <v>14843424.961093122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82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0"/>
        <v>14006.795</v>
      </c>
      <c r="P21" s="34">
        <f t="shared" si="1"/>
        <v>1466.2635542999999</v>
      </c>
      <c r="Q21" s="141"/>
      <c r="R21" s="27">
        <f t="shared" si="2"/>
        <v>1</v>
      </c>
      <c r="S21" s="32">
        <f t="shared" si="3"/>
        <v>1</v>
      </c>
      <c r="T21" s="141"/>
      <c r="U21" s="38">
        <f t="shared" si="4"/>
        <v>8.549645872463052E-2</v>
      </c>
      <c r="V21" s="32">
        <f t="shared" si="5"/>
        <v>8.8666666755160689E-2</v>
      </c>
      <c r="W21" s="141"/>
      <c r="X21" s="23">
        <f t="shared" si="6"/>
        <v>4000</v>
      </c>
      <c r="Y21" s="40">
        <f t="shared" si="7"/>
        <v>14712186.483601086</v>
      </c>
      <c r="Z21" s="40">
        <f t="shared" si="8"/>
        <v>292721.124167834</v>
      </c>
      <c r="AA21" s="40">
        <f t="shared" si="9"/>
        <v>18318.806295736424</v>
      </c>
      <c r="AB21" s="41">
        <f t="shared" si="10"/>
        <v>9404.8059651501444</v>
      </c>
      <c r="AD21" s="39">
        <f t="shared" si="11"/>
        <v>15036631.220029805</v>
      </c>
      <c r="AE21" s="12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82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0"/>
        <v>14187.14</v>
      </c>
      <c r="P22" s="34">
        <f t="shared" si="1"/>
        <v>1484.9364755999998</v>
      </c>
      <c r="Q22" s="141"/>
      <c r="R22" s="27">
        <f t="shared" si="2"/>
        <v>1</v>
      </c>
      <c r="S22" s="32">
        <f t="shared" si="3"/>
        <v>1</v>
      </c>
      <c r="T22" s="141"/>
      <c r="U22" s="38">
        <f t="shared" si="4"/>
        <v>8.5496509299350029E-2</v>
      </c>
      <c r="V22" s="32">
        <f t="shared" si="5"/>
        <v>8.866666675975543E-2</v>
      </c>
      <c r="W22" s="141"/>
      <c r="X22" s="23">
        <f t="shared" si="6"/>
        <v>4000</v>
      </c>
      <c r="Y22" s="40">
        <f t="shared" si="7"/>
        <v>14901490.689894605</v>
      </c>
      <c r="Z22" s="40">
        <f t="shared" si="8"/>
        <v>296489.16336312803</v>
      </c>
      <c r="AA22" s="40">
        <f t="shared" si="9"/>
        <v>18327.015647293731</v>
      </c>
      <c r="AB22" s="41">
        <f t="shared" si="10"/>
        <v>9525.336910869426</v>
      </c>
      <c r="AD22" s="39">
        <f t="shared" si="11"/>
        <v>15229832.205815898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82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0"/>
        <v>14367.485000000001</v>
      </c>
      <c r="P23" s="34">
        <f t="shared" si="1"/>
        <v>1503.6093968999999</v>
      </c>
      <c r="Q23" s="141"/>
      <c r="R23" s="27">
        <f t="shared" si="2"/>
        <v>1</v>
      </c>
      <c r="S23" s="32">
        <f t="shared" si="3"/>
        <v>1</v>
      </c>
      <c r="T23" s="141"/>
      <c r="U23" s="38">
        <f t="shared" si="4"/>
        <v>8.5496561839987467E-2</v>
      </c>
      <c r="V23" s="32">
        <f t="shared" si="5"/>
        <v>8.8666666764526822E-2</v>
      </c>
      <c r="W23" s="141"/>
      <c r="X23" s="23">
        <f t="shared" si="6"/>
        <v>4000</v>
      </c>
      <c r="Y23" s="40">
        <f t="shared" si="7"/>
        <v>15090795.431015966</v>
      </c>
      <c r="Z23" s="40">
        <f t="shared" si="8"/>
        <v>300257.20255842205</v>
      </c>
      <c r="AA23" s="40">
        <f t="shared" si="9"/>
        <v>18329.437157142922</v>
      </c>
      <c r="AB23" s="41">
        <f t="shared" si="10"/>
        <v>9645.867856588713</v>
      </c>
      <c r="AD23" s="39">
        <f t="shared" si="11"/>
        <v>15423027.93858812</v>
      </c>
      <c r="AE23" s="120"/>
      <c r="AF23" s="54" t="s">
        <v>35</v>
      </c>
      <c r="AG23" s="24"/>
      <c r="AH23" s="47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82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0"/>
        <v>14547.83</v>
      </c>
      <c r="P24" s="34">
        <f t="shared" si="1"/>
        <v>1522.2823182</v>
      </c>
      <c r="Q24" s="141"/>
      <c r="R24" s="27">
        <f t="shared" si="2"/>
        <v>1</v>
      </c>
      <c r="S24" s="32">
        <f t="shared" si="3"/>
        <v>1</v>
      </c>
      <c r="T24" s="141"/>
      <c r="U24" s="38">
        <f t="shared" si="4"/>
        <v>8.5496616396840128E-2</v>
      </c>
      <c r="V24" s="32">
        <f t="shared" si="5"/>
        <v>8.8666666769479319E-2</v>
      </c>
      <c r="W24" s="141"/>
      <c r="X24" s="23">
        <f t="shared" si="6"/>
        <v>4000</v>
      </c>
      <c r="Y24" s="40">
        <f t="shared" si="7"/>
        <v>15280100.727620387</v>
      </c>
      <c r="Z24" s="40">
        <f t="shared" si="8"/>
        <v>304025.24175371596</v>
      </c>
      <c r="AA24" s="40">
        <f t="shared" si="9"/>
        <v>18326.070825283987</v>
      </c>
      <c r="AB24" s="41">
        <f t="shared" si="10"/>
        <v>9766.3988023079964</v>
      </c>
      <c r="AD24" s="39">
        <f t="shared" si="11"/>
        <v>15616218.439001696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82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0"/>
        <v>14728.174999999999</v>
      </c>
      <c r="P25" s="34">
        <f t="shared" si="1"/>
        <v>1540.9552394999998</v>
      </c>
      <c r="Q25" s="141"/>
      <c r="R25" s="27">
        <f t="shared" si="2"/>
        <v>1</v>
      </c>
      <c r="S25" s="32">
        <f t="shared" si="3"/>
        <v>1</v>
      </c>
      <c r="T25" s="141"/>
      <c r="U25" s="38">
        <f t="shared" si="4"/>
        <v>8.5496673020840616E-2</v>
      </c>
      <c r="V25" s="32">
        <f t="shared" si="5"/>
        <v>8.8666666774617472E-2</v>
      </c>
      <c r="W25" s="141"/>
      <c r="X25" s="23">
        <f t="shared" si="6"/>
        <v>4000</v>
      </c>
      <c r="Y25" s="40">
        <f t="shared" si="7"/>
        <v>15469406.600888195</v>
      </c>
      <c r="Z25" s="40">
        <f t="shared" si="8"/>
        <v>307793.28094900993</v>
      </c>
      <c r="AA25" s="40">
        <f t="shared" si="9"/>
        <v>18316.916651716932</v>
      </c>
      <c r="AB25" s="41">
        <f t="shared" si="10"/>
        <v>9886.9297480272817</v>
      </c>
      <c r="AD25" s="39">
        <f t="shared" si="11"/>
        <v>15809403.728236947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82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0"/>
        <v>14908.52</v>
      </c>
      <c r="P26" s="34">
        <f t="shared" si="1"/>
        <v>1559.6281607999999</v>
      </c>
      <c r="Q26" s="141"/>
      <c r="R26" s="27">
        <f t="shared" si="2"/>
        <v>1</v>
      </c>
      <c r="S26" s="32">
        <f t="shared" si="3"/>
        <v>1</v>
      </c>
      <c r="T26" s="141"/>
      <c r="U26" s="38">
        <f t="shared" si="4"/>
        <v>8.5496731763556891E-2</v>
      </c>
      <c r="V26" s="32">
        <f t="shared" si="5"/>
        <v>8.8666666779945835E-2</v>
      </c>
      <c r="W26" s="141"/>
      <c r="X26" s="23">
        <f t="shared" si="6"/>
        <v>4000</v>
      </c>
      <c r="Y26" s="40">
        <f t="shared" si="7"/>
        <v>15658713.072531382</v>
      </c>
      <c r="Z26" s="40">
        <f t="shared" si="8"/>
        <v>311561.32014430402</v>
      </c>
      <c r="AA26" s="40">
        <f t="shared" si="9"/>
        <v>18301.974636441762</v>
      </c>
      <c r="AB26" s="41">
        <f t="shared" si="10"/>
        <v>10007.460693746567</v>
      </c>
      <c r="AD26" s="39">
        <f t="shared" si="11"/>
        <v>16002583.828005873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82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0"/>
        <v>15088.865</v>
      </c>
      <c r="P27" s="34">
        <f t="shared" si="1"/>
        <v>1578.3010820999998</v>
      </c>
      <c r="Q27" s="141"/>
      <c r="R27" s="27">
        <f t="shared" si="2"/>
        <v>1</v>
      </c>
      <c r="S27" s="32">
        <f t="shared" si="3"/>
        <v>1</v>
      </c>
      <c r="T27" s="141"/>
      <c r="U27" s="38">
        <f t="shared" si="4"/>
        <v>8.5496792677192249E-2</v>
      </c>
      <c r="V27" s="32">
        <f t="shared" si="5"/>
        <v>8.8666666785469056E-2</v>
      </c>
      <c r="W27" s="141"/>
      <c r="X27" s="23">
        <f t="shared" si="6"/>
        <v>4000</v>
      </c>
      <c r="Y27" s="40">
        <f t="shared" si="7"/>
        <v>15848020.164800217</v>
      </c>
      <c r="Z27" s="40">
        <f t="shared" si="8"/>
        <v>315329.35933959804</v>
      </c>
      <c r="AA27" s="40">
        <f t="shared" si="9"/>
        <v>18281.24477945847</v>
      </c>
      <c r="AB27" s="41">
        <f t="shared" si="10"/>
        <v>10127.991639465848</v>
      </c>
      <c r="AD27" s="39">
        <f t="shared" si="11"/>
        <v>16195758.760558739</v>
      </c>
      <c r="AE27" s="12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82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0"/>
        <v>15269.21</v>
      </c>
      <c r="P28" s="34">
        <f t="shared" si="1"/>
        <v>1596.9740033999999</v>
      </c>
      <c r="Q28" s="141"/>
      <c r="R28" s="27">
        <f t="shared" si="2"/>
        <v>1</v>
      </c>
      <c r="S28" s="32">
        <f t="shared" si="3"/>
        <v>1</v>
      </c>
      <c r="T28" s="141"/>
      <c r="U28" s="38">
        <f t="shared" si="4"/>
        <v>8.5496855814585299E-2</v>
      </c>
      <c r="V28" s="32">
        <f t="shared" si="5"/>
        <v>8.8666666791191839E-2</v>
      </c>
      <c r="W28" s="141"/>
      <c r="X28" s="23">
        <f t="shared" si="6"/>
        <v>4000</v>
      </c>
      <c r="Y28" s="40">
        <f t="shared" si="7"/>
        <v>16037327.900489841</v>
      </c>
      <c r="Z28" s="40">
        <f t="shared" si="8"/>
        <v>319097.39853489195</v>
      </c>
      <c r="AA28" s="40">
        <f t="shared" si="9"/>
        <v>18254.727080767047</v>
      </c>
      <c r="AB28" s="41">
        <f t="shared" si="10"/>
        <v>10248.522585185134</v>
      </c>
      <c r="AD28" s="39">
        <f t="shared" si="11"/>
        <v>16388928.548690686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82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0"/>
        <v>15449.555</v>
      </c>
      <c r="P29" s="34">
        <f t="shared" si="1"/>
        <v>1615.6469247</v>
      </c>
      <c r="Q29" s="141"/>
      <c r="R29" s="27">
        <f t="shared" si="2"/>
        <v>1</v>
      </c>
      <c r="S29" s="32">
        <f t="shared" si="3"/>
        <v>1</v>
      </c>
      <c r="T29" s="141"/>
      <c r="U29" s="38">
        <f t="shared" si="4"/>
        <v>8.5496921229210016E-2</v>
      </c>
      <c r="V29" s="32">
        <f t="shared" si="5"/>
        <v>8.8666666797118932E-2</v>
      </c>
      <c r="W29" s="141"/>
      <c r="X29" s="23">
        <f t="shared" si="6"/>
        <v>4000</v>
      </c>
      <c r="Y29" s="40">
        <f t="shared" si="7"/>
        <v>16226636.302946843</v>
      </c>
      <c r="Z29" s="40">
        <f t="shared" si="8"/>
        <v>322865.43773018598</v>
      </c>
      <c r="AA29" s="40">
        <f t="shared" si="9"/>
        <v>18222.421540367519</v>
      </c>
      <c r="AB29" s="41">
        <f t="shared" si="10"/>
        <v>10369.053530904419</v>
      </c>
      <c r="AD29" s="39">
        <f t="shared" si="11"/>
        <v>16582093.215748301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82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0"/>
        <v>15629.9</v>
      </c>
      <c r="P30" s="34">
        <f t="shared" si="1"/>
        <v>1634.3198459999999</v>
      </c>
      <c r="Q30" s="141"/>
      <c r="R30" s="27">
        <f t="shared" si="2"/>
        <v>1</v>
      </c>
      <c r="S30" s="32">
        <f t="shared" si="3"/>
        <v>1</v>
      </c>
      <c r="T30" s="141"/>
      <c r="U30" s="38">
        <f t="shared" si="4"/>
        <v>8.5496988975175672E-2</v>
      </c>
      <c r="V30" s="32">
        <f t="shared" si="5"/>
        <v>8.866666680325512E-2</v>
      </c>
      <c r="W30" s="141"/>
      <c r="X30" s="23">
        <f t="shared" si="6"/>
        <v>4000</v>
      </c>
      <c r="Y30" s="40">
        <f t="shared" si="7"/>
        <v>16415945.396075865</v>
      </c>
      <c r="Z30" s="40">
        <f t="shared" si="8"/>
        <v>326633.47692548</v>
      </c>
      <c r="AA30" s="40">
        <f t="shared" si="9"/>
        <v>18184.328158259861</v>
      </c>
      <c r="AB30" s="41">
        <f t="shared" si="10"/>
        <v>10489.584476623704</v>
      </c>
      <c r="AD30" s="39">
        <f t="shared" si="11"/>
        <v>16775252.785636228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82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0"/>
        <v>15810.244999999999</v>
      </c>
      <c r="P31" s="34">
        <f t="shared" si="1"/>
        <v>1652.9927672999997</v>
      </c>
      <c r="Q31" s="141"/>
      <c r="R31" s="27">
        <f t="shared" si="2"/>
        <v>1</v>
      </c>
      <c r="S31" s="32">
        <f t="shared" si="3"/>
        <v>1</v>
      </c>
      <c r="T31" s="141"/>
      <c r="U31" s="38">
        <f t="shared" si="4"/>
        <v>8.5497059107226894E-2</v>
      </c>
      <c r="V31" s="32">
        <f t="shared" si="5"/>
        <v>8.8666666809605291E-2</v>
      </c>
      <c r="W31" s="141"/>
      <c r="X31" s="23">
        <f t="shared" si="6"/>
        <v>4000</v>
      </c>
      <c r="Y31" s="40">
        <f t="shared" si="7"/>
        <v>16605255.204346173</v>
      </c>
      <c r="Z31" s="40">
        <f t="shared" si="8"/>
        <v>330401.51612077397</v>
      </c>
      <c r="AA31" s="40">
        <f t="shared" si="9"/>
        <v>18140.446934444084</v>
      </c>
      <c r="AB31" s="41">
        <f t="shared" si="10"/>
        <v>10610.115422342986</v>
      </c>
      <c r="AD31" s="39">
        <f t="shared" si="11"/>
        <v>16968407.28282373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82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0"/>
        <v>15990.59</v>
      </c>
      <c r="P32" s="34">
        <f t="shared" si="1"/>
        <v>1671.6656885999998</v>
      </c>
      <c r="Q32" s="141"/>
      <c r="R32" s="27">
        <f t="shared" si="2"/>
        <v>1</v>
      </c>
      <c r="S32" s="32">
        <f t="shared" si="3"/>
        <v>1</v>
      </c>
      <c r="T32" s="141"/>
      <c r="U32" s="38">
        <f t="shared" si="4"/>
        <v>8.549713168074366E-2</v>
      </c>
      <c r="V32" s="32">
        <f t="shared" si="5"/>
        <v>8.8666666816174342E-2</v>
      </c>
      <c r="W32" s="141"/>
      <c r="X32" s="23">
        <f t="shared" si="6"/>
        <v>4000</v>
      </c>
      <c r="Y32" s="40">
        <f t="shared" si="7"/>
        <v>16794565.752798282</v>
      </c>
      <c r="Z32" s="40">
        <f t="shared" si="8"/>
        <v>334169.555316068</v>
      </c>
      <c r="AA32" s="40">
        <f t="shared" si="9"/>
        <v>18090.777868920188</v>
      </c>
      <c r="AB32" s="41">
        <f t="shared" si="10"/>
        <v>10730.646368062275</v>
      </c>
      <c r="AD32" s="39">
        <f t="shared" si="11"/>
        <v>17161556.732351333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82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0"/>
        <v>16170.934999999999</v>
      </c>
      <c r="P33" s="34">
        <f t="shared" si="1"/>
        <v>1690.3386098999999</v>
      </c>
      <c r="Q33" s="141"/>
      <c r="R33" s="27">
        <f t="shared" si="2"/>
        <v>1</v>
      </c>
      <c r="S33" s="32">
        <f t="shared" si="3"/>
        <v>1</v>
      </c>
      <c r="T33" s="141"/>
      <c r="U33" s="38">
        <f t="shared" si="4"/>
        <v>8.5497206751741231E-2</v>
      </c>
      <c r="V33" s="32">
        <f t="shared" si="5"/>
        <v>8.8666666822967255E-2</v>
      </c>
      <c r="W33" s="141"/>
      <c r="X33" s="23">
        <f t="shared" si="6"/>
        <v>4000</v>
      </c>
      <c r="Y33" s="40">
        <f t="shared" si="7"/>
        <v>16983877.067050502</v>
      </c>
      <c r="Z33" s="40">
        <f t="shared" si="8"/>
        <v>337937.59451136197</v>
      </c>
      <c r="AA33" s="40">
        <f t="shared" si="9"/>
        <v>18035.320961688169</v>
      </c>
      <c r="AB33" s="41">
        <f t="shared" si="10"/>
        <v>10851.177313781556</v>
      </c>
      <c r="AD33" s="39">
        <f t="shared" si="11"/>
        <v>17354701.159837335</v>
      </c>
      <c r="AE33" s="120"/>
      <c r="AF33" s="77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82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0"/>
        <v>16351.279999999999</v>
      </c>
      <c r="P34" s="34">
        <f t="shared" si="1"/>
        <v>1709.0115311999998</v>
      </c>
      <c r="Q34" s="141"/>
      <c r="R34" s="27">
        <f t="shared" si="2"/>
        <v>1</v>
      </c>
      <c r="S34" s="32">
        <f t="shared" si="3"/>
        <v>1</v>
      </c>
      <c r="T34" s="141"/>
      <c r="U34" s="38">
        <f t="shared" si="4"/>
        <v>8.549728437687025E-2</v>
      </c>
      <c r="V34" s="32">
        <f t="shared" si="5"/>
        <v>8.8666666829989069E-2</v>
      </c>
      <c r="W34" s="141"/>
      <c r="X34" s="23">
        <f t="shared" si="6"/>
        <v>4000</v>
      </c>
      <c r="Y34" s="40">
        <f t="shared" si="7"/>
        <v>17173189.173305579</v>
      </c>
      <c r="Z34" s="40">
        <f t="shared" si="8"/>
        <v>341705.63370665599</v>
      </c>
      <c r="AA34" s="40">
        <f t="shared" si="9"/>
        <v>17974.076212748027</v>
      </c>
      <c r="AB34" s="41">
        <f t="shared" si="10"/>
        <v>10971.70825950084</v>
      </c>
      <c r="AD34" s="39">
        <f t="shared" si="11"/>
        <v>17547840.591484483</v>
      </c>
      <c r="AE34" s="12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82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0"/>
        <v>16531.625</v>
      </c>
      <c r="P35" s="34">
        <f t="shared" si="1"/>
        <v>1727.6844524999999</v>
      </c>
      <c r="Q35" s="141"/>
      <c r="R35" s="27">
        <f t="shared" si="2"/>
        <v>1</v>
      </c>
      <c r="S35" s="32">
        <f t="shared" si="3"/>
        <v>1</v>
      </c>
      <c r="T35" s="141"/>
      <c r="U35" s="38">
        <f t="shared" si="4"/>
        <v>8.5497364613416685E-2</v>
      </c>
      <c r="V35" s="32">
        <f t="shared" si="5"/>
        <v>8.8666666837244848E-2</v>
      </c>
      <c r="W35" s="141"/>
      <c r="X35" s="23">
        <f t="shared" si="6"/>
        <v>4000</v>
      </c>
      <c r="Y35" s="40">
        <f t="shared" si="7"/>
        <v>17362502.098357245</v>
      </c>
      <c r="Z35" s="40">
        <f t="shared" si="8"/>
        <v>345473.67290194996</v>
      </c>
      <c r="AA35" s="40">
        <f t="shared" si="9"/>
        <v>17907.043622099765</v>
      </c>
      <c r="AB35" s="41">
        <f t="shared" si="10"/>
        <v>11092.239205220125</v>
      </c>
      <c r="AD35" s="39">
        <f t="shared" si="11"/>
        <v>17740975.054086514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82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0"/>
        <v>16711.97</v>
      </c>
      <c r="P36" s="34">
        <f t="shared" si="1"/>
        <v>1746.3573738</v>
      </c>
      <c r="Q36" s="141"/>
      <c r="R36" s="27">
        <f t="shared" si="2"/>
        <v>1</v>
      </c>
      <c r="S36" s="32">
        <f t="shared" si="3"/>
        <v>1</v>
      </c>
      <c r="T36" s="141"/>
      <c r="U36" s="38">
        <f t="shared" si="4"/>
        <v>8.5497447519301814E-2</v>
      </c>
      <c r="V36" s="32">
        <f t="shared" si="5"/>
        <v>8.8666666844739742E-2</v>
      </c>
      <c r="W36" s="141"/>
      <c r="X36" s="23">
        <f t="shared" si="6"/>
        <v>4000</v>
      </c>
      <c r="Y36" s="40">
        <f t="shared" si="7"/>
        <v>17551815.869596828</v>
      </c>
      <c r="Z36" s="40">
        <f t="shared" si="8"/>
        <v>349241.71209724405</v>
      </c>
      <c r="AA36" s="40">
        <f t="shared" si="9"/>
        <v>17834.223189743392</v>
      </c>
      <c r="AB36" s="41">
        <f t="shared" si="10"/>
        <v>11212.77015093941</v>
      </c>
      <c r="AD36" s="39">
        <f t="shared" si="11"/>
        <v>17934104.575034756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82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0"/>
        <v>16892.314999999999</v>
      </c>
      <c r="P37" s="34">
        <f t="shared" si="1"/>
        <v>1765.0302950999996</v>
      </c>
      <c r="Q37" s="141"/>
      <c r="R37" s="27">
        <f t="shared" si="2"/>
        <v>1</v>
      </c>
      <c r="S37" s="32">
        <f t="shared" si="3"/>
        <v>1</v>
      </c>
      <c r="T37" s="141"/>
      <c r="U37" s="38">
        <f t="shared" si="4"/>
        <v>8.5497533153082284E-2</v>
      </c>
      <c r="V37" s="32">
        <f t="shared" si="5"/>
        <v>8.8666666852478954E-2</v>
      </c>
      <c r="W37" s="141"/>
      <c r="X37" s="23">
        <f t="shared" si="6"/>
        <v>4000</v>
      </c>
      <c r="Y37" s="40">
        <f t="shared" si="7"/>
        <v>17741130.515019838</v>
      </c>
      <c r="Z37" s="40">
        <f t="shared" si="8"/>
        <v>353009.75129253796</v>
      </c>
      <c r="AA37" s="40">
        <f t="shared" si="9"/>
        <v>17755.614915678885</v>
      </c>
      <c r="AB37" s="41">
        <f t="shared" si="10"/>
        <v>11333.301096658693</v>
      </c>
      <c r="AD37" s="39">
        <f t="shared" si="11"/>
        <v>18127229.182324715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82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0"/>
        <v>17072.66</v>
      </c>
      <c r="P38" s="34">
        <f t="shared" si="1"/>
        <v>1783.7032164</v>
      </c>
      <c r="Q38" s="141"/>
      <c r="R38" s="27">
        <f t="shared" si="2"/>
        <v>1</v>
      </c>
      <c r="S38" s="32">
        <f t="shared" si="3"/>
        <v>1</v>
      </c>
      <c r="T38" s="141"/>
      <c r="U38" s="38">
        <f t="shared" si="4"/>
        <v>8.5497621573950036E-2</v>
      </c>
      <c r="V38" s="32">
        <f t="shared" si="5"/>
        <v>8.866666686046773E-2</v>
      </c>
      <c r="W38" s="141"/>
      <c r="X38" s="23">
        <f t="shared" si="6"/>
        <v>4000</v>
      </c>
      <c r="Y38" s="40">
        <f t="shared" si="7"/>
        <v>17930446.063232575</v>
      </c>
      <c r="Z38" s="40">
        <f t="shared" si="8"/>
        <v>356777.79048783192</v>
      </c>
      <c r="AA38" s="40">
        <f t="shared" si="9"/>
        <v>17671.218799906266</v>
      </c>
      <c r="AB38" s="41">
        <f t="shared" si="10"/>
        <v>11453.832042377979</v>
      </c>
      <c r="AD38" s="39">
        <f t="shared" si="11"/>
        <v>18320348.904562693</v>
      </c>
      <c r="AE38" s="12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82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0"/>
        <v>17253.005000000001</v>
      </c>
      <c r="P39" s="34">
        <f t="shared" si="1"/>
        <v>1802.3761377000001</v>
      </c>
      <c r="Q39" s="141"/>
      <c r="R39" s="27">
        <f t="shared" si="2"/>
        <v>1</v>
      </c>
      <c r="S39" s="32">
        <f t="shared" si="3"/>
        <v>1</v>
      </c>
      <c r="T39" s="141"/>
      <c r="U39" s="38">
        <f t="shared" si="4"/>
        <v>8.5497712841732396E-2</v>
      </c>
      <c r="V39" s="32">
        <f t="shared" si="5"/>
        <v>8.8666666868711386E-2</v>
      </c>
      <c r="W39" s="141"/>
      <c r="X39" s="23">
        <f t="shared" si="6"/>
        <v>4000</v>
      </c>
      <c r="Y39" s="40">
        <f t="shared" si="7"/>
        <v>18119762.543458685</v>
      </c>
      <c r="Z39" s="40">
        <f t="shared" si="8"/>
        <v>360545.82968312601</v>
      </c>
      <c r="AA39" s="40">
        <f t="shared" si="9"/>
        <v>17581.034842425524</v>
      </c>
      <c r="AB39" s="41">
        <f t="shared" si="10"/>
        <v>11574.362988097264</v>
      </c>
      <c r="AD39" s="39">
        <f t="shared" si="11"/>
        <v>18513463.77097233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82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0"/>
        <v>17433.349999999999</v>
      </c>
      <c r="P40" s="34">
        <f t="shared" si="1"/>
        <v>1821.0490589999997</v>
      </c>
      <c r="Q40" s="141"/>
      <c r="R40" s="27">
        <f t="shared" si="2"/>
        <v>1</v>
      </c>
      <c r="S40" s="32">
        <f t="shared" si="3"/>
        <v>1</v>
      </c>
      <c r="T40" s="141"/>
      <c r="U40" s="38">
        <f t="shared" si="4"/>
        <v>8.5497807016891969E-2</v>
      </c>
      <c r="V40" s="32">
        <f t="shared" si="5"/>
        <v>8.8666666877215264E-2</v>
      </c>
      <c r="W40" s="141"/>
      <c r="X40" s="23">
        <f t="shared" si="6"/>
        <v>4000</v>
      </c>
      <c r="Y40" s="40">
        <f t="shared" si="7"/>
        <v>18309079.985545777</v>
      </c>
      <c r="Z40" s="40">
        <f t="shared" si="8"/>
        <v>364313.86887841998</v>
      </c>
      <c r="AA40" s="40">
        <f t="shared" si="9"/>
        <v>17485.06304323666</v>
      </c>
      <c r="AB40" s="41">
        <f t="shared" si="10"/>
        <v>11694.893933816549</v>
      </c>
      <c r="AD40" s="39">
        <f t="shared" si="11"/>
        <v>18706573.811401252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82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0"/>
        <v>17613.695</v>
      </c>
      <c r="P41" s="34">
        <f t="shared" si="1"/>
        <v>1839.7219802999998</v>
      </c>
      <c r="Q41" s="141"/>
      <c r="R41" s="27">
        <f t="shared" si="2"/>
        <v>1</v>
      </c>
      <c r="S41" s="32">
        <f t="shared" si="3"/>
        <v>1</v>
      </c>
      <c r="T41" s="141"/>
      <c r="U41" s="38">
        <f t="shared" si="4"/>
        <v>8.5497904160526744E-2</v>
      </c>
      <c r="V41" s="32">
        <f t="shared" si="5"/>
        <v>8.8666666885984818E-2</v>
      </c>
      <c r="W41" s="141"/>
      <c r="X41" s="23">
        <f t="shared" si="6"/>
        <v>4000</v>
      </c>
      <c r="Y41" s="40">
        <f t="shared" si="7"/>
        <v>18498398.419972025</v>
      </c>
      <c r="Z41" s="40">
        <f t="shared" si="8"/>
        <v>368081.908073714</v>
      </c>
      <c r="AA41" s="40">
        <f t="shared" si="9"/>
        <v>17383.303402339676</v>
      </c>
      <c r="AB41" s="41">
        <f t="shared" si="10"/>
        <v>11815.424879535834</v>
      </c>
      <c r="AD41" s="39">
        <f t="shared" si="11"/>
        <v>18899679.056327615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82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0"/>
        <v>17794.04</v>
      </c>
      <c r="P42" s="34">
        <f t="shared" si="1"/>
        <v>1858.3949015999999</v>
      </c>
      <c r="Q42" s="141"/>
      <c r="R42" s="27">
        <f t="shared" si="2"/>
        <v>1</v>
      </c>
      <c r="S42" s="32">
        <f t="shared" si="3"/>
        <v>1</v>
      </c>
      <c r="T42" s="141"/>
      <c r="U42" s="38">
        <f t="shared" si="4"/>
        <v>8.5498004334369992E-2</v>
      </c>
      <c r="V42" s="32">
        <f t="shared" si="5"/>
        <v>8.8666666895025489E-2</v>
      </c>
      <c r="W42" s="141"/>
      <c r="X42" s="23">
        <f t="shared" si="6"/>
        <v>4000</v>
      </c>
      <c r="Y42" s="40">
        <f t="shared" si="7"/>
        <v>18687717.877852716</v>
      </c>
      <c r="Z42" s="40">
        <f t="shared" si="8"/>
        <v>371849.94726900797</v>
      </c>
      <c r="AA42" s="40">
        <f t="shared" si="9"/>
        <v>17275.755919734569</v>
      </c>
      <c r="AB42" s="41">
        <f t="shared" si="10"/>
        <v>11935.955825255116</v>
      </c>
      <c r="AD42" s="39">
        <f t="shared" si="11"/>
        <v>19092779.536866713</v>
      </c>
      <c r="AE42" s="12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82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0"/>
        <v>17974.385000000002</v>
      </c>
      <c r="P43" s="34">
        <f t="shared" si="1"/>
        <v>1877.0678229</v>
      </c>
      <c r="Q43" s="141"/>
      <c r="R43" s="27">
        <f t="shared" si="2"/>
        <v>1</v>
      </c>
      <c r="S43" s="32">
        <f t="shared" si="3"/>
        <v>1</v>
      </c>
      <c r="T43" s="141"/>
      <c r="U43" s="38">
        <f t="shared" si="4"/>
        <v>8.549810760079038E-2</v>
      </c>
      <c r="V43" s="32">
        <f t="shared" si="5"/>
        <v>8.8666666904342842E-2</v>
      </c>
      <c r="W43" s="141"/>
      <c r="X43" s="23">
        <f t="shared" si="6"/>
        <v>4000</v>
      </c>
      <c r="Y43" s="40">
        <f t="shared" si="7"/>
        <v>18877038.390946891</v>
      </c>
      <c r="Z43" s="40">
        <f t="shared" si="8"/>
        <v>375617.98646430206</v>
      </c>
      <c r="AA43" s="40">
        <f t="shared" si="9"/>
        <v>17162.420595421347</v>
      </c>
      <c r="AB43" s="41">
        <f t="shared" si="10"/>
        <v>12056.486770974403</v>
      </c>
      <c r="AD43" s="39">
        <f t="shared" si="11"/>
        <v>19285875.284777589</v>
      </c>
      <c r="AE43" s="120"/>
      <c r="AF43" s="43" t="s">
        <v>44</v>
      </c>
      <c r="AG43" s="44"/>
      <c r="AH43" s="45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82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0"/>
        <v>18154.73</v>
      </c>
      <c r="P44" s="34">
        <f t="shared" si="1"/>
        <v>1895.7407441999999</v>
      </c>
      <c r="Q44" s="141"/>
      <c r="R44" s="27">
        <f t="shared" si="2"/>
        <v>1</v>
      </c>
      <c r="S44" s="32">
        <f t="shared" si="3"/>
        <v>1</v>
      </c>
      <c r="T44" s="141"/>
      <c r="U44" s="38">
        <f t="shared" si="4"/>
        <v>8.5498214022791841E-2</v>
      </c>
      <c r="V44" s="32">
        <f t="shared" si="5"/>
        <v>8.8666666913942441E-2</v>
      </c>
      <c r="W44" s="141"/>
      <c r="X44" s="23">
        <f t="shared" si="6"/>
        <v>4000</v>
      </c>
      <c r="Y44" s="40">
        <f t="shared" si="7"/>
        <v>19066359.991663892</v>
      </c>
      <c r="Z44" s="40">
        <f t="shared" si="8"/>
        <v>379386.02565959602</v>
      </c>
      <c r="AA44" s="40">
        <f t="shared" si="9"/>
        <v>17043.297429400001</v>
      </c>
      <c r="AB44" s="41">
        <f t="shared" si="10"/>
        <v>12177.017716693686</v>
      </c>
      <c r="AD44" s="39">
        <f t="shared" si="11"/>
        <v>19478966.332469583</v>
      </c>
      <c r="AE44" s="120"/>
      <c r="AF44" s="85" t="s">
        <v>46</v>
      </c>
      <c r="AG44" s="86"/>
      <c r="AH44" s="87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82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0"/>
        <v>18335.075000000001</v>
      </c>
      <c r="P45" s="34">
        <f t="shared" si="1"/>
        <v>1914.4136655</v>
      </c>
      <c r="Q45" s="141"/>
      <c r="R45" s="27">
        <f t="shared" si="2"/>
        <v>1</v>
      </c>
      <c r="S45" s="32">
        <f t="shared" si="3"/>
        <v>1</v>
      </c>
      <c r="T45" s="141"/>
      <c r="U45" s="38">
        <f t="shared" si="4"/>
        <v>8.5498323664013706E-2</v>
      </c>
      <c r="V45" s="32">
        <f t="shared" si="5"/>
        <v>8.8666666923829934E-2</v>
      </c>
      <c r="W45" s="141"/>
      <c r="X45" s="23">
        <f t="shared" si="6"/>
        <v>4000</v>
      </c>
      <c r="Y45" s="40">
        <f t="shared" si="7"/>
        <v>19255682.713069994</v>
      </c>
      <c r="Z45" s="40">
        <f t="shared" si="8"/>
        <v>383154.06485488999</v>
      </c>
      <c r="AA45" s="40">
        <f t="shared" si="9"/>
        <v>16918.38642167053</v>
      </c>
      <c r="AB45" s="41">
        <f t="shared" si="10"/>
        <v>12297.548662412972</v>
      </c>
      <c r="AD45" s="39">
        <f t="shared" si="11"/>
        <v>19672052.713008966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82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0"/>
        <v>18515.419999999998</v>
      </c>
      <c r="P46" s="34">
        <f t="shared" si="1"/>
        <v>1933.0865867999996</v>
      </c>
      <c r="Q46" s="141"/>
      <c r="R46" s="27">
        <f t="shared" si="2"/>
        <v>1</v>
      </c>
      <c r="S46" s="32">
        <f t="shared" si="3"/>
        <v>1</v>
      </c>
      <c r="T46" s="141"/>
      <c r="U46" s="38">
        <f t="shared" si="4"/>
        <v>8.5498436588730603E-2</v>
      </c>
      <c r="V46" s="32">
        <f t="shared" si="5"/>
        <v>8.8666666934011013E-2</v>
      </c>
      <c r="W46" s="141"/>
      <c r="X46" s="23">
        <f t="shared" si="6"/>
        <v>4000</v>
      </c>
      <c r="Y46" s="40">
        <f t="shared" si="7"/>
        <v>19445006.588894963</v>
      </c>
      <c r="Z46" s="40">
        <f t="shared" si="8"/>
        <v>386922.10405018396</v>
      </c>
      <c r="AA46" s="40">
        <f t="shared" si="9"/>
        <v>16787.687572232946</v>
      </c>
      <c r="AB46" s="41">
        <f t="shared" si="10"/>
        <v>12418.079608132253</v>
      </c>
      <c r="AD46" s="39">
        <f t="shared" si="11"/>
        <v>19865134.460125513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82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0"/>
        <v>18695.764999999999</v>
      </c>
      <c r="P47" s="34">
        <f t="shared" si="1"/>
        <v>1951.7595080999997</v>
      </c>
      <c r="Q47" s="141"/>
      <c r="R47" s="27">
        <f t="shared" si="2"/>
        <v>1</v>
      </c>
      <c r="S47" s="32">
        <f t="shared" si="3"/>
        <v>1</v>
      </c>
      <c r="T47" s="141"/>
      <c r="U47" s="38">
        <f t="shared" si="4"/>
        <v>8.5498552861852498E-2</v>
      </c>
      <c r="V47" s="32">
        <f t="shared" si="5"/>
        <v>8.8666666944491462E-2</v>
      </c>
      <c r="W47" s="141"/>
      <c r="X47" s="23">
        <f t="shared" si="6"/>
        <v>4000</v>
      </c>
      <c r="Y47" s="40">
        <f t="shared" si="7"/>
        <v>19634331.653538667</v>
      </c>
      <c r="Z47" s="40">
        <f t="shared" si="8"/>
        <v>390690.14324547793</v>
      </c>
      <c r="AA47" s="40">
        <f t="shared" si="9"/>
        <v>16651.200881087239</v>
      </c>
      <c r="AB47" s="41">
        <f t="shared" si="10"/>
        <v>12538.610553851538</v>
      </c>
      <c r="AD47" s="39">
        <f t="shared" ref="AD47:AD54" si="13">SUM(X47:AB47)</f>
        <v>20058211.608219083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82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0"/>
        <v>18876.11</v>
      </c>
      <c r="P48" s="34">
        <f t="shared" si="1"/>
        <v>1970.4324293999998</v>
      </c>
      <c r="Q48" s="141"/>
      <c r="R48" s="27">
        <f t="shared" si="2"/>
        <v>1</v>
      </c>
      <c r="S48" s="32">
        <f t="shared" si="3"/>
        <v>1</v>
      </c>
      <c r="T48" s="141"/>
      <c r="U48" s="38">
        <f t="shared" si="4"/>
        <v>8.5498672548924695E-2</v>
      </c>
      <c r="V48" s="32">
        <f t="shared" si="5"/>
        <v>8.8666666955277057E-2</v>
      </c>
      <c r="W48" s="141"/>
      <c r="X48" s="23">
        <f t="shared" si="6"/>
        <v>4000</v>
      </c>
      <c r="Y48" s="40">
        <f t="shared" si="7"/>
        <v>19823657.942077655</v>
      </c>
      <c r="Z48" s="40">
        <f t="shared" si="8"/>
        <v>394458.18244077195</v>
      </c>
      <c r="AA48" s="40">
        <f t="shared" si="9"/>
        <v>16508.92634823341</v>
      </c>
      <c r="AB48" s="41">
        <f t="shared" si="10"/>
        <v>12659.141499570824</v>
      </c>
      <c r="AD48" s="39">
        <f t="shared" si="13"/>
        <v>20251284.192366231</v>
      </c>
      <c r="AE48" s="120"/>
      <c r="AF48" s="85" t="s">
        <v>47</v>
      </c>
      <c r="AG48" s="86"/>
      <c r="AH48" s="87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82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0"/>
        <v>19056.455000000002</v>
      </c>
      <c r="P49" s="34">
        <f t="shared" si="1"/>
        <v>1989.1053507000001</v>
      </c>
      <c r="Q49" s="141"/>
      <c r="R49" s="27">
        <f t="shared" si="2"/>
        <v>1</v>
      </c>
      <c r="S49" s="32">
        <f t="shared" si="3"/>
        <v>1</v>
      </c>
      <c r="T49" s="141"/>
      <c r="U49" s="38">
        <f t="shared" si="4"/>
        <v>8.549879571612784E-2</v>
      </c>
      <c r="V49" s="32">
        <f t="shared" si="5"/>
        <v>8.8666666966373694E-2</v>
      </c>
      <c r="W49" s="141"/>
      <c r="X49" s="23">
        <f t="shared" si="6"/>
        <v>4000</v>
      </c>
      <c r="Y49" s="40">
        <f t="shared" si="7"/>
        <v>20012985.490271758</v>
      </c>
      <c r="Z49" s="40">
        <f t="shared" si="8"/>
        <v>398226.22163606598</v>
      </c>
      <c r="AA49" s="40">
        <f t="shared" si="9"/>
        <v>16360.863973671461</v>
      </c>
      <c r="AB49" s="41">
        <f t="shared" si="10"/>
        <v>12779.672445290109</v>
      </c>
      <c r="AD49" s="39">
        <f t="shared" si="13"/>
        <v>20444352.248326782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82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0"/>
        <v>19236.8</v>
      </c>
      <c r="P50" s="34">
        <f t="shared" si="1"/>
        <v>2007.7782719999998</v>
      </c>
      <c r="Q50" s="141"/>
      <c r="R50" s="27">
        <f t="shared" si="2"/>
        <v>1</v>
      </c>
      <c r="S50" s="32">
        <f t="shared" si="3"/>
        <v>1</v>
      </c>
      <c r="T50" s="141"/>
      <c r="U50" s="38">
        <f t="shared" si="4"/>
        <v>8.5498922430277902E-2</v>
      </c>
      <c r="V50" s="32">
        <f t="shared" si="5"/>
        <v>8.8666666977787273E-2</v>
      </c>
      <c r="W50" s="141"/>
      <c r="X50" s="23">
        <f t="shared" si="6"/>
        <v>4000</v>
      </c>
      <c r="Y50" s="40">
        <f t="shared" si="7"/>
        <v>20202314.334570665</v>
      </c>
      <c r="Z50" s="40">
        <f t="shared" si="8"/>
        <v>401994.26083135989</v>
      </c>
      <c r="AA50" s="40">
        <f t="shared" si="9"/>
        <v>16207.01375740139</v>
      </c>
      <c r="AB50" s="41">
        <f t="shared" si="10"/>
        <v>12900.203391009391</v>
      </c>
      <c r="AD50" s="39">
        <f t="shared" si="13"/>
        <v>20637415.812550433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82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0"/>
        <v>19417.145</v>
      </c>
      <c r="P51" s="34">
        <f t="shared" si="1"/>
        <v>2026.4511932999999</v>
      </c>
      <c r="Q51" s="141"/>
      <c r="R51" s="27">
        <f t="shared" si="2"/>
        <v>1</v>
      </c>
      <c r="S51" s="32">
        <f t="shared" si="3"/>
        <v>1</v>
      </c>
      <c r="T51" s="141"/>
      <c r="U51" s="38">
        <f t="shared" si="4"/>
        <v>8.5499052758826175E-2</v>
      </c>
      <c r="V51" s="32">
        <f t="shared" si="5"/>
        <v>8.8666666989523801E-2</v>
      </c>
      <c r="W51" s="141"/>
      <c r="X51" s="23">
        <f t="shared" si="6"/>
        <v>4000</v>
      </c>
      <c r="Y51" s="40">
        <f t="shared" si="7"/>
        <v>20391644.512120537</v>
      </c>
      <c r="Z51" s="40">
        <f t="shared" si="8"/>
        <v>405762.30002665397</v>
      </c>
      <c r="AA51" s="40">
        <f t="shared" si="9"/>
        <v>16047.375699423203</v>
      </c>
      <c r="AB51" s="41">
        <f t="shared" si="10"/>
        <v>13020.734336728678</v>
      </c>
      <c r="AD51" s="39">
        <f t="shared" si="13"/>
        <v>20830474.922183346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82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0"/>
        <v>19597.489999999998</v>
      </c>
      <c r="P52" s="34">
        <f t="shared" si="1"/>
        <v>2045.1241145999998</v>
      </c>
      <c r="Q52" s="141"/>
      <c r="R52" s="27">
        <f t="shared" si="2"/>
        <v>1</v>
      </c>
      <c r="S52" s="32">
        <f t="shared" si="3"/>
        <v>1</v>
      </c>
      <c r="T52" s="141"/>
      <c r="U52" s="38">
        <f t="shared" si="4"/>
        <v>8.549918676985932E-2</v>
      </c>
      <c r="V52" s="32">
        <f t="shared" si="5"/>
        <v>8.8666667001589275E-2</v>
      </c>
      <c r="W52" s="141"/>
      <c r="X52" s="23">
        <f t="shared" si="6"/>
        <v>4000</v>
      </c>
      <c r="Y52" s="40">
        <f t="shared" si="7"/>
        <v>20580976.060770582</v>
      </c>
      <c r="Z52" s="40">
        <f t="shared" si="8"/>
        <v>409530.33922194794</v>
      </c>
      <c r="AA52" s="40">
        <f t="shared" si="9"/>
        <v>15881.949799736887</v>
      </c>
      <c r="AB52" s="41">
        <f t="shared" si="10"/>
        <v>13141.265282447961</v>
      </c>
      <c r="AD52" s="39">
        <f t="shared" si="13"/>
        <v>21023529.615074713</v>
      </c>
      <c r="AE52" s="120"/>
      <c r="AF52" s="85" t="s">
        <v>48</v>
      </c>
      <c r="AG52" s="86"/>
      <c r="AH52" s="87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82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0"/>
        <v>19777.834999999999</v>
      </c>
      <c r="P53" s="34">
        <f t="shared" si="1"/>
        <v>2063.7970359000001</v>
      </c>
      <c r="Q53" s="141"/>
      <c r="R53" s="27">
        <f t="shared" si="2"/>
        <v>1</v>
      </c>
      <c r="S53" s="32">
        <f t="shared" si="3"/>
        <v>1</v>
      </c>
      <c r="T53" s="141"/>
      <c r="U53" s="38">
        <f t="shared" si="4"/>
        <v>8.5499324532099311E-2</v>
      </c>
      <c r="V53" s="32">
        <f t="shared" si="5"/>
        <v>8.8666667013989814E-2</v>
      </c>
      <c r="W53" s="141"/>
      <c r="X53" s="23">
        <f t="shared" si="6"/>
        <v>4000</v>
      </c>
      <c r="Y53" s="40">
        <f t="shared" si="7"/>
        <v>20770309.019079659</v>
      </c>
      <c r="Z53" s="40">
        <f t="shared" si="8"/>
        <v>413298.37841724191</v>
      </c>
      <c r="AA53" s="40">
        <f t="shared" si="9"/>
        <v>15710.73605834246</v>
      </c>
      <c r="AB53" s="41">
        <f t="shared" si="10"/>
        <v>13261.796228167246</v>
      </c>
      <c r="AD53" s="39">
        <f t="shared" si="13"/>
        <v>21216579.929783411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82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0"/>
        <v>19958.18</v>
      </c>
      <c r="P54" s="34">
        <f t="shared" si="1"/>
        <v>2082.4699572</v>
      </c>
      <c r="Q54" s="142"/>
      <c r="R54" s="27">
        <f t="shared" si="2"/>
        <v>1</v>
      </c>
      <c r="S54" s="32">
        <f t="shared" si="3"/>
        <v>1</v>
      </c>
      <c r="T54" s="142"/>
      <c r="U54" s="38">
        <f t="shared" si="4"/>
        <v>8.5499466114903444E-2</v>
      </c>
      <c r="V54" s="32">
        <f t="shared" si="5"/>
        <v>8.8666667026731552E-2</v>
      </c>
      <c r="W54" s="142"/>
      <c r="X54" s="23">
        <f t="shared" si="6"/>
        <v>4000</v>
      </c>
      <c r="Y54" s="40">
        <f t="shared" si="7"/>
        <v>20959643.426322829</v>
      </c>
      <c r="Z54" s="40">
        <f t="shared" si="8"/>
        <v>417066.41761253594</v>
      </c>
      <c r="AA54" s="40">
        <f t="shared" si="9"/>
        <v>15533.734475239909</v>
      </c>
      <c r="AB54" s="41">
        <f t="shared" si="10"/>
        <v>13382.327173886531</v>
      </c>
      <c r="AD54" s="39">
        <f t="shared" si="13"/>
        <v>21409625.905584492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785035086.87623382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768198991.87102377</v>
      </c>
      <c r="Z56" s="65">
        <f>SUM(Z9:Z54)</f>
        <v>15285134.643047366</v>
      </c>
      <c r="AA56" s="65">
        <f>SUM(AA9:AA54)</f>
        <v>808122.84098336031</v>
      </c>
      <c r="AB56" s="72">
        <f>SUM(AB9:AB54)</f>
        <v>490837.52117932099</v>
      </c>
      <c r="AD56" s="66">
        <f>X56+Y56+Z56+AA56+AB56</f>
        <v>785035086.87623382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L30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1" customWidth="1"/>
    <col min="15" max="15" width="20.33203125" style="25" customWidth="1"/>
    <col min="16" max="16" width="16.44140625" style="25" customWidth="1"/>
    <col min="17" max="17" width="3.109375" style="28" customWidth="1"/>
    <col min="18" max="18" width="14.109375" customWidth="1"/>
    <col min="19" max="19" width="13.44140625" customWidth="1"/>
    <col min="20" max="20" width="3.109375" style="28" customWidth="1"/>
    <col min="21" max="21" width="15.6640625" style="28" customWidth="1"/>
    <col min="22" max="22" width="18.44140625" style="28" customWidth="1"/>
    <col min="23" max="23" width="5.6640625" style="28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0"/>
      <c r="L1" s="140"/>
      <c r="N1" s="140"/>
      <c r="Q1" s="140"/>
      <c r="R1" s="73"/>
      <c r="S1" s="73"/>
      <c r="T1" s="140"/>
      <c r="U1" s="73"/>
      <c r="V1" s="73"/>
      <c r="W1" s="140"/>
      <c r="AE1" s="120"/>
    </row>
    <row r="2" spans="1:36" ht="14.4" customHeight="1" thickBot="1" x14ac:dyDescent="0.35">
      <c r="B2" s="121" t="s">
        <v>0</v>
      </c>
      <c r="C2" s="122"/>
      <c r="D2" s="123"/>
      <c r="F2" s="120"/>
      <c r="G2" s="120"/>
      <c r="H2" s="141"/>
      <c r="K2" s="2"/>
      <c r="L2" s="141"/>
      <c r="O2" s="88" t="s">
        <v>57</v>
      </c>
      <c r="P2" s="89"/>
      <c r="Q2" s="141"/>
      <c r="R2" s="73"/>
      <c r="S2" s="73"/>
      <c r="T2" s="141"/>
      <c r="U2" s="73"/>
      <c r="V2" s="73"/>
      <c r="W2" s="141"/>
      <c r="Y2" s="144" t="s">
        <v>80</v>
      </c>
      <c r="Z2" s="145"/>
      <c r="AA2" s="146"/>
      <c r="AB2" s="9"/>
      <c r="AC2" s="9"/>
      <c r="AE2" s="120"/>
    </row>
    <row r="3" spans="1:36" ht="14.4" customHeight="1" thickBot="1" x14ac:dyDescent="0.35">
      <c r="B3" s="124"/>
      <c r="C3" s="125"/>
      <c r="D3" s="126"/>
      <c r="F3" s="120"/>
      <c r="G3" s="120"/>
      <c r="H3" s="141"/>
      <c r="K3" s="2"/>
      <c r="L3" s="141"/>
      <c r="O3" s="153" t="s">
        <v>79</v>
      </c>
      <c r="P3" s="154"/>
      <c r="Q3" s="141"/>
      <c r="R3" s="73"/>
      <c r="S3" s="73"/>
      <c r="T3" s="141"/>
      <c r="U3" s="73"/>
      <c r="V3" s="73"/>
      <c r="W3" s="141"/>
      <c r="Y3" s="147"/>
      <c r="Z3" s="148"/>
      <c r="AA3" s="149"/>
      <c r="AB3" s="9"/>
      <c r="AC3" s="9"/>
      <c r="AE3" s="120"/>
      <c r="AF3" s="98" t="s">
        <v>14</v>
      </c>
      <c r="AG3" s="99"/>
      <c r="AH3" s="100"/>
    </row>
    <row r="4" spans="1:36" ht="14.4" customHeight="1" thickBot="1" x14ac:dyDescent="0.35">
      <c r="H4" s="141"/>
      <c r="K4" s="2"/>
      <c r="L4" s="141"/>
      <c r="O4" s="155"/>
      <c r="P4" s="156"/>
      <c r="Q4" s="141"/>
      <c r="R4" s="73"/>
      <c r="S4" s="73"/>
      <c r="T4" s="141"/>
      <c r="U4" s="73"/>
      <c r="V4" s="73"/>
      <c r="W4" s="141"/>
      <c r="Y4" s="150"/>
      <c r="Z4" s="151"/>
      <c r="AA4" s="152"/>
      <c r="AB4" s="9"/>
      <c r="AC4" s="9"/>
      <c r="AE4" s="120"/>
      <c r="AF4" s="101"/>
      <c r="AG4" s="102"/>
      <c r="AH4" s="103"/>
    </row>
    <row r="5" spans="1:36" ht="14.4" customHeight="1" thickBot="1" x14ac:dyDescent="0.35">
      <c r="D5" s="104" t="s">
        <v>2</v>
      </c>
      <c r="E5" s="105"/>
      <c r="H5" s="141"/>
      <c r="I5" s="104" t="s">
        <v>7</v>
      </c>
      <c r="J5" s="108"/>
      <c r="K5" s="105"/>
      <c r="L5" s="141"/>
      <c r="M5" s="108" t="s">
        <v>3</v>
      </c>
      <c r="O5" s="110"/>
      <c r="P5" s="111"/>
      <c r="Q5" s="141"/>
      <c r="R5" s="108" t="s">
        <v>21</v>
      </c>
      <c r="S5" s="105"/>
      <c r="T5" s="141"/>
      <c r="U5" s="104" t="s">
        <v>30</v>
      </c>
      <c r="V5" s="105"/>
      <c r="W5" s="141"/>
      <c r="AE5" s="120"/>
    </row>
    <row r="6" spans="1:36" ht="14.4" customHeight="1" thickBot="1" x14ac:dyDescent="0.35">
      <c r="D6" s="106"/>
      <c r="E6" s="107"/>
      <c r="H6" s="141"/>
      <c r="I6" s="106"/>
      <c r="J6" s="109"/>
      <c r="K6" s="107"/>
      <c r="L6" s="141"/>
      <c r="M6" s="109"/>
      <c r="O6" s="112"/>
      <c r="P6" s="113"/>
      <c r="Q6" s="141"/>
      <c r="R6" s="109"/>
      <c r="S6" s="107"/>
      <c r="T6" s="141"/>
      <c r="U6" s="106"/>
      <c r="V6" s="107"/>
      <c r="W6" s="141"/>
      <c r="AE6" s="120"/>
      <c r="AF6" s="60" t="s">
        <v>31</v>
      </c>
      <c r="AG6" s="44"/>
      <c r="AH6" s="44"/>
      <c r="AI6" s="44"/>
      <c r="AJ6" s="57"/>
    </row>
    <row r="7" spans="1:36" ht="15" customHeight="1" thickBot="1" x14ac:dyDescent="0.35">
      <c r="B7" s="143" t="s">
        <v>5</v>
      </c>
      <c r="C7" s="143"/>
      <c r="D7" s="116" t="s">
        <v>4</v>
      </c>
      <c r="E7" s="116"/>
      <c r="F7" s="117" t="s">
        <v>6</v>
      </c>
      <c r="G7" s="117"/>
      <c r="H7" s="141"/>
      <c r="I7" s="68" t="s">
        <v>60</v>
      </c>
      <c r="J7" s="15" t="s">
        <v>61</v>
      </c>
      <c r="K7" s="21" t="s">
        <v>62</v>
      </c>
      <c r="L7" s="141"/>
      <c r="M7" s="1" t="s">
        <v>8</v>
      </c>
      <c r="O7" s="114"/>
      <c r="P7" s="115"/>
      <c r="Q7" s="141"/>
      <c r="R7" s="73"/>
      <c r="S7" s="73"/>
      <c r="T7" s="141"/>
      <c r="U7" s="73"/>
      <c r="V7" s="73"/>
      <c r="W7" s="141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8" t="s">
        <v>58</v>
      </c>
      <c r="AE7" s="120"/>
      <c r="AF7" s="63" t="s">
        <v>56</v>
      </c>
      <c r="AG7" s="25">
        <v>80</v>
      </c>
      <c r="AH7" s="24" t="s">
        <v>19</v>
      </c>
      <c r="AI7" s="25">
        <v>0.08</v>
      </c>
      <c r="AJ7" s="47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1"/>
      <c r="I8" s="69"/>
      <c r="J8" s="8"/>
      <c r="K8" s="19"/>
      <c r="L8" s="141"/>
      <c r="M8" s="22"/>
      <c r="O8" s="29"/>
      <c r="P8" s="33"/>
      <c r="Q8" s="141"/>
      <c r="R8" s="75"/>
      <c r="S8" s="74"/>
      <c r="T8" s="141"/>
      <c r="U8" s="75"/>
      <c r="V8" s="74"/>
      <c r="W8" s="141"/>
      <c r="X8" s="36"/>
      <c r="Y8" s="11"/>
      <c r="Z8" s="35"/>
      <c r="AA8" s="35"/>
      <c r="AB8" s="35"/>
      <c r="AD8" s="119"/>
      <c r="AE8" s="120"/>
      <c r="AF8" s="58" t="s">
        <v>15</v>
      </c>
      <c r="AG8" s="25">
        <v>3</v>
      </c>
      <c r="AH8" s="24" t="s">
        <v>19</v>
      </c>
      <c r="AI8" s="24"/>
      <c r="AJ8" s="47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7">
        <f>'[1]Szenario 3'!$K9</f>
        <v>1226.1884987000001</v>
      </c>
      <c r="H9" s="141"/>
      <c r="I9" s="70">
        <f>'[2]Szenario 1'!$F9</f>
        <v>7</v>
      </c>
      <c r="J9" s="80">
        <f>'[2]Szenario 2'!$F9</f>
        <v>16</v>
      </c>
      <c r="K9" s="81">
        <f>'[2]Szenario 3'!$F9</f>
        <v>25</v>
      </c>
      <c r="L9" s="141"/>
      <c r="M9" s="78">
        <f>'[3]E-Auto'!$D7*(1/100)</f>
        <v>1.6900000000000001E-3</v>
      </c>
      <c r="O9" s="30">
        <f>F9</f>
        <v>11842.655000000001</v>
      </c>
      <c r="P9" s="34">
        <f>G9+(K9)</f>
        <v>1251.1884987000001</v>
      </c>
      <c r="Q9" s="141"/>
      <c r="R9" s="27">
        <f>IF(O9&lt;$AG$18,1,2)</f>
        <v>1</v>
      </c>
      <c r="S9" s="32">
        <f>IF(P9&lt;$AG$10,1,2)</f>
        <v>1</v>
      </c>
      <c r="T9" s="141"/>
      <c r="U9" s="38">
        <f>($AI$15/$AG$20)*(1+0.15*(O9/$AG$18)^4)+$AH$33</f>
        <v>8.5495987728614276E-2</v>
      </c>
      <c r="V9" s="32">
        <f>($AI$7/$AG$12)*(1+0.15*(P9/$AG$10)^4)+$AH$32</f>
        <v>8.8666666713586528E-2</v>
      </c>
      <c r="W9" s="141"/>
      <c r="X9" s="73">
        <f>($AG$7*$AG$8*S9+$AG$15*$AG$16*R9)*$AG$24</f>
        <v>4000</v>
      </c>
      <c r="Y9" s="40">
        <f>(O9*U9*$AG$30+P9*V9*$AG$29)*365</f>
        <v>12446308.913122371</v>
      </c>
      <c r="Z9" s="40">
        <f>(O9*$AI$15*$AG$37+P9*$AI$7*$AG$36)*365</f>
        <v>247544.07382430602</v>
      </c>
      <c r="AA9" s="40">
        <f>O9*$AI$15*($AG$41+$AG$40*(1-M9))*365</f>
        <v>17062.630793206572</v>
      </c>
      <c r="AB9" s="41">
        <f>365*((P9*$AI$7*($AG$53*$AG$54+$AG$49*$AG$50+$AG$45*$AG$46))+(O9*1.6*$AI$15*($AG$53*$AG$55+$AG$49*$AG$51+$AG$45*$AG$47)))</f>
        <v>7982.9422808044446</v>
      </c>
      <c r="AD9" s="39">
        <f>SUM(X9:AB9)</f>
        <v>12722898.560020687</v>
      </c>
      <c r="AE9" s="120"/>
      <c r="AF9" s="94" t="s">
        <v>16</v>
      </c>
      <c r="AG9" s="16"/>
      <c r="AH9" s="97"/>
      <c r="AI9" s="24"/>
      <c r="AJ9" s="47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7">
        <f>'[1]Szenario 3'!$K10</f>
        <v>1244.86142</v>
      </c>
      <c r="H10" s="141"/>
      <c r="I10" s="71">
        <f>'[2]Szenario 1'!$F10</f>
        <v>7</v>
      </c>
      <c r="J10" s="83">
        <f>'[2]Szenario 2'!$F10</f>
        <v>16</v>
      </c>
      <c r="K10" s="84">
        <f>'[2]Szenario 3'!$F10</f>
        <v>25</v>
      </c>
      <c r="L10" s="141"/>
      <c r="M10" s="78">
        <f>'[3]E-Auto'!$D8*(1/100)</f>
        <v>2.3700000000000001E-3</v>
      </c>
      <c r="O10" s="30">
        <f t="shared" ref="O10:O54" si="0">F10</f>
        <v>12023</v>
      </c>
      <c r="P10" s="34">
        <f t="shared" ref="P10:P53" si="1">G10+(K10)</f>
        <v>1269.86142</v>
      </c>
      <c r="Q10" s="141"/>
      <c r="R10" s="27">
        <f t="shared" ref="R10:R54" si="2">IF(O10&lt;$AG$18,1,2)</f>
        <v>1</v>
      </c>
      <c r="S10" s="32">
        <f t="shared" ref="S10:S54" si="3">IF(P10&lt;$AG$10,1,2)</f>
        <v>1</v>
      </c>
      <c r="T10" s="141"/>
      <c r="U10" s="38">
        <f t="shared" ref="U10:U54" si="4">($AI$15/$AG$20)*(1+0.15*(O10/$AG$18)^4)+$AH$33</f>
        <v>8.5496018404245255E-2</v>
      </c>
      <c r="V10" s="32">
        <f t="shared" ref="V10:V54" si="5">($AI$7/$AG$12)*(1+0.15*(P10/$AG$10)^4)+$AH$32</f>
        <v>8.8666666716450807E-2</v>
      </c>
      <c r="W10" s="141"/>
      <c r="X10" s="73">
        <f t="shared" ref="X10:X54" si="6">($AG$7*$AG$8*S10+$AG$15*$AG$16*R10)*$AG$24</f>
        <v>4000</v>
      </c>
      <c r="Y10" s="40">
        <f t="shared" ref="Y10:Y54" si="7">(O10*U10*$AG$30+P10*V10*$AG$29)*365</f>
        <v>12635608.130454078</v>
      </c>
      <c r="Z10" s="40">
        <f t="shared" ref="Z10:Z54" si="8">(O10*$AI$15*$AG$37+P10*$AI$7*$AG$36)*365</f>
        <v>251312.11301960002</v>
      </c>
      <c r="AA10" s="40">
        <f t="shared" ref="AA10:AA54" si="9">O10*$AI$15*($AG$41+$AG$40*(1-M10))*365</f>
        <v>17314.231670626003</v>
      </c>
      <c r="AB10" s="41">
        <f t="shared" ref="AB10:AB54" si="10">365*((P10*$AI$7*($AG$53*$AG$54+$AG$49*$AG$50+$AG$45*$AG$46))+(O10*1.6*$AI$15*($AG$53*$AG$55+$AG$49*$AG$51+$AG$45*$AG$47)))</f>
        <v>8103.473226523728</v>
      </c>
      <c r="AD10" s="39">
        <f t="shared" ref="AD10:AD46" si="11">SUM(X10:AB10)</f>
        <v>12916337.948370827</v>
      </c>
      <c r="AE10" s="120"/>
      <c r="AF10" s="95"/>
      <c r="AG10" s="17">
        <v>80400</v>
      </c>
      <c r="AH10" s="97"/>
      <c r="AI10" s="24"/>
      <c r="AJ10" s="47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7">
        <f>'[1]Szenario 3'!$K11</f>
        <v>1263.5343412999998</v>
      </c>
      <c r="H11" s="141"/>
      <c r="I11" s="71">
        <f>'[2]Szenario 1'!$F11</f>
        <v>7</v>
      </c>
      <c r="J11" s="83">
        <f>'[2]Szenario 2'!$F11</f>
        <v>16</v>
      </c>
      <c r="K11" s="84">
        <f>'[2]Szenario 3'!$F11</f>
        <v>25</v>
      </c>
      <c r="L11" s="141"/>
      <c r="M11" s="78">
        <f>'[3]E-Auto'!$D9*(1/100)</f>
        <v>3.1800000000000001E-3</v>
      </c>
      <c r="O11" s="30">
        <f t="shared" si="0"/>
        <v>12203.344999999999</v>
      </c>
      <c r="P11" s="34">
        <f t="shared" si="1"/>
        <v>1288.5343412999998</v>
      </c>
      <c r="Q11" s="141"/>
      <c r="R11" s="27">
        <f t="shared" si="2"/>
        <v>1</v>
      </c>
      <c r="S11" s="32">
        <f t="shared" si="3"/>
        <v>1</v>
      </c>
      <c r="T11" s="141"/>
      <c r="U11" s="38">
        <f t="shared" si="4"/>
        <v>8.5496050491782785E-2</v>
      </c>
      <c r="V11" s="32">
        <f t="shared" si="5"/>
        <v>8.8666666719444273E-2</v>
      </c>
      <c r="W11" s="141"/>
      <c r="X11" s="73">
        <f t="shared" si="6"/>
        <v>4000</v>
      </c>
      <c r="Y11" s="40">
        <f t="shared" si="7"/>
        <v>12824907.673308896</v>
      </c>
      <c r="Z11" s="40">
        <f t="shared" si="8"/>
        <v>255080.15221489398</v>
      </c>
      <c r="AA11" s="40">
        <f t="shared" si="9"/>
        <v>17563.987289385459</v>
      </c>
      <c r="AB11" s="41">
        <f t="shared" si="10"/>
        <v>8224.0041722430105</v>
      </c>
      <c r="AD11" s="39">
        <f t="shared" si="11"/>
        <v>13109775.816985419</v>
      </c>
      <c r="AE11" s="120"/>
      <c r="AF11" s="96"/>
      <c r="AG11" s="16"/>
      <c r="AH11" s="97"/>
      <c r="AI11" s="24"/>
      <c r="AJ11" s="47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7">
        <f>'[1]Szenario 3'!$K12</f>
        <v>1282.2072625999999</v>
      </c>
      <c r="H12" s="141"/>
      <c r="I12" s="71">
        <f>'[2]Szenario 1'!$F12</f>
        <v>7</v>
      </c>
      <c r="J12" s="83">
        <f>'[2]Szenario 2'!$F12</f>
        <v>16</v>
      </c>
      <c r="K12" s="84">
        <f>'[2]Szenario 3'!$F12</f>
        <v>25</v>
      </c>
      <c r="L12" s="141"/>
      <c r="M12" s="78">
        <f>'[3]E-Auto'!$D10*(1/100)</f>
        <v>4.1700000000000001E-3</v>
      </c>
      <c r="O12" s="30">
        <f t="shared" si="0"/>
        <v>12383.69</v>
      </c>
      <c r="P12" s="34">
        <f t="shared" si="1"/>
        <v>1307.2072625999999</v>
      </c>
      <c r="Q12" s="141"/>
      <c r="R12" s="27">
        <f t="shared" si="2"/>
        <v>1</v>
      </c>
      <c r="S12" s="32">
        <f t="shared" si="3"/>
        <v>1</v>
      </c>
      <c r="T12" s="141"/>
      <c r="U12" s="38">
        <f t="shared" si="4"/>
        <v>8.5496084033900174E-2</v>
      </c>
      <c r="V12" s="32">
        <f t="shared" si="5"/>
        <v>8.8666666722570758E-2</v>
      </c>
      <c r="W12" s="141"/>
      <c r="X12" s="73">
        <f t="shared" si="6"/>
        <v>4000</v>
      </c>
      <c r="Y12" s="40">
        <f t="shared" si="7"/>
        <v>13014207.556555063</v>
      </c>
      <c r="Z12" s="40">
        <f t="shared" si="8"/>
        <v>258848.19141018804</v>
      </c>
      <c r="AA12" s="40">
        <f t="shared" si="9"/>
        <v>17811.203027993986</v>
      </c>
      <c r="AB12" s="41">
        <f t="shared" si="10"/>
        <v>8344.5351179622958</v>
      </c>
      <c r="AD12" s="39">
        <f t="shared" si="11"/>
        <v>13303211.486111205</v>
      </c>
      <c r="AE12" s="120"/>
      <c r="AF12" s="62" t="s">
        <v>33</v>
      </c>
      <c r="AG12" s="56">
        <v>15</v>
      </c>
      <c r="AH12" s="37" t="s">
        <v>34</v>
      </c>
      <c r="AI12" s="37"/>
      <c r="AJ12" s="52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7">
        <f>'[1]Szenario 3'!$K13</f>
        <v>1300.8801838999998</v>
      </c>
      <c r="H13" s="141"/>
      <c r="I13" s="71">
        <f>'[2]Szenario 1'!$F13</f>
        <v>7</v>
      </c>
      <c r="J13" s="83">
        <f>'[2]Szenario 2'!$F13</f>
        <v>16</v>
      </c>
      <c r="K13" s="84">
        <f>'[2]Szenario 3'!$F13</f>
        <v>25</v>
      </c>
      <c r="L13" s="141"/>
      <c r="M13" s="78">
        <f>'[3]E-Auto'!$D11*(1/100)</f>
        <v>6.2100000000000002E-3</v>
      </c>
      <c r="O13" s="30">
        <f t="shared" si="0"/>
        <v>12564.035</v>
      </c>
      <c r="P13" s="34">
        <f t="shared" si="1"/>
        <v>1325.8801838999998</v>
      </c>
      <c r="Q13" s="141"/>
      <c r="R13" s="27">
        <f t="shared" si="2"/>
        <v>1</v>
      </c>
      <c r="S13" s="32">
        <f t="shared" si="3"/>
        <v>1</v>
      </c>
      <c r="T13" s="141"/>
      <c r="U13" s="38">
        <f t="shared" si="4"/>
        <v>8.5496119073906002E-2</v>
      </c>
      <c r="V13" s="32">
        <f t="shared" si="5"/>
        <v>8.866666672583412E-2</v>
      </c>
      <c r="W13" s="141"/>
      <c r="X13" s="73">
        <f t="shared" si="6"/>
        <v>4000</v>
      </c>
      <c r="Y13" s="40">
        <f t="shared" si="7"/>
        <v>13203507.795506816</v>
      </c>
      <c r="Z13" s="40">
        <f t="shared" si="8"/>
        <v>262616.23060548201</v>
      </c>
      <c r="AA13" s="40">
        <f t="shared" si="9"/>
        <v>18044.76918178561</v>
      </c>
      <c r="AB13" s="41">
        <f t="shared" si="10"/>
        <v>8465.066063681581</v>
      </c>
      <c r="AD13" s="39">
        <f t="shared" si="11"/>
        <v>13496633.861357765</v>
      </c>
      <c r="AE13" s="12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7">
        <f>'[1]Szenario 3'!$K14</f>
        <v>1319.5531051999999</v>
      </c>
      <c r="H14" s="141"/>
      <c r="I14" s="71">
        <f>'[2]Szenario 1'!$F14</f>
        <v>7</v>
      </c>
      <c r="J14" s="83">
        <f>'[2]Szenario 2'!$F14</f>
        <v>16</v>
      </c>
      <c r="K14" s="84">
        <f>'[2]Szenario 3'!$F14</f>
        <v>25</v>
      </c>
      <c r="L14" s="141"/>
      <c r="M14" s="78">
        <f>'[3]E-Auto'!$D12*(1/100)</f>
        <v>2.2138709677419356E-2</v>
      </c>
      <c r="O14" s="30">
        <f t="shared" si="0"/>
        <v>12744.38</v>
      </c>
      <c r="P14" s="34">
        <f t="shared" si="1"/>
        <v>1344.5531051999999</v>
      </c>
      <c r="Q14" s="141"/>
      <c r="R14" s="27">
        <f t="shared" si="2"/>
        <v>1</v>
      </c>
      <c r="S14" s="32">
        <f t="shared" si="3"/>
        <v>1</v>
      </c>
      <c r="T14" s="141"/>
      <c r="U14" s="38">
        <f t="shared" si="4"/>
        <v>8.5496155655744241E-2</v>
      </c>
      <c r="V14" s="32">
        <f t="shared" si="5"/>
        <v>8.8666666729238314E-2</v>
      </c>
      <c r="W14" s="141"/>
      <c r="X14" s="73">
        <f>($AG$7*$AG$8*S14+$AG$15*$AG$16*R14)*$AG$24+(AG26*AG7)</f>
        <v>72000</v>
      </c>
      <c r="Y14" s="40">
        <f t="shared" si="7"/>
        <v>13392808.405930981</v>
      </c>
      <c r="Z14" s="40">
        <f t="shared" si="8"/>
        <v>266384.26980077598</v>
      </c>
      <c r="AA14" s="40">
        <f t="shared" si="9"/>
        <v>18099.281267007886</v>
      </c>
      <c r="AB14" s="41">
        <f t="shared" si="10"/>
        <v>8585.5970094008662</v>
      </c>
      <c r="AD14" s="39">
        <f t="shared" si="11"/>
        <v>13757877.554008167</v>
      </c>
      <c r="AE14" s="120"/>
      <c r="AF14" s="60" t="s">
        <v>32</v>
      </c>
      <c r="AG14" s="44"/>
      <c r="AH14" s="44"/>
      <c r="AI14" s="44"/>
      <c r="AJ14" s="57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7">
        <f>'[1]Szenario 3'!$K15</f>
        <v>1338.2260265</v>
      </c>
      <c r="H15" s="141"/>
      <c r="I15" s="71">
        <f>'[2]Szenario 1'!$F15</f>
        <v>7</v>
      </c>
      <c r="J15" s="83">
        <f>'[2]Szenario 2'!$F15</f>
        <v>16</v>
      </c>
      <c r="K15" s="84">
        <f>'[2]Szenario 3'!$F15</f>
        <v>25</v>
      </c>
      <c r="L15" s="141"/>
      <c r="M15" s="78">
        <f>'[3]E-Auto'!$D13*(1/100)</f>
        <v>3.8067419354838712E-2</v>
      </c>
      <c r="O15" s="30">
        <f t="shared" si="0"/>
        <v>12924.725</v>
      </c>
      <c r="P15" s="34">
        <f t="shared" si="1"/>
        <v>1363.2260265</v>
      </c>
      <c r="Q15" s="141"/>
      <c r="R15" s="27">
        <f t="shared" si="2"/>
        <v>1</v>
      </c>
      <c r="S15" s="32">
        <f t="shared" si="3"/>
        <v>1</v>
      </c>
      <c r="T15" s="141"/>
      <c r="U15" s="38">
        <f t="shared" si="4"/>
        <v>8.5496193823994149E-2</v>
      </c>
      <c r="V15" s="32">
        <f t="shared" si="5"/>
        <v>8.8666666732787336E-2</v>
      </c>
      <c r="W15" s="141"/>
      <c r="X15" s="73">
        <f t="shared" si="6"/>
        <v>4000</v>
      </c>
      <c r="Y15" s="40">
        <f t="shared" si="7"/>
        <v>13582109.404053571</v>
      </c>
      <c r="Z15" s="40">
        <f t="shared" si="8"/>
        <v>270152.30899607</v>
      </c>
      <c r="AA15" s="40">
        <f t="shared" si="9"/>
        <v>18148.005510522042</v>
      </c>
      <c r="AB15" s="41">
        <f t="shared" si="10"/>
        <v>8706.1279551201496</v>
      </c>
      <c r="AD15" s="39">
        <f t="shared" si="11"/>
        <v>13883115.846515283</v>
      </c>
      <c r="AE15" s="120"/>
      <c r="AF15" s="61" t="s">
        <v>55</v>
      </c>
      <c r="AG15" s="25">
        <v>80</v>
      </c>
      <c r="AH15" s="24" t="s">
        <v>19</v>
      </c>
      <c r="AI15" s="25">
        <v>0.08</v>
      </c>
      <c r="AJ15" s="47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7">
        <f>'[1]Szenario 3'!$K16</f>
        <v>1356.8989477999999</v>
      </c>
      <c r="H16" s="141"/>
      <c r="I16" s="71">
        <f>'[2]Szenario 1'!$F16</f>
        <v>7</v>
      </c>
      <c r="J16" s="83">
        <f>'[2]Szenario 2'!$F16</f>
        <v>16</v>
      </c>
      <c r="K16" s="84">
        <f>'[2]Szenario 3'!$F16</f>
        <v>25</v>
      </c>
      <c r="L16" s="141"/>
      <c r="M16" s="78">
        <f>'[3]E-Auto'!$D14*(1/100)</f>
        <v>5.3996129032258068E-2</v>
      </c>
      <c r="O16" s="30">
        <f t="shared" si="0"/>
        <v>13105.07</v>
      </c>
      <c r="P16" s="34">
        <f t="shared" si="1"/>
        <v>1381.8989477999999</v>
      </c>
      <c r="Q16" s="141"/>
      <c r="R16" s="27">
        <f t="shared" si="2"/>
        <v>1</v>
      </c>
      <c r="S16" s="32">
        <f t="shared" si="3"/>
        <v>1</v>
      </c>
      <c r="T16" s="141"/>
      <c r="U16" s="38">
        <f t="shared" si="4"/>
        <v>8.5496233623870363E-2</v>
      </c>
      <c r="V16" s="32">
        <f t="shared" si="5"/>
        <v>8.8666666736485225E-2</v>
      </c>
      <c r="W16" s="141"/>
      <c r="X16" s="73">
        <f t="shared" si="6"/>
        <v>4000</v>
      </c>
      <c r="Y16" s="40">
        <f t="shared" si="7"/>
        <v>13771410.806566367</v>
      </c>
      <c r="Z16" s="40">
        <f t="shared" si="8"/>
        <v>273920.34819136403</v>
      </c>
      <c r="AA16" s="40">
        <f t="shared" si="9"/>
        <v>18190.941912328071</v>
      </c>
      <c r="AB16" s="41">
        <f t="shared" si="10"/>
        <v>8826.6589008394349</v>
      </c>
      <c r="AD16" s="39">
        <f t="shared" si="11"/>
        <v>14076348.7555709</v>
      </c>
      <c r="AE16" s="120"/>
      <c r="AF16" s="58" t="s">
        <v>18</v>
      </c>
      <c r="AG16" s="25">
        <v>7</v>
      </c>
      <c r="AH16" s="24" t="s">
        <v>19</v>
      </c>
      <c r="AI16" s="24"/>
      <c r="AJ16" s="47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7">
        <f>'[1]Szenario 3'!$K17</f>
        <v>1375.5718691</v>
      </c>
      <c r="H17" s="141"/>
      <c r="I17" s="71">
        <f>'[2]Szenario 1'!$F17</f>
        <v>7</v>
      </c>
      <c r="J17" s="83">
        <f>'[2]Szenario 2'!$F17</f>
        <v>16</v>
      </c>
      <c r="K17" s="84">
        <f>'[2]Szenario 3'!$F17</f>
        <v>25</v>
      </c>
      <c r="L17" s="141"/>
      <c r="M17" s="78">
        <f>'[3]E-Auto'!$D15*(1/100)</f>
        <v>6.9924838709677431E-2</v>
      </c>
      <c r="O17" s="30">
        <f t="shared" si="0"/>
        <v>13285.415000000001</v>
      </c>
      <c r="P17" s="34">
        <f t="shared" si="1"/>
        <v>1400.5718691</v>
      </c>
      <c r="Q17" s="141"/>
      <c r="R17" s="27">
        <f t="shared" si="2"/>
        <v>1</v>
      </c>
      <c r="S17" s="32">
        <f t="shared" si="3"/>
        <v>1</v>
      </c>
      <c r="T17" s="141"/>
      <c r="U17" s="38">
        <f t="shared" si="4"/>
        <v>8.5496275101222791E-2</v>
      </c>
      <c r="V17" s="32">
        <f t="shared" si="5"/>
        <v>8.8666666740336103E-2</v>
      </c>
      <c r="W17" s="141"/>
      <c r="X17" s="73">
        <f t="shared" si="6"/>
        <v>4000</v>
      </c>
      <c r="Y17" s="40">
        <f t="shared" si="7"/>
        <v>13960712.630633499</v>
      </c>
      <c r="Z17" s="40">
        <f t="shared" si="8"/>
        <v>277688.387386658</v>
      </c>
      <c r="AA17" s="40">
        <f t="shared" si="9"/>
        <v>18228.090472425985</v>
      </c>
      <c r="AB17" s="41">
        <f t="shared" si="10"/>
        <v>8947.1898465587201</v>
      </c>
      <c r="AD17" s="39">
        <f t="shared" si="11"/>
        <v>14269576.298339142</v>
      </c>
      <c r="AE17" s="120"/>
      <c r="AF17" s="94" t="s">
        <v>17</v>
      </c>
      <c r="AG17" s="16"/>
      <c r="AH17" s="97"/>
      <c r="AI17" s="24"/>
      <c r="AJ17" s="47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7">
        <f>'[1]Szenario 3'!$K18</f>
        <v>1394.2447903999998</v>
      </c>
      <c r="H18" s="141"/>
      <c r="I18" s="71">
        <f>'[2]Szenario 1'!$F18</f>
        <v>7</v>
      </c>
      <c r="J18" s="83">
        <f>'[2]Szenario 2'!$F18</f>
        <v>16</v>
      </c>
      <c r="K18" s="84">
        <f>'[2]Szenario 3'!$F18</f>
        <v>25</v>
      </c>
      <c r="L18" s="141"/>
      <c r="M18" s="78">
        <f>'[3]E-Auto'!$D16*(1/100)</f>
        <v>8.5853548387096787E-2</v>
      </c>
      <c r="O18" s="30">
        <f t="shared" si="0"/>
        <v>13465.76</v>
      </c>
      <c r="P18" s="34">
        <f t="shared" si="1"/>
        <v>1419.2447903999998</v>
      </c>
      <c r="Q18" s="141"/>
      <c r="R18" s="27">
        <f t="shared" si="2"/>
        <v>1</v>
      </c>
      <c r="S18" s="32">
        <f t="shared" si="3"/>
        <v>1</v>
      </c>
      <c r="T18" s="141"/>
      <c r="U18" s="38">
        <f t="shared" si="4"/>
        <v>8.5496318302536747E-2</v>
      </c>
      <c r="V18" s="32">
        <f t="shared" si="5"/>
        <v>8.8666666744344119E-2</v>
      </c>
      <c r="W18" s="141"/>
      <c r="X18" s="73">
        <f t="shared" si="6"/>
        <v>4000</v>
      </c>
      <c r="Y18" s="40">
        <f t="shared" si="7"/>
        <v>14150014.893898074</v>
      </c>
      <c r="Z18" s="40">
        <f t="shared" si="8"/>
        <v>281456.42658195196</v>
      </c>
      <c r="AA18" s="40">
        <f t="shared" si="9"/>
        <v>18259.451190815776</v>
      </c>
      <c r="AB18" s="41">
        <f t="shared" si="10"/>
        <v>9067.7207922780035</v>
      </c>
      <c r="AD18" s="39">
        <f t="shared" si="11"/>
        <v>14462798.492463121</v>
      </c>
      <c r="AE18" s="120"/>
      <c r="AF18" s="95"/>
      <c r="AG18" s="17">
        <v>60000</v>
      </c>
      <c r="AH18" s="97"/>
      <c r="AI18" s="24"/>
      <c r="AJ18" s="47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7">
        <f>'[1]Szenario 3'!$K19</f>
        <v>1412.9177116999999</v>
      </c>
      <c r="H19" s="141"/>
      <c r="I19" s="71">
        <f>'[2]Szenario 1'!$F19</f>
        <v>7</v>
      </c>
      <c r="J19" s="83">
        <f>'[2]Szenario 2'!$F19</f>
        <v>16</v>
      </c>
      <c r="K19" s="84">
        <f>'[2]Szenario 3'!$F19</f>
        <v>25</v>
      </c>
      <c r="L19" s="141"/>
      <c r="M19" s="78">
        <f>'[3]E-Auto'!$D17*(1/100)</f>
        <v>0.10178225806451614</v>
      </c>
      <c r="O19" s="30">
        <f t="shared" si="0"/>
        <v>13646.105</v>
      </c>
      <c r="P19" s="34">
        <f t="shared" si="1"/>
        <v>1437.9177116999999</v>
      </c>
      <c r="Q19" s="141"/>
      <c r="R19" s="27">
        <f t="shared" si="2"/>
        <v>1</v>
      </c>
      <c r="S19" s="32">
        <f t="shared" si="3"/>
        <v>1</v>
      </c>
      <c r="T19" s="141"/>
      <c r="U19" s="38">
        <f t="shared" si="4"/>
        <v>8.5496363274932832E-2</v>
      </c>
      <c r="V19" s="32">
        <f t="shared" si="5"/>
        <v>8.8666666748513506E-2</v>
      </c>
      <c r="W19" s="141"/>
      <c r="X19" s="73">
        <f t="shared" si="6"/>
        <v>4000</v>
      </c>
      <c r="Y19" s="40">
        <f t="shared" si="7"/>
        <v>14339317.614488721</v>
      </c>
      <c r="Z19" s="40">
        <f t="shared" si="8"/>
        <v>285224.46577724599</v>
      </c>
      <c r="AA19" s="40">
        <f t="shared" si="9"/>
        <v>18285.024067497441</v>
      </c>
      <c r="AB19" s="41">
        <f t="shared" si="10"/>
        <v>9188.2517379972887</v>
      </c>
      <c r="AD19" s="39">
        <f t="shared" si="11"/>
        <v>14656015.356071461</v>
      </c>
      <c r="AE19" s="120"/>
      <c r="AF19" s="96"/>
      <c r="AG19" s="16"/>
      <c r="AH19" s="97"/>
      <c r="AI19" s="24"/>
      <c r="AJ19" s="47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7">
        <f>'[1]Szenario 3'!$K20</f>
        <v>1431.590633</v>
      </c>
      <c r="H20" s="141"/>
      <c r="I20" s="71">
        <f>'[2]Szenario 1'!$F20</f>
        <v>7</v>
      </c>
      <c r="J20" s="83">
        <f>'[2]Szenario 2'!$F20</f>
        <v>16</v>
      </c>
      <c r="K20" s="84">
        <f>'[2]Szenario 3'!$F20</f>
        <v>25</v>
      </c>
      <c r="L20" s="141"/>
      <c r="M20" s="78">
        <f>'[3]E-Auto'!$D18*(1/100)</f>
        <v>0.1177109677419355</v>
      </c>
      <c r="O20" s="30">
        <f t="shared" si="0"/>
        <v>13826.45</v>
      </c>
      <c r="P20" s="34">
        <f t="shared" si="1"/>
        <v>1456.590633</v>
      </c>
      <c r="Q20" s="141"/>
      <c r="R20" s="27">
        <f t="shared" si="2"/>
        <v>1</v>
      </c>
      <c r="S20" s="32">
        <f t="shared" si="3"/>
        <v>1</v>
      </c>
      <c r="T20" s="141"/>
      <c r="U20" s="38">
        <f t="shared" si="4"/>
        <v>8.5496410066166997E-2</v>
      </c>
      <c r="V20" s="32">
        <f t="shared" si="5"/>
        <v>8.8666666752848511E-2</v>
      </c>
      <c r="W20" s="141"/>
      <c r="X20" s="73">
        <f t="shared" si="6"/>
        <v>4000</v>
      </c>
      <c r="Y20" s="40">
        <f t="shared" si="7"/>
        <v>14528620.811026225</v>
      </c>
      <c r="Z20" s="40">
        <f t="shared" si="8"/>
        <v>288992.50497253996</v>
      </c>
      <c r="AA20" s="40">
        <f t="shared" si="9"/>
        <v>18304.809102470997</v>
      </c>
      <c r="AB20" s="41">
        <f t="shared" si="10"/>
        <v>9308.7826837165721</v>
      </c>
      <c r="AD20" s="39">
        <f t="shared" si="11"/>
        <v>14849226.907784954</v>
      </c>
      <c r="AE20" s="120"/>
      <c r="AF20" s="62" t="s">
        <v>33</v>
      </c>
      <c r="AG20" s="56">
        <v>37</v>
      </c>
      <c r="AH20" s="37" t="s">
        <v>34</v>
      </c>
      <c r="AI20" s="37"/>
      <c r="AJ20" s="52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7">
        <f>'[1]Szenario 3'!$K21</f>
        <v>1450.2635542999999</v>
      </c>
      <c r="H21" s="141"/>
      <c r="I21" s="71">
        <f>'[2]Szenario 1'!$F21</f>
        <v>7</v>
      </c>
      <c r="J21" s="83">
        <f>'[2]Szenario 2'!$F21</f>
        <v>16</v>
      </c>
      <c r="K21" s="84">
        <f>'[2]Szenario 3'!$F21</f>
        <v>25</v>
      </c>
      <c r="L21" s="141"/>
      <c r="M21" s="78">
        <f>'[3]E-Auto'!$D19*(1/100)</f>
        <v>0.13363967741935487</v>
      </c>
      <c r="O21" s="30">
        <f t="shared" si="0"/>
        <v>14006.795</v>
      </c>
      <c r="P21" s="34">
        <f t="shared" si="1"/>
        <v>1475.2635542999999</v>
      </c>
      <c r="Q21" s="141"/>
      <c r="R21" s="27">
        <f t="shared" si="2"/>
        <v>1</v>
      </c>
      <c r="S21" s="32">
        <f t="shared" si="3"/>
        <v>1</v>
      </c>
      <c r="T21" s="141"/>
      <c r="U21" s="38">
        <f t="shared" si="4"/>
        <v>8.549645872463052E-2</v>
      </c>
      <c r="V21" s="32">
        <f t="shared" si="5"/>
        <v>8.8666666757353491E-2</v>
      </c>
      <c r="W21" s="141"/>
      <c r="X21" s="73">
        <f t="shared" si="6"/>
        <v>4000</v>
      </c>
      <c r="Y21" s="40">
        <f t="shared" si="7"/>
        <v>14717924.502630072</v>
      </c>
      <c r="Z21" s="40">
        <f t="shared" si="8"/>
        <v>292760.54416783398</v>
      </c>
      <c r="AA21" s="40">
        <f t="shared" si="9"/>
        <v>18318.806295736424</v>
      </c>
      <c r="AB21" s="41">
        <f t="shared" si="10"/>
        <v>9429.3136294358574</v>
      </c>
      <c r="AD21" s="39">
        <f t="shared" si="11"/>
        <v>15042433.166723076</v>
      </c>
      <c r="AE21" s="12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7">
        <f>'[1]Szenario 3'!$K22</f>
        <v>1468.9364755999998</v>
      </c>
      <c r="H22" s="141"/>
      <c r="I22" s="71">
        <f>'[2]Szenario 1'!$F22</f>
        <v>7</v>
      </c>
      <c r="J22" s="83">
        <f>'[2]Szenario 2'!$F22</f>
        <v>16</v>
      </c>
      <c r="K22" s="84">
        <f>'[2]Szenario 3'!$F22</f>
        <v>25</v>
      </c>
      <c r="L22" s="141"/>
      <c r="M22" s="78">
        <f>'[3]E-Auto'!$D20*(1/100)</f>
        <v>0.14956838709677422</v>
      </c>
      <c r="O22" s="30">
        <f t="shared" si="0"/>
        <v>14187.14</v>
      </c>
      <c r="P22" s="34">
        <f t="shared" si="1"/>
        <v>1493.9364755999998</v>
      </c>
      <c r="Q22" s="141"/>
      <c r="R22" s="27">
        <f t="shared" si="2"/>
        <v>1</v>
      </c>
      <c r="S22" s="32">
        <f t="shared" si="3"/>
        <v>1</v>
      </c>
      <c r="T22" s="141"/>
      <c r="U22" s="38">
        <f t="shared" si="4"/>
        <v>8.5496509299350029E-2</v>
      </c>
      <c r="V22" s="32">
        <f t="shared" si="5"/>
        <v>8.8666666762032831E-2</v>
      </c>
      <c r="W22" s="141"/>
      <c r="X22" s="73">
        <f t="shared" si="6"/>
        <v>4000</v>
      </c>
      <c r="Y22" s="40">
        <f t="shared" si="7"/>
        <v>14907228.708925093</v>
      </c>
      <c r="Z22" s="40">
        <f t="shared" si="8"/>
        <v>296528.58336312801</v>
      </c>
      <c r="AA22" s="40">
        <f t="shared" si="9"/>
        <v>18327.015647293731</v>
      </c>
      <c r="AB22" s="41">
        <f t="shared" si="10"/>
        <v>9549.8445751551408</v>
      </c>
      <c r="AD22" s="39">
        <f t="shared" si="11"/>
        <v>15235634.152510671</v>
      </c>
      <c r="AE22" s="120"/>
      <c r="AF22" s="53" t="s">
        <v>26</v>
      </c>
      <c r="AG22" s="44"/>
      <c r="AH22" s="57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7">
        <f>'[1]Szenario 3'!$K23</f>
        <v>1487.6093968999999</v>
      </c>
      <c r="H23" s="141"/>
      <c r="I23" s="71">
        <f>'[2]Szenario 1'!$F23</f>
        <v>7</v>
      </c>
      <c r="J23" s="83">
        <f>'[2]Szenario 2'!$F23</f>
        <v>16</v>
      </c>
      <c r="K23" s="84">
        <f>'[2]Szenario 3'!$F23</f>
        <v>25</v>
      </c>
      <c r="L23" s="141"/>
      <c r="M23" s="78">
        <f>'[3]E-Auto'!$D21*(1/100)</f>
        <v>0.16549709677419358</v>
      </c>
      <c r="O23" s="30">
        <f t="shared" si="0"/>
        <v>14367.485000000001</v>
      </c>
      <c r="P23" s="34">
        <f t="shared" si="1"/>
        <v>1512.6093968999999</v>
      </c>
      <c r="Q23" s="141"/>
      <c r="R23" s="27">
        <f t="shared" si="2"/>
        <v>1</v>
      </c>
      <c r="S23" s="32">
        <f t="shared" si="3"/>
        <v>1</v>
      </c>
      <c r="T23" s="141"/>
      <c r="U23" s="38">
        <f t="shared" si="4"/>
        <v>8.5496561839987467E-2</v>
      </c>
      <c r="V23" s="32">
        <f t="shared" si="5"/>
        <v>8.8666666766890945E-2</v>
      </c>
      <c r="W23" s="141"/>
      <c r="X23" s="73">
        <f t="shared" si="6"/>
        <v>4000</v>
      </c>
      <c r="Y23" s="40">
        <f t="shared" si="7"/>
        <v>15096533.450048011</v>
      </c>
      <c r="Z23" s="40">
        <f t="shared" si="8"/>
        <v>300296.62255842204</v>
      </c>
      <c r="AA23" s="40">
        <f t="shared" si="9"/>
        <v>18329.437157142922</v>
      </c>
      <c r="AB23" s="41">
        <f t="shared" si="10"/>
        <v>9670.375520874426</v>
      </c>
      <c r="AD23" s="39">
        <f t="shared" si="11"/>
        <v>15428829.88528445</v>
      </c>
      <c r="AE23" s="120"/>
      <c r="AF23" s="54" t="s">
        <v>35</v>
      </c>
      <c r="AG23" s="24"/>
      <c r="AH23" s="47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7">
        <f>'[1]Szenario 3'!$K24</f>
        <v>1506.2823182</v>
      </c>
      <c r="H24" s="141"/>
      <c r="I24" s="71">
        <f>'[2]Szenario 1'!$F24</f>
        <v>7</v>
      </c>
      <c r="J24" s="83">
        <f>'[2]Szenario 2'!$F24</f>
        <v>16</v>
      </c>
      <c r="K24" s="84">
        <f>'[2]Szenario 3'!$F24</f>
        <v>25</v>
      </c>
      <c r="L24" s="141"/>
      <c r="M24" s="78">
        <f>'[3]E-Auto'!$D22*(1/100)</f>
        <v>0.18142580645161294</v>
      </c>
      <c r="O24" s="30">
        <f t="shared" si="0"/>
        <v>14547.83</v>
      </c>
      <c r="P24" s="34">
        <f t="shared" si="1"/>
        <v>1531.2823182</v>
      </c>
      <c r="Q24" s="141"/>
      <c r="R24" s="27">
        <f t="shared" si="2"/>
        <v>1</v>
      </c>
      <c r="S24" s="32">
        <f t="shared" si="3"/>
        <v>1</v>
      </c>
      <c r="T24" s="141"/>
      <c r="U24" s="38">
        <f t="shared" si="4"/>
        <v>8.5496616396840128E-2</v>
      </c>
      <c r="V24" s="32">
        <f t="shared" si="5"/>
        <v>8.8666666771932356E-2</v>
      </c>
      <c r="W24" s="141"/>
      <c r="X24" s="73">
        <f t="shared" si="6"/>
        <v>4000</v>
      </c>
      <c r="Y24" s="40">
        <f t="shared" si="7"/>
        <v>15285838.74665405</v>
      </c>
      <c r="Z24" s="40">
        <f t="shared" si="8"/>
        <v>304064.66175371595</v>
      </c>
      <c r="AA24" s="40">
        <f t="shared" si="9"/>
        <v>18326.070825283987</v>
      </c>
      <c r="AB24" s="41">
        <f t="shared" si="10"/>
        <v>9790.9064665937094</v>
      </c>
      <c r="AD24" s="39">
        <f t="shared" si="11"/>
        <v>15622020.385699645</v>
      </c>
      <c r="AE24" s="120"/>
      <c r="AF24" s="46" t="s">
        <v>36</v>
      </c>
      <c r="AG24" s="25">
        <v>5</v>
      </c>
      <c r="AH24" s="47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7">
        <f>'[1]Szenario 3'!$K25</f>
        <v>1524.9552394999998</v>
      </c>
      <c r="H25" s="141"/>
      <c r="I25" s="71">
        <f>'[2]Szenario 1'!$F25</f>
        <v>7</v>
      </c>
      <c r="J25" s="83">
        <f>'[2]Szenario 2'!$F25</f>
        <v>16</v>
      </c>
      <c r="K25" s="84">
        <f>'[2]Szenario 3'!$F25</f>
        <v>25</v>
      </c>
      <c r="L25" s="141"/>
      <c r="M25" s="78">
        <f>'[3]E-Auto'!$D23*(1/100)</f>
        <v>0.19735451612903226</v>
      </c>
      <c r="O25" s="30">
        <f t="shared" si="0"/>
        <v>14728.174999999999</v>
      </c>
      <c r="P25" s="34">
        <f t="shared" si="1"/>
        <v>1549.9552394999998</v>
      </c>
      <c r="Q25" s="141"/>
      <c r="R25" s="27">
        <f t="shared" si="2"/>
        <v>1</v>
      </c>
      <c r="S25" s="32">
        <f t="shared" si="3"/>
        <v>1</v>
      </c>
      <c r="T25" s="141"/>
      <c r="U25" s="38">
        <f t="shared" si="4"/>
        <v>8.5496673020840616E-2</v>
      </c>
      <c r="V25" s="32">
        <f t="shared" si="5"/>
        <v>8.8666666777161604E-2</v>
      </c>
      <c r="W25" s="141"/>
      <c r="X25" s="73">
        <f t="shared" si="6"/>
        <v>4000</v>
      </c>
      <c r="Y25" s="40">
        <f t="shared" si="7"/>
        <v>15475144.619923534</v>
      </c>
      <c r="Z25" s="40">
        <f t="shared" si="8"/>
        <v>307832.70094900992</v>
      </c>
      <c r="AA25" s="40">
        <f t="shared" si="9"/>
        <v>18316.916651716932</v>
      </c>
      <c r="AB25" s="41">
        <f t="shared" si="10"/>
        <v>9911.4374123129946</v>
      </c>
      <c r="AD25" s="39">
        <f t="shared" si="11"/>
        <v>15815205.674936572</v>
      </c>
      <c r="AE25" s="120"/>
      <c r="AF25" s="46" t="s">
        <v>37</v>
      </c>
      <c r="AG25" s="25" t="s">
        <v>38</v>
      </c>
      <c r="AH25" s="47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7">
        <f>'[1]Szenario 3'!$K26</f>
        <v>1543.6281607999999</v>
      </c>
      <c r="H26" s="141"/>
      <c r="I26" s="71">
        <f>'[2]Szenario 1'!$F26</f>
        <v>7</v>
      </c>
      <c r="J26" s="83">
        <f>'[2]Szenario 2'!$F26</f>
        <v>16</v>
      </c>
      <c r="K26" s="84">
        <f>'[2]Szenario 3'!$F26</f>
        <v>25</v>
      </c>
      <c r="L26" s="141"/>
      <c r="M26" s="78">
        <f>'[3]E-Auto'!$D24*(1/100)</f>
        <v>0.21328322580645162</v>
      </c>
      <c r="O26" s="30">
        <f t="shared" si="0"/>
        <v>14908.52</v>
      </c>
      <c r="P26" s="34">
        <f t="shared" si="1"/>
        <v>1568.6281607999999</v>
      </c>
      <c r="Q26" s="141"/>
      <c r="R26" s="27">
        <f t="shared" si="2"/>
        <v>1</v>
      </c>
      <c r="S26" s="32">
        <f t="shared" si="3"/>
        <v>1</v>
      </c>
      <c r="T26" s="141"/>
      <c r="U26" s="38">
        <f t="shared" si="4"/>
        <v>8.5496731763556891E-2</v>
      </c>
      <c r="V26" s="32">
        <f t="shared" si="5"/>
        <v>8.8666666782583309E-2</v>
      </c>
      <c r="W26" s="141"/>
      <c r="X26" s="73">
        <f t="shared" si="6"/>
        <v>4000</v>
      </c>
      <c r="Y26" s="40">
        <f t="shared" si="7"/>
        <v>15664451.091568461</v>
      </c>
      <c r="Z26" s="40">
        <f t="shared" si="8"/>
        <v>311600.740144304</v>
      </c>
      <c r="AA26" s="40">
        <f t="shared" si="9"/>
        <v>18301.974636441762</v>
      </c>
      <c r="AB26" s="41">
        <f t="shared" si="10"/>
        <v>10031.96835803228</v>
      </c>
      <c r="AD26" s="39">
        <f t="shared" si="11"/>
        <v>16008385.774707237</v>
      </c>
      <c r="AE26" s="120"/>
      <c r="AF26" s="55" t="s">
        <v>28</v>
      </c>
      <c r="AG26" s="56">
        <v>850</v>
      </c>
      <c r="AH26" s="52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7">
        <f>'[1]Szenario 3'!$K27</f>
        <v>1562.3010820999998</v>
      </c>
      <c r="H27" s="141"/>
      <c r="I27" s="71">
        <f>'[2]Szenario 1'!$F27</f>
        <v>7</v>
      </c>
      <c r="J27" s="83">
        <f>'[2]Szenario 2'!$F27</f>
        <v>16</v>
      </c>
      <c r="K27" s="84">
        <f>'[2]Szenario 3'!$F27</f>
        <v>25</v>
      </c>
      <c r="L27" s="141"/>
      <c r="M27" s="78">
        <f>'[3]E-Auto'!$D25*(1/100)</f>
        <v>0.22921193548387095</v>
      </c>
      <c r="O27" s="30">
        <f t="shared" si="0"/>
        <v>15088.865</v>
      </c>
      <c r="P27" s="34">
        <f t="shared" si="1"/>
        <v>1587.3010820999998</v>
      </c>
      <c r="Q27" s="141"/>
      <c r="R27" s="27">
        <f t="shared" si="2"/>
        <v>1</v>
      </c>
      <c r="S27" s="32">
        <f t="shared" si="3"/>
        <v>1</v>
      </c>
      <c r="T27" s="141"/>
      <c r="U27" s="38">
        <f t="shared" si="4"/>
        <v>8.5496792677192249E-2</v>
      </c>
      <c r="V27" s="32">
        <f t="shared" si="5"/>
        <v>8.8666666788202134E-2</v>
      </c>
      <c r="W27" s="141"/>
      <c r="X27" s="73">
        <f t="shared" si="6"/>
        <v>4000</v>
      </c>
      <c r="Y27" s="40">
        <f t="shared" si="7"/>
        <v>15853758.183839099</v>
      </c>
      <c r="Z27" s="40">
        <f t="shared" si="8"/>
        <v>315368.77933959803</v>
      </c>
      <c r="AA27" s="40">
        <f t="shared" si="9"/>
        <v>18281.24477945847</v>
      </c>
      <c r="AB27" s="41">
        <f t="shared" si="10"/>
        <v>10152.499303751563</v>
      </c>
      <c r="AD27" s="39">
        <f t="shared" si="11"/>
        <v>16201560.707261907</v>
      </c>
      <c r="AE27" s="12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7">
        <f>'[1]Szenario 3'!$K28</f>
        <v>1580.9740033999999</v>
      </c>
      <c r="H28" s="141"/>
      <c r="I28" s="71">
        <f>'[2]Szenario 1'!$F28</f>
        <v>7</v>
      </c>
      <c r="J28" s="83">
        <f>'[2]Szenario 2'!$F28</f>
        <v>16</v>
      </c>
      <c r="K28" s="84">
        <f>'[2]Szenario 3'!$F28</f>
        <v>25</v>
      </c>
      <c r="L28" s="141"/>
      <c r="M28" s="78">
        <f>'[3]E-Auto'!$D26*(1/100)</f>
        <v>0.2451406451612903</v>
      </c>
      <c r="O28" s="30">
        <f t="shared" si="0"/>
        <v>15269.21</v>
      </c>
      <c r="P28" s="34">
        <f t="shared" si="1"/>
        <v>1605.9740033999999</v>
      </c>
      <c r="Q28" s="141"/>
      <c r="R28" s="27">
        <f t="shared" si="2"/>
        <v>1</v>
      </c>
      <c r="S28" s="32">
        <f t="shared" si="3"/>
        <v>1</v>
      </c>
      <c r="T28" s="141"/>
      <c r="U28" s="38">
        <f t="shared" si="4"/>
        <v>8.5496855814585299E-2</v>
      </c>
      <c r="V28" s="32">
        <f t="shared" si="5"/>
        <v>8.8666666794022783E-2</v>
      </c>
      <c r="W28" s="141"/>
      <c r="X28" s="73">
        <f t="shared" si="6"/>
        <v>4000</v>
      </c>
      <c r="Y28" s="40">
        <f t="shared" si="7"/>
        <v>16043065.919530591</v>
      </c>
      <c r="Z28" s="40">
        <f t="shared" si="8"/>
        <v>319136.81853489194</v>
      </c>
      <c r="AA28" s="40">
        <f t="shared" si="9"/>
        <v>18254.727080767047</v>
      </c>
      <c r="AB28" s="41">
        <f t="shared" si="10"/>
        <v>10273.030249470849</v>
      </c>
      <c r="AD28" s="39">
        <f t="shared" si="11"/>
        <v>16394730.495395722</v>
      </c>
      <c r="AE28" s="120"/>
      <c r="AF28" s="53" t="s">
        <v>27</v>
      </c>
      <c r="AG28" s="44"/>
      <c r="AH28" s="44"/>
      <c r="AI28" s="57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7">
        <f>'[1]Szenario 3'!$K29</f>
        <v>1599.6469247</v>
      </c>
      <c r="H29" s="141"/>
      <c r="I29" s="71">
        <f>'[2]Szenario 1'!$F29</f>
        <v>7</v>
      </c>
      <c r="J29" s="83">
        <f>'[2]Szenario 2'!$F29</f>
        <v>16</v>
      </c>
      <c r="K29" s="84">
        <f>'[2]Szenario 3'!$F29</f>
        <v>25</v>
      </c>
      <c r="L29" s="141"/>
      <c r="M29" s="78">
        <f>'[3]E-Auto'!$D27*(1/100)</f>
        <v>0.26106935483870963</v>
      </c>
      <c r="O29" s="30">
        <f t="shared" si="0"/>
        <v>15449.555</v>
      </c>
      <c r="P29" s="34">
        <f t="shared" si="1"/>
        <v>1624.6469247</v>
      </c>
      <c r="Q29" s="141"/>
      <c r="R29" s="27">
        <f t="shared" si="2"/>
        <v>1</v>
      </c>
      <c r="S29" s="32">
        <f t="shared" si="3"/>
        <v>1</v>
      </c>
      <c r="T29" s="141"/>
      <c r="U29" s="38">
        <f t="shared" si="4"/>
        <v>8.5496921229210016E-2</v>
      </c>
      <c r="V29" s="32">
        <f t="shared" si="5"/>
        <v>8.8666666800050059E-2</v>
      </c>
      <c r="W29" s="141"/>
      <c r="X29" s="73">
        <f t="shared" si="6"/>
        <v>4000</v>
      </c>
      <c r="Y29" s="40">
        <f t="shared" si="7"/>
        <v>16232374.321989527</v>
      </c>
      <c r="Z29" s="40">
        <f t="shared" si="8"/>
        <v>322904.85773018596</v>
      </c>
      <c r="AA29" s="40">
        <f t="shared" si="9"/>
        <v>18222.421540367519</v>
      </c>
      <c r="AB29" s="41">
        <f t="shared" si="10"/>
        <v>10393.561195190132</v>
      </c>
      <c r="AD29" s="39">
        <f t="shared" si="11"/>
        <v>16587895.162455272</v>
      </c>
      <c r="AE29" s="120"/>
      <c r="AF29" s="54" t="s">
        <v>24</v>
      </c>
      <c r="AG29" s="25">
        <v>19.7</v>
      </c>
      <c r="AH29" s="24" t="s">
        <v>22</v>
      </c>
      <c r="AI29" s="47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7">
        <f>'[1]Szenario 3'!$K30</f>
        <v>1618.3198459999999</v>
      </c>
      <c r="H30" s="141"/>
      <c r="I30" s="71">
        <f>'[2]Szenario 1'!$F30</f>
        <v>7</v>
      </c>
      <c r="J30" s="83">
        <f>'[2]Szenario 2'!$F30</f>
        <v>16</v>
      </c>
      <c r="K30" s="84">
        <f>'[2]Szenario 3'!$F30</f>
        <v>25</v>
      </c>
      <c r="L30" s="141"/>
      <c r="M30" s="78">
        <f>'[3]E-Auto'!$D28*(1/100)</f>
        <v>0.27699806451612896</v>
      </c>
      <c r="O30" s="30">
        <f t="shared" si="0"/>
        <v>15629.9</v>
      </c>
      <c r="P30" s="34">
        <f t="shared" si="1"/>
        <v>1643.3198459999999</v>
      </c>
      <c r="Q30" s="141"/>
      <c r="R30" s="27">
        <f t="shared" si="2"/>
        <v>1</v>
      </c>
      <c r="S30" s="32">
        <f t="shared" si="3"/>
        <v>1</v>
      </c>
      <c r="T30" s="141"/>
      <c r="U30" s="38">
        <f t="shared" si="4"/>
        <v>8.5496988975175672E-2</v>
      </c>
      <c r="V30" s="32">
        <f t="shared" si="5"/>
        <v>8.8666666806288763E-2</v>
      </c>
      <c r="W30" s="141"/>
      <c r="X30" s="73">
        <f t="shared" si="6"/>
        <v>4000</v>
      </c>
      <c r="Y30" s="40">
        <f t="shared" si="7"/>
        <v>16421683.415120551</v>
      </c>
      <c r="Z30" s="40">
        <f t="shared" si="8"/>
        <v>326672.89692547999</v>
      </c>
      <c r="AA30" s="40">
        <f t="shared" si="9"/>
        <v>18184.328158259861</v>
      </c>
      <c r="AB30" s="41">
        <f t="shared" si="10"/>
        <v>10514.092140909417</v>
      </c>
      <c r="AD30" s="39">
        <f t="shared" si="11"/>
        <v>16781054.732345201</v>
      </c>
      <c r="AE30" s="120"/>
      <c r="AF30" s="58" t="s">
        <v>25</v>
      </c>
      <c r="AG30" s="25">
        <f>AG29*1.6</f>
        <v>31.52</v>
      </c>
      <c r="AH30" s="24" t="s">
        <v>22</v>
      </c>
      <c r="AI30" s="47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7">
        <f>'[1]Szenario 3'!$K31</f>
        <v>1636.9927672999997</v>
      </c>
      <c r="H31" s="141"/>
      <c r="I31" s="71">
        <f>'[2]Szenario 1'!$F31</f>
        <v>7</v>
      </c>
      <c r="J31" s="83">
        <f>'[2]Szenario 2'!$F31</f>
        <v>16</v>
      </c>
      <c r="K31" s="84">
        <f>'[2]Szenario 3'!$F31</f>
        <v>25</v>
      </c>
      <c r="L31" s="141"/>
      <c r="M31" s="78">
        <f>'[3]E-Auto'!$D29*(1/100)</f>
        <v>0.29292677419354834</v>
      </c>
      <c r="O31" s="30">
        <f t="shared" si="0"/>
        <v>15810.244999999999</v>
      </c>
      <c r="P31" s="34">
        <f t="shared" si="1"/>
        <v>1661.9927672999997</v>
      </c>
      <c r="Q31" s="141"/>
      <c r="R31" s="27">
        <f t="shared" si="2"/>
        <v>1</v>
      </c>
      <c r="S31" s="32">
        <f t="shared" si="3"/>
        <v>1</v>
      </c>
      <c r="T31" s="141"/>
      <c r="U31" s="38">
        <f t="shared" si="4"/>
        <v>8.5497059107226894E-2</v>
      </c>
      <c r="V31" s="32">
        <f t="shared" si="5"/>
        <v>8.8666666812743822E-2</v>
      </c>
      <c r="W31" s="141"/>
      <c r="X31" s="73">
        <f t="shared" si="6"/>
        <v>4000</v>
      </c>
      <c r="Y31" s="40">
        <f t="shared" si="7"/>
        <v>16610993.22339293</v>
      </c>
      <c r="Z31" s="40">
        <f t="shared" si="8"/>
        <v>330440.93612077396</v>
      </c>
      <c r="AA31" s="40">
        <f t="shared" si="9"/>
        <v>18140.446934444084</v>
      </c>
      <c r="AB31" s="41">
        <f t="shared" si="10"/>
        <v>10634.623086628701</v>
      </c>
      <c r="AD31" s="39">
        <f t="shared" si="11"/>
        <v>16974209.229534775</v>
      </c>
      <c r="AE31" s="120"/>
      <c r="AF31" s="59" t="s">
        <v>45</v>
      </c>
      <c r="AG31" s="25" t="s">
        <v>82</v>
      </c>
      <c r="AH31" s="24"/>
      <c r="AI31" s="47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7">
        <f>'[1]Szenario 3'!$K32</f>
        <v>1655.6656885999998</v>
      </c>
      <c r="H32" s="141"/>
      <c r="I32" s="71">
        <f>'[2]Szenario 1'!$F32</f>
        <v>7</v>
      </c>
      <c r="J32" s="83">
        <f>'[2]Szenario 2'!$F32</f>
        <v>16</v>
      </c>
      <c r="K32" s="84">
        <f>'[2]Szenario 3'!$F32</f>
        <v>25</v>
      </c>
      <c r="L32" s="141"/>
      <c r="M32" s="78">
        <f>'[3]E-Auto'!$D30*(1/100)</f>
        <v>0.30885548387096767</v>
      </c>
      <c r="O32" s="30">
        <f t="shared" si="0"/>
        <v>15990.59</v>
      </c>
      <c r="P32" s="34">
        <f t="shared" si="1"/>
        <v>1680.6656885999998</v>
      </c>
      <c r="Q32" s="141"/>
      <c r="R32" s="27">
        <f t="shared" si="2"/>
        <v>1</v>
      </c>
      <c r="S32" s="32">
        <f t="shared" si="3"/>
        <v>1</v>
      </c>
      <c r="T32" s="141"/>
      <c r="U32" s="38">
        <f t="shared" si="4"/>
        <v>8.549713168074366E-2</v>
      </c>
      <c r="V32" s="32">
        <f t="shared" si="5"/>
        <v>8.8666666819420148E-2</v>
      </c>
      <c r="W32" s="141"/>
      <c r="X32" s="73">
        <f t="shared" si="6"/>
        <v>4000</v>
      </c>
      <c r="Y32" s="40">
        <f t="shared" si="7"/>
        <v>16800303.771847181</v>
      </c>
      <c r="Z32" s="40">
        <f t="shared" si="8"/>
        <v>334208.97531606798</v>
      </c>
      <c r="AA32" s="40">
        <f t="shared" si="9"/>
        <v>18090.777868920188</v>
      </c>
      <c r="AB32" s="41">
        <f t="shared" si="10"/>
        <v>10755.154032347988</v>
      </c>
      <c r="AD32" s="39">
        <f t="shared" si="11"/>
        <v>17167358.679064516</v>
      </c>
      <c r="AE32" s="120"/>
      <c r="AF32" s="46" t="s">
        <v>24</v>
      </c>
      <c r="AG32" s="24"/>
      <c r="AH32" s="25">
        <f>5/60</f>
        <v>8.3333333333333329E-2</v>
      </c>
      <c r="AI32" s="47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7">
        <f>'[1]Szenario 3'!$K33</f>
        <v>1674.3386098999999</v>
      </c>
      <c r="H33" s="141"/>
      <c r="I33" s="71">
        <f>'[2]Szenario 1'!$F33</f>
        <v>7</v>
      </c>
      <c r="J33" s="83">
        <f>'[2]Szenario 2'!$F33</f>
        <v>16</v>
      </c>
      <c r="K33" s="84">
        <f>'[2]Szenario 3'!$F33</f>
        <v>25</v>
      </c>
      <c r="L33" s="141"/>
      <c r="M33" s="78">
        <f>'[3]E-Auto'!$D31*(1/100)</f>
        <v>0.324784193548387</v>
      </c>
      <c r="O33" s="30">
        <f t="shared" si="0"/>
        <v>16170.934999999999</v>
      </c>
      <c r="P33" s="34">
        <f t="shared" si="1"/>
        <v>1699.3386098999999</v>
      </c>
      <c r="Q33" s="141"/>
      <c r="R33" s="27">
        <f t="shared" si="2"/>
        <v>1</v>
      </c>
      <c r="S33" s="32">
        <f t="shared" si="3"/>
        <v>1</v>
      </c>
      <c r="T33" s="141"/>
      <c r="U33" s="38">
        <f t="shared" si="4"/>
        <v>8.5497206751741231E-2</v>
      </c>
      <c r="V33" s="32">
        <f t="shared" si="5"/>
        <v>8.8666666826322751E-2</v>
      </c>
      <c r="W33" s="141"/>
      <c r="X33" s="73">
        <f t="shared" si="6"/>
        <v>4000</v>
      </c>
      <c r="Y33" s="40">
        <f t="shared" si="7"/>
        <v>16989615.086101618</v>
      </c>
      <c r="Z33" s="40">
        <f t="shared" si="8"/>
        <v>337977.01451136195</v>
      </c>
      <c r="AA33" s="40">
        <f t="shared" si="9"/>
        <v>18035.320961688169</v>
      </c>
      <c r="AB33" s="41">
        <f t="shared" si="10"/>
        <v>10875.684978067271</v>
      </c>
      <c r="AD33" s="39">
        <f t="shared" si="11"/>
        <v>17360503.106552735</v>
      </c>
      <c r="AE33" s="120"/>
      <c r="AF33" s="76" t="s">
        <v>25</v>
      </c>
      <c r="AG33" s="37"/>
      <c r="AH33" s="56">
        <f>5/60</f>
        <v>8.3333333333333329E-2</v>
      </c>
      <c r="AI33" s="52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7">
        <f>'[1]Szenario 3'!$K34</f>
        <v>1693.0115311999998</v>
      </c>
      <c r="H34" s="141"/>
      <c r="I34" s="71">
        <f>'[2]Szenario 1'!$F34</f>
        <v>7</v>
      </c>
      <c r="J34" s="83">
        <f>'[2]Szenario 2'!$F34</f>
        <v>16</v>
      </c>
      <c r="K34" s="84">
        <f>'[2]Szenario 3'!$F34</f>
        <v>25</v>
      </c>
      <c r="L34" s="141"/>
      <c r="M34" s="78">
        <f>'[3]E-Auto'!$D32*(1/100)</f>
        <v>0.34071290322580638</v>
      </c>
      <c r="O34" s="30">
        <f t="shared" si="0"/>
        <v>16351.279999999999</v>
      </c>
      <c r="P34" s="34">
        <f t="shared" si="1"/>
        <v>1718.0115311999998</v>
      </c>
      <c r="Q34" s="141"/>
      <c r="R34" s="27">
        <f t="shared" si="2"/>
        <v>1</v>
      </c>
      <c r="S34" s="32">
        <f t="shared" si="3"/>
        <v>1</v>
      </c>
      <c r="T34" s="141"/>
      <c r="U34" s="38">
        <f t="shared" si="4"/>
        <v>8.549728437687025E-2</v>
      </c>
      <c r="V34" s="32">
        <f t="shared" si="5"/>
        <v>8.8666666833456698E-2</v>
      </c>
      <c r="W34" s="141"/>
      <c r="X34" s="73">
        <f t="shared" si="6"/>
        <v>4000</v>
      </c>
      <c r="Y34" s="40">
        <f t="shared" si="7"/>
        <v>17178927.192358986</v>
      </c>
      <c r="Z34" s="40">
        <f t="shared" si="8"/>
        <v>341745.05370665598</v>
      </c>
      <c r="AA34" s="40">
        <f t="shared" si="9"/>
        <v>17974.076212748027</v>
      </c>
      <c r="AB34" s="41">
        <f t="shared" si="10"/>
        <v>10996.215923786554</v>
      </c>
      <c r="AD34" s="39">
        <f t="shared" si="11"/>
        <v>17553642.538202178</v>
      </c>
      <c r="AE34" s="12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7">
        <f>'[1]Szenario 3'!$K35</f>
        <v>1711.6844524999999</v>
      </c>
      <c r="H35" s="141"/>
      <c r="I35" s="71">
        <f>'[2]Szenario 1'!$F35</f>
        <v>7</v>
      </c>
      <c r="J35" s="83">
        <f>'[2]Szenario 2'!$F35</f>
        <v>16</v>
      </c>
      <c r="K35" s="84">
        <f>'[2]Szenario 3'!$F35</f>
        <v>25</v>
      </c>
      <c r="L35" s="141"/>
      <c r="M35" s="78">
        <f>'[3]E-Auto'!$D33*(1/100)</f>
        <v>0.35664161290322577</v>
      </c>
      <c r="O35" s="30">
        <f t="shared" si="0"/>
        <v>16531.625</v>
      </c>
      <c r="P35" s="34">
        <f t="shared" si="1"/>
        <v>1736.6844524999999</v>
      </c>
      <c r="Q35" s="141"/>
      <c r="R35" s="27">
        <f t="shared" si="2"/>
        <v>1</v>
      </c>
      <c r="S35" s="32">
        <f t="shared" si="3"/>
        <v>1</v>
      </c>
      <c r="T35" s="141"/>
      <c r="U35" s="38">
        <f t="shared" si="4"/>
        <v>8.5497364613416685E-2</v>
      </c>
      <c r="V35" s="32">
        <f t="shared" si="5"/>
        <v>8.866666684082708E-2</v>
      </c>
      <c r="W35" s="141"/>
      <c r="X35" s="73">
        <f t="shared" si="6"/>
        <v>4000</v>
      </c>
      <c r="Y35" s="40">
        <f t="shared" si="7"/>
        <v>17368240.117413014</v>
      </c>
      <c r="Z35" s="40">
        <f t="shared" si="8"/>
        <v>345513.09290194995</v>
      </c>
      <c r="AA35" s="40">
        <f t="shared" si="9"/>
        <v>17907.043622099765</v>
      </c>
      <c r="AB35" s="41">
        <f t="shared" si="10"/>
        <v>11116.74686950584</v>
      </c>
      <c r="AD35" s="39">
        <f t="shared" si="11"/>
        <v>17746777.000806566</v>
      </c>
      <c r="AE35" s="120"/>
      <c r="AF35" s="53" t="s">
        <v>39</v>
      </c>
      <c r="AG35" s="44"/>
      <c r="AH35" s="57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7">
        <f>'[1]Szenario 3'!$K36</f>
        <v>1730.3573738</v>
      </c>
      <c r="H36" s="141"/>
      <c r="I36" s="71">
        <f>'[2]Szenario 1'!$F36</f>
        <v>7</v>
      </c>
      <c r="J36" s="83">
        <f>'[2]Szenario 2'!$F36</f>
        <v>16</v>
      </c>
      <c r="K36" s="84">
        <f>'[2]Szenario 3'!$F36</f>
        <v>25</v>
      </c>
      <c r="L36" s="141"/>
      <c r="M36" s="78">
        <f>'[3]E-Auto'!$D34*(1/100)</f>
        <v>0.37257032258064515</v>
      </c>
      <c r="O36" s="30">
        <f t="shared" si="0"/>
        <v>16711.97</v>
      </c>
      <c r="P36" s="34">
        <f t="shared" si="1"/>
        <v>1755.3573738</v>
      </c>
      <c r="Q36" s="141"/>
      <c r="R36" s="27">
        <f t="shared" si="2"/>
        <v>1</v>
      </c>
      <c r="S36" s="32">
        <f t="shared" si="3"/>
        <v>1</v>
      </c>
      <c r="T36" s="141"/>
      <c r="U36" s="38">
        <f t="shared" si="4"/>
        <v>8.5497447519301814E-2</v>
      </c>
      <c r="V36" s="32">
        <f t="shared" si="5"/>
        <v>8.8666666848439074E-2</v>
      </c>
      <c r="W36" s="141"/>
      <c r="X36" s="73">
        <f t="shared" si="6"/>
        <v>4000</v>
      </c>
      <c r="Y36" s="40">
        <f t="shared" si="7"/>
        <v>17557553.888655044</v>
      </c>
      <c r="Z36" s="40">
        <f t="shared" si="8"/>
        <v>349281.13209724403</v>
      </c>
      <c r="AA36" s="40">
        <f t="shared" si="9"/>
        <v>17834.223189743392</v>
      </c>
      <c r="AB36" s="41">
        <f t="shared" si="10"/>
        <v>11237.277815225125</v>
      </c>
      <c r="AD36" s="39">
        <f t="shared" si="11"/>
        <v>17939906.52175726</v>
      </c>
      <c r="AE36" s="120"/>
      <c r="AF36" s="54" t="s">
        <v>24</v>
      </c>
      <c r="AG36" s="25">
        <v>0.15</v>
      </c>
      <c r="AH36" s="47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7">
        <f>'[1]Szenario 3'!$K37</f>
        <v>1749.0302950999996</v>
      </c>
      <c r="H37" s="141"/>
      <c r="I37" s="71">
        <f>'[2]Szenario 1'!$F37</f>
        <v>7</v>
      </c>
      <c r="J37" s="83">
        <f>'[2]Szenario 2'!$F37</f>
        <v>16</v>
      </c>
      <c r="K37" s="84">
        <f>'[2]Szenario 3'!$F37</f>
        <v>25</v>
      </c>
      <c r="L37" s="141"/>
      <c r="M37" s="78">
        <f>'[3]E-Auto'!$D35*(1/100)</f>
        <v>0.38849903225806454</v>
      </c>
      <c r="O37" s="30">
        <f t="shared" si="0"/>
        <v>16892.314999999999</v>
      </c>
      <c r="P37" s="34">
        <f t="shared" si="1"/>
        <v>1774.0302950999996</v>
      </c>
      <c r="Q37" s="141"/>
      <c r="R37" s="27">
        <f t="shared" si="2"/>
        <v>1</v>
      </c>
      <c r="S37" s="32">
        <f t="shared" si="3"/>
        <v>1</v>
      </c>
      <c r="T37" s="141"/>
      <c r="U37" s="38">
        <f t="shared" si="4"/>
        <v>8.5497533153082284E-2</v>
      </c>
      <c r="V37" s="32">
        <f t="shared" si="5"/>
        <v>8.8666666856297913E-2</v>
      </c>
      <c r="W37" s="141"/>
      <c r="X37" s="73">
        <f t="shared" si="6"/>
        <v>4000</v>
      </c>
      <c r="Y37" s="40">
        <f t="shared" si="7"/>
        <v>17746868.534080576</v>
      </c>
      <c r="Z37" s="40">
        <f t="shared" si="8"/>
        <v>353049.17129253794</v>
      </c>
      <c r="AA37" s="40">
        <f t="shared" si="9"/>
        <v>17755.614915678885</v>
      </c>
      <c r="AB37" s="41">
        <f t="shared" si="10"/>
        <v>11357.808760944408</v>
      </c>
      <c r="AD37" s="39">
        <f t="shared" si="11"/>
        <v>18133031.129049741</v>
      </c>
      <c r="AE37" s="120"/>
      <c r="AF37" s="55" t="s">
        <v>25</v>
      </c>
      <c r="AG37" s="56">
        <v>0.7</v>
      </c>
      <c r="AH37" s="52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7">
        <f>'[1]Szenario 3'!$K38</f>
        <v>1767.7032164</v>
      </c>
      <c r="H38" s="141"/>
      <c r="I38" s="71">
        <f>'[2]Szenario 1'!$F38</f>
        <v>7</v>
      </c>
      <c r="J38" s="83">
        <f>'[2]Szenario 2'!$F38</f>
        <v>16</v>
      </c>
      <c r="K38" s="84">
        <f>'[2]Szenario 3'!$F38</f>
        <v>25</v>
      </c>
      <c r="L38" s="141"/>
      <c r="M38" s="78">
        <f>'[3]E-Auto'!$D36*(1/100)</f>
        <v>0.40442774193548386</v>
      </c>
      <c r="O38" s="30">
        <f t="shared" si="0"/>
        <v>17072.66</v>
      </c>
      <c r="P38" s="34">
        <f t="shared" si="1"/>
        <v>1792.7032164</v>
      </c>
      <c r="Q38" s="141"/>
      <c r="R38" s="27">
        <f t="shared" si="2"/>
        <v>1</v>
      </c>
      <c r="S38" s="32">
        <f t="shared" si="3"/>
        <v>1</v>
      </c>
      <c r="T38" s="141"/>
      <c r="U38" s="38">
        <f t="shared" si="4"/>
        <v>8.5497621573950036E-2</v>
      </c>
      <c r="V38" s="32">
        <f t="shared" si="5"/>
        <v>8.8666666864408869E-2</v>
      </c>
      <c r="W38" s="141"/>
      <c r="X38" s="73">
        <f t="shared" si="6"/>
        <v>4000</v>
      </c>
      <c r="Y38" s="40">
        <f t="shared" si="7"/>
        <v>17936184.082295921</v>
      </c>
      <c r="Z38" s="40">
        <f t="shared" si="8"/>
        <v>356817.21048783197</v>
      </c>
      <c r="AA38" s="40">
        <f t="shared" si="9"/>
        <v>17671.218799906266</v>
      </c>
      <c r="AB38" s="41">
        <f t="shared" si="10"/>
        <v>11478.339706663694</v>
      </c>
      <c r="AD38" s="39">
        <f t="shared" si="11"/>
        <v>18326150.851290323</v>
      </c>
      <c r="AE38" s="12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7">
        <f>'[1]Szenario 3'!$K39</f>
        <v>1786.3761377000001</v>
      </c>
      <c r="H39" s="141"/>
      <c r="I39" s="71">
        <f>'[2]Szenario 1'!$F39</f>
        <v>7</v>
      </c>
      <c r="J39" s="83">
        <f>'[2]Szenario 2'!$F39</f>
        <v>16</v>
      </c>
      <c r="K39" s="84">
        <f>'[2]Szenario 3'!$F39</f>
        <v>25</v>
      </c>
      <c r="L39" s="141"/>
      <c r="M39" s="78">
        <f>'[3]E-Auto'!$D37*(1/100)</f>
        <v>0.42035645161290325</v>
      </c>
      <c r="O39" s="30">
        <f t="shared" si="0"/>
        <v>17253.005000000001</v>
      </c>
      <c r="P39" s="34">
        <f t="shared" si="1"/>
        <v>1811.3761377000001</v>
      </c>
      <c r="Q39" s="141"/>
      <c r="R39" s="27">
        <f t="shared" si="2"/>
        <v>1</v>
      </c>
      <c r="S39" s="32">
        <f t="shared" si="3"/>
        <v>1</v>
      </c>
      <c r="T39" s="141"/>
      <c r="U39" s="38">
        <f t="shared" si="4"/>
        <v>8.5497712841732396E-2</v>
      </c>
      <c r="V39" s="32">
        <f t="shared" si="5"/>
        <v>8.8666666872777272E-2</v>
      </c>
      <c r="W39" s="141"/>
      <c r="X39" s="73">
        <f t="shared" si="6"/>
        <v>4000</v>
      </c>
      <c r="Y39" s="40">
        <f t="shared" si="7"/>
        <v>18125500.562524717</v>
      </c>
      <c r="Z39" s="40">
        <f t="shared" si="8"/>
        <v>360585.24968312599</v>
      </c>
      <c r="AA39" s="40">
        <f t="shared" si="9"/>
        <v>17581.034842425524</v>
      </c>
      <c r="AB39" s="41">
        <f t="shared" si="10"/>
        <v>11598.870652382979</v>
      </c>
      <c r="AD39" s="39">
        <f t="shared" si="11"/>
        <v>18519265.71770265</v>
      </c>
      <c r="AE39" s="120"/>
      <c r="AF39" s="53" t="s">
        <v>26</v>
      </c>
      <c r="AG39" s="44"/>
      <c r="AH39" s="45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7">
        <f>'[1]Szenario 3'!$K40</f>
        <v>1805.0490589999997</v>
      </c>
      <c r="H40" s="141"/>
      <c r="I40" s="71">
        <f>'[2]Szenario 1'!$F40</f>
        <v>7</v>
      </c>
      <c r="J40" s="83">
        <f>'[2]Szenario 2'!$F40</f>
        <v>16</v>
      </c>
      <c r="K40" s="84">
        <f>'[2]Szenario 3'!$F40</f>
        <v>25</v>
      </c>
      <c r="L40" s="141"/>
      <c r="M40" s="78">
        <f>'[3]E-Auto'!$D38*(1/100)</f>
        <v>0.43628516129032263</v>
      </c>
      <c r="O40" s="30">
        <f t="shared" si="0"/>
        <v>17433.349999999999</v>
      </c>
      <c r="P40" s="34">
        <f t="shared" si="1"/>
        <v>1830.0490589999997</v>
      </c>
      <c r="Q40" s="141"/>
      <c r="R40" s="27">
        <f t="shared" si="2"/>
        <v>1</v>
      </c>
      <c r="S40" s="32">
        <f t="shared" si="3"/>
        <v>1</v>
      </c>
      <c r="T40" s="141"/>
      <c r="U40" s="38">
        <f t="shared" si="4"/>
        <v>8.5497807016891969E-2</v>
      </c>
      <c r="V40" s="32">
        <f t="shared" si="5"/>
        <v>8.8666666881408521E-2</v>
      </c>
      <c r="W40" s="141"/>
      <c r="X40" s="73">
        <f t="shared" si="6"/>
        <v>4000</v>
      </c>
      <c r="Y40" s="40">
        <f t="shared" si="7"/>
        <v>18314818.00461458</v>
      </c>
      <c r="Z40" s="40">
        <f t="shared" si="8"/>
        <v>364353.28887841996</v>
      </c>
      <c r="AA40" s="40">
        <f t="shared" si="9"/>
        <v>17485.06304323666</v>
      </c>
      <c r="AB40" s="41">
        <f t="shared" si="10"/>
        <v>11719.401598102262</v>
      </c>
      <c r="AD40" s="39">
        <f t="shared" si="11"/>
        <v>18712375.758134339</v>
      </c>
      <c r="AE40" s="120"/>
      <c r="AF40" s="54" t="s">
        <v>41</v>
      </c>
      <c r="AG40" s="25">
        <v>3.4500000000000003E-2</v>
      </c>
      <c r="AH40" s="47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7">
        <f>'[1]Szenario 3'!$K41</f>
        <v>1823.7219802999998</v>
      </c>
      <c r="H41" s="141"/>
      <c r="I41" s="71">
        <f>'[2]Szenario 1'!$F41</f>
        <v>7</v>
      </c>
      <c r="J41" s="83">
        <f>'[2]Szenario 2'!$F41</f>
        <v>16</v>
      </c>
      <c r="K41" s="84">
        <f>'[2]Szenario 3'!$F41</f>
        <v>25</v>
      </c>
      <c r="L41" s="141"/>
      <c r="M41" s="78">
        <f>'[3]E-Auto'!$D39*(1/100)</f>
        <v>0.45221387096774202</v>
      </c>
      <c r="O41" s="30">
        <f t="shared" si="0"/>
        <v>17613.695</v>
      </c>
      <c r="P41" s="34">
        <f t="shared" si="1"/>
        <v>1848.7219802999998</v>
      </c>
      <c r="Q41" s="141"/>
      <c r="R41" s="27">
        <f t="shared" si="2"/>
        <v>1</v>
      </c>
      <c r="S41" s="32">
        <f t="shared" si="3"/>
        <v>1</v>
      </c>
      <c r="T41" s="141"/>
      <c r="U41" s="38">
        <f t="shared" si="4"/>
        <v>8.5497904160526744E-2</v>
      </c>
      <c r="V41" s="32">
        <f t="shared" si="5"/>
        <v>8.8666666890308068E-2</v>
      </c>
      <c r="W41" s="141"/>
      <c r="X41" s="73">
        <f t="shared" si="6"/>
        <v>4000</v>
      </c>
      <c r="Y41" s="40">
        <f t="shared" si="7"/>
        <v>18504136.439043686</v>
      </c>
      <c r="Z41" s="40">
        <f t="shared" si="8"/>
        <v>368121.32807371404</v>
      </c>
      <c r="AA41" s="40">
        <f t="shared" si="9"/>
        <v>17383.303402339676</v>
      </c>
      <c r="AB41" s="41">
        <f t="shared" si="10"/>
        <v>11839.932543821546</v>
      </c>
      <c r="AD41" s="39">
        <f t="shared" si="11"/>
        <v>18905481.00306356</v>
      </c>
      <c r="AE41" s="120"/>
      <c r="AF41" s="55" t="s">
        <v>42</v>
      </c>
      <c r="AG41" s="56">
        <v>1.49E-2</v>
      </c>
      <c r="AH41" s="52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7">
        <f>'[1]Szenario 3'!$K42</f>
        <v>1842.3949015999999</v>
      </c>
      <c r="H42" s="141"/>
      <c r="I42" s="71">
        <f>'[2]Szenario 1'!$F42</f>
        <v>7</v>
      </c>
      <c r="J42" s="83">
        <f>'[2]Szenario 2'!$F42</f>
        <v>16</v>
      </c>
      <c r="K42" s="84">
        <f>'[2]Szenario 3'!$F42</f>
        <v>25</v>
      </c>
      <c r="L42" s="141"/>
      <c r="M42" s="78">
        <f>'[3]E-Auto'!$D40*(1/100)</f>
        <v>0.4681425806451614</v>
      </c>
      <c r="O42" s="30">
        <f t="shared" si="0"/>
        <v>17794.04</v>
      </c>
      <c r="P42" s="34">
        <f t="shared" si="1"/>
        <v>1867.3949015999999</v>
      </c>
      <c r="Q42" s="141"/>
      <c r="R42" s="27">
        <f t="shared" si="2"/>
        <v>1</v>
      </c>
      <c r="S42" s="32">
        <f t="shared" si="3"/>
        <v>1</v>
      </c>
      <c r="T42" s="141"/>
      <c r="U42" s="38">
        <f t="shared" si="4"/>
        <v>8.5498004334369992E-2</v>
      </c>
      <c r="V42" s="32">
        <f t="shared" si="5"/>
        <v>8.8666666899481397E-2</v>
      </c>
      <c r="W42" s="141"/>
      <c r="X42" s="73">
        <f t="shared" si="6"/>
        <v>4000</v>
      </c>
      <c r="Y42" s="40">
        <f t="shared" si="7"/>
        <v>18693455.896927323</v>
      </c>
      <c r="Z42" s="40">
        <f t="shared" si="8"/>
        <v>371889.36726900801</v>
      </c>
      <c r="AA42" s="40">
        <f t="shared" si="9"/>
        <v>17275.755919734569</v>
      </c>
      <c r="AB42" s="41">
        <f t="shared" si="10"/>
        <v>11960.463489540833</v>
      </c>
      <c r="AD42" s="39">
        <f t="shared" si="11"/>
        <v>19098581.483605608</v>
      </c>
      <c r="AE42" s="12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7">
        <f>'[1]Szenario 3'!$K43</f>
        <v>1861.0678229</v>
      </c>
      <c r="H43" s="141"/>
      <c r="I43" s="71">
        <f>'[2]Szenario 1'!$F43</f>
        <v>7</v>
      </c>
      <c r="J43" s="83">
        <f>'[2]Szenario 2'!$F43</f>
        <v>16</v>
      </c>
      <c r="K43" s="84">
        <f>'[2]Szenario 3'!$F43</f>
        <v>25</v>
      </c>
      <c r="L43" s="141"/>
      <c r="M43" s="78">
        <f>'[3]E-Auto'!$D41*(1/100)</f>
        <v>0.48407129032258078</v>
      </c>
      <c r="O43" s="30">
        <f t="shared" si="0"/>
        <v>17974.385000000002</v>
      </c>
      <c r="P43" s="34">
        <f t="shared" si="1"/>
        <v>1886.0678229</v>
      </c>
      <c r="Q43" s="141"/>
      <c r="R43" s="27">
        <f t="shared" si="2"/>
        <v>1</v>
      </c>
      <c r="S43" s="32">
        <f t="shared" si="3"/>
        <v>1</v>
      </c>
      <c r="T43" s="141"/>
      <c r="U43" s="38">
        <f t="shared" si="4"/>
        <v>8.549810760079038E-2</v>
      </c>
      <c r="V43" s="32">
        <f t="shared" si="5"/>
        <v>8.8666666908934086E-2</v>
      </c>
      <c r="W43" s="141"/>
      <c r="X43" s="73">
        <f t="shared" si="6"/>
        <v>4000</v>
      </c>
      <c r="Y43" s="40">
        <f t="shared" si="7"/>
        <v>18882776.410024539</v>
      </c>
      <c r="Z43" s="40">
        <f t="shared" si="8"/>
        <v>375657.40646430204</v>
      </c>
      <c r="AA43" s="40">
        <f t="shared" si="9"/>
        <v>17162.420595421347</v>
      </c>
      <c r="AB43" s="41">
        <f t="shared" si="10"/>
        <v>12080.994435260114</v>
      </c>
      <c r="AD43" s="39">
        <f t="shared" si="11"/>
        <v>19291677.231519524</v>
      </c>
      <c r="AE43" s="120"/>
      <c r="AF43" s="43" t="s">
        <v>44</v>
      </c>
      <c r="AG43" s="44"/>
      <c r="AH43" s="45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7">
        <f>'[1]Szenario 3'!$K44</f>
        <v>1879.7407441999999</v>
      </c>
      <c r="H44" s="141"/>
      <c r="I44" s="71">
        <f>'[2]Szenario 1'!$F44</f>
        <v>7</v>
      </c>
      <c r="J44" s="83">
        <f>'[2]Szenario 2'!$F44</f>
        <v>16</v>
      </c>
      <c r="K44" s="84">
        <f>'[2]Szenario 3'!$F44</f>
        <v>25</v>
      </c>
      <c r="L44" s="141"/>
      <c r="M44" s="78">
        <f>'[3]E-Auto'!$D42*(1/100)</f>
        <v>0.5</v>
      </c>
      <c r="O44" s="30">
        <f t="shared" si="0"/>
        <v>18154.73</v>
      </c>
      <c r="P44" s="34">
        <f t="shared" si="1"/>
        <v>1904.7407441999999</v>
      </c>
      <c r="Q44" s="141"/>
      <c r="R44" s="27">
        <f t="shared" si="2"/>
        <v>1</v>
      </c>
      <c r="S44" s="32">
        <f t="shared" si="3"/>
        <v>1</v>
      </c>
      <c r="T44" s="141"/>
      <c r="U44" s="38">
        <f t="shared" si="4"/>
        <v>8.5498214022791841E-2</v>
      </c>
      <c r="V44" s="32">
        <f t="shared" si="5"/>
        <v>8.8666666918671727E-2</v>
      </c>
      <c r="W44" s="141"/>
      <c r="X44" s="73">
        <f t="shared" si="6"/>
        <v>4000</v>
      </c>
      <c r="Y44" s="40">
        <f t="shared" si="7"/>
        <v>19072098.010744669</v>
      </c>
      <c r="Z44" s="40">
        <f t="shared" si="8"/>
        <v>379425.44565959601</v>
      </c>
      <c r="AA44" s="40">
        <f t="shared" si="9"/>
        <v>17043.297429400001</v>
      </c>
      <c r="AB44" s="41">
        <f t="shared" si="10"/>
        <v>12201.525380979399</v>
      </c>
      <c r="AD44" s="39">
        <f t="shared" si="11"/>
        <v>19484768.279214647</v>
      </c>
      <c r="AE44" s="120"/>
      <c r="AF44" s="85" t="s">
        <v>46</v>
      </c>
      <c r="AG44" s="86"/>
      <c r="AH44" s="87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7">
        <f>'[1]Szenario 3'!$K45</f>
        <v>1898.4136655</v>
      </c>
      <c r="H45" s="141"/>
      <c r="I45" s="71">
        <f>'[2]Szenario 1'!$F45</f>
        <v>7</v>
      </c>
      <c r="J45" s="83">
        <f>'[2]Szenario 2'!$F45</f>
        <v>16</v>
      </c>
      <c r="K45" s="84">
        <f>'[2]Szenario 3'!$F45</f>
        <v>25</v>
      </c>
      <c r="L45" s="141"/>
      <c r="M45" s="78">
        <f>'[3]E-Auto'!$D43*(1/100)</f>
        <v>0.51592870967741944</v>
      </c>
      <c r="O45" s="30">
        <f t="shared" si="0"/>
        <v>18335.075000000001</v>
      </c>
      <c r="P45" s="34">
        <f t="shared" si="1"/>
        <v>1923.4136655</v>
      </c>
      <c r="Q45" s="141"/>
      <c r="R45" s="27">
        <f t="shared" si="2"/>
        <v>1</v>
      </c>
      <c r="S45" s="32">
        <f t="shared" si="3"/>
        <v>1</v>
      </c>
      <c r="T45" s="141"/>
      <c r="U45" s="38">
        <f t="shared" si="4"/>
        <v>8.5498323664013706E-2</v>
      </c>
      <c r="V45" s="32">
        <f t="shared" si="5"/>
        <v>8.8666666928700025E-2</v>
      </c>
      <c r="W45" s="141"/>
      <c r="X45" s="73">
        <f t="shared" si="6"/>
        <v>4000</v>
      </c>
      <c r="Y45" s="40">
        <f t="shared" si="7"/>
        <v>19261420.732153989</v>
      </c>
      <c r="Z45" s="40">
        <f t="shared" si="8"/>
        <v>383193.48485488998</v>
      </c>
      <c r="AA45" s="40">
        <f t="shared" si="9"/>
        <v>16918.38642167053</v>
      </c>
      <c r="AB45" s="41">
        <f t="shared" si="10"/>
        <v>12322.056326698685</v>
      </c>
      <c r="AD45" s="39">
        <f t="shared" si="11"/>
        <v>19677854.659757245</v>
      </c>
      <c r="AE45" s="120"/>
      <c r="AF45" s="46" t="s">
        <v>50</v>
      </c>
      <c r="AG45" s="25">
        <v>15000</v>
      </c>
      <c r="AH45" s="47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7">
        <f>'[1]Szenario 3'!$K46</f>
        <v>1917.0865867999996</v>
      </c>
      <c r="H46" s="141"/>
      <c r="I46" s="71">
        <f>'[2]Szenario 1'!$F46</f>
        <v>7</v>
      </c>
      <c r="J46" s="83">
        <f>'[2]Szenario 2'!$F46</f>
        <v>16</v>
      </c>
      <c r="K46" s="84">
        <f>'[2]Szenario 3'!$F46</f>
        <v>25</v>
      </c>
      <c r="L46" s="141"/>
      <c r="M46" s="78">
        <f>'[3]E-Auto'!$D44*(1/100)</f>
        <v>0.53185741935483877</v>
      </c>
      <c r="O46" s="30">
        <f t="shared" si="0"/>
        <v>18515.419999999998</v>
      </c>
      <c r="P46" s="34">
        <f t="shared" si="1"/>
        <v>1942.0865867999996</v>
      </c>
      <c r="Q46" s="141"/>
      <c r="R46" s="27">
        <f t="shared" si="2"/>
        <v>1</v>
      </c>
      <c r="S46" s="32">
        <f t="shared" si="3"/>
        <v>1</v>
      </c>
      <c r="T46" s="141"/>
      <c r="U46" s="38">
        <f t="shared" si="4"/>
        <v>8.5498436588730603E-2</v>
      </c>
      <c r="V46" s="32">
        <f t="shared" si="5"/>
        <v>8.8666666939024669E-2</v>
      </c>
      <c r="W46" s="141"/>
      <c r="X46" s="73">
        <f t="shared" si="6"/>
        <v>4000</v>
      </c>
      <c r="Y46" s="40">
        <f t="shared" si="7"/>
        <v>19450744.607982278</v>
      </c>
      <c r="Z46" s="40">
        <f t="shared" si="8"/>
        <v>386961.52405018394</v>
      </c>
      <c r="AA46" s="40">
        <f t="shared" si="9"/>
        <v>16787.687572232946</v>
      </c>
      <c r="AB46" s="41">
        <f t="shared" si="10"/>
        <v>12442.587272417968</v>
      </c>
      <c r="AD46" s="39">
        <f t="shared" si="11"/>
        <v>19870936.406877112</v>
      </c>
      <c r="AE46" s="120"/>
      <c r="AF46" s="48"/>
      <c r="AG46" s="49">
        <f>'[4]Risikoschätzung '!$P$22</f>
        <v>1.1170634920634921E-6</v>
      </c>
      <c r="AH46" s="47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7">
        <f>'[1]Szenario 3'!$K47</f>
        <v>1935.7595080999997</v>
      </c>
      <c r="H47" s="141"/>
      <c r="I47" s="71">
        <f>'[2]Szenario 1'!$F47</f>
        <v>7</v>
      </c>
      <c r="J47" s="83">
        <f>'[2]Szenario 2'!$F47</f>
        <v>16</v>
      </c>
      <c r="K47" s="84">
        <f>'[2]Szenario 3'!$F47</f>
        <v>25</v>
      </c>
      <c r="L47" s="141"/>
      <c r="M47" s="78">
        <f>'[3]E-Auto'!$D45*(1/100)</f>
        <v>0.5477861290322581</v>
      </c>
      <c r="O47" s="30">
        <f t="shared" si="0"/>
        <v>18695.764999999999</v>
      </c>
      <c r="P47" s="34">
        <f t="shared" si="1"/>
        <v>1960.7595080999997</v>
      </c>
      <c r="Q47" s="141"/>
      <c r="R47" s="27">
        <f t="shared" si="2"/>
        <v>1</v>
      </c>
      <c r="S47" s="32">
        <f t="shared" si="3"/>
        <v>1</v>
      </c>
      <c r="T47" s="141"/>
      <c r="U47" s="38">
        <f t="shared" si="4"/>
        <v>8.5498552861852498E-2</v>
      </c>
      <c r="V47" s="32">
        <f t="shared" si="5"/>
        <v>8.866666694965146E-2</v>
      </c>
      <c r="W47" s="141"/>
      <c r="X47" s="73">
        <f t="shared" si="6"/>
        <v>4000</v>
      </c>
      <c r="Y47" s="40">
        <f t="shared" si="7"/>
        <v>19640069.672629394</v>
      </c>
      <c r="Z47" s="40">
        <f t="shared" si="8"/>
        <v>390729.56324547791</v>
      </c>
      <c r="AA47" s="40">
        <f t="shared" si="9"/>
        <v>16651.200881087239</v>
      </c>
      <c r="AB47" s="41">
        <f t="shared" si="10"/>
        <v>12563.118218137253</v>
      </c>
      <c r="AD47" s="39">
        <f t="shared" ref="AD47:AD54" si="13">SUM(X47:AB47)</f>
        <v>20064013.554974098</v>
      </c>
      <c r="AE47" s="120"/>
      <c r="AF47" s="48"/>
      <c r="AG47" s="49">
        <f>'[4]Risikoschätzung '!$P$26</f>
        <v>1.2216190034107652E-7</v>
      </c>
      <c r="AH47" s="47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7">
        <f>'[1]Szenario 3'!$K48</f>
        <v>1954.4324293999998</v>
      </c>
      <c r="H48" s="141"/>
      <c r="I48" s="71">
        <f>'[2]Szenario 1'!$F48</f>
        <v>7</v>
      </c>
      <c r="J48" s="83">
        <f>'[2]Szenario 2'!$F48</f>
        <v>16</v>
      </c>
      <c r="K48" s="84">
        <f>'[2]Szenario 3'!$F48</f>
        <v>25</v>
      </c>
      <c r="L48" s="141"/>
      <c r="M48" s="78">
        <f>'[3]E-Auto'!$D46*(1/100)</f>
        <v>0.56371483870967753</v>
      </c>
      <c r="O48" s="30">
        <f t="shared" si="0"/>
        <v>18876.11</v>
      </c>
      <c r="P48" s="34">
        <f t="shared" si="1"/>
        <v>1979.4324293999998</v>
      </c>
      <c r="Q48" s="141"/>
      <c r="R48" s="27">
        <f t="shared" si="2"/>
        <v>1</v>
      </c>
      <c r="S48" s="32">
        <f t="shared" si="3"/>
        <v>1</v>
      </c>
      <c r="T48" s="141"/>
      <c r="U48" s="38">
        <f t="shared" si="4"/>
        <v>8.5498672548924695E-2</v>
      </c>
      <c r="V48" s="32">
        <f t="shared" si="5"/>
        <v>8.8666666960586241E-2</v>
      </c>
      <c r="W48" s="141"/>
      <c r="X48" s="73">
        <f t="shared" si="6"/>
        <v>4000</v>
      </c>
      <c r="Y48" s="40">
        <f t="shared" si="7"/>
        <v>19829395.961171895</v>
      </c>
      <c r="Z48" s="40">
        <f t="shared" si="8"/>
        <v>394497.60244077194</v>
      </c>
      <c r="AA48" s="40">
        <f t="shared" si="9"/>
        <v>16508.92634823341</v>
      </c>
      <c r="AB48" s="41">
        <f t="shared" si="10"/>
        <v>12683.649163856537</v>
      </c>
      <c r="AD48" s="39">
        <f t="shared" si="13"/>
        <v>20257086.139124755</v>
      </c>
      <c r="AE48" s="120"/>
      <c r="AF48" s="85" t="s">
        <v>47</v>
      </c>
      <c r="AG48" s="86"/>
      <c r="AH48" s="87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7">
        <f>'[1]Szenario 3'!$K49</f>
        <v>1973.1053507000001</v>
      </c>
      <c r="H49" s="141"/>
      <c r="I49" s="71">
        <f>'[2]Szenario 1'!$F49</f>
        <v>7</v>
      </c>
      <c r="J49" s="83">
        <f>'[2]Szenario 2'!$F49</f>
        <v>16</v>
      </c>
      <c r="K49" s="84">
        <f>'[2]Szenario 3'!$F49</f>
        <v>25</v>
      </c>
      <c r="L49" s="141"/>
      <c r="M49" s="78">
        <f>'[3]E-Auto'!$D47*(1/100)</f>
        <v>0.57964354838709686</v>
      </c>
      <c r="O49" s="30">
        <f t="shared" si="0"/>
        <v>19056.455000000002</v>
      </c>
      <c r="P49" s="34">
        <f t="shared" si="1"/>
        <v>1998.1053507000001</v>
      </c>
      <c r="Q49" s="141"/>
      <c r="R49" s="27">
        <f t="shared" si="2"/>
        <v>1</v>
      </c>
      <c r="S49" s="32">
        <f t="shared" si="3"/>
        <v>1</v>
      </c>
      <c r="T49" s="141"/>
      <c r="U49" s="38">
        <f t="shared" si="4"/>
        <v>8.549879571612784E-2</v>
      </c>
      <c r="V49" s="32">
        <f t="shared" si="5"/>
        <v>8.8666666971834895E-2</v>
      </c>
      <c r="W49" s="141"/>
      <c r="X49" s="73">
        <f t="shared" si="6"/>
        <v>4000</v>
      </c>
      <c r="Y49" s="40">
        <f t="shared" si="7"/>
        <v>20018723.509369619</v>
      </c>
      <c r="Z49" s="40">
        <f t="shared" si="8"/>
        <v>398265.64163606596</v>
      </c>
      <c r="AA49" s="40">
        <f t="shared" si="9"/>
        <v>16360.863973671461</v>
      </c>
      <c r="AB49" s="41">
        <f t="shared" si="10"/>
        <v>12804.180109575826</v>
      </c>
      <c r="AD49" s="39">
        <f t="shared" si="13"/>
        <v>20450154.19508893</v>
      </c>
      <c r="AE49" s="120"/>
      <c r="AF49" s="46" t="s">
        <v>51</v>
      </c>
      <c r="AG49" s="25">
        <v>110000</v>
      </c>
      <c r="AH49" s="47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7">
        <f>'[1]Szenario 3'!$K50</f>
        <v>1991.7782719999998</v>
      </c>
      <c r="H50" s="141"/>
      <c r="I50" s="71">
        <f>'[2]Szenario 1'!$F50</f>
        <v>7</v>
      </c>
      <c r="J50" s="83">
        <f>'[2]Szenario 2'!$F50</f>
        <v>16</v>
      </c>
      <c r="K50" s="84">
        <f>'[2]Szenario 3'!$F50</f>
        <v>25</v>
      </c>
      <c r="L50" s="141"/>
      <c r="M50" s="78">
        <f>'[3]E-Auto'!$D48*(1/100)</f>
        <v>0.5955722580645163</v>
      </c>
      <c r="O50" s="30">
        <f t="shared" si="0"/>
        <v>19236.8</v>
      </c>
      <c r="P50" s="34">
        <f t="shared" si="1"/>
        <v>2016.7782719999998</v>
      </c>
      <c r="Q50" s="141"/>
      <c r="R50" s="27">
        <f t="shared" si="2"/>
        <v>1</v>
      </c>
      <c r="S50" s="32">
        <f t="shared" si="3"/>
        <v>1</v>
      </c>
      <c r="T50" s="141"/>
      <c r="U50" s="38">
        <f t="shared" si="4"/>
        <v>8.5498922430277902E-2</v>
      </c>
      <c r="V50" s="32">
        <f t="shared" si="5"/>
        <v>8.8666666983403378E-2</v>
      </c>
      <c r="W50" s="141"/>
      <c r="X50" s="73">
        <f t="shared" si="6"/>
        <v>4000</v>
      </c>
      <c r="Y50" s="40">
        <f t="shared" si="7"/>
        <v>20208052.353672244</v>
      </c>
      <c r="Z50" s="40">
        <f t="shared" si="8"/>
        <v>402033.68083135987</v>
      </c>
      <c r="AA50" s="40">
        <f t="shared" si="9"/>
        <v>16207.01375740139</v>
      </c>
      <c r="AB50" s="41">
        <f t="shared" si="10"/>
        <v>12924.711055295107</v>
      </c>
      <c r="AD50" s="39">
        <f t="shared" si="13"/>
        <v>20643217.759316299</v>
      </c>
      <c r="AE50" s="120"/>
      <c r="AF50" s="48"/>
      <c r="AG50" s="49">
        <f>'[4]Risikoschätzung '!$P$21</f>
        <v>3.4841269841269841E-7</v>
      </c>
      <c r="AH50" s="47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7">
        <f>'[1]Szenario 3'!$K51</f>
        <v>2010.4511932999999</v>
      </c>
      <c r="H51" s="141"/>
      <c r="I51" s="71">
        <f>'[2]Szenario 1'!$F51</f>
        <v>7</v>
      </c>
      <c r="J51" s="83">
        <f>'[2]Szenario 2'!$F51</f>
        <v>16</v>
      </c>
      <c r="K51" s="84">
        <f>'[2]Szenario 3'!$F51</f>
        <v>25</v>
      </c>
      <c r="L51" s="141"/>
      <c r="M51" s="78">
        <f>'[3]E-Auto'!$D49*(1/100)</f>
        <v>0.61150096774193563</v>
      </c>
      <c r="O51" s="30">
        <f t="shared" si="0"/>
        <v>19417.145</v>
      </c>
      <c r="P51" s="34">
        <f t="shared" si="1"/>
        <v>2035.4511932999999</v>
      </c>
      <c r="Q51" s="141"/>
      <c r="R51" s="27">
        <f t="shared" si="2"/>
        <v>1</v>
      </c>
      <c r="S51" s="32">
        <f t="shared" si="3"/>
        <v>1</v>
      </c>
      <c r="T51" s="141"/>
      <c r="U51" s="38">
        <f t="shared" si="4"/>
        <v>8.5499052758826175E-2</v>
      </c>
      <c r="V51" s="32">
        <f t="shared" si="5"/>
        <v>8.8666666995297683E-2</v>
      </c>
      <c r="W51" s="141"/>
      <c r="X51" s="73">
        <f t="shared" si="6"/>
        <v>4000</v>
      </c>
      <c r="Y51" s="40">
        <f t="shared" si="7"/>
        <v>20397382.531225935</v>
      </c>
      <c r="Z51" s="40">
        <f t="shared" si="8"/>
        <v>405801.72002665396</v>
      </c>
      <c r="AA51" s="40">
        <f t="shared" si="9"/>
        <v>16047.375699423203</v>
      </c>
      <c r="AB51" s="41">
        <f t="shared" si="10"/>
        <v>13045.242001014392</v>
      </c>
      <c r="AD51" s="39">
        <f t="shared" si="13"/>
        <v>20836276.868953027</v>
      </c>
      <c r="AE51" s="120"/>
      <c r="AF51" s="48"/>
      <c r="AG51" s="49">
        <f>'[4]Risikoschätzung '!$P$25</f>
        <v>1.9152757876041898E-8</v>
      </c>
      <c r="AH51" s="47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7">
        <f>'[1]Szenario 3'!$K52</f>
        <v>2029.1241145999998</v>
      </c>
      <c r="H52" s="141"/>
      <c r="I52" s="71">
        <f>'[2]Szenario 1'!$F52</f>
        <v>7</v>
      </c>
      <c r="J52" s="83">
        <f>'[2]Szenario 2'!$F52</f>
        <v>16</v>
      </c>
      <c r="K52" s="84">
        <f>'[2]Szenario 3'!$F52</f>
        <v>25</v>
      </c>
      <c r="L52" s="141"/>
      <c r="M52" s="78">
        <f>'[3]E-Auto'!$D50*(1/100)</f>
        <v>0.62742967741935507</v>
      </c>
      <c r="O52" s="30">
        <f t="shared" si="0"/>
        <v>19597.489999999998</v>
      </c>
      <c r="P52" s="34">
        <f t="shared" si="1"/>
        <v>2054.1241145999998</v>
      </c>
      <c r="Q52" s="141"/>
      <c r="R52" s="27">
        <f t="shared" si="2"/>
        <v>1</v>
      </c>
      <c r="S52" s="32">
        <f t="shared" si="3"/>
        <v>1</v>
      </c>
      <c r="T52" s="141"/>
      <c r="U52" s="38">
        <f t="shared" si="4"/>
        <v>8.549918676985932E-2</v>
      </c>
      <c r="V52" s="32">
        <f t="shared" si="5"/>
        <v>8.8666667007523903E-2</v>
      </c>
      <c r="W52" s="141"/>
      <c r="X52" s="73">
        <f t="shared" si="6"/>
        <v>4000</v>
      </c>
      <c r="Y52" s="40">
        <f t="shared" si="7"/>
        <v>20586714.07987991</v>
      </c>
      <c r="Z52" s="40">
        <f t="shared" si="8"/>
        <v>409569.75922194793</v>
      </c>
      <c r="AA52" s="40">
        <f t="shared" si="9"/>
        <v>15881.949799736887</v>
      </c>
      <c r="AB52" s="41">
        <f t="shared" si="10"/>
        <v>13165.772946733676</v>
      </c>
      <c r="AD52" s="39">
        <f t="shared" si="13"/>
        <v>21029331.561848328</v>
      </c>
      <c r="AE52" s="120"/>
      <c r="AF52" s="85" t="s">
        <v>48</v>
      </c>
      <c r="AG52" s="86"/>
      <c r="AH52" s="87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7">
        <f>'[1]Szenario 3'!$K53</f>
        <v>2047.7970358999999</v>
      </c>
      <c r="H53" s="141"/>
      <c r="I53" s="71">
        <f>'[2]Szenario 1'!$F53</f>
        <v>7</v>
      </c>
      <c r="J53" s="83">
        <f>'[2]Szenario 2'!$F53</f>
        <v>16</v>
      </c>
      <c r="K53" s="84">
        <f>'[2]Szenario 3'!$F53</f>
        <v>25</v>
      </c>
      <c r="L53" s="141"/>
      <c r="M53" s="78">
        <f>'[3]E-Auto'!$D51*(1/100)</f>
        <v>0.64335838709677429</v>
      </c>
      <c r="O53" s="30">
        <f t="shared" si="0"/>
        <v>19777.834999999999</v>
      </c>
      <c r="P53" s="34">
        <f t="shared" si="1"/>
        <v>2072.7970359000001</v>
      </c>
      <c r="Q53" s="141"/>
      <c r="R53" s="27">
        <f t="shared" si="2"/>
        <v>1</v>
      </c>
      <c r="S53" s="32">
        <f t="shared" si="3"/>
        <v>1</v>
      </c>
      <c r="T53" s="141"/>
      <c r="U53" s="38">
        <f t="shared" si="4"/>
        <v>8.5499324532099311E-2</v>
      </c>
      <c r="V53" s="32">
        <f t="shared" si="5"/>
        <v>8.8666667020088116E-2</v>
      </c>
      <c r="W53" s="141"/>
      <c r="X53" s="73">
        <f t="shared" si="6"/>
        <v>4000</v>
      </c>
      <c r="Y53" s="40">
        <f t="shared" si="7"/>
        <v>20776047.038193028</v>
      </c>
      <c r="Z53" s="40">
        <f t="shared" si="8"/>
        <v>413337.79841724189</v>
      </c>
      <c r="AA53" s="40">
        <f t="shared" si="9"/>
        <v>15710.73605834246</v>
      </c>
      <c r="AB53" s="41">
        <f t="shared" si="10"/>
        <v>13286.303892452959</v>
      </c>
      <c r="AD53" s="39">
        <f t="shared" si="13"/>
        <v>21222381.876561064</v>
      </c>
      <c r="AE53" s="120"/>
      <c r="AF53" s="46" t="s">
        <v>52</v>
      </c>
      <c r="AG53" s="25">
        <v>3700000</v>
      </c>
      <c r="AH53" s="47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7">
        <f>'[1]Szenario 3'!$K54</f>
        <v>2066.4699572</v>
      </c>
      <c r="H54" s="141"/>
      <c r="I54" s="71">
        <f>'[2]Szenario 1'!$F54</f>
        <v>7</v>
      </c>
      <c r="J54" s="83">
        <f>'[2]Szenario 2'!$F54</f>
        <v>16</v>
      </c>
      <c r="K54" s="84">
        <f>'[2]Szenario 3'!$F54</f>
        <v>25</v>
      </c>
      <c r="L54" s="141"/>
      <c r="M54" s="78">
        <f>'[3]E-Auto'!$D52*(1/100)</f>
        <v>0.65928709677419362</v>
      </c>
      <c r="O54" s="30">
        <f t="shared" si="0"/>
        <v>19958.18</v>
      </c>
      <c r="P54" s="34">
        <f>G54+(K54)</f>
        <v>2091.4699572</v>
      </c>
      <c r="Q54" s="142"/>
      <c r="R54" s="27">
        <f t="shared" si="2"/>
        <v>1</v>
      </c>
      <c r="S54" s="32">
        <f t="shared" si="3"/>
        <v>1</v>
      </c>
      <c r="T54" s="142"/>
      <c r="U54" s="38">
        <f t="shared" si="4"/>
        <v>8.5499466114903444E-2</v>
      </c>
      <c r="V54" s="32">
        <f t="shared" si="5"/>
        <v>8.8666667032996513E-2</v>
      </c>
      <c r="W54" s="142"/>
      <c r="X54" s="73">
        <f t="shared" si="6"/>
        <v>4000</v>
      </c>
      <c r="Y54" s="40">
        <f t="shared" si="7"/>
        <v>20965381.445440348</v>
      </c>
      <c r="Z54" s="40">
        <f t="shared" si="8"/>
        <v>417105.83761253592</v>
      </c>
      <c r="AA54" s="40">
        <f t="shared" si="9"/>
        <v>15533.734475239909</v>
      </c>
      <c r="AB54" s="41">
        <f t="shared" si="10"/>
        <v>13406.834838172248</v>
      </c>
      <c r="AD54" s="39">
        <f t="shared" si="13"/>
        <v>21415427.852366295</v>
      </c>
      <c r="AE54" s="120"/>
      <c r="AF54" s="48"/>
      <c r="AG54" s="49">
        <f>'[4]Risikoschätzung '!$P$20</f>
        <v>1.0317460317460317E-8</v>
      </c>
      <c r="AH54" s="47" t="s">
        <v>54</v>
      </c>
    </row>
    <row r="55" spans="1:34" ht="15" thickBot="1" x14ac:dyDescent="0.35">
      <c r="AD55" s="39">
        <f>SUM(AD9:AD54)</f>
        <v>785301976.42528427</v>
      </c>
      <c r="AE55" s="120"/>
      <c r="AF55" s="50"/>
      <c r="AG55" s="51">
        <f>'[4]Risikoschätzung '!$P$24</f>
        <v>1.1705584371026661E-9</v>
      </c>
      <c r="AH55" s="52" t="s">
        <v>54</v>
      </c>
    </row>
    <row r="56" spans="1:34" ht="15" thickBot="1" x14ac:dyDescent="0.35">
      <c r="U56" s="88" t="s">
        <v>23</v>
      </c>
      <c r="V56" s="89"/>
      <c r="X56" s="10">
        <f>SUM(X9:X54)</f>
        <v>252000</v>
      </c>
      <c r="Y56" s="64">
        <f>SUM(Y9:Y54)</f>
        <v>768462940.74751687</v>
      </c>
      <c r="Z56" s="65">
        <f>SUM(Z9:Z54)</f>
        <v>15286947.963047365</v>
      </c>
      <c r="AA56" s="65">
        <f>SUM(AA9:AA54)</f>
        <v>808122.84098336031</v>
      </c>
      <c r="AB56" s="72">
        <f>SUM(AB9:AB54)</f>
        <v>491964.87373646378</v>
      </c>
      <c r="AD56" s="66">
        <f>X56+Y56+Z56+AA56+AB56</f>
        <v>785301976.42528415</v>
      </c>
      <c r="AF56" s="90"/>
      <c r="AG56" s="91"/>
    </row>
    <row r="57" spans="1:34" ht="15" thickBot="1" x14ac:dyDescent="0.35">
      <c r="AF57" s="92"/>
      <c r="AG57" s="93"/>
    </row>
    <row r="58" spans="1:34" x14ac:dyDescent="0.3">
      <c r="AE58" s="24"/>
      <c r="AF58" s="90"/>
      <c r="AG58" s="91"/>
      <c r="AH58" s="42"/>
    </row>
    <row r="59" spans="1:34" ht="15" thickBot="1" x14ac:dyDescent="0.35">
      <c r="AF59" s="92"/>
      <c r="AG59" s="93"/>
    </row>
    <row r="60" spans="1:34" x14ac:dyDescent="0.3">
      <c r="AG60" s="41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2020-05-21T14:51:44Z</dcterms:modified>
</cp:coreProperties>
</file>