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2\"/>
    </mc:Choice>
  </mc:AlternateContent>
  <bookViews>
    <workbookView xWindow="2688" yWindow="2688" windowWidth="17136" windowHeight="7152" activeTab="8"/>
  </bookViews>
  <sheets>
    <sheet name="SB1-SU1" sheetId="2" r:id="rId1"/>
    <sheet name="SB1-SU2" sheetId="4" r:id="rId2"/>
    <sheet name="SB1-SU3" sheetId="5" r:id="rId3"/>
    <sheet name="SB2-SU1" sheetId="6" r:id="rId4"/>
    <sheet name="SB2-SU2" sheetId="7" r:id="rId5"/>
    <sheet name="SB2-SU3" sheetId="8" r:id="rId6"/>
    <sheet name="SB3-SU1" sheetId="10" r:id="rId7"/>
    <sheet name="SB3-SU2" sheetId="11" r:id="rId8"/>
    <sheet name="SB3-SU3" sheetId="12" r:id="rId9"/>
  </sheets>
  <externalReferences>
    <externalReference r:id="rId10"/>
    <externalReference r:id="rId11"/>
    <externalReference r:id="rId12"/>
    <externalReference r:id="rId13"/>
  </externalReferenc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0" i="12" l="1"/>
  <c r="P11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P36" i="12"/>
  <c r="P37" i="12"/>
  <c r="P38" i="12"/>
  <c r="P39" i="12"/>
  <c r="P40" i="12"/>
  <c r="P41" i="12"/>
  <c r="P42" i="12"/>
  <c r="P43" i="12"/>
  <c r="P44" i="12"/>
  <c r="P45" i="12"/>
  <c r="P46" i="12"/>
  <c r="P47" i="12"/>
  <c r="P48" i="12"/>
  <c r="P49" i="12"/>
  <c r="P50" i="12"/>
  <c r="P51" i="12"/>
  <c r="P52" i="12"/>
  <c r="P53" i="12"/>
  <c r="P54" i="12"/>
  <c r="P9" i="12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9" i="11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53" i="10"/>
  <c r="P54" i="10"/>
  <c r="P9" i="10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9" i="8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9" i="7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9" i="6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9" i="5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9" i="4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9" i="2"/>
  <c r="AH33" i="2"/>
  <c r="AG30" i="2"/>
  <c r="AH33" i="4"/>
  <c r="AG30" i="4"/>
  <c r="AH33" i="5"/>
  <c r="AG30" i="5"/>
  <c r="AH33" i="6"/>
  <c r="AG30" i="6"/>
  <c r="AH33" i="7"/>
  <c r="AG30" i="7"/>
  <c r="AH33" i="8"/>
  <c r="AG30" i="8"/>
  <c r="AH33" i="10"/>
  <c r="AG30" i="10"/>
  <c r="AH33" i="11"/>
  <c r="AG30" i="11"/>
  <c r="AH33" i="12"/>
  <c r="AG30" i="12"/>
  <c r="AG54" i="12"/>
  <c r="AG50" i="12"/>
  <c r="AG46" i="12"/>
  <c r="AG54" i="11"/>
  <c r="AG50" i="11"/>
  <c r="AG46" i="11"/>
  <c r="AG54" i="10"/>
  <c r="AG50" i="10"/>
  <c r="AG46" i="10"/>
  <c r="AG54" i="8"/>
  <c r="AG50" i="8"/>
  <c r="AG46" i="8"/>
  <c r="AG54" i="7"/>
  <c r="AG50" i="7"/>
  <c r="AG46" i="7"/>
  <c r="AG54" i="6"/>
  <c r="AG50" i="6"/>
  <c r="AG46" i="6"/>
  <c r="AG54" i="5"/>
  <c r="AG50" i="5"/>
  <c r="AG46" i="5"/>
  <c r="AG54" i="4"/>
  <c r="AG50" i="4"/>
  <c r="AG46" i="4"/>
  <c r="AG54" i="2"/>
  <c r="AG50" i="2"/>
  <c r="AG46" i="2"/>
  <c r="C16" i="2"/>
  <c r="I16" i="2"/>
  <c r="B16" i="2"/>
  <c r="O16" i="2"/>
  <c r="R16" i="2"/>
  <c r="C17" i="2"/>
  <c r="I17" i="2"/>
  <c r="B17" i="2"/>
  <c r="O17" i="2"/>
  <c r="R17" i="2"/>
  <c r="C18" i="2"/>
  <c r="I18" i="2"/>
  <c r="B18" i="2"/>
  <c r="O18" i="2"/>
  <c r="R18" i="2"/>
  <c r="C19" i="2"/>
  <c r="I19" i="2"/>
  <c r="B19" i="2"/>
  <c r="O19" i="2"/>
  <c r="R19" i="2"/>
  <c r="C20" i="2"/>
  <c r="I20" i="2"/>
  <c r="B20" i="2"/>
  <c r="O20" i="2"/>
  <c r="R20" i="2"/>
  <c r="C21" i="2"/>
  <c r="I21" i="2"/>
  <c r="B21" i="2"/>
  <c r="O21" i="2"/>
  <c r="R21" i="2"/>
  <c r="C22" i="2"/>
  <c r="I22" i="2"/>
  <c r="B22" i="2"/>
  <c r="O22" i="2"/>
  <c r="R22" i="2"/>
  <c r="C23" i="2"/>
  <c r="I23" i="2"/>
  <c r="B23" i="2"/>
  <c r="O23" i="2"/>
  <c r="R23" i="2"/>
  <c r="C24" i="2"/>
  <c r="I24" i="2"/>
  <c r="B24" i="2"/>
  <c r="O24" i="2"/>
  <c r="R24" i="2"/>
  <c r="C25" i="2"/>
  <c r="I25" i="2"/>
  <c r="B25" i="2"/>
  <c r="O25" i="2"/>
  <c r="R25" i="2"/>
  <c r="C26" i="2"/>
  <c r="I26" i="2"/>
  <c r="B26" i="2"/>
  <c r="O26" i="2"/>
  <c r="R26" i="2"/>
  <c r="C27" i="2"/>
  <c r="I27" i="2"/>
  <c r="B27" i="2"/>
  <c r="O27" i="2"/>
  <c r="R27" i="2"/>
  <c r="C28" i="2"/>
  <c r="I28" i="2"/>
  <c r="B28" i="2"/>
  <c r="O28" i="2"/>
  <c r="R28" i="2"/>
  <c r="C29" i="2"/>
  <c r="I29" i="2"/>
  <c r="B29" i="2"/>
  <c r="O29" i="2"/>
  <c r="R29" i="2"/>
  <c r="C30" i="2"/>
  <c r="I30" i="2"/>
  <c r="B30" i="2"/>
  <c r="O30" i="2"/>
  <c r="R30" i="2"/>
  <c r="C31" i="2"/>
  <c r="I31" i="2"/>
  <c r="B31" i="2"/>
  <c r="O31" i="2"/>
  <c r="R31" i="2"/>
  <c r="C32" i="2"/>
  <c r="I32" i="2"/>
  <c r="B32" i="2"/>
  <c r="O32" i="2"/>
  <c r="R32" i="2"/>
  <c r="C33" i="2"/>
  <c r="I33" i="2"/>
  <c r="B33" i="2"/>
  <c r="O33" i="2"/>
  <c r="R33" i="2"/>
  <c r="C34" i="2"/>
  <c r="I34" i="2"/>
  <c r="B34" i="2"/>
  <c r="O34" i="2"/>
  <c r="R34" i="2"/>
  <c r="C35" i="2"/>
  <c r="I35" i="2"/>
  <c r="B35" i="2"/>
  <c r="O35" i="2"/>
  <c r="R35" i="2"/>
  <c r="C36" i="2"/>
  <c r="I36" i="2"/>
  <c r="B36" i="2"/>
  <c r="O36" i="2"/>
  <c r="R36" i="2"/>
  <c r="C37" i="2"/>
  <c r="I37" i="2"/>
  <c r="B37" i="2"/>
  <c r="O37" i="2"/>
  <c r="R37" i="2"/>
  <c r="C38" i="2"/>
  <c r="I38" i="2"/>
  <c r="B38" i="2"/>
  <c r="O38" i="2"/>
  <c r="R38" i="2"/>
  <c r="C39" i="2"/>
  <c r="I39" i="2"/>
  <c r="B39" i="2"/>
  <c r="O39" i="2"/>
  <c r="R39" i="2"/>
  <c r="C40" i="2"/>
  <c r="I40" i="2"/>
  <c r="B40" i="2"/>
  <c r="O40" i="2"/>
  <c r="R40" i="2"/>
  <c r="C41" i="2"/>
  <c r="I41" i="2"/>
  <c r="B41" i="2"/>
  <c r="O41" i="2"/>
  <c r="R41" i="2"/>
  <c r="C42" i="2"/>
  <c r="I42" i="2"/>
  <c r="B42" i="2"/>
  <c r="O42" i="2"/>
  <c r="R42" i="2"/>
  <c r="C43" i="2"/>
  <c r="I43" i="2"/>
  <c r="B43" i="2"/>
  <c r="O43" i="2"/>
  <c r="R43" i="2"/>
  <c r="C44" i="2"/>
  <c r="I44" i="2"/>
  <c r="B44" i="2"/>
  <c r="O44" i="2"/>
  <c r="R44" i="2"/>
  <c r="C45" i="2"/>
  <c r="I45" i="2"/>
  <c r="B45" i="2"/>
  <c r="O45" i="2"/>
  <c r="R45" i="2"/>
  <c r="C46" i="2"/>
  <c r="I46" i="2"/>
  <c r="B46" i="2"/>
  <c r="O46" i="2"/>
  <c r="R46" i="2"/>
  <c r="C47" i="2"/>
  <c r="I47" i="2"/>
  <c r="B47" i="2"/>
  <c r="O47" i="2"/>
  <c r="R47" i="2"/>
  <c r="C48" i="2"/>
  <c r="I48" i="2"/>
  <c r="B48" i="2"/>
  <c r="O48" i="2"/>
  <c r="R48" i="2"/>
  <c r="C49" i="2"/>
  <c r="I49" i="2"/>
  <c r="B49" i="2"/>
  <c r="O49" i="2"/>
  <c r="R49" i="2"/>
  <c r="C50" i="2"/>
  <c r="I50" i="2"/>
  <c r="B50" i="2"/>
  <c r="O50" i="2"/>
  <c r="R50" i="2"/>
  <c r="C51" i="2"/>
  <c r="I51" i="2"/>
  <c r="B51" i="2"/>
  <c r="O51" i="2"/>
  <c r="R51" i="2"/>
  <c r="C52" i="2"/>
  <c r="I52" i="2"/>
  <c r="B52" i="2"/>
  <c r="O52" i="2"/>
  <c r="R52" i="2"/>
  <c r="C53" i="2"/>
  <c r="I53" i="2"/>
  <c r="B53" i="2"/>
  <c r="O53" i="2"/>
  <c r="R53" i="2"/>
  <c r="C54" i="2"/>
  <c r="I54" i="2"/>
  <c r="B54" i="2"/>
  <c r="O54" i="2"/>
  <c r="R54" i="2"/>
  <c r="C15" i="2"/>
  <c r="I15" i="2"/>
  <c r="B15" i="2"/>
  <c r="O15" i="2"/>
  <c r="R15" i="2"/>
  <c r="C14" i="2"/>
  <c r="I14" i="2"/>
  <c r="B14" i="2"/>
  <c r="O14" i="2"/>
  <c r="R14" i="2"/>
  <c r="C10" i="2"/>
  <c r="I10" i="2"/>
  <c r="B10" i="2"/>
  <c r="O10" i="2"/>
  <c r="R10" i="2"/>
  <c r="C16" i="4"/>
  <c r="J16" i="4"/>
  <c r="B16" i="4"/>
  <c r="O16" i="4"/>
  <c r="R16" i="4"/>
  <c r="C17" i="4"/>
  <c r="J17" i="4"/>
  <c r="B17" i="4"/>
  <c r="O17" i="4"/>
  <c r="R17" i="4"/>
  <c r="C18" i="4"/>
  <c r="J18" i="4"/>
  <c r="B18" i="4"/>
  <c r="O18" i="4"/>
  <c r="R18" i="4"/>
  <c r="C19" i="4"/>
  <c r="J19" i="4"/>
  <c r="B19" i="4"/>
  <c r="O19" i="4"/>
  <c r="R19" i="4"/>
  <c r="C20" i="4"/>
  <c r="J20" i="4"/>
  <c r="B20" i="4"/>
  <c r="O20" i="4"/>
  <c r="R20" i="4"/>
  <c r="C21" i="4"/>
  <c r="J21" i="4"/>
  <c r="B21" i="4"/>
  <c r="O21" i="4"/>
  <c r="R21" i="4"/>
  <c r="C22" i="4"/>
  <c r="J22" i="4"/>
  <c r="B22" i="4"/>
  <c r="O22" i="4"/>
  <c r="R22" i="4"/>
  <c r="C23" i="4"/>
  <c r="J23" i="4"/>
  <c r="B23" i="4"/>
  <c r="O23" i="4"/>
  <c r="R23" i="4"/>
  <c r="C24" i="4"/>
  <c r="J24" i="4"/>
  <c r="B24" i="4"/>
  <c r="O24" i="4"/>
  <c r="R24" i="4"/>
  <c r="C25" i="4"/>
  <c r="J25" i="4"/>
  <c r="B25" i="4"/>
  <c r="O25" i="4"/>
  <c r="R25" i="4"/>
  <c r="C26" i="4"/>
  <c r="J26" i="4"/>
  <c r="B26" i="4"/>
  <c r="O26" i="4"/>
  <c r="R26" i="4"/>
  <c r="C27" i="4"/>
  <c r="J27" i="4"/>
  <c r="B27" i="4"/>
  <c r="O27" i="4"/>
  <c r="C28" i="4"/>
  <c r="J28" i="4"/>
  <c r="B28" i="4"/>
  <c r="O28" i="4"/>
  <c r="C29" i="4"/>
  <c r="J29" i="4"/>
  <c r="B29" i="4"/>
  <c r="O29" i="4"/>
  <c r="C30" i="4"/>
  <c r="J30" i="4"/>
  <c r="B30" i="4"/>
  <c r="O30" i="4"/>
  <c r="C31" i="4"/>
  <c r="J31" i="4"/>
  <c r="B31" i="4"/>
  <c r="O31" i="4"/>
  <c r="C32" i="4"/>
  <c r="J32" i="4"/>
  <c r="B32" i="4"/>
  <c r="O32" i="4"/>
  <c r="C33" i="4"/>
  <c r="J33" i="4"/>
  <c r="B33" i="4"/>
  <c r="O33" i="4"/>
  <c r="C34" i="4"/>
  <c r="J34" i="4"/>
  <c r="B34" i="4"/>
  <c r="O34" i="4"/>
  <c r="C35" i="4"/>
  <c r="J35" i="4"/>
  <c r="B35" i="4"/>
  <c r="O35" i="4"/>
  <c r="C36" i="4"/>
  <c r="J36" i="4"/>
  <c r="B36" i="4"/>
  <c r="O36" i="4"/>
  <c r="R36" i="4"/>
  <c r="C37" i="4"/>
  <c r="J37" i="4"/>
  <c r="B37" i="4"/>
  <c r="O37" i="4"/>
  <c r="R37" i="4"/>
  <c r="C38" i="4"/>
  <c r="J38" i="4"/>
  <c r="B38" i="4"/>
  <c r="O38" i="4"/>
  <c r="R38" i="4"/>
  <c r="C39" i="4"/>
  <c r="J39" i="4"/>
  <c r="B39" i="4"/>
  <c r="O39" i="4"/>
  <c r="R39" i="4"/>
  <c r="C40" i="4"/>
  <c r="J40" i="4"/>
  <c r="B40" i="4"/>
  <c r="O40" i="4"/>
  <c r="R40" i="4"/>
  <c r="C41" i="4"/>
  <c r="J41" i="4"/>
  <c r="B41" i="4"/>
  <c r="O41" i="4"/>
  <c r="R41" i="4"/>
  <c r="C42" i="4"/>
  <c r="J42" i="4"/>
  <c r="B42" i="4"/>
  <c r="O42" i="4"/>
  <c r="R42" i="4"/>
  <c r="C43" i="4"/>
  <c r="J43" i="4"/>
  <c r="B43" i="4"/>
  <c r="O43" i="4"/>
  <c r="C44" i="4"/>
  <c r="J44" i="4"/>
  <c r="B44" i="4"/>
  <c r="O44" i="4"/>
  <c r="R44" i="4"/>
  <c r="C45" i="4"/>
  <c r="J45" i="4"/>
  <c r="B45" i="4"/>
  <c r="O45" i="4"/>
  <c r="R45" i="4"/>
  <c r="C46" i="4"/>
  <c r="J46" i="4"/>
  <c r="B46" i="4"/>
  <c r="O46" i="4"/>
  <c r="R46" i="4"/>
  <c r="C47" i="4"/>
  <c r="J47" i="4"/>
  <c r="B47" i="4"/>
  <c r="O47" i="4"/>
  <c r="R47" i="4"/>
  <c r="C48" i="4"/>
  <c r="J48" i="4"/>
  <c r="B48" i="4"/>
  <c r="O48" i="4"/>
  <c r="R48" i="4"/>
  <c r="C49" i="4"/>
  <c r="J49" i="4"/>
  <c r="B49" i="4"/>
  <c r="O49" i="4"/>
  <c r="R49" i="4"/>
  <c r="C50" i="4"/>
  <c r="J50" i="4"/>
  <c r="B50" i="4"/>
  <c r="O50" i="4"/>
  <c r="R50" i="4"/>
  <c r="C51" i="4"/>
  <c r="J51" i="4"/>
  <c r="B51" i="4"/>
  <c r="O51" i="4"/>
  <c r="C52" i="4"/>
  <c r="J52" i="4"/>
  <c r="B52" i="4"/>
  <c r="O52" i="4"/>
  <c r="R52" i="4"/>
  <c r="C53" i="4"/>
  <c r="J53" i="4"/>
  <c r="B53" i="4"/>
  <c r="O53" i="4"/>
  <c r="R53" i="4"/>
  <c r="C54" i="4"/>
  <c r="J54" i="4"/>
  <c r="B54" i="4"/>
  <c r="O54" i="4"/>
  <c r="R54" i="4"/>
  <c r="C15" i="4"/>
  <c r="J15" i="4"/>
  <c r="B15" i="4"/>
  <c r="O15" i="4"/>
  <c r="R15" i="4"/>
  <c r="C14" i="4"/>
  <c r="J14" i="4"/>
  <c r="B14" i="4"/>
  <c r="O14" i="4"/>
  <c r="R14" i="4"/>
  <c r="C14" i="5"/>
  <c r="K14" i="5"/>
  <c r="B14" i="5"/>
  <c r="O14" i="5"/>
  <c r="C16" i="5"/>
  <c r="K16" i="5"/>
  <c r="B16" i="5"/>
  <c r="O16" i="5"/>
  <c r="U16" i="5"/>
  <c r="C17" i="5"/>
  <c r="K17" i="5"/>
  <c r="B17" i="5"/>
  <c r="O17" i="5"/>
  <c r="C18" i="5"/>
  <c r="K18" i="5"/>
  <c r="B18" i="5"/>
  <c r="O18" i="5"/>
  <c r="C19" i="5"/>
  <c r="K19" i="5"/>
  <c r="B19" i="5"/>
  <c r="O19" i="5"/>
  <c r="C20" i="5"/>
  <c r="K20" i="5"/>
  <c r="B20" i="5"/>
  <c r="O20" i="5"/>
  <c r="C21" i="5"/>
  <c r="K21" i="5"/>
  <c r="B21" i="5"/>
  <c r="O21" i="5"/>
  <c r="C22" i="5"/>
  <c r="K22" i="5"/>
  <c r="B22" i="5"/>
  <c r="O22" i="5"/>
  <c r="R22" i="5"/>
  <c r="C23" i="5"/>
  <c r="K23" i="5"/>
  <c r="B23" i="5"/>
  <c r="O23" i="5"/>
  <c r="R23" i="5"/>
  <c r="C24" i="5"/>
  <c r="K24" i="5"/>
  <c r="B24" i="5"/>
  <c r="O24" i="5"/>
  <c r="U24" i="5"/>
  <c r="C25" i="5"/>
  <c r="K25" i="5"/>
  <c r="B25" i="5"/>
  <c r="O25" i="5"/>
  <c r="R25" i="5"/>
  <c r="C26" i="5"/>
  <c r="K26" i="5"/>
  <c r="B26" i="5"/>
  <c r="O26" i="5"/>
  <c r="R26" i="5"/>
  <c r="C27" i="5"/>
  <c r="K27" i="5"/>
  <c r="B27" i="5"/>
  <c r="O27" i="5"/>
  <c r="R27" i="5"/>
  <c r="C28" i="5"/>
  <c r="K28" i="5"/>
  <c r="B28" i="5"/>
  <c r="O28" i="5"/>
  <c r="R28" i="5"/>
  <c r="C29" i="5"/>
  <c r="K29" i="5"/>
  <c r="B29" i="5"/>
  <c r="O29" i="5"/>
  <c r="R29" i="5"/>
  <c r="C30" i="5"/>
  <c r="K30" i="5"/>
  <c r="B30" i="5"/>
  <c r="O30" i="5"/>
  <c r="R30" i="5"/>
  <c r="C31" i="5"/>
  <c r="K31" i="5"/>
  <c r="B31" i="5"/>
  <c r="O31" i="5"/>
  <c r="R31" i="5"/>
  <c r="C32" i="5"/>
  <c r="K32" i="5"/>
  <c r="B32" i="5"/>
  <c r="O32" i="5"/>
  <c r="C33" i="5"/>
  <c r="K33" i="5"/>
  <c r="B33" i="5"/>
  <c r="O33" i="5"/>
  <c r="R33" i="5"/>
  <c r="C34" i="5"/>
  <c r="K34" i="5"/>
  <c r="B34" i="5"/>
  <c r="O34" i="5"/>
  <c r="R34" i="5"/>
  <c r="C35" i="5"/>
  <c r="K35" i="5"/>
  <c r="B35" i="5"/>
  <c r="O35" i="5"/>
  <c r="R35" i="5"/>
  <c r="C36" i="5"/>
  <c r="K36" i="5"/>
  <c r="B36" i="5"/>
  <c r="O36" i="5"/>
  <c r="C37" i="5"/>
  <c r="K37" i="5"/>
  <c r="B37" i="5"/>
  <c r="O37" i="5"/>
  <c r="U37" i="5"/>
  <c r="C38" i="5"/>
  <c r="K38" i="5"/>
  <c r="B38" i="5"/>
  <c r="O38" i="5"/>
  <c r="R38" i="5"/>
  <c r="C39" i="5"/>
  <c r="K39" i="5"/>
  <c r="B39" i="5"/>
  <c r="O39" i="5"/>
  <c r="R39" i="5"/>
  <c r="C40" i="5"/>
  <c r="K40" i="5"/>
  <c r="B40" i="5"/>
  <c r="O40" i="5"/>
  <c r="C41" i="5"/>
  <c r="K41" i="5"/>
  <c r="B41" i="5"/>
  <c r="O41" i="5"/>
  <c r="C42" i="5"/>
  <c r="K42" i="5"/>
  <c r="B42" i="5"/>
  <c r="O42" i="5"/>
  <c r="C43" i="5"/>
  <c r="K43" i="5"/>
  <c r="B43" i="5"/>
  <c r="O43" i="5"/>
  <c r="C44" i="5"/>
  <c r="K44" i="5"/>
  <c r="B44" i="5"/>
  <c r="O44" i="5"/>
  <c r="R44" i="5"/>
  <c r="C45" i="5"/>
  <c r="K45" i="5"/>
  <c r="B45" i="5"/>
  <c r="O45" i="5"/>
  <c r="R45" i="5"/>
  <c r="C46" i="5"/>
  <c r="K46" i="5"/>
  <c r="B46" i="5"/>
  <c r="O46" i="5"/>
  <c r="R46" i="5"/>
  <c r="C47" i="5"/>
  <c r="K47" i="5"/>
  <c r="B47" i="5"/>
  <c r="O47" i="5"/>
  <c r="R47" i="5"/>
  <c r="C48" i="5"/>
  <c r="K48" i="5"/>
  <c r="B48" i="5"/>
  <c r="O48" i="5"/>
  <c r="R48" i="5"/>
  <c r="C49" i="5"/>
  <c r="K49" i="5"/>
  <c r="B49" i="5"/>
  <c r="O49" i="5"/>
  <c r="R49" i="5"/>
  <c r="C50" i="5"/>
  <c r="K50" i="5"/>
  <c r="B50" i="5"/>
  <c r="O50" i="5"/>
  <c r="C51" i="5"/>
  <c r="K51" i="5"/>
  <c r="B51" i="5"/>
  <c r="O51" i="5"/>
  <c r="C52" i="5"/>
  <c r="K52" i="5"/>
  <c r="B52" i="5"/>
  <c r="O52" i="5"/>
  <c r="R52" i="5"/>
  <c r="C53" i="5"/>
  <c r="K53" i="5"/>
  <c r="B53" i="5"/>
  <c r="O53" i="5"/>
  <c r="R53" i="5"/>
  <c r="C54" i="5"/>
  <c r="K54" i="5"/>
  <c r="B54" i="5"/>
  <c r="O54" i="5"/>
  <c r="R54" i="5"/>
  <c r="C15" i="5"/>
  <c r="K15" i="5"/>
  <c r="B15" i="5"/>
  <c r="O15" i="5"/>
  <c r="R15" i="5"/>
  <c r="E14" i="6"/>
  <c r="I14" i="6"/>
  <c r="D14" i="6"/>
  <c r="O14" i="6"/>
  <c r="R14" i="6"/>
  <c r="E16" i="6"/>
  <c r="I16" i="6"/>
  <c r="D16" i="6"/>
  <c r="O16" i="6"/>
  <c r="E17" i="6"/>
  <c r="I17" i="6"/>
  <c r="D17" i="6"/>
  <c r="O17" i="6"/>
  <c r="R17" i="6"/>
  <c r="E18" i="6"/>
  <c r="I18" i="6"/>
  <c r="D18" i="6"/>
  <c r="O18" i="6"/>
  <c r="R18" i="6"/>
  <c r="E19" i="6"/>
  <c r="I19" i="6"/>
  <c r="D19" i="6"/>
  <c r="O19" i="6"/>
  <c r="E20" i="6"/>
  <c r="I20" i="6"/>
  <c r="D20" i="6"/>
  <c r="O20" i="6"/>
  <c r="R20" i="6"/>
  <c r="E21" i="6"/>
  <c r="I21" i="6"/>
  <c r="D21" i="6"/>
  <c r="O21" i="6"/>
  <c r="E22" i="6"/>
  <c r="I22" i="6"/>
  <c r="D22" i="6"/>
  <c r="O22" i="6"/>
  <c r="R22" i="6"/>
  <c r="E23" i="6"/>
  <c r="I23" i="6"/>
  <c r="D23" i="6"/>
  <c r="O23" i="6"/>
  <c r="R23" i="6"/>
  <c r="E24" i="6"/>
  <c r="I24" i="6"/>
  <c r="D24" i="6"/>
  <c r="O24" i="6"/>
  <c r="R24" i="6"/>
  <c r="E25" i="6"/>
  <c r="I25" i="6"/>
  <c r="D25" i="6"/>
  <c r="O25" i="6"/>
  <c r="R25" i="6"/>
  <c r="E26" i="6"/>
  <c r="I26" i="6"/>
  <c r="D26" i="6"/>
  <c r="O26" i="6"/>
  <c r="R26" i="6"/>
  <c r="E27" i="6"/>
  <c r="I27" i="6"/>
  <c r="D27" i="6"/>
  <c r="O27" i="6"/>
  <c r="R27" i="6"/>
  <c r="E28" i="6"/>
  <c r="I28" i="6"/>
  <c r="D28" i="6"/>
  <c r="O28" i="6"/>
  <c r="R28" i="6"/>
  <c r="E29" i="6"/>
  <c r="I29" i="6"/>
  <c r="D29" i="6"/>
  <c r="O29" i="6"/>
  <c r="R29" i="6"/>
  <c r="E30" i="6"/>
  <c r="I30" i="6"/>
  <c r="D30" i="6"/>
  <c r="O30" i="6"/>
  <c r="E31" i="6"/>
  <c r="I31" i="6"/>
  <c r="D31" i="6"/>
  <c r="O31" i="6"/>
  <c r="R31" i="6"/>
  <c r="E32" i="6"/>
  <c r="I32" i="6"/>
  <c r="D32" i="6"/>
  <c r="O32" i="6"/>
  <c r="R32" i="6"/>
  <c r="E33" i="6"/>
  <c r="I33" i="6"/>
  <c r="D33" i="6"/>
  <c r="O33" i="6"/>
  <c r="R33" i="6"/>
  <c r="E34" i="6"/>
  <c r="I34" i="6"/>
  <c r="D34" i="6"/>
  <c r="O34" i="6"/>
  <c r="E35" i="6"/>
  <c r="I35" i="6"/>
  <c r="D35" i="6"/>
  <c r="O35" i="6"/>
  <c r="R35" i="6"/>
  <c r="E36" i="6"/>
  <c r="I36" i="6"/>
  <c r="D36" i="6"/>
  <c r="O36" i="6"/>
  <c r="R36" i="6"/>
  <c r="E37" i="6"/>
  <c r="I37" i="6"/>
  <c r="D37" i="6"/>
  <c r="O37" i="6"/>
  <c r="U37" i="6"/>
  <c r="E38" i="6"/>
  <c r="I38" i="6"/>
  <c r="D38" i="6"/>
  <c r="O38" i="6"/>
  <c r="E39" i="6"/>
  <c r="I39" i="6"/>
  <c r="D39" i="6"/>
  <c r="O39" i="6"/>
  <c r="R39" i="6"/>
  <c r="E40" i="6"/>
  <c r="I40" i="6"/>
  <c r="D40" i="6"/>
  <c r="O40" i="6"/>
  <c r="E41" i="6"/>
  <c r="I41" i="6"/>
  <c r="D41" i="6"/>
  <c r="O41" i="6"/>
  <c r="R41" i="6"/>
  <c r="E42" i="6"/>
  <c r="I42" i="6"/>
  <c r="D42" i="6"/>
  <c r="O42" i="6"/>
  <c r="E43" i="6"/>
  <c r="I43" i="6"/>
  <c r="D43" i="6"/>
  <c r="O43" i="6"/>
  <c r="R43" i="6"/>
  <c r="E44" i="6"/>
  <c r="I44" i="6"/>
  <c r="D44" i="6"/>
  <c r="O44" i="6"/>
  <c r="R44" i="6"/>
  <c r="E45" i="6"/>
  <c r="I45" i="6"/>
  <c r="D45" i="6"/>
  <c r="O45" i="6"/>
  <c r="R45" i="6"/>
  <c r="E46" i="6"/>
  <c r="I46" i="6"/>
  <c r="D46" i="6"/>
  <c r="O46" i="6"/>
  <c r="E47" i="6"/>
  <c r="I47" i="6"/>
  <c r="D47" i="6"/>
  <c r="O47" i="6"/>
  <c r="R47" i="6"/>
  <c r="E48" i="6"/>
  <c r="I48" i="6"/>
  <c r="D48" i="6"/>
  <c r="O48" i="6"/>
  <c r="R48" i="6"/>
  <c r="E49" i="6"/>
  <c r="I49" i="6"/>
  <c r="D49" i="6"/>
  <c r="O49" i="6"/>
  <c r="R49" i="6"/>
  <c r="E50" i="6"/>
  <c r="I50" i="6"/>
  <c r="D50" i="6"/>
  <c r="O50" i="6"/>
  <c r="E51" i="6"/>
  <c r="I51" i="6"/>
  <c r="D51" i="6"/>
  <c r="O51" i="6"/>
  <c r="R51" i="6"/>
  <c r="E52" i="6"/>
  <c r="I52" i="6"/>
  <c r="D52" i="6"/>
  <c r="O52" i="6"/>
  <c r="R52" i="6"/>
  <c r="E53" i="6"/>
  <c r="I53" i="6"/>
  <c r="D53" i="6"/>
  <c r="O53" i="6"/>
  <c r="R53" i="6"/>
  <c r="E54" i="6"/>
  <c r="I54" i="6"/>
  <c r="D54" i="6"/>
  <c r="O54" i="6"/>
  <c r="E15" i="6"/>
  <c r="I15" i="6"/>
  <c r="D15" i="6"/>
  <c r="O15" i="6"/>
  <c r="R15" i="6"/>
  <c r="E14" i="7"/>
  <c r="J14" i="7"/>
  <c r="D14" i="7"/>
  <c r="O14" i="7"/>
  <c r="E15" i="7"/>
  <c r="J15" i="7"/>
  <c r="D15" i="7"/>
  <c r="O15" i="7"/>
  <c r="R15" i="7"/>
  <c r="E16" i="7"/>
  <c r="J16" i="7"/>
  <c r="D16" i="7"/>
  <c r="O16" i="7"/>
  <c r="E17" i="7"/>
  <c r="J17" i="7"/>
  <c r="D17" i="7"/>
  <c r="O17" i="7"/>
  <c r="R17" i="7"/>
  <c r="E18" i="7"/>
  <c r="J18" i="7"/>
  <c r="D18" i="7"/>
  <c r="O18" i="7"/>
  <c r="U18" i="7"/>
  <c r="E19" i="7"/>
  <c r="J19" i="7"/>
  <c r="D19" i="7"/>
  <c r="O19" i="7"/>
  <c r="R19" i="7"/>
  <c r="E20" i="7"/>
  <c r="J20" i="7"/>
  <c r="D20" i="7"/>
  <c r="O20" i="7"/>
  <c r="U20" i="7"/>
  <c r="E21" i="7"/>
  <c r="J21" i="7"/>
  <c r="D21" i="7"/>
  <c r="O21" i="7"/>
  <c r="R21" i="7"/>
  <c r="E22" i="7"/>
  <c r="J22" i="7"/>
  <c r="D22" i="7"/>
  <c r="O22" i="7"/>
  <c r="R22" i="7"/>
  <c r="E23" i="7"/>
  <c r="J23" i="7"/>
  <c r="D23" i="7"/>
  <c r="O23" i="7"/>
  <c r="R23" i="7"/>
  <c r="E24" i="7"/>
  <c r="J24" i="7"/>
  <c r="D24" i="7"/>
  <c r="O24" i="7"/>
  <c r="R24" i="7"/>
  <c r="E25" i="7"/>
  <c r="J25" i="7"/>
  <c r="D25" i="7"/>
  <c r="O25" i="7"/>
  <c r="R25" i="7"/>
  <c r="E26" i="7"/>
  <c r="J26" i="7"/>
  <c r="D26" i="7"/>
  <c r="O26" i="7"/>
  <c r="R26" i="7"/>
  <c r="E27" i="7"/>
  <c r="J27" i="7"/>
  <c r="D27" i="7"/>
  <c r="O27" i="7"/>
  <c r="R27" i="7"/>
  <c r="E28" i="7"/>
  <c r="J28" i="7"/>
  <c r="D28" i="7"/>
  <c r="O28" i="7"/>
  <c r="R28" i="7"/>
  <c r="E29" i="7"/>
  <c r="J29" i="7"/>
  <c r="D29" i="7"/>
  <c r="O29" i="7"/>
  <c r="E30" i="7"/>
  <c r="J30" i="7"/>
  <c r="D30" i="7"/>
  <c r="O30" i="7"/>
  <c r="R30" i="7"/>
  <c r="E31" i="7"/>
  <c r="J31" i="7"/>
  <c r="D31" i="7"/>
  <c r="O31" i="7"/>
  <c r="E32" i="7"/>
  <c r="J32" i="7"/>
  <c r="D32" i="7"/>
  <c r="O32" i="7"/>
  <c r="R32" i="7"/>
  <c r="E33" i="7"/>
  <c r="J33" i="7"/>
  <c r="D33" i="7"/>
  <c r="O33" i="7"/>
  <c r="E34" i="7"/>
  <c r="J34" i="7"/>
  <c r="D34" i="7"/>
  <c r="O34" i="7"/>
  <c r="R34" i="7"/>
  <c r="E35" i="7"/>
  <c r="J35" i="7"/>
  <c r="D35" i="7"/>
  <c r="O35" i="7"/>
  <c r="U35" i="7"/>
  <c r="E36" i="7"/>
  <c r="J36" i="7"/>
  <c r="D36" i="7"/>
  <c r="O36" i="7"/>
  <c r="R36" i="7"/>
  <c r="E37" i="7"/>
  <c r="J37" i="7"/>
  <c r="D37" i="7"/>
  <c r="O37" i="7"/>
  <c r="E38" i="7"/>
  <c r="J38" i="7"/>
  <c r="D38" i="7"/>
  <c r="O38" i="7"/>
  <c r="R38" i="7"/>
  <c r="E39" i="7"/>
  <c r="J39" i="7"/>
  <c r="D39" i="7"/>
  <c r="O39" i="7"/>
  <c r="R39" i="7"/>
  <c r="E40" i="7"/>
  <c r="J40" i="7"/>
  <c r="D40" i="7"/>
  <c r="O40" i="7"/>
  <c r="R40" i="7"/>
  <c r="E41" i="7"/>
  <c r="J41" i="7"/>
  <c r="D41" i="7"/>
  <c r="O41" i="7"/>
  <c r="E42" i="7"/>
  <c r="J42" i="7"/>
  <c r="D42" i="7"/>
  <c r="O42" i="7"/>
  <c r="R42" i="7"/>
  <c r="E43" i="7"/>
  <c r="J43" i="7"/>
  <c r="D43" i="7"/>
  <c r="O43" i="7"/>
  <c r="R43" i="7"/>
  <c r="E44" i="7"/>
  <c r="J44" i="7"/>
  <c r="D44" i="7"/>
  <c r="O44" i="7"/>
  <c r="R44" i="7"/>
  <c r="E45" i="7"/>
  <c r="J45" i="7"/>
  <c r="D45" i="7"/>
  <c r="O45" i="7"/>
  <c r="E46" i="7"/>
  <c r="J46" i="7"/>
  <c r="D46" i="7"/>
  <c r="O46" i="7"/>
  <c r="E47" i="7"/>
  <c r="J47" i="7"/>
  <c r="D47" i="7"/>
  <c r="O47" i="7"/>
  <c r="U47" i="7"/>
  <c r="E48" i="7"/>
  <c r="J48" i="7"/>
  <c r="D48" i="7"/>
  <c r="O48" i="7"/>
  <c r="R48" i="7"/>
  <c r="E49" i="7"/>
  <c r="J49" i="7"/>
  <c r="D49" i="7"/>
  <c r="O49" i="7"/>
  <c r="R49" i="7"/>
  <c r="E50" i="7"/>
  <c r="J50" i="7"/>
  <c r="D50" i="7"/>
  <c r="O50" i="7"/>
  <c r="E51" i="7"/>
  <c r="J51" i="7"/>
  <c r="D51" i="7"/>
  <c r="O51" i="7"/>
  <c r="E52" i="7"/>
  <c r="J52" i="7"/>
  <c r="D52" i="7"/>
  <c r="O52" i="7"/>
  <c r="R52" i="7"/>
  <c r="E53" i="7"/>
  <c r="J53" i="7"/>
  <c r="D53" i="7"/>
  <c r="O53" i="7"/>
  <c r="E54" i="7"/>
  <c r="J54" i="7"/>
  <c r="D54" i="7"/>
  <c r="O54" i="7"/>
  <c r="R54" i="7"/>
  <c r="E16" i="8"/>
  <c r="K16" i="8"/>
  <c r="D16" i="8"/>
  <c r="O16" i="8"/>
  <c r="E17" i="8"/>
  <c r="K17" i="8"/>
  <c r="D17" i="8"/>
  <c r="O17" i="8"/>
  <c r="R17" i="8"/>
  <c r="E18" i="8"/>
  <c r="K18" i="8"/>
  <c r="D18" i="8"/>
  <c r="O18" i="8"/>
  <c r="E19" i="8"/>
  <c r="K19" i="8"/>
  <c r="D19" i="8"/>
  <c r="O19" i="8"/>
  <c r="U19" i="8"/>
  <c r="E20" i="8"/>
  <c r="K20" i="8"/>
  <c r="D20" i="8"/>
  <c r="O20" i="8"/>
  <c r="U20" i="8"/>
  <c r="E21" i="8"/>
  <c r="K21" i="8"/>
  <c r="D21" i="8"/>
  <c r="O21" i="8"/>
  <c r="R21" i="8"/>
  <c r="E22" i="8"/>
  <c r="K22" i="8"/>
  <c r="D22" i="8"/>
  <c r="O22" i="8"/>
  <c r="E23" i="8"/>
  <c r="K23" i="8"/>
  <c r="D23" i="8"/>
  <c r="O23" i="8"/>
  <c r="R23" i="8"/>
  <c r="E24" i="8"/>
  <c r="K24" i="8"/>
  <c r="D24" i="8"/>
  <c r="O24" i="8"/>
  <c r="E25" i="8"/>
  <c r="K25" i="8"/>
  <c r="D25" i="8"/>
  <c r="O25" i="8"/>
  <c r="R25" i="8"/>
  <c r="E26" i="8"/>
  <c r="K26" i="8"/>
  <c r="D26" i="8"/>
  <c r="O26" i="8"/>
  <c r="R26" i="8"/>
  <c r="E27" i="8"/>
  <c r="K27" i="8"/>
  <c r="D27" i="8"/>
  <c r="O27" i="8"/>
  <c r="R27" i="8"/>
  <c r="E28" i="8"/>
  <c r="K28" i="8"/>
  <c r="D28" i="8"/>
  <c r="O28" i="8"/>
  <c r="U28" i="8"/>
  <c r="E29" i="8"/>
  <c r="K29" i="8"/>
  <c r="D29" i="8"/>
  <c r="O29" i="8"/>
  <c r="R29" i="8"/>
  <c r="E30" i="8"/>
  <c r="K30" i="8"/>
  <c r="D30" i="8"/>
  <c r="O30" i="8"/>
  <c r="R30" i="8"/>
  <c r="E31" i="8"/>
  <c r="K31" i="8"/>
  <c r="D31" i="8"/>
  <c r="O31" i="8"/>
  <c r="R31" i="8"/>
  <c r="E32" i="8"/>
  <c r="K32" i="8"/>
  <c r="D32" i="8"/>
  <c r="O32" i="8"/>
  <c r="E33" i="8"/>
  <c r="K33" i="8"/>
  <c r="D33" i="8"/>
  <c r="O33" i="8"/>
  <c r="E34" i="8"/>
  <c r="K34" i="8"/>
  <c r="D34" i="8"/>
  <c r="O34" i="8"/>
  <c r="R34" i="8"/>
  <c r="E35" i="8"/>
  <c r="K35" i="8"/>
  <c r="D35" i="8"/>
  <c r="O35" i="8"/>
  <c r="E36" i="8"/>
  <c r="K36" i="8"/>
  <c r="D36" i="8"/>
  <c r="O36" i="8"/>
  <c r="U36" i="8"/>
  <c r="E37" i="8"/>
  <c r="K37" i="8"/>
  <c r="D37" i="8"/>
  <c r="O37" i="8"/>
  <c r="E38" i="8"/>
  <c r="K38" i="8"/>
  <c r="D38" i="8"/>
  <c r="O38" i="8"/>
  <c r="R38" i="8"/>
  <c r="E39" i="8"/>
  <c r="K39" i="8"/>
  <c r="D39" i="8"/>
  <c r="O39" i="8"/>
  <c r="R39" i="8"/>
  <c r="E40" i="8"/>
  <c r="K40" i="8"/>
  <c r="D40" i="8"/>
  <c r="O40" i="8"/>
  <c r="E41" i="8"/>
  <c r="K41" i="8"/>
  <c r="D41" i="8"/>
  <c r="O41" i="8"/>
  <c r="R41" i="8"/>
  <c r="E42" i="8"/>
  <c r="K42" i="8"/>
  <c r="D42" i="8"/>
  <c r="O42" i="8"/>
  <c r="R42" i="8"/>
  <c r="E43" i="8"/>
  <c r="K43" i="8"/>
  <c r="D43" i="8"/>
  <c r="O43" i="8"/>
  <c r="E44" i="8"/>
  <c r="K44" i="8"/>
  <c r="D44" i="8"/>
  <c r="O44" i="8"/>
  <c r="U44" i="8"/>
  <c r="E45" i="8"/>
  <c r="K45" i="8"/>
  <c r="D45" i="8"/>
  <c r="O45" i="8"/>
  <c r="E46" i="8"/>
  <c r="K46" i="8"/>
  <c r="D46" i="8"/>
  <c r="O46" i="8"/>
  <c r="R46" i="8"/>
  <c r="E47" i="8"/>
  <c r="K47" i="8"/>
  <c r="D47" i="8"/>
  <c r="O47" i="8"/>
  <c r="R47" i="8"/>
  <c r="E48" i="8"/>
  <c r="K48" i="8"/>
  <c r="D48" i="8"/>
  <c r="O48" i="8"/>
  <c r="E49" i="8"/>
  <c r="K49" i="8"/>
  <c r="D49" i="8"/>
  <c r="O49" i="8"/>
  <c r="E50" i="8"/>
  <c r="K50" i="8"/>
  <c r="D50" i="8"/>
  <c r="O50" i="8"/>
  <c r="R50" i="8"/>
  <c r="E51" i="8"/>
  <c r="K51" i="8"/>
  <c r="D51" i="8"/>
  <c r="O51" i="8"/>
  <c r="E52" i="8"/>
  <c r="K52" i="8"/>
  <c r="D52" i="8"/>
  <c r="O52" i="8"/>
  <c r="E53" i="8"/>
  <c r="K53" i="8"/>
  <c r="D53" i="8"/>
  <c r="O53" i="8"/>
  <c r="E54" i="8"/>
  <c r="K54" i="8"/>
  <c r="D54" i="8"/>
  <c r="O54" i="8"/>
  <c r="E15" i="8"/>
  <c r="K15" i="8"/>
  <c r="D15" i="8"/>
  <c r="O15" i="8"/>
  <c r="E14" i="8"/>
  <c r="K14" i="8"/>
  <c r="D14" i="8"/>
  <c r="O14" i="8"/>
  <c r="E9" i="8"/>
  <c r="K9" i="8"/>
  <c r="D9" i="8"/>
  <c r="O9" i="8"/>
  <c r="G14" i="10"/>
  <c r="I14" i="10"/>
  <c r="F14" i="10"/>
  <c r="O14" i="10"/>
  <c r="G16" i="10"/>
  <c r="I16" i="10"/>
  <c r="F16" i="10"/>
  <c r="O16" i="10"/>
  <c r="R16" i="10"/>
  <c r="G17" i="10"/>
  <c r="I17" i="10"/>
  <c r="F17" i="10"/>
  <c r="O17" i="10"/>
  <c r="R17" i="10"/>
  <c r="G18" i="10"/>
  <c r="I18" i="10"/>
  <c r="F18" i="10"/>
  <c r="O18" i="10"/>
  <c r="G19" i="10"/>
  <c r="I19" i="10"/>
  <c r="F19" i="10"/>
  <c r="O19" i="10"/>
  <c r="G20" i="10"/>
  <c r="I20" i="10"/>
  <c r="F20" i="10"/>
  <c r="O20" i="10"/>
  <c r="R20" i="10"/>
  <c r="G21" i="10"/>
  <c r="I21" i="10"/>
  <c r="F21" i="10"/>
  <c r="O21" i="10"/>
  <c r="G22" i="10"/>
  <c r="I22" i="10"/>
  <c r="F22" i="10"/>
  <c r="O22" i="10"/>
  <c r="G23" i="10"/>
  <c r="I23" i="10"/>
  <c r="F23" i="10"/>
  <c r="O23" i="10"/>
  <c r="G24" i="10"/>
  <c r="I24" i="10"/>
  <c r="F24" i="10"/>
  <c r="O24" i="10"/>
  <c r="G25" i="10"/>
  <c r="I25" i="10"/>
  <c r="F25" i="10"/>
  <c r="O25" i="10"/>
  <c r="R25" i="10"/>
  <c r="G26" i="10"/>
  <c r="I26" i="10"/>
  <c r="F26" i="10"/>
  <c r="O26" i="10"/>
  <c r="G27" i="10"/>
  <c r="I27" i="10"/>
  <c r="F27" i="10"/>
  <c r="O27" i="10"/>
  <c r="G28" i="10"/>
  <c r="I28" i="10"/>
  <c r="F28" i="10"/>
  <c r="O28" i="10"/>
  <c r="G29" i="10"/>
  <c r="I29" i="10"/>
  <c r="F29" i="10"/>
  <c r="O29" i="10"/>
  <c r="U29" i="10"/>
  <c r="G30" i="10"/>
  <c r="I30" i="10"/>
  <c r="F30" i="10"/>
  <c r="O30" i="10"/>
  <c r="U30" i="10"/>
  <c r="G31" i="10"/>
  <c r="I31" i="10"/>
  <c r="F31" i="10"/>
  <c r="O31" i="10"/>
  <c r="R31" i="10"/>
  <c r="G32" i="10"/>
  <c r="I32" i="10"/>
  <c r="F32" i="10"/>
  <c r="O32" i="10"/>
  <c r="G33" i="10"/>
  <c r="I33" i="10"/>
  <c r="F33" i="10"/>
  <c r="O33" i="10"/>
  <c r="G34" i="10"/>
  <c r="I34" i="10"/>
  <c r="F34" i="10"/>
  <c r="O34" i="10"/>
  <c r="G35" i="10"/>
  <c r="I35" i="10"/>
  <c r="F35" i="10"/>
  <c r="O35" i="10"/>
  <c r="R35" i="10"/>
  <c r="G36" i="10"/>
  <c r="I36" i="10"/>
  <c r="F36" i="10"/>
  <c r="O36" i="10"/>
  <c r="G37" i="10"/>
  <c r="I37" i="10"/>
  <c r="F37" i="10"/>
  <c r="O37" i="10"/>
  <c r="G38" i="10"/>
  <c r="I38" i="10"/>
  <c r="F38" i="10"/>
  <c r="O38" i="10"/>
  <c r="G39" i="10"/>
  <c r="I39" i="10"/>
  <c r="F39" i="10"/>
  <c r="O39" i="10"/>
  <c r="R39" i="10"/>
  <c r="G40" i="10"/>
  <c r="I40" i="10"/>
  <c r="F40" i="10"/>
  <c r="O40" i="10"/>
  <c r="R40" i="10"/>
  <c r="G41" i="10"/>
  <c r="I41" i="10"/>
  <c r="F41" i="10"/>
  <c r="O41" i="10"/>
  <c r="R41" i="10"/>
  <c r="G42" i="10"/>
  <c r="I42" i="10"/>
  <c r="F42" i="10"/>
  <c r="O42" i="10"/>
  <c r="U42" i="10"/>
  <c r="G43" i="10"/>
  <c r="I43" i="10"/>
  <c r="F43" i="10"/>
  <c r="O43" i="10"/>
  <c r="R43" i="10"/>
  <c r="G44" i="10"/>
  <c r="I44" i="10"/>
  <c r="F44" i="10"/>
  <c r="O44" i="10"/>
  <c r="R44" i="10"/>
  <c r="G45" i="10"/>
  <c r="I45" i="10"/>
  <c r="F45" i="10"/>
  <c r="O45" i="10"/>
  <c r="R45" i="10"/>
  <c r="G46" i="10"/>
  <c r="I46" i="10"/>
  <c r="F46" i="10"/>
  <c r="O46" i="10"/>
  <c r="G47" i="10"/>
  <c r="I47" i="10"/>
  <c r="F47" i="10"/>
  <c r="O47" i="10"/>
  <c r="R47" i="10"/>
  <c r="G48" i="10"/>
  <c r="I48" i="10"/>
  <c r="F48" i="10"/>
  <c r="O48" i="10"/>
  <c r="R48" i="10"/>
  <c r="G49" i="10"/>
  <c r="I49" i="10"/>
  <c r="F49" i="10"/>
  <c r="O49" i="10"/>
  <c r="R49" i="10"/>
  <c r="G50" i="10"/>
  <c r="I50" i="10"/>
  <c r="F50" i="10"/>
  <c r="O50" i="10"/>
  <c r="U50" i="10"/>
  <c r="G51" i="10"/>
  <c r="I51" i="10"/>
  <c r="F51" i="10"/>
  <c r="O51" i="10"/>
  <c r="G52" i="10"/>
  <c r="I52" i="10"/>
  <c r="F52" i="10"/>
  <c r="O52" i="10"/>
  <c r="R52" i="10"/>
  <c r="G53" i="10"/>
  <c r="I53" i="10"/>
  <c r="F53" i="10"/>
  <c r="O53" i="10"/>
  <c r="R53" i="10"/>
  <c r="G54" i="10"/>
  <c r="I54" i="10"/>
  <c r="F54" i="10"/>
  <c r="O54" i="10"/>
  <c r="G15" i="10"/>
  <c r="I15" i="10"/>
  <c r="F15" i="10"/>
  <c r="O15" i="10"/>
  <c r="U15" i="10"/>
  <c r="G14" i="12"/>
  <c r="K14" i="12"/>
  <c r="F14" i="12"/>
  <c r="O14" i="12"/>
  <c r="U14" i="12"/>
  <c r="G16" i="11"/>
  <c r="J16" i="11"/>
  <c r="F16" i="11"/>
  <c r="O16" i="11"/>
  <c r="G17" i="11"/>
  <c r="J17" i="11"/>
  <c r="F17" i="11"/>
  <c r="O17" i="11"/>
  <c r="U17" i="11"/>
  <c r="G18" i="11"/>
  <c r="J18" i="11"/>
  <c r="F18" i="11"/>
  <c r="O18" i="11"/>
  <c r="G19" i="11"/>
  <c r="J19" i="11"/>
  <c r="F19" i="11"/>
  <c r="O19" i="11"/>
  <c r="G20" i="11"/>
  <c r="J20" i="11"/>
  <c r="F20" i="11"/>
  <c r="O20" i="11"/>
  <c r="G21" i="11"/>
  <c r="J21" i="11"/>
  <c r="F21" i="11"/>
  <c r="O21" i="11"/>
  <c r="U21" i="11"/>
  <c r="G22" i="11"/>
  <c r="J22" i="11"/>
  <c r="F22" i="11"/>
  <c r="O22" i="11"/>
  <c r="G23" i="11"/>
  <c r="J23" i="11"/>
  <c r="F23" i="11"/>
  <c r="O23" i="11"/>
  <c r="R23" i="11"/>
  <c r="G24" i="11"/>
  <c r="J24" i="11"/>
  <c r="F24" i="11"/>
  <c r="O24" i="11"/>
  <c r="R24" i="11"/>
  <c r="G25" i="11"/>
  <c r="J25" i="11"/>
  <c r="F25" i="11"/>
  <c r="O25" i="11"/>
  <c r="G26" i="11"/>
  <c r="J26" i="11"/>
  <c r="F26" i="11"/>
  <c r="O26" i="11"/>
  <c r="G27" i="11"/>
  <c r="J27" i="11"/>
  <c r="F27" i="11"/>
  <c r="O27" i="11"/>
  <c r="G28" i="11"/>
  <c r="J28" i="11"/>
  <c r="F28" i="11"/>
  <c r="O28" i="11"/>
  <c r="U28" i="11"/>
  <c r="G29" i="11"/>
  <c r="J29" i="11"/>
  <c r="F29" i="11"/>
  <c r="O29" i="11"/>
  <c r="R29" i="11"/>
  <c r="G30" i="11"/>
  <c r="J30" i="11"/>
  <c r="F30" i="11"/>
  <c r="O30" i="11"/>
  <c r="G31" i="11"/>
  <c r="J31" i="11"/>
  <c r="F31" i="11"/>
  <c r="O31" i="11"/>
  <c r="G32" i="11"/>
  <c r="J32" i="11"/>
  <c r="F32" i="11"/>
  <c r="O32" i="11"/>
  <c r="U32" i="11"/>
  <c r="G33" i="11"/>
  <c r="J33" i="11"/>
  <c r="F33" i="11"/>
  <c r="O33" i="11"/>
  <c r="G34" i="11"/>
  <c r="J34" i="11"/>
  <c r="F34" i="11"/>
  <c r="O34" i="11"/>
  <c r="G35" i="11"/>
  <c r="J35" i="11"/>
  <c r="F35" i="11"/>
  <c r="O35" i="11"/>
  <c r="G36" i="11"/>
  <c r="J36" i="11"/>
  <c r="F36" i="11"/>
  <c r="O36" i="11"/>
  <c r="G37" i="11"/>
  <c r="J37" i="11"/>
  <c r="F37" i="11"/>
  <c r="O37" i="11"/>
  <c r="G38" i="11"/>
  <c r="J38" i="11"/>
  <c r="F38" i="11"/>
  <c r="O38" i="11"/>
  <c r="R38" i="11"/>
  <c r="G39" i="11"/>
  <c r="J39" i="11"/>
  <c r="F39" i="11"/>
  <c r="O39" i="11"/>
  <c r="U39" i="11"/>
  <c r="G40" i="11"/>
  <c r="J40" i="11"/>
  <c r="F40" i="11"/>
  <c r="O40" i="11"/>
  <c r="R40" i="11"/>
  <c r="G41" i="11"/>
  <c r="J41" i="11"/>
  <c r="F41" i="11"/>
  <c r="O41" i="11"/>
  <c r="R41" i="11"/>
  <c r="G42" i="11"/>
  <c r="J42" i="11"/>
  <c r="F42" i="11"/>
  <c r="O42" i="11"/>
  <c r="G43" i="11"/>
  <c r="J43" i="11"/>
  <c r="F43" i="11"/>
  <c r="O43" i="11"/>
  <c r="G44" i="11"/>
  <c r="J44" i="11"/>
  <c r="F44" i="11"/>
  <c r="O44" i="11"/>
  <c r="R44" i="11"/>
  <c r="G45" i="11"/>
  <c r="J45" i="11"/>
  <c r="F45" i="11"/>
  <c r="O45" i="11"/>
  <c r="R45" i="11"/>
  <c r="G46" i="11"/>
  <c r="J46" i="11"/>
  <c r="F46" i="11"/>
  <c r="O46" i="11"/>
  <c r="R46" i="11"/>
  <c r="G47" i="11"/>
  <c r="J47" i="11"/>
  <c r="F47" i="11"/>
  <c r="O47" i="11"/>
  <c r="G48" i="11"/>
  <c r="J48" i="11"/>
  <c r="F48" i="11"/>
  <c r="O48" i="11"/>
  <c r="R48" i="11"/>
  <c r="G49" i="11"/>
  <c r="J49" i="11"/>
  <c r="F49" i="11"/>
  <c r="O49" i="11"/>
  <c r="R49" i="11"/>
  <c r="G50" i="11"/>
  <c r="J50" i="11"/>
  <c r="F50" i="11"/>
  <c r="O50" i="11"/>
  <c r="G51" i="11"/>
  <c r="J51" i="11"/>
  <c r="F51" i="11"/>
  <c r="O51" i="11"/>
  <c r="R51" i="11"/>
  <c r="G52" i="11"/>
  <c r="J52" i="11"/>
  <c r="F52" i="11"/>
  <c r="O52" i="11"/>
  <c r="G53" i="11"/>
  <c r="J53" i="11"/>
  <c r="F53" i="11"/>
  <c r="O53" i="11"/>
  <c r="U53" i="11"/>
  <c r="G54" i="11"/>
  <c r="J54" i="11"/>
  <c r="F54" i="11"/>
  <c r="O54" i="11"/>
  <c r="G15" i="11"/>
  <c r="J15" i="11"/>
  <c r="F15" i="11"/>
  <c r="O15" i="11"/>
  <c r="U15" i="11"/>
  <c r="G14" i="11"/>
  <c r="J14" i="11"/>
  <c r="F14" i="11"/>
  <c r="O14" i="11"/>
  <c r="G15" i="12"/>
  <c r="K15" i="12"/>
  <c r="F15" i="12"/>
  <c r="O15" i="12"/>
  <c r="R15" i="12"/>
  <c r="G13" i="12"/>
  <c r="K13" i="12"/>
  <c r="F13" i="12"/>
  <c r="O13" i="12"/>
  <c r="R13" i="12"/>
  <c r="G16" i="12"/>
  <c r="K16" i="12"/>
  <c r="F16" i="12"/>
  <c r="O16" i="12"/>
  <c r="U16" i="12"/>
  <c r="G17" i="12"/>
  <c r="K17" i="12"/>
  <c r="F17" i="12"/>
  <c r="O17" i="12"/>
  <c r="U17" i="12"/>
  <c r="G18" i="12"/>
  <c r="K18" i="12"/>
  <c r="F18" i="12"/>
  <c r="O18" i="12"/>
  <c r="G19" i="12"/>
  <c r="K19" i="12"/>
  <c r="F19" i="12"/>
  <c r="O19" i="12"/>
  <c r="R19" i="12"/>
  <c r="G20" i="12"/>
  <c r="K20" i="12"/>
  <c r="F20" i="12"/>
  <c r="O20" i="12"/>
  <c r="G21" i="12"/>
  <c r="K21" i="12"/>
  <c r="F21" i="12"/>
  <c r="O21" i="12"/>
  <c r="R21" i="12"/>
  <c r="G22" i="12"/>
  <c r="K22" i="12"/>
  <c r="F22" i="12"/>
  <c r="O22" i="12"/>
  <c r="G23" i="12"/>
  <c r="K23" i="12"/>
  <c r="F23" i="12"/>
  <c r="O23" i="12"/>
  <c r="G24" i="12"/>
  <c r="K24" i="12"/>
  <c r="F24" i="12"/>
  <c r="O24" i="12"/>
  <c r="R24" i="12"/>
  <c r="G25" i="12"/>
  <c r="K25" i="12"/>
  <c r="F25" i="12"/>
  <c r="O25" i="12"/>
  <c r="G26" i="12"/>
  <c r="K26" i="12"/>
  <c r="F26" i="12"/>
  <c r="O26" i="12"/>
  <c r="G27" i="12"/>
  <c r="K27" i="12"/>
  <c r="F27" i="12"/>
  <c r="O27" i="12"/>
  <c r="G28" i="12"/>
  <c r="K28" i="12"/>
  <c r="F28" i="12"/>
  <c r="O28" i="12"/>
  <c r="U28" i="12"/>
  <c r="G29" i="12"/>
  <c r="K29" i="12"/>
  <c r="F29" i="12"/>
  <c r="O29" i="12"/>
  <c r="R29" i="12"/>
  <c r="G30" i="12"/>
  <c r="K30" i="12"/>
  <c r="F30" i="12"/>
  <c r="O30" i="12"/>
  <c r="G31" i="12"/>
  <c r="K31" i="12"/>
  <c r="F31" i="12"/>
  <c r="O31" i="12"/>
  <c r="G32" i="12"/>
  <c r="K32" i="12"/>
  <c r="F32" i="12"/>
  <c r="O32" i="12"/>
  <c r="R32" i="12"/>
  <c r="G33" i="12"/>
  <c r="K33" i="12"/>
  <c r="F33" i="12"/>
  <c r="O33" i="12"/>
  <c r="R33" i="12"/>
  <c r="G34" i="12"/>
  <c r="K34" i="12"/>
  <c r="F34" i="12"/>
  <c r="O34" i="12"/>
  <c r="G35" i="12"/>
  <c r="K35" i="12"/>
  <c r="F35" i="12"/>
  <c r="O35" i="12"/>
  <c r="G36" i="12"/>
  <c r="K36" i="12"/>
  <c r="F36" i="12"/>
  <c r="O36" i="12"/>
  <c r="G37" i="12"/>
  <c r="K37" i="12"/>
  <c r="F37" i="12"/>
  <c r="O37" i="12"/>
  <c r="R37" i="12"/>
  <c r="G38" i="12"/>
  <c r="K38" i="12"/>
  <c r="F38" i="12"/>
  <c r="O38" i="12"/>
  <c r="G39" i="12"/>
  <c r="K39" i="12"/>
  <c r="F39" i="12"/>
  <c r="O39" i="12"/>
  <c r="R39" i="12"/>
  <c r="G40" i="12"/>
  <c r="K40" i="12"/>
  <c r="F40" i="12"/>
  <c r="O40" i="12"/>
  <c r="G41" i="12"/>
  <c r="K41" i="12"/>
  <c r="F41" i="12"/>
  <c r="O41" i="12"/>
  <c r="G42" i="12"/>
  <c r="K42" i="12"/>
  <c r="F42" i="12"/>
  <c r="O42" i="12"/>
  <c r="G43" i="12"/>
  <c r="K43" i="12"/>
  <c r="F43" i="12"/>
  <c r="O43" i="12"/>
  <c r="U43" i="12"/>
  <c r="G44" i="12"/>
  <c r="K44" i="12"/>
  <c r="F44" i="12"/>
  <c r="O44" i="12"/>
  <c r="G45" i="12"/>
  <c r="K45" i="12"/>
  <c r="F45" i="12"/>
  <c r="O45" i="12"/>
  <c r="G46" i="12"/>
  <c r="K46" i="12"/>
  <c r="F46" i="12"/>
  <c r="O46" i="12"/>
  <c r="G47" i="12"/>
  <c r="K47" i="12"/>
  <c r="F47" i="12"/>
  <c r="O47" i="12"/>
  <c r="G48" i="12"/>
  <c r="K48" i="12"/>
  <c r="F48" i="12"/>
  <c r="O48" i="12"/>
  <c r="G49" i="12"/>
  <c r="K49" i="12"/>
  <c r="F49" i="12"/>
  <c r="O49" i="12"/>
  <c r="R49" i="12"/>
  <c r="G50" i="12"/>
  <c r="K50" i="12"/>
  <c r="F50" i="12"/>
  <c r="O50" i="12"/>
  <c r="G51" i="12"/>
  <c r="K51" i="12"/>
  <c r="F51" i="12"/>
  <c r="O51" i="12"/>
  <c r="R51" i="12"/>
  <c r="G52" i="12"/>
  <c r="K52" i="12"/>
  <c r="F52" i="12"/>
  <c r="O52" i="12"/>
  <c r="R52" i="12"/>
  <c r="G53" i="12"/>
  <c r="K53" i="12"/>
  <c r="F53" i="12"/>
  <c r="O53" i="12"/>
  <c r="U53" i="12"/>
  <c r="G54" i="12"/>
  <c r="K54" i="12"/>
  <c r="F54" i="12"/>
  <c r="O54" i="12"/>
  <c r="U54" i="12"/>
  <c r="G9" i="12"/>
  <c r="K9" i="12"/>
  <c r="F9" i="12"/>
  <c r="O9" i="12"/>
  <c r="G10" i="12"/>
  <c r="K10" i="12"/>
  <c r="G11" i="12"/>
  <c r="K11" i="12"/>
  <c r="G12" i="12"/>
  <c r="K12" i="12"/>
  <c r="J9" i="12"/>
  <c r="J10" i="12"/>
  <c r="F10" i="12"/>
  <c r="O10" i="12"/>
  <c r="J11" i="12"/>
  <c r="F11" i="12"/>
  <c r="O11" i="12"/>
  <c r="U11" i="12"/>
  <c r="J12" i="12"/>
  <c r="F12" i="12"/>
  <c r="O12" i="12"/>
  <c r="J13" i="12"/>
  <c r="J14" i="12"/>
  <c r="AG26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M9" i="12"/>
  <c r="M10" i="12"/>
  <c r="M11" i="12"/>
  <c r="M12" i="12"/>
  <c r="M13" i="12"/>
  <c r="M14" i="12"/>
  <c r="M15" i="12"/>
  <c r="AA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AA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AG55" i="12"/>
  <c r="AG51" i="12"/>
  <c r="AG47" i="12"/>
  <c r="I54" i="12"/>
  <c r="E54" i="12"/>
  <c r="D54" i="12"/>
  <c r="C54" i="12"/>
  <c r="B54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53" i="12"/>
  <c r="E53" i="12"/>
  <c r="D53" i="12"/>
  <c r="C53" i="12"/>
  <c r="B53" i="12"/>
  <c r="I52" i="12"/>
  <c r="E52" i="12"/>
  <c r="D52" i="12"/>
  <c r="C52" i="12"/>
  <c r="B52" i="12"/>
  <c r="I51" i="12"/>
  <c r="E51" i="12"/>
  <c r="D51" i="12"/>
  <c r="C51" i="12"/>
  <c r="B51" i="12"/>
  <c r="I50" i="12"/>
  <c r="E50" i="12"/>
  <c r="D50" i="12"/>
  <c r="C50" i="12"/>
  <c r="B50" i="12"/>
  <c r="I49" i="12"/>
  <c r="E49" i="12"/>
  <c r="D49" i="12"/>
  <c r="C49" i="12"/>
  <c r="B49" i="12"/>
  <c r="I48" i="12"/>
  <c r="E48" i="12"/>
  <c r="D48" i="12"/>
  <c r="C48" i="12"/>
  <c r="B48" i="12"/>
  <c r="I47" i="12"/>
  <c r="E47" i="12"/>
  <c r="D47" i="12"/>
  <c r="C47" i="12"/>
  <c r="B47" i="12"/>
  <c r="I46" i="12"/>
  <c r="E46" i="12"/>
  <c r="D46" i="12"/>
  <c r="C46" i="12"/>
  <c r="B46" i="12"/>
  <c r="I45" i="12"/>
  <c r="E45" i="12"/>
  <c r="D45" i="12"/>
  <c r="C45" i="12"/>
  <c r="B45" i="12"/>
  <c r="I44" i="12"/>
  <c r="E44" i="12"/>
  <c r="D44" i="12"/>
  <c r="C44" i="12"/>
  <c r="B44" i="12"/>
  <c r="I43" i="12"/>
  <c r="E43" i="12"/>
  <c r="D43" i="12"/>
  <c r="C43" i="12"/>
  <c r="B43" i="12"/>
  <c r="I42" i="12"/>
  <c r="E42" i="12"/>
  <c r="D42" i="12"/>
  <c r="C42" i="12"/>
  <c r="B42" i="12"/>
  <c r="I41" i="12"/>
  <c r="E41" i="12"/>
  <c r="D41" i="12"/>
  <c r="C41" i="12"/>
  <c r="B41" i="12"/>
  <c r="I40" i="12"/>
  <c r="E40" i="12"/>
  <c r="D40" i="12"/>
  <c r="C40" i="12"/>
  <c r="B40" i="12"/>
  <c r="I39" i="12"/>
  <c r="E39" i="12"/>
  <c r="D39" i="12"/>
  <c r="C39" i="12"/>
  <c r="B39" i="12"/>
  <c r="I38" i="12"/>
  <c r="E38" i="12"/>
  <c r="D38" i="12"/>
  <c r="C38" i="12"/>
  <c r="B38" i="12"/>
  <c r="I37" i="12"/>
  <c r="E37" i="12"/>
  <c r="D37" i="12"/>
  <c r="C37" i="12"/>
  <c r="B37" i="12"/>
  <c r="I36" i="12"/>
  <c r="E36" i="12"/>
  <c r="D36" i="12"/>
  <c r="C36" i="12"/>
  <c r="B36" i="12"/>
  <c r="I35" i="12"/>
  <c r="E35" i="12"/>
  <c r="D35" i="12"/>
  <c r="C35" i="12"/>
  <c r="B35" i="12"/>
  <c r="I34" i="12"/>
  <c r="E34" i="12"/>
  <c r="D34" i="12"/>
  <c r="C34" i="12"/>
  <c r="B34" i="12"/>
  <c r="I33" i="12"/>
  <c r="E33" i="12"/>
  <c r="D33" i="12"/>
  <c r="C33" i="12"/>
  <c r="B33" i="12"/>
  <c r="I32" i="12"/>
  <c r="E32" i="12"/>
  <c r="D32" i="12"/>
  <c r="C32" i="12"/>
  <c r="B32" i="12"/>
  <c r="I31" i="12"/>
  <c r="E31" i="12"/>
  <c r="D31" i="12"/>
  <c r="C31" i="12"/>
  <c r="B31" i="12"/>
  <c r="I30" i="12"/>
  <c r="E30" i="12"/>
  <c r="D30" i="12"/>
  <c r="C30" i="12"/>
  <c r="B30" i="12"/>
  <c r="I29" i="12"/>
  <c r="E29" i="12"/>
  <c r="D29" i="12"/>
  <c r="C29" i="12"/>
  <c r="B29" i="12"/>
  <c r="I28" i="12"/>
  <c r="E28" i="12"/>
  <c r="D28" i="12"/>
  <c r="C28" i="12"/>
  <c r="B28" i="12"/>
  <c r="I27" i="12"/>
  <c r="E27" i="12"/>
  <c r="D27" i="12"/>
  <c r="C27" i="12"/>
  <c r="B27" i="12"/>
  <c r="I26" i="12"/>
  <c r="E26" i="12"/>
  <c r="D26" i="12"/>
  <c r="C26" i="12"/>
  <c r="B26" i="12"/>
  <c r="I25" i="12"/>
  <c r="E25" i="12"/>
  <c r="D25" i="12"/>
  <c r="C25" i="12"/>
  <c r="B25" i="12"/>
  <c r="I24" i="12"/>
  <c r="E24" i="12"/>
  <c r="D24" i="12"/>
  <c r="C24" i="12"/>
  <c r="B24" i="12"/>
  <c r="I23" i="12"/>
  <c r="E23" i="12"/>
  <c r="D23" i="12"/>
  <c r="C23" i="12"/>
  <c r="B23" i="12"/>
  <c r="I22" i="12"/>
  <c r="E22" i="12"/>
  <c r="D22" i="12"/>
  <c r="C22" i="12"/>
  <c r="B22" i="12"/>
  <c r="I21" i="12"/>
  <c r="E21" i="12"/>
  <c r="D21" i="12"/>
  <c r="C21" i="12"/>
  <c r="B21" i="12"/>
  <c r="I20" i="12"/>
  <c r="E20" i="12"/>
  <c r="D20" i="12"/>
  <c r="C20" i="12"/>
  <c r="B20" i="12"/>
  <c r="I19" i="12"/>
  <c r="E19" i="12"/>
  <c r="D19" i="12"/>
  <c r="C19" i="12"/>
  <c r="B19" i="12"/>
  <c r="I18" i="12"/>
  <c r="E18" i="12"/>
  <c r="D18" i="12"/>
  <c r="C18" i="12"/>
  <c r="B18" i="12"/>
  <c r="I17" i="12"/>
  <c r="E17" i="12"/>
  <c r="D17" i="12"/>
  <c r="C17" i="12"/>
  <c r="B17" i="12"/>
  <c r="I16" i="12"/>
  <c r="E16" i="12"/>
  <c r="D16" i="12"/>
  <c r="C16" i="12"/>
  <c r="B16" i="12"/>
  <c r="I15" i="12"/>
  <c r="E15" i="12"/>
  <c r="D15" i="12"/>
  <c r="C15" i="12"/>
  <c r="B15" i="12"/>
  <c r="I14" i="12"/>
  <c r="E14" i="12"/>
  <c r="D14" i="12"/>
  <c r="C14" i="12"/>
  <c r="B14" i="12"/>
  <c r="I13" i="12"/>
  <c r="E13" i="12"/>
  <c r="D13" i="12"/>
  <c r="C13" i="12"/>
  <c r="B13" i="12"/>
  <c r="I12" i="12"/>
  <c r="E12" i="12"/>
  <c r="D12" i="12"/>
  <c r="C12" i="12"/>
  <c r="B12" i="12"/>
  <c r="I11" i="12"/>
  <c r="E11" i="12"/>
  <c r="D11" i="12"/>
  <c r="C11" i="12"/>
  <c r="B11" i="12"/>
  <c r="I10" i="12"/>
  <c r="E10" i="12"/>
  <c r="D10" i="12"/>
  <c r="C10" i="12"/>
  <c r="B10" i="12"/>
  <c r="I9" i="12"/>
  <c r="E9" i="12"/>
  <c r="D9" i="12"/>
  <c r="C9" i="12"/>
  <c r="B9" i="12"/>
  <c r="G10" i="11"/>
  <c r="J10" i="11"/>
  <c r="G11" i="11"/>
  <c r="J11" i="11"/>
  <c r="G12" i="11"/>
  <c r="J12" i="11"/>
  <c r="G13" i="11"/>
  <c r="J13" i="11"/>
  <c r="G9" i="11"/>
  <c r="J9" i="11"/>
  <c r="I9" i="11"/>
  <c r="F9" i="11"/>
  <c r="O9" i="11"/>
  <c r="I10" i="11"/>
  <c r="F10" i="11"/>
  <c r="O10" i="11"/>
  <c r="R10" i="11"/>
  <c r="I11" i="11"/>
  <c r="F11" i="11"/>
  <c r="O11" i="11"/>
  <c r="I12" i="11"/>
  <c r="F12" i="11"/>
  <c r="O12" i="11"/>
  <c r="R12" i="11"/>
  <c r="I13" i="11"/>
  <c r="F13" i="11"/>
  <c r="O13" i="11"/>
  <c r="I14" i="11"/>
  <c r="AG26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U13" i="11"/>
  <c r="U45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AA25" i="11"/>
  <c r="M26" i="11"/>
  <c r="M27" i="11"/>
  <c r="M28" i="11"/>
  <c r="M29" i="11"/>
  <c r="AA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AG55" i="11"/>
  <c r="AG51" i="11"/>
  <c r="AG47" i="11"/>
  <c r="K54" i="11"/>
  <c r="E54" i="11"/>
  <c r="D54" i="11"/>
  <c r="C54" i="11"/>
  <c r="B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E53" i="11"/>
  <c r="D53" i="11"/>
  <c r="C53" i="11"/>
  <c r="B53" i="11"/>
  <c r="K52" i="11"/>
  <c r="E52" i="11"/>
  <c r="D52" i="11"/>
  <c r="C52" i="11"/>
  <c r="B52" i="11"/>
  <c r="K51" i="11"/>
  <c r="E51" i="11"/>
  <c r="D51" i="11"/>
  <c r="C51" i="11"/>
  <c r="B51" i="11"/>
  <c r="K50" i="11"/>
  <c r="E50" i="11"/>
  <c r="D50" i="11"/>
  <c r="C50" i="11"/>
  <c r="B50" i="11"/>
  <c r="K49" i="11"/>
  <c r="E49" i="11"/>
  <c r="D49" i="11"/>
  <c r="C49" i="11"/>
  <c r="B49" i="11"/>
  <c r="K48" i="11"/>
  <c r="E48" i="11"/>
  <c r="D48" i="11"/>
  <c r="C48" i="11"/>
  <c r="B48" i="11"/>
  <c r="K47" i="11"/>
  <c r="E47" i="11"/>
  <c r="D47" i="11"/>
  <c r="C47" i="11"/>
  <c r="B47" i="11"/>
  <c r="K46" i="11"/>
  <c r="E46" i="11"/>
  <c r="D46" i="11"/>
  <c r="C46" i="11"/>
  <c r="B46" i="11"/>
  <c r="K45" i="11"/>
  <c r="E45" i="11"/>
  <c r="D45" i="11"/>
  <c r="C45" i="11"/>
  <c r="B45" i="11"/>
  <c r="K44" i="11"/>
  <c r="E44" i="11"/>
  <c r="D44" i="11"/>
  <c r="C44" i="11"/>
  <c r="B44" i="11"/>
  <c r="K43" i="11"/>
  <c r="E43" i="11"/>
  <c r="D43" i="11"/>
  <c r="C43" i="11"/>
  <c r="B43" i="11"/>
  <c r="K42" i="11"/>
  <c r="E42" i="11"/>
  <c r="D42" i="11"/>
  <c r="C42" i="11"/>
  <c r="B42" i="11"/>
  <c r="K41" i="11"/>
  <c r="E41" i="11"/>
  <c r="D41" i="11"/>
  <c r="C41" i="11"/>
  <c r="B41" i="11"/>
  <c r="K40" i="11"/>
  <c r="E40" i="11"/>
  <c r="D40" i="11"/>
  <c r="C40" i="11"/>
  <c r="B40" i="11"/>
  <c r="K39" i="11"/>
  <c r="E39" i="11"/>
  <c r="D39" i="11"/>
  <c r="C39" i="11"/>
  <c r="B39" i="11"/>
  <c r="K38" i="11"/>
  <c r="E38" i="11"/>
  <c r="D38" i="11"/>
  <c r="C38" i="11"/>
  <c r="B38" i="11"/>
  <c r="K37" i="11"/>
  <c r="E37" i="11"/>
  <c r="D37" i="11"/>
  <c r="C37" i="11"/>
  <c r="B37" i="11"/>
  <c r="K36" i="11"/>
  <c r="E36" i="11"/>
  <c r="D36" i="11"/>
  <c r="C36" i="11"/>
  <c r="B36" i="11"/>
  <c r="K35" i="11"/>
  <c r="E35" i="11"/>
  <c r="D35" i="11"/>
  <c r="C35" i="11"/>
  <c r="B35" i="11"/>
  <c r="K34" i="11"/>
  <c r="E34" i="11"/>
  <c r="D34" i="11"/>
  <c r="C34" i="11"/>
  <c r="B34" i="11"/>
  <c r="K33" i="11"/>
  <c r="E33" i="11"/>
  <c r="D33" i="11"/>
  <c r="C33" i="11"/>
  <c r="B33" i="11"/>
  <c r="K32" i="11"/>
  <c r="E32" i="11"/>
  <c r="D32" i="11"/>
  <c r="C32" i="11"/>
  <c r="B32" i="11"/>
  <c r="K31" i="11"/>
  <c r="E31" i="11"/>
  <c r="D31" i="11"/>
  <c r="C31" i="11"/>
  <c r="B31" i="11"/>
  <c r="K30" i="11"/>
  <c r="E30" i="11"/>
  <c r="D30" i="11"/>
  <c r="C30" i="11"/>
  <c r="B30" i="11"/>
  <c r="K29" i="11"/>
  <c r="E29" i="11"/>
  <c r="D29" i="11"/>
  <c r="C29" i="11"/>
  <c r="B29" i="11"/>
  <c r="K28" i="11"/>
  <c r="E28" i="11"/>
  <c r="D28" i="11"/>
  <c r="C28" i="11"/>
  <c r="B28" i="11"/>
  <c r="K27" i="11"/>
  <c r="E27" i="11"/>
  <c r="D27" i="11"/>
  <c r="C27" i="11"/>
  <c r="B27" i="11"/>
  <c r="K26" i="11"/>
  <c r="E26" i="11"/>
  <c r="D26" i="11"/>
  <c r="C26" i="11"/>
  <c r="B26" i="11"/>
  <c r="K25" i="11"/>
  <c r="E25" i="11"/>
  <c r="D25" i="11"/>
  <c r="C25" i="11"/>
  <c r="B25" i="11"/>
  <c r="K24" i="11"/>
  <c r="E24" i="11"/>
  <c r="D24" i="11"/>
  <c r="C24" i="11"/>
  <c r="B24" i="11"/>
  <c r="K23" i="11"/>
  <c r="E23" i="11"/>
  <c r="D23" i="11"/>
  <c r="C23" i="11"/>
  <c r="B23" i="11"/>
  <c r="K22" i="11"/>
  <c r="E22" i="11"/>
  <c r="D22" i="11"/>
  <c r="C22" i="11"/>
  <c r="B22" i="11"/>
  <c r="K21" i="11"/>
  <c r="E21" i="11"/>
  <c r="D21" i="11"/>
  <c r="C21" i="11"/>
  <c r="B21" i="11"/>
  <c r="K20" i="11"/>
  <c r="E20" i="11"/>
  <c r="D20" i="11"/>
  <c r="C20" i="11"/>
  <c r="B20" i="11"/>
  <c r="K19" i="11"/>
  <c r="E19" i="11"/>
  <c r="D19" i="11"/>
  <c r="C19" i="11"/>
  <c r="B19" i="11"/>
  <c r="K18" i="11"/>
  <c r="E18" i="11"/>
  <c r="D18" i="11"/>
  <c r="C18" i="11"/>
  <c r="B18" i="11"/>
  <c r="K17" i="11"/>
  <c r="E17" i="11"/>
  <c r="D17" i="11"/>
  <c r="C17" i="11"/>
  <c r="B17" i="11"/>
  <c r="K16" i="11"/>
  <c r="E16" i="11"/>
  <c r="D16" i="11"/>
  <c r="C16" i="11"/>
  <c r="B16" i="11"/>
  <c r="K15" i="11"/>
  <c r="E15" i="11"/>
  <c r="D15" i="11"/>
  <c r="C15" i="11"/>
  <c r="B15" i="11"/>
  <c r="K14" i="11"/>
  <c r="E14" i="11"/>
  <c r="D14" i="11"/>
  <c r="C14" i="11"/>
  <c r="B14" i="11"/>
  <c r="K13" i="11"/>
  <c r="E13" i="11"/>
  <c r="D13" i="11"/>
  <c r="C13" i="11"/>
  <c r="B13" i="11"/>
  <c r="K12" i="11"/>
  <c r="E12" i="11"/>
  <c r="D12" i="11"/>
  <c r="C12" i="11"/>
  <c r="B12" i="11"/>
  <c r="K11" i="11"/>
  <c r="E11" i="11"/>
  <c r="D11" i="11"/>
  <c r="C11" i="11"/>
  <c r="B11" i="11"/>
  <c r="K10" i="11"/>
  <c r="E10" i="11"/>
  <c r="D10" i="11"/>
  <c r="C10" i="11"/>
  <c r="B10" i="11"/>
  <c r="K9" i="11"/>
  <c r="E9" i="11"/>
  <c r="D9" i="11"/>
  <c r="C9" i="11"/>
  <c r="B9" i="11"/>
  <c r="G10" i="10"/>
  <c r="I10" i="10"/>
  <c r="G11" i="10"/>
  <c r="I11" i="10"/>
  <c r="G12" i="10"/>
  <c r="I12" i="10"/>
  <c r="G13" i="10"/>
  <c r="I13" i="10"/>
  <c r="F9" i="10"/>
  <c r="O9" i="10"/>
  <c r="U9" i="10"/>
  <c r="G9" i="10"/>
  <c r="I9" i="10"/>
  <c r="F10" i="10"/>
  <c r="O10" i="10"/>
  <c r="R10" i="10"/>
  <c r="F11" i="10"/>
  <c r="O11" i="10"/>
  <c r="U11" i="10"/>
  <c r="F12" i="10"/>
  <c r="O12" i="10"/>
  <c r="R12" i="10"/>
  <c r="F13" i="10"/>
  <c r="O13" i="10"/>
  <c r="E9" i="10"/>
  <c r="K9" i="10"/>
  <c r="D9" i="10"/>
  <c r="E10" i="10"/>
  <c r="K10" i="10"/>
  <c r="D10" i="10"/>
  <c r="E11" i="10"/>
  <c r="K11" i="10"/>
  <c r="D11" i="10"/>
  <c r="E12" i="10"/>
  <c r="K12" i="10"/>
  <c r="D12" i="10"/>
  <c r="E13" i="10"/>
  <c r="K13" i="10"/>
  <c r="D13" i="10"/>
  <c r="E14" i="10"/>
  <c r="K14" i="10"/>
  <c r="D14" i="10"/>
  <c r="AG26" i="10"/>
  <c r="E15" i="10"/>
  <c r="K15" i="10"/>
  <c r="D15" i="10"/>
  <c r="E16" i="10"/>
  <c r="K16" i="10"/>
  <c r="D16" i="10"/>
  <c r="E17" i="10"/>
  <c r="K17" i="10"/>
  <c r="D17" i="10"/>
  <c r="E18" i="10"/>
  <c r="K18" i="10"/>
  <c r="D18" i="10"/>
  <c r="E19" i="10"/>
  <c r="K19" i="10"/>
  <c r="D19" i="10"/>
  <c r="E20" i="10"/>
  <c r="K20" i="10"/>
  <c r="D20" i="10"/>
  <c r="E21" i="10"/>
  <c r="K21" i="10"/>
  <c r="D21" i="10"/>
  <c r="E22" i="10"/>
  <c r="K22" i="10"/>
  <c r="D22" i="10"/>
  <c r="E23" i="10"/>
  <c r="K23" i="10"/>
  <c r="D23" i="10"/>
  <c r="E24" i="10"/>
  <c r="K24" i="10"/>
  <c r="D24" i="10"/>
  <c r="E25" i="10"/>
  <c r="K25" i="10"/>
  <c r="D25" i="10"/>
  <c r="E26" i="10"/>
  <c r="K26" i="10"/>
  <c r="D26" i="10"/>
  <c r="E27" i="10"/>
  <c r="K27" i="10"/>
  <c r="D27" i="10"/>
  <c r="E28" i="10"/>
  <c r="K28" i="10"/>
  <c r="D28" i="10"/>
  <c r="E29" i="10"/>
  <c r="K29" i="10"/>
  <c r="D29" i="10"/>
  <c r="E30" i="10"/>
  <c r="K30" i="10"/>
  <c r="D30" i="10"/>
  <c r="E31" i="10"/>
  <c r="K31" i="10"/>
  <c r="D31" i="10"/>
  <c r="E32" i="10"/>
  <c r="K32" i="10"/>
  <c r="D32" i="10"/>
  <c r="E33" i="10"/>
  <c r="K33" i="10"/>
  <c r="D33" i="10"/>
  <c r="E34" i="10"/>
  <c r="K34" i="10"/>
  <c r="D34" i="10"/>
  <c r="E35" i="10"/>
  <c r="K35" i="10"/>
  <c r="D35" i="10"/>
  <c r="E36" i="10"/>
  <c r="K36" i="10"/>
  <c r="D36" i="10"/>
  <c r="E37" i="10"/>
  <c r="K37" i="10"/>
  <c r="D37" i="10"/>
  <c r="E38" i="10"/>
  <c r="K38" i="10"/>
  <c r="D38" i="10"/>
  <c r="E39" i="10"/>
  <c r="K39" i="10"/>
  <c r="D39" i="10"/>
  <c r="E40" i="10"/>
  <c r="K40" i="10"/>
  <c r="D40" i="10"/>
  <c r="E41" i="10"/>
  <c r="K41" i="10"/>
  <c r="D41" i="10"/>
  <c r="E42" i="10"/>
  <c r="K42" i="10"/>
  <c r="D42" i="10"/>
  <c r="E43" i="10"/>
  <c r="K43" i="10"/>
  <c r="D43" i="10"/>
  <c r="E44" i="10"/>
  <c r="K44" i="10"/>
  <c r="D44" i="10"/>
  <c r="E45" i="10"/>
  <c r="K45" i="10"/>
  <c r="D45" i="10"/>
  <c r="E46" i="10"/>
  <c r="K46" i="10"/>
  <c r="D46" i="10"/>
  <c r="E47" i="10"/>
  <c r="K47" i="10"/>
  <c r="D47" i="10"/>
  <c r="E48" i="10"/>
  <c r="K48" i="10"/>
  <c r="D48" i="10"/>
  <c r="E49" i="10"/>
  <c r="K49" i="10"/>
  <c r="D49" i="10"/>
  <c r="E50" i="10"/>
  <c r="K50" i="10"/>
  <c r="D50" i="10"/>
  <c r="E51" i="10"/>
  <c r="K51" i="10"/>
  <c r="D51" i="10"/>
  <c r="E52" i="10"/>
  <c r="K52" i="10"/>
  <c r="D52" i="10"/>
  <c r="E53" i="10"/>
  <c r="K53" i="10"/>
  <c r="D53" i="10"/>
  <c r="E54" i="10"/>
  <c r="K54" i="10"/>
  <c r="D54" i="10"/>
  <c r="U27" i="10"/>
  <c r="U31" i="10"/>
  <c r="U39" i="10"/>
  <c r="U43" i="10"/>
  <c r="M9" i="10"/>
  <c r="M10" i="10"/>
  <c r="M11" i="10"/>
  <c r="M12" i="10"/>
  <c r="M13" i="10"/>
  <c r="M14" i="10"/>
  <c r="M15" i="10"/>
  <c r="M16" i="10"/>
  <c r="M17" i="10"/>
  <c r="M18" i="10"/>
  <c r="M19" i="10"/>
  <c r="AA19" i="10"/>
  <c r="M20" i="10"/>
  <c r="M21" i="10"/>
  <c r="M22" i="10"/>
  <c r="M23" i="10"/>
  <c r="M24" i="10"/>
  <c r="M25" i="10"/>
  <c r="M26" i="10"/>
  <c r="M27" i="10"/>
  <c r="AA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AA43" i="10"/>
  <c r="M44" i="10"/>
  <c r="M45" i="10"/>
  <c r="M46" i="10"/>
  <c r="M47" i="10"/>
  <c r="M48" i="10"/>
  <c r="M49" i="10"/>
  <c r="M50" i="10"/>
  <c r="M51" i="10"/>
  <c r="M52" i="10"/>
  <c r="M53" i="10"/>
  <c r="M54" i="10"/>
  <c r="AG55" i="10"/>
  <c r="AG51" i="10"/>
  <c r="AG47" i="10"/>
  <c r="J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C53" i="10"/>
  <c r="B53" i="10"/>
  <c r="J52" i="10"/>
  <c r="C52" i="10"/>
  <c r="B52" i="10"/>
  <c r="J51" i="10"/>
  <c r="C51" i="10"/>
  <c r="B51" i="10"/>
  <c r="J50" i="10"/>
  <c r="C50" i="10"/>
  <c r="B50" i="10"/>
  <c r="J49" i="10"/>
  <c r="C49" i="10"/>
  <c r="B49" i="10"/>
  <c r="J48" i="10"/>
  <c r="C48" i="10"/>
  <c r="B48" i="10"/>
  <c r="J47" i="10"/>
  <c r="C47" i="10"/>
  <c r="B47" i="10"/>
  <c r="J46" i="10"/>
  <c r="C46" i="10"/>
  <c r="B46" i="10"/>
  <c r="J45" i="10"/>
  <c r="C45" i="10"/>
  <c r="B45" i="10"/>
  <c r="J44" i="10"/>
  <c r="C44" i="10"/>
  <c r="B44" i="10"/>
  <c r="J43" i="10"/>
  <c r="C43" i="10"/>
  <c r="B43" i="10"/>
  <c r="J42" i="10"/>
  <c r="C42" i="10"/>
  <c r="B42" i="10"/>
  <c r="J41" i="10"/>
  <c r="C41" i="10"/>
  <c r="B41" i="10"/>
  <c r="J40" i="10"/>
  <c r="C40" i="10"/>
  <c r="B40" i="10"/>
  <c r="J39" i="10"/>
  <c r="C39" i="10"/>
  <c r="B39" i="10"/>
  <c r="J38" i="10"/>
  <c r="C38" i="10"/>
  <c r="B38" i="10"/>
  <c r="J37" i="10"/>
  <c r="C37" i="10"/>
  <c r="B37" i="10"/>
  <c r="J36" i="10"/>
  <c r="C36" i="10"/>
  <c r="B36" i="10"/>
  <c r="J35" i="10"/>
  <c r="C35" i="10"/>
  <c r="B35" i="10"/>
  <c r="J34" i="10"/>
  <c r="C34" i="10"/>
  <c r="B34" i="10"/>
  <c r="J33" i="10"/>
  <c r="C33" i="10"/>
  <c r="B33" i="10"/>
  <c r="J32" i="10"/>
  <c r="C32" i="10"/>
  <c r="B32" i="10"/>
  <c r="J31" i="10"/>
  <c r="C31" i="10"/>
  <c r="B31" i="10"/>
  <c r="J30" i="10"/>
  <c r="C30" i="10"/>
  <c r="B30" i="10"/>
  <c r="J29" i="10"/>
  <c r="C29" i="10"/>
  <c r="B29" i="10"/>
  <c r="J28" i="10"/>
  <c r="C28" i="10"/>
  <c r="B28" i="10"/>
  <c r="J27" i="10"/>
  <c r="C27" i="10"/>
  <c r="B27" i="10"/>
  <c r="J26" i="10"/>
  <c r="C26" i="10"/>
  <c r="B26" i="10"/>
  <c r="J25" i="10"/>
  <c r="C25" i="10"/>
  <c r="B25" i="10"/>
  <c r="J24" i="10"/>
  <c r="C24" i="10"/>
  <c r="B24" i="10"/>
  <c r="J23" i="10"/>
  <c r="C23" i="10"/>
  <c r="B23" i="10"/>
  <c r="J22" i="10"/>
  <c r="C22" i="10"/>
  <c r="B22" i="10"/>
  <c r="J21" i="10"/>
  <c r="C21" i="10"/>
  <c r="B21" i="10"/>
  <c r="J20" i="10"/>
  <c r="C20" i="10"/>
  <c r="B20" i="10"/>
  <c r="J19" i="10"/>
  <c r="C19" i="10"/>
  <c r="B19" i="10"/>
  <c r="J18" i="10"/>
  <c r="C18" i="10"/>
  <c r="B18" i="10"/>
  <c r="J17" i="10"/>
  <c r="C17" i="10"/>
  <c r="B17" i="10"/>
  <c r="J16" i="10"/>
  <c r="C16" i="10"/>
  <c r="B16" i="10"/>
  <c r="J15" i="10"/>
  <c r="C15" i="10"/>
  <c r="B15" i="10"/>
  <c r="J14" i="10"/>
  <c r="C14" i="10"/>
  <c r="B14" i="10"/>
  <c r="J13" i="10"/>
  <c r="C13" i="10"/>
  <c r="B13" i="10"/>
  <c r="J12" i="10"/>
  <c r="C12" i="10"/>
  <c r="B12" i="10"/>
  <c r="J11" i="10"/>
  <c r="C11" i="10"/>
  <c r="B11" i="10"/>
  <c r="J10" i="10"/>
  <c r="C10" i="10"/>
  <c r="B10" i="10"/>
  <c r="J9" i="10"/>
  <c r="C9" i="10"/>
  <c r="B9" i="10"/>
  <c r="E10" i="8"/>
  <c r="K10" i="8"/>
  <c r="E11" i="8"/>
  <c r="K11" i="8"/>
  <c r="E12" i="8"/>
  <c r="K12" i="8"/>
  <c r="E13" i="8"/>
  <c r="K13" i="8"/>
  <c r="J9" i="8"/>
  <c r="J10" i="8"/>
  <c r="D10" i="8"/>
  <c r="O10" i="8"/>
  <c r="J11" i="8"/>
  <c r="D11" i="8"/>
  <c r="O11" i="8"/>
  <c r="J12" i="8"/>
  <c r="D12" i="8"/>
  <c r="O12" i="8"/>
  <c r="U12" i="8"/>
  <c r="J13" i="8"/>
  <c r="D13" i="8"/>
  <c r="O13" i="8"/>
  <c r="U13" i="8"/>
  <c r="J14" i="8"/>
  <c r="AG26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U26" i="8"/>
  <c r="U29" i="8"/>
  <c r="U30" i="8"/>
  <c r="U34" i="8"/>
  <c r="U38" i="8"/>
  <c r="U42" i="8"/>
  <c r="U46" i="8"/>
  <c r="U50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AA30" i="8"/>
  <c r="M31" i="8"/>
  <c r="M32" i="8"/>
  <c r="M33" i="8"/>
  <c r="M34" i="8"/>
  <c r="M35" i="8"/>
  <c r="M36" i="8"/>
  <c r="M37" i="8"/>
  <c r="M38" i="8"/>
  <c r="AA38" i="8"/>
  <c r="M39" i="8"/>
  <c r="M40" i="8"/>
  <c r="M41" i="8"/>
  <c r="M42" i="8"/>
  <c r="M43" i="8"/>
  <c r="M44" i="8"/>
  <c r="M45" i="8"/>
  <c r="M46" i="8"/>
  <c r="AA46" i="8"/>
  <c r="M47" i="8"/>
  <c r="M48" i="8"/>
  <c r="M49" i="8"/>
  <c r="M50" i="8"/>
  <c r="M51" i="8"/>
  <c r="M52" i="8"/>
  <c r="M53" i="8"/>
  <c r="M54" i="8"/>
  <c r="AG55" i="8"/>
  <c r="AG51" i="8"/>
  <c r="AG47" i="8"/>
  <c r="I54" i="8"/>
  <c r="G54" i="8"/>
  <c r="F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I53" i="8"/>
  <c r="G53" i="8"/>
  <c r="F53" i="8"/>
  <c r="C53" i="8"/>
  <c r="B53" i="8"/>
  <c r="I52" i="8"/>
  <c r="G52" i="8"/>
  <c r="F52" i="8"/>
  <c r="C52" i="8"/>
  <c r="B52" i="8"/>
  <c r="I51" i="8"/>
  <c r="G51" i="8"/>
  <c r="F51" i="8"/>
  <c r="C51" i="8"/>
  <c r="B51" i="8"/>
  <c r="I50" i="8"/>
  <c r="G50" i="8"/>
  <c r="F50" i="8"/>
  <c r="C50" i="8"/>
  <c r="B50" i="8"/>
  <c r="I49" i="8"/>
  <c r="G49" i="8"/>
  <c r="F49" i="8"/>
  <c r="C49" i="8"/>
  <c r="B49" i="8"/>
  <c r="I48" i="8"/>
  <c r="G48" i="8"/>
  <c r="F48" i="8"/>
  <c r="C48" i="8"/>
  <c r="B48" i="8"/>
  <c r="I47" i="8"/>
  <c r="G47" i="8"/>
  <c r="F47" i="8"/>
  <c r="C47" i="8"/>
  <c r="B47" i="8"/>
  <c r="I46" i="8"/>
  <c r="G46" i="8"/>
  <c r="F46" i="8"/>
  <c r="C46" i="8"/>
  <c r="B46" i="8"/>
  <c r="I45" i="8"/>
  <c r="G45" i="8"/>
  <c r="F45" i="8"/>
  <c r="C45" i="8"/>
  <c r="B45" i="8"/>
  <c r="I44" i="8"/>
  <c r="G44" i="8"/>
  <c r="F44" i="8"/>
  <c r="C44" i="8"/>
  <c r="B44" i="8"/>
  <c r="I43" i="8"/>
  <c r="G43" i="8"/>
  <c r="F43" i="8"/>
  <c r="C43" i="8"/>
  <c r="B43" i="8"/>
  <c r="I42" i="8"/>
  <c r="G42" i="8"/>
  <c r="F42" i="8"/>
  <c r="C42" i="8"/>
  <c r="B42" i="8"/>
  <c r="I41" i="8"/>
  <c r="G41" i="8"/>
  <c r="F41" i="8"/>
  <c r="C41" i="8"/>
  <c r="B41" i="8"/>
  <c r="I40" i="8"/>
  <c r="G40" i="8"/>
  <c r="F40" i="8"/>
  <c r="C40" i="8"/>
  <c r="B40" i="8"/>
  <c r="I39" i="8"/>
  <c r="G39" i="8"/>
  <c r="F39" i="8"/>
  <c r="C39" i="8"/>
  <c r="B39" i="8"/>
  <c r="I38" i="8"/>
  <c r="G38" i="8"/>
  <c r="F38" i="8"/>
  <c r="C38" i="8"/>
  <c r="B38" i="8"/>
  <c r="I37" i="8"/>
  <c r="G37" i="8"/>
  <c r="F37" i="8"/>
  <c r="C37" i="8"/>
  <c r="B37" i="8"/>
  <c r="I36" i="8"/>
  <c r="G36" i="8"/>
  <c r="F36" i="8"/>
  <c r="C36" i="8"/>
  <c r="B36" i="8"/>
  <c r="I35" i="8"/>
  <c r="G35" i="8"/>
  <c r="F35" i="8"/>
  <c r="C35" i="8"/>
  <c r="B35" i="8"/>
  <c r="I34" i="8"/>
  <c r="G34" i="8"/>
  <c r="F34" i="8"/>
  <c r="C34" i="8"/>
  <c r="B34" i="8"/>
  <c r="I33" i="8"/>
  <c r="G33" i="8"/>
  <c r="F33" i="8"/>
  <c r="C33" i="8"/>
  <c r="B33" i="8"/>
  <c r="I32" i="8"/>
  <c r="G32" i="8"/>
  <c r="F32" i="8"/>
  <c r="C32" i="8"/>
  <c r="B32" i="8"/>
  <c r="I31" i="8"/>
  <c r="G31" i="8"/>
  <c r="F31" i="8"/>
  <c r="C31" i="8"/>
  <c r="B31" i="8"/>
  <c r="I30" i="8"/>
  <c r="G30" i="8"/>
  <c r="F30" i="8"/>
  <c r="C30" i="8"/>
  <c r="B30" i="8"/>
  <c r="I29" i="8"/>
  <c r="G29" i="8"/>
  <c r="F29" i="8"/>
  <c r="C29" i="8"/>
  <c r="B29" i="8"/>
  <c r="I28" i="8"/>
  <c r="G28" i="8"/>
  <c r="F28" i="8"/>
  <c r="C28" i="8"/>
  <c r="B28" i="8"/>
  <c r="I27" i="8"/>
  <c r="G27" i="8"/>
  <c r="F27" i="8"/>
  <c r="C27" i="8"/>
  <c r="B27" i="8"/>
  <c r="I26" i="8"/>
  <c r="G26" i="8"/>
  <c r="F26" i="8"/>
  <c r="C26" i="8"/>
  <c r="B26" i="8"/>
  <c r="I25" i="8"/>
  <c r="G25" i="8"/>
  <c r="F25" i="8"/>
  <c r="C25" i="8"/>
  <c r="B25" i="8"/>
  <c r="I24" i="8"/>
  <c r="G24" i="8"/>
  <c r="F24" i="8"/>
  <c r="C24" i="8"/>
  <c r="B24" i="8"/>
  <c r="I23" i="8"/>
  <c r="G23" i="8"/>
  <c r="F23" i="8"/>
  <c r="C23" i="8"/>
  <c r="B23" i="8"/>
  <c r="I22" i="8"/>
  <c r="G22" i="8"/>
  <c r="F22" i="8"/>
  <c r="C22" i="8"/>
  <c r="B22" i="8"/>
  <c r="I21" i="8"/>
  <c r="G21" i="8"/>
  <c r="F21" i="8"/>
  <c r="C21" i="8"/>
  <c r="B21" i="8"/>
  <c r="I20" i="8"/>
  <c r="G20" i="8"/>
  <c r="F20" i="8"/>
  <c r="C20" i="8"/>
  <c r="B20" i="8"/>
  <c r="I19" i="8"/>
  <c r="G19" i="8"/>
  <c r="F19" i="8"/>
  <c r="C19" i="8"/>
  <c r="B19" i="8"/>
  <c r="I18" i="8"/>
  <c r="G18" i="8"/>
  <c r="F18" i="8"/>
  <c r="C18" i="8"/>
  <c r="B18" i="8"/>
  <c r="I17" i="8"/>
  <c r="G17" i="8"/>
  <c r="F17" i="8"/>
  <c r="C17" i="8"/>
  <c r="B17" i="8"/>
  <c r="I16" i="8"/>
  <c r="G16" i="8"/>
  <c r="F16" i="8"/>
  <c r="C16" i="8"/>
  <c r="B16" i="8"/>
  <c r="I15" i="8"/>
  <c r="G15" i="8"/>
  <c r="F15" i="8"/>
  <c r="C15" i="8"/>
  <c r="B15" i="8"/>
  <c r="I14" i="8"/>
  <c r="G14" i="8"/>
  <c r="F14" i="8"/>
  <c r="C14" i="8"/>
  <c r="B14" i="8"/>
  <c r="I13" i="8"/>
  <c r="G13" i="8"/>
  <c r="F13" i="8"/>
  <c r="C13" i="8"/>
  <c r="B13" i="8"/>
  <c r="I12" i="8"/>
  <c r="G12" i="8"/>
  <c r="F12" i="8"/>
  <c r="C12" i="8"/>
  <c r="B12" i="8"/>
  <c r="I11" i="8"/>
  <c r="G11" i="8"/>
  <c r="F11" i="8"/>
  <c r="C11" i="8"/>
  <c r="B11" i="8"/>
  <c r="I10" i="8"/>
  <c r="G10" i="8"/>
  <c r="F10" i="8"/>
  <c r="C10" i="8"/>
  <c r="B10" i="8"/>
  <c r="I9" i="8"/>
  <c r="G9" i="8"/>
  <c r="F9" i="8"/>
  <c r="C9" i="8"/>
  <c r="B9" i="8"/>
  <c r="E10" i="7"/>
  <c r="J10" i="7"/>
  <c r="E11" i="7"/>
  <c r="J11" i="7"/>
  <c r="E12" i="7"/>
  <c r="J12" i="7"/>
  <c r="E13" i="7"/>
  <c r="J13" i="7"/>
  <c r="E9" i="7"/>
  <c r="J9" i="7"/>
  <c r="D9" i="7"/>
  <c r="O9" i="7"/>
  <c r="I9" i="7"/>
  <c r="I10" i="7"/>
  <c r="D10" i="7"/>
  <c r="O10" i="7"/>
  <c r="I11" i="7"/>
  <c r="D11" i="7"/>
  <c r="O11" i="7"/>
  <c r="I12" i="7"/>
  <c r="D12" i="7"/>
  <c r="O12" i="7"/>
  <c r="I13" i="7"/>
  <c r="D13" i="7"/>
  <c r="O13" i="7"/>
  <c r="I14" i="7"/>
  <c r="AG26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U17" i="7"/>
  <c r="U21" i="7"/>
  <c r="U25" i="7"/>
  <c r="U48" i="7"/>
  <c r="U49" i="7"/>
  <c r="M9" i="7"/>
  <c r="M10" i="7"/>
  <c r="M11" i="7"/>
  <c r="M12" i="7"/>
  <c r="M13" i="7"/>
  <c r="M14" i="7"/>
  <c r="M15" i="7"/>
  <c r="M16" i="7"/>
  <c r="M17" i="7"/>
  <c r="AA17" i="7"/>
  <c r="M18" i="7"/>
  <c r="M19" i="7"/>
  <c r="M20" i="7"/>
  <c r="M21" i="7"/>
  <c r="AA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AG55" i="7"/>
  <c r="AG51" i="7"/>
  <c r="AG47" i="7"/>
  <c r="K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K53" i="7"/>
  <c r="G53" i="7"/>
  <c r="F53" i="7"/>
  <c r="C53" i="7"/>
  <c r="B53" i="7"/>
  <c r="K52" i="7"/>
  <c r="G52" i="7"/>
  <c r="F52" i="7"/>
  <c r="C52" i="7"/>
  <c r="B52" i="7"/>
  <c r="K51" i="7"/>
  <c r="G51" i="7"/>
  <c r="F51" i="7"/>
  <c r="C51" i="7"/>
  <c r="B51" i="7"/>
  <c r="K50" i="7"/>
  <c r="G50" i="7"/>
  <c r="F50" i="7"/>
  <c r="C50" i="7"/>
  <c r="B50" i="7"/>
  <c r="K49" i="7"/>
  <c r="G49" i="7"/>
  <c r="F49" i="7"/>
  <c r="C49" i="7"/>
  <c r="B49" i="7"/>
  <c r="K48" i="7"/>
  <c r="G48" i="7"/>
  <c r="F48" i="7"/>
  <c r="C48" i="7"/>
  <c r="B48" i="7"/>
  <c r="K47" i="7"/>
  <c r="G47" i="7"/>
  <c r="F47" i="7"/>
  <c r="C47" i="7"/>
  <c r="B47" i="7"/>
  <c r="K46" i="7"/>
  <c r="G46" i="7"/>
  <c r="F46" i="7"/>
  <c r="C46" i="7"/>
  <c r="B46" i="7"/>
  <c r="K45" i="7"/>
  <c r="G45" i="7"/>
  <c r="F45" i="7"/>
  <c r="C45" i="7"/>
  <c r="B45" i="7"/>
  <c r="K44" i="7"/>
  <c r="G44" i="7"/>
  <c r="F44" i="7"/>
  <c r="C44" i="7"/>
  <c r="B44" i="7"/>
  <c r="K43" i="7"/>
  <c r="G43" i="7"/>
  <c r="F43" i="7"/>
  <c r="C43" i="7"/>
  <c r="B43" i="7"/>
  <c r="K42" i="7"/>
  <c r="G42" i="7"/>
  <c r="F42" i="7"/>
  <c r="C42" i="7"/>
  <c r="B42" i="7"/>
  <c r="K41" i="7"/>
  <c r="G41" i="7"/>
  <c r="F41" i="7"/>
  <c r="C41" i="7"/>
  <c r="B41" i="7"/>
  <c r="K40" i="7"/>
  <c r="G40" i="7"/>
  <c r="F40" i="7"/>
  <c r="C40" i="7"/>
  <c r="B40" i="7"/>
  <c r="K39" i="7"/>
  <c r="G39" i="7"/>
  <c r="F39" i="7"/>
  <c r="C39" i="7"/>
  <c r="B39" i="7"/>
  <c r="K38" i="7"/>
  <c r="G38" i="7"/>
  <c r="F38" i="7"/>
  <c r="C38" i="7"/>
  <c r="B38" i="7"/>
  <c r="K37" i="7"/>
  <c r="G37" i="7"/>
  <c r="F37" i="7"/>
  <c r="C37" i="7"/>
  <c r="B37" i="7"/>
  <c r="K36" i="7"/>
  <c r="G36" i="7"/>
  <c r="F36" i="7"/>
  <c r="C36" i="7"/>
  <c r="B36" i="7"/>
  <c r="K35" i="7"/>
  <c r="G35" i="7"/>
  <c r="F35" i="7"/>
  <c r="C35" i="7"/>
  <c r="B35" i="7"/>
  <c r="K34" i="7"/>
  <c r="G34" i="7"/>
  <c r="F34" i="7"/>
  <c r="C34" i="7"/>
  <c r="B34" i="7"/>
  <c r="K33" i="7"/>
  <c r="G33" i="7"/>
  <c r="F33" i="7"/>
  <c r="C33" i="7"/>
  <c r="B33" i="7"/>
  <c r="K32" i="7"/>
  <c r="G32" i="7"/>
  <c r="F32" i="7"/>
  <c r="C32" i="7"/>
  <c r="B32" i="7"/>
  <c r="K31" i="7"/>
  <c r="G31" i="7"/>
  <c r="F31" i="7"/>
  <c r="C31" i="7"/>
  <c r="B31" i="7"/>
  <c r="K30" i="7"/>
  <c r="G30" i="7"/>
  <c r="F30" i="7"/>
  <c r="C30" i="7"/>
  <c r="B30" i="7"/>
  <c r="K29" i="7"/>
  <c r="G29" i="7"/>
  <c r="F29" i="7"/>
  <c r="C29" i="7"/>
  <c r="B29" i="7"/>
  <c r="K28" i="7"/>
  <c r="G28" i="7"/>
  <c r="F28" i="7"/>
  <c r="C28" i="7"/>
  <c r="B28" i="7"/>
  <c r="K27" i="7"/>
  <c r="G27" i="7"/>
  <c r="F27" i="7"/>
  <c r="C27" i="7"/>
  <c r="B27" i="7"/>
  <c r="K26" i="7"/>
  <c r="G26" i="7"/>
  <c r="F26" i="7"/>
  <c r="C26" i="7"/>
  <c r="B26" i="7"/>
  <c r="K25" i="7"/>
  <c r="G25" i="7"/>
  <c r="F25" i="7"/>
  <c r="C25" i="7"/>
  <c r="B25" i="7"/>
  <c r="K24" i="7"/>
  <c r="G24" i="7"/>
  <c r="F24" i="7"/>
  <c r="C24" i="7"/>
  <c r="B24" i="7"/>
  <c r="K23" i="7"/>
  <c r="G23" i="7"/>
  <c r="F23" i="7"/>
  <c r="C23" i="7"/>
  <c r="B23" i="7"/>
  <c r="K22" i="7"/>
  <c r="G22" i="7"/>
  <c r="F22" i="7"/>
  <c r="C22" i="7"/>
  <c r="B22" i="7"/>
  <c r="K21" i="7"/>
  <c r="G21" i="7"/>
  <c r="F21" i="7"/>
  <c r="C21" i="7"/>
  <c r="B21" i="7"/>
  <c r="K20" i="7"/>
  <c r="G20" i="7"/>
  <c r="F20" i="7"/>
  <c r="C20" i="7"/>
  <c r="B20" i="7"/>
  <c r="K19" i="7"/>
  <c r="G19" i="7"/>
  <c r="F19" i="7"/>
  <c r="C19" i="7"/>
  <c r="B19" i="7"/>
  <c r="K18" i="7"/>
  <c r="G18" i="7"/>
  <c r="F18" i="7"/>
  <c r="C18" i="7"/>
  <c r="B18" i="7"/>
  <c r="K17" i="7"/>
  <c r="G17" i="7"/>
  <c r="F17" i="7"/>
  <c r="C17" i="7"/>
  <c r="B17" i="7"/>
  <c r="K16" i="7"/>
  <c r="G16" i="7"/>
  <c r="F16" i="7"/>
  <c r="C16" i="7"/>
  <c r="B16" i="7"/>
  <c r="K15" i="7"/>
  <c r="G15" i="7"/>
  <c r="F15" i="7"/>
  <c r="C15" i="7"/>
  <c r="B15" i="7"/>
  <c r="K14" i="7"/>
  <c r="G14" i="7"/>
  <c r="F14" i="7"/>
  <c r="C14" i="7"/>
  <c r="B14" i="7"/>
  <c r="K13" i="7"/>
  <c r="G13" i="7"/>
  <c r="F13" i="7"/>
  <c r="C13" i="7"/>
  <c r="B13" i="7"/>
  <c r="K12" i="7"/>
  <c r="G12" i="7"/>
  <c r="F12" i="7"/>
  <c r="C12" i="7"/>
  <c r="B12" i="7"/>
  <c r="K11" i="7"/>
  <c r="G11" i="7"/>
  <c r="F11" i="7"/>
  <c r="C11" i="7"/>
  <c r="B11" i="7"/>
  <c r="K10" i="7"/>
  <c r="G10" i="7"/>
  <c r="F10" i="7"/>
  <c r="C10" i="7"/>
  <c r="B10" i="7"/>
  <c r="K9" i="7"/>
  <c r="G9" i="7"/>
  <c r="F9" i="7"/>
  <c r="C9" i="7"/>
  <c r="B9" i="7"/>
  <c r="E10" i="6"/>
  <c r="I10" i="6"/>
  <c r="E11" i="6"/>
  <c r="I11" i="6"/>
  <c r="E12" i="6"/>
  <c r="I12" i="6"/>
  <c r="E13" i="6"/>
  <c r="I13" i="6"/>
  <c r="E9" i="6"/>
  <c r="I9" i="6"/>
  <c r="D11" i="6"/>
  <c r="O11" i="6"/>
  <c r="D10" i="6"/>
  <c r="O10" i="6"/>
  <c r="D12" i="6"/>
  <c r="O12" i="6"/>
  <c r="R12" i="6"/>
  <c r="D13" i="6"/>
  <c r="O13" i="6"/>
  <c r="D9" i="6"/>
  <c r="O9" i="6"/>
  <c r="C9" i="6"/>
  <c r="K9" i="6"/>
  <c r="B9" i="6"/>
  <c r="C10" i="6"/>
  <c r="K10" i="6"/>
  <c r="B10" i="6"/>
  <c r="C11" i="6"/>
  <c r="K11" i="6"/>
  <c r="B11" i="6"/>
  <c r="C12" i="6"/>
  <c r="K12" i="6"/>
  <c r="B12" i="6"/>
  <c r="C13" i="6"/>
  <c r="K13" i="6"/>
  <c r="B13" i="6"/>
  <c r="C14" i="6"/>
  <c r="K14" i="6"/>
  <c r="B14" i="6"/>
  <c r="AG26" i="6"/>
  <c r="C15" i="6"/>
  <c r="K15" i="6"/>
  <c r="B15" i="6"/>
  <c r="C16" i="6"/>
  <c r="K16" i="6"/>
  <c r="B16" i="6"/>
  <c r="C17" i="6"/>
  <c r="K17" i="6"/>
  <c r="B17" i="6"/>
  <c r="C18" i="6"/>
  <c r="K18" i="6"/>
  <c r="B18" i="6"/>
  <c r="C19" i="6"/>
  <c r="K19" i="6"/>
  <c r="B19" i="6"/>
  <c r="C20" i="6"/>
  <c r="K20" i="6"/>
  <c r="B20" i="6"/>
  <c r="C21" i="6"/>
  <c r="K21" i="6"/>
  <c r="B21" i="6"/>
  <c r="C22" i="6"/>
  <c r="K22" i="6"/>
  <c r="B22" i="6"/>
  <c r="C23" i="6"/>
  <c r="K23" i="6"/>
  <c r="B23" i="6"/>
  <c r="C24" i="6"/>
  <c r="K24" i="6"/>
  <c r="B24" i="6"/>
  <c r="C25" i="6"/>
  <c r="K25" i="6"/>
  <c r="B25" i="6"/>
  <c r="C26" i="6"/>
  <c r="K26" i="6"/>
  <c r="B26" i="6"/>
  <c r="C27" i="6"/>
  <c r="K27" i="6"/>
  <c r="B27" i="6"/>
  <c r="C28" i="6"/>
  <c r="K28" i="6"/>
  <c r="B28" i="6"/>
  <c r="C29" i="6"/>
  <c r="K29" i="6"/>
  <c r="B29" i="6"/>
  <c r="C30" i="6"/>
  <c r="K30" i="6"/>
  <c r="B30" i="6"/>
  <c r="C31" i="6"/>
  <c r="K31" i="6"/>
  <c r="B31" i="6"/>
  <c r="C32" i="6"/>
  <c r="K32" i="6"/>
  <c r="B32" i="6"/>
  <c r="C33" i="6"/>
  <c r="K33" i="6"/>
  <c r="B33" i="6"/>
  <c r="C34" i="6"/>
  <c r="K34" i="6"/>
  <c r="B34" i="6"/>
  <c r="C35" i="6"/>
  <c r="K35" i="6"/>
  <c r="B35" i="6"/>
  <c r="C36" i="6"/>
  <c r="K36" i="6"/>
  <c r="B36" i="6"/>
  <c r="C37" i="6"/>
  <c r="K37" i="6"/>
  <c r="B37" i="6"/>
  <c r="C38" i="6"/>
  <c r="K38" i="6"/>
  <c r="B38" i="6"/>
  <c r="C39" i="6"/>
  <c r="K39" i="6"/>
  <c r="B39" i="6"/>
  <c r="C40" i="6"/>
  <c r="K40" i="6"/>
  <c r="B40" i="6"/>
  <c r="C41" i="6"/>
  <c r="K41" i="6"/>
  <c r="B41" i="6"/>
  <c r="C42" i="6"/>
  <c r="K42" i="6"/>
  <c r="B42" i="6"/>
  <c r="C43" i="6"/>
  <c r="K43" i="6"/>
  <c r="B43" i="6"/>
  <c r="C44" i="6"/>
  <c r="K44" i="6"/>
  <c r="B44" i="6"/>
  <c r="C45" i="6"/>
  <c r="K45" i="6"/>
  <c r="B45" i="6"/>
  <c r="C46" i="6"/>
  <c r="K46" i="6"/>
  <c r="B46" i="6"/>
  <c r="C47" i="6"/>
  <c r="K47" i="6"/>
  <c r="B47" i="6"/>
  <c r="C48" i="6"/>
  <c r="K48" i="6"/>
  <c r="B48" i="6"/>
  <c r="C49" i="6"/>
  <c r="K49" i="6"/>
  <c r="B49" i="6"/>
  <c r="C50" i="6"/>
  <c r="K50" i="6"/>
  <c r="B50" i="6"/>
  <c r="C51" i="6"/>
  <c r="K51" i="6"/>
  <c r="B51" i="6"/>
  <c r="C52" i="6"/>
  <c r="K52" i="6"/>
  <c r="B52" i="6"/>
  <c r="C53" i="6"/>
  <c r="K53" i="6"/>
  <c r="B53" i="6"/>
  <c r="C54" i="6"/>
  <c r="K54" i="6"/>
  <c r="B54" i="6"/>
  <c r="U14" i="6"/>
  <c r="U15" i="6"/>
  <c r="U18" i="6"/>
  <c r="U22" i="6"/>
  <c r="U23" i="6"/>
  <c r="U26" i="6"/>
  <c r="U27" i="6"/>
  <c r="U31" i="6"/>
  <c r="U35" i="6"/>
  <c r="U39" i="6"/>
  <c r="U43" i="6"/>
  <c r="U47" i="6"/>
  <c r="U51" i="6"/>
  <c r="M9" i="6"/>
  <c r="M10" i="6"/>
  <c r="M11" i="6"/>
  <c r="M12" i="6"/>
  <c r="M13" i="6"/>
  <c r="M14" i="6"/>
  <c r="AA14" i="6"/>
  <c r="M15" i="6"/>
  <c r="AA15" i="6"/>
  <c r="M16" i="6"/>
  <c r="M17" i="6"/>
  <c r="M18" i="6"/>
  <c r="AA18" i="6"/>
  <c r="M19" i="6"/>
  <c r="M20" i="6"/>
  <c r="M21" i="6"/>
  <c r="M22" i="6"/>
  <c r="AA22" i="6"/>
  <c r="M23" i="6"/>
  <c r="AA23" i="6"/>
  <c r="M24" i="6"/>
  <c r="M25" i="6"/>
  <c r="M26" i="6"/>
  <c r="AA26" i="6"/>
  <c r="M27" i="6"/>
  <c r="AA27" i="6"/>
  <c r="M28" i="6"/>
  <c r="M29" i="6"/>
  <c r="M30" i="6"/>
  <c r="AA30" i="6"/>
  <c r="M31" i="6"/>
  <c r="AA31" i="6"/>
  <c r="M32" i="6"/>
  <c r="M33" i="6"/>
  <c r="M34" i="6"/>
  <c r="AA34" i="6"/>
  <c r="M35" i="6"/>
  <c r="AA35" i="6"/>
  <c r="M36" i="6"/>
  <c r="M37" i="6"/>
  <c r="M38" i="6"/>
  <c r="AA38" i="6"/>
  <c r="M39" i="6"/>
  <c r="AA39" i="6"/>
  <c r="M40" i="6"/>
  <c r="M41" i="6"/>
  <c r="M42" i="6"/>
  <c r="AA42" i="6"/>
  <c r="M43" i="6"/>
  <c r="AA43" i="6"/>
  <c r="M44" i="6"/>
  <c r="M45" i="6"/>
  <c r="M46" i="6"/>
  <c r="AA46" i="6"/>
  <c r="M47" i="6"/>
  <c r="AA47" i="6"/>
  <c r="M48" i="6"/>
  <c r="M49" i="6"/>
  <c r="M50" i="6"/>
  <c r="AA50" i="6"/>
  <c r="M51" i="6"/>
  <c r="AA51" i="6"/>
  <c r="M52" i="6"/>
  <c r="M53" i="6"/>
  <c r="M54" i="6"/>
  <c r="AA54" i="6"/>
  <c r="AG55" i="6"/>
  <c r="AG51" i="6"/>
  <c r="AG47" i="6"/>
  <c r="J54" i="6"/>
  <c r="G54" i="6"/>
  <c r="F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J53" i="6"/>
  <c r="G53" i="6"/>
  <c r="F53" i="6"/>
  <c r="J52" i="6"/>
  <c r="G52" i="6"/>
  <c r="F52" i="6"/>
  <c r="J51" i="6"/>
  <c r="G51" i="6"/>
  <c r="F51" i="6"/>
  <c r="J50" i="6"/>
  <c r="G50" i="6"/>
  <c r="F50" i="6"/>
  <c r="J49" i="6"/>
  <c r="G49" i="6"/>
  <c r="F49" i="6"/>
  <c r="J48" i="6"/>
  <c r="G48" i="6"/>
  <c r="F48" i="6"/>
  <c r="J47" i="6"/>
  <c r="G47" i="6"/>
  <c r="F47" i="6"/>
  <c r="J46" i="6"/>
  <c r="G46" i="6"/>
  <c r="F46" i="6"/>
  <c r="J45" i="6"/>
  <c r="G45" i="6"/>
  <c r="F45" i="6"/>
  <c r="J44" i="6"/>
  <c r="G44" i="6"/>
  <c r="F44" i="6"/>
  <c r="J43" i="6"/>
  <c r="G43" i="6"/>
  <c r="F43" i="6"/>
  <c r="J42" i="6"/>
  <c r="G42" i="6"/>
  <c r="F42" i="6"/>
  <c r="J41" i="6"/>
  <c r="G41" i="6"/>
  <c r="F41" i="6"/>
  <c r="J40" i="6"/>
  <c r="G40" i="6"/>
  <c r="F40" i="6"/>
  <c r="J39" i="6"/>
  <c r="G39" i="6"/>
  <c r="F39" i="6"/>
  <c r="J38" i="6"/>
  <c r="G38" i="6"/>
  <c r="F38" i="6"/>
  <c r="J37" i="6"/>
  <c r="G37" i="6"/>
  <c r="F37" i="6"/>
  <c r="J36" i="6"/>
  <c r="G36" i="6"/>
  <c r="F36" i="6"/>
  <c r="J35" i="6"/>
  <c r="G35" i="6"/>
  <c r="F35" i="6"/>
  <c r="J34" i="6"/>
  <c r="G34" i="6"/>
  <c r="F34" i="6"/>
  <c r="J33" i="6"/>
  <c r="G33" i="6"/>
  <c r="F33" i="6"/>
  <c r="J32" i="6"/>
  <c r="G32" i="6"/>
  <c r="F32" i="6"/>
  <c r="J31" i="6"/>
  <c r="G31" i="6"/>
  <c r="F31" i="6"/>
  <c r="J30" i="6"/>
  <c r="G30" i="6"/>
  <c r="F30" i="6"/>
  <c r="J29" i="6"/>
  <c r="G29" i="6"/>
  <c r="F29" i="6"/>
  <c r="J28" i="6"/>
  <c r="G28" i="6"/>
  <c r="F28" i="6"/>
  <c r="J27" i="6"/>
  <c r="G27" i="6"/>
  <c r="F27" i="6"/>
  <c r="J26" i="6"/>
  <c r="G26" i="6"/>
  <c r="F26" i="6"/>
  <c r="J25" i="6"/>
  <c r="G25" i="6"/>
  <c r="F25" i="6"/>
  <c r="J24" i="6"/>
  <c r="G24" i="6"/>
  <c r="F24" i="6"/>
  <c r="J23" i="6"/>
  <c r="G23" i="6"/>
  <c r="F23" i="6"/>
  <c r="J22" i="6"/>
  <c r="G22" i="6"/>
  <c r="F22" i="6"/>
  <c r="J21" i="6"/>
  <c r="G21" i="6"/>
  <c r="F21" i="6"/>
  <c r="J20" i="6"/>
  <c r="G20" i="6"/>
  <c r="F20" i="6"/>
  <c r="J19" i="6"/>
  <c r="G19" i="6"/>
  <c r="F19" i="6"/>
  <c r="J18" i="6"/>
  <c r="G18" i="6"/>
  <c r="F18" i="6"/>
  <c r="J17" i="6"/>
  <c r="G17" i="6"/>
  <c r="F17" i="6"/>
  <c r="J16" i="6"/>
  <c r="G16" i="6"/>
  <c r="F16" i="6"/>
  <c r="J15" i="6"/>
  <c r="G15" i="6"/>
  <c r="F15" i="6"/>
  <c r="J14" i="6"/>
  <c r="G14" i="6"/>
  <c r="F14" i="6"/>
  <c r="J13" i="6"/>
  <c r="G13" i="6"/>
  <c r="F13" i="6"/>
  <c r="J12" i="6"/>
  <c r="G12" i="6"/>
  <c r="F12" i="6"/>
  <c r="J11" i="6"/>
  <c r="G11" i="6"/>
  <c r="F11" i="6"/>
  <c r="J10" i="6"/>
  <c r="G10" i="6"/>
  <c r="F10" i="6"/>
  <c r="J9" i="6"/>
  <c r="G9" i="6"/>
  <c r="F9" i="6"/>
  <c r="C12" i="5"/>
  <c r="K12" i="5"/>
  <c r="C9" i="5"/>
  <c r="K9" i="5"/>
  <c r="C10" i="5"/>
  <c r="K10" i="5"/>
  <c r="C11" i="5"/>
  <c r="K11" i="5"/>
  <c r="C13" i="5"/>
  <c r="K13" i="5"/>
  <c r="J9" i="5"/>
  <c r="B9" i="5"/>
  <c r="O9" i="5"/>
  <c r="J10" i="5"/>
  <c r="B10" i="5"/>
  <c r="O10" i="5"/>
  <c r="J11" i="5"/>
  <c r="B11" i="5"/>
  <c r="O11" i="5"/>
  <c r="J12" i="5"/>
  <c r="B12" i="5"/>
  <c r="O12" i="5"/>
  <c r="J13" i="5"/>
  <c r="B13" i="5"/>
  <c r="O13" i="5"/>
  <c r="J14" i="5"/>
  <c r="AG26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U23" i="5"/>
  <c r="U30" i="5"/>
  <c r="U39" i="5"/>
  <c r="U52" i="5"/>
  <c r="M9" i="5"/>
  <c r="M10" i="5"/>
  <c r="M11" i="5"/>
  <c r="M12" i="5"/>
  <c r="M13" i="5"/>
  <c r="M14" i="5"/>
  <c r="M15" i="5"/>
  <c r="AA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AA52" i="5"/>
  <c r="M53" i="5"/>
  <c r="M54" i="5"/>
  <c r="AG55" i="5"/>
  <c r="AG51" i="5"/>
  <c r="AG47" i="5"/>
  <c r="I54" i="5"/>
  <c r="G54" i="5"/>
  <c r="F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I53" i="5"/>
  <c r="G53" i="5"/>
  <c r="F53" i="5"/>
  <c r="E53" i="5"/>
  <c r="D53" i="5"/>
  <c r="I52" i="5"/>
  <c r="G52" i="5"/>
  <c r="F52" i="5"/>
  <c r="E52" i="5"/>
  <c r="D52" i="5"/>
  <c r="I51" i="5"/>
  <c r="G51" i="5"/>
  <c r="F51" i="5"/>
  <c r="E51" i="5"/>
  <c r="D51" i="5"/>
  <c r="I50" i="5"/>
  <c r="G50" i="5"/>
  <c r="F50" i="5"/>
  <c r="E50" i="5"/>
  <c r="D50" i="5"/>
  <c r="I49" i="5"/>
  <c r="G49" i="5"/>
  <c r="F49" i="5"/>
  <c r="E49" i="5"/>
  <c r="D49" i="5"/>
  <c r="I48" i="5"/>
  <c r="G48" i="5"/>
  <c r="F48" i="5"/>
  <c r="E48" i="5"/>
  <c r="D48" i="5"/>
  <c r="I47" i="5"/>
  <c r="G47" i="5"/>
  <c r="F47" i="5"/>
  <c r="E47" i="5"/>
  <c r="D47" i="5"/>
  <c r="I46" i="5"/>
  <c r="G46" i="5"/>
  <c r="F46" i="5"/>
  <c r="E46" i="5"/>
  <c r="D46" i="5"/>
  <c r="I45" i="5"/>
  <c r="G45" i="5"/>
  <c r="F45" i="5"/>
  <c r="E45" i="5"/>
  <c r="D45" i="5"/>
  <c r="I44" i="5"/>
  <c r="G44" i="5"/>
  <c r="F44" i="5"/>
  <c r="E44" i="5"/>
  <c r="D44" i="5"/>
  <c r="I43" i="5"/>
  <c r="G43" i="5"/>
  <c r="F43" i="5"/>
  <c r="E43" i="5"/>
  <c r="D43" i="5"/>
  <c r="I42" i="5"/>
  <c r="G42" i="5"/>
  <c r="F42" i="5"/>
  <c r="E42" i="5"/>
  <c r="D42" i="5"/>
  <c r="I41" i="5"/>
  <c r="G41" i="5"/>
  <c r="F41" i="5"/>
  <c r="E41" i="5"/>
  <c r="D41" i="5"/>
  <c r="I40" i="5"/>
  <c r="G40" i="5"/>
  <c r="F40" i="5"/>
  <c r="E40" i="5"/>
  <c r="D40" i="5"/>
  <c r="I39" i="5"/>
  <c r="G39" i="5"/>
  <c r="F39" i="5"/>
  <c r="E39" i="5"/>
  <c r="D39" i="5"/>
  <c r="I38" i="5"/>
  <c r="G38" i="5"/>
  <c r="F38" i="5"/>
  <c r="E38" i="5"/>
  <c r="D38" i="5"/>
  <c r="I37" i="5"/>
  <c r="G37" i="5"/>
  <c r="F37" i="5"/>
  <c r="E37" i="5"/>
  <c r="D37" i="5"/>
  <c r="I36" i="5"/>
  <c r="G36" i="5"/>
  <c r="F36" i="5"/>
  <c r="E36" i="5"/>
  <c r="D36" i="5"/>
  <c r="I35" i="5"/>
  <c r="G35" i="5"/>
  <c r="F35" i="5"/>
  <c r="E35" i="5"/>
  <c r="D35" i="5"/>
  <c r="I34" i="5"/>
  <c r="G34" i="5"/>
  <c r="F34" i="5"/>
  <c r="E34" i="5"/>
  <c r="D34" i="5"/>
  <c r="I33" i="5"/>
  <c r="G33" i="5"/>
  <c r="F33" i="5"/>
  <c r="E33" i="5"/>
  <c r="D33" i="5"/>
  <c r="I32" i="5"/>
  <c r="G32" i="5"/>
  <c r="F32" i="5"/>
  <c r="E32" i="5"/>
  <c r="D32" i="5"/>
  <c r="I31" i="5"/>
  <c r="G31" i="5"/>
  <c r="F31" i="5"/>
  <c r="E31" i="5"/>
  <c r="D31" i="5"/>
  <c r="I30" i="5"/>
  <c r="G30" i="5"/>
  <c r="F30" i="5"/>
  <c r="E30" i="5"/>
  <c r="D30" i="5"/>
  <c r="I29" i="5"/>
  <c r="G29" i="5"/>
  <c r="F29" i="5"/>
  <c r="E29" i="5"/>
  <c r="D29" i="5"/>
  <c r="I28" i="5"/>
  <c r="G28" i="5"/>
  <c r="F28" i="5"/>
  <c r="E28" i="5"/>
  <c r="D28" i="5"/>
  <c r="I27" i="5"/>
  <c r="G27" i="5"/>
  <c r="F27" i="5"/>
  <c r="E27" i="5"/>
  <c r="D27" i="5"/>
  <c r="I26" i="5"/>
  <c r="G26" i="5"/>
  <c r="F26" i="5"/>
  <c r="E26" i="5"/>
  <c r="D26" i="5"/>
  <c r="I25" i="5"/>
  <c r="G25" i="5"/>
  <c r="F25" i="5"/>
  <c r="E25" i="5"/>
  <c r="D25" i="5"/>
  <c r="I24" i="5"/>
  <c r="G24" i="5"/>
  <c r="F24" i="5"/>
  <c r="E24" i="5"/>
  <c r="D24" i="5"/>
  <c r="I23" i="5"/>
  <c r="G23" i="5"/>
  <c r="F23" i="5"/>
  <c r="E23" i="5"/>
  <c r="D23" i="5"/>
  <c r="I22" i="5"/>
  <c r="G22" i="5"/>
  <c r="F22" i="5"/>
  <c r="E22" i="5"/>
  <c r="D22" i="5"/>
  <c r="I21" i="5"/>
  <c r="G21" i="5"/>
  <c r="F21" i="5"/>
  <c r="E21" i="5"/>
  <c r="D21" i="5"/>
  <c r="I20" i="5"/>
  <c r="G20" i="5"/>
  <c r="F20" i="5"/>
  <c r="E20" i="5"/>
  <c r="D20" i="5"/>
  <c r="I19" i="5"/>
  <c r="G19" i="5"/>
  <c r="F19" i="5"/>
  <c r="E19" i="5"/>
  <c r="D19" i="5"/>
  <c r="I18" i="5"/>
  <c r="G18" i="5"/>
  <c r="F18" i="5"/>
  <c r="E18" i="5"/>
  <c r="D18" i="5"/>
  <c r="I17" i="5"/>
  <c r="G17" i="5"/>
  <c r="F17" i="5"/>
  <c r="E17" i="5"/>
  <c r="D17" i="5"/>
  <c r="I16" i="5"/>
  <c r="G16" i="5"/>
  <c r="F16" i="5"/>
  <c r="E16" i="5"/>
  <c r="D16" i="5"/>
  <c r="I15" i="5"/>
  <c r="G15" i="5"/>
  <c r="F15" i="5"/>
  <c r="E15" i="5"/>
  <c r="D15" i="5"/>
  <c r="I14" i="5"/>
  <c r="G14" i="5"/>
  <c r="F14" i="5"/>
  <c r="E14" i="5"/>
  <c r="D14" i="5"/>
  <c r="I13" i="5"/>
  <c r="G13" i="5"/>
  <c r="F13" i="5"/>
  <c r="E13" i="5"/>
  <c r="D13" i="5"/>
  <c r="I12" i="5"/>
  <c r="G12" i="5"/>
  <c r="F12" i="5"/>
  <c r="E12" i="5"/>
  <c r="D12" i="5"/>
  <c r="I11" i="5"/>
  <c r="G11" i="5"/>
  <c r="F11" i="5"/>
  <c r="E11" i="5"/>
  <c r="D11" i="5"/>
  <c r="I10" i="5"/>
  <c r="G10" i="5"/>
  <c r="F10" i="5"/>
  <c r="E10" i="5"/>
  <c r="D10" i="5"/>
  <c r="I9" i="5"/>
  <c r="G9" i="5"/>
  <c r="F9" i="5"/>
  <c r="E9" i="5"/>
  <c r="D9" i="5"/>
  <c r="C10" i="4"/>
  <c r="J10" i="4"/>
  <c r="C11" i="4"/>
  <c r="J11" i="4"/>
  <c r="C12" i="4"/>
  <c r="J12" i="4"/>
  <c r="C13" i="4"/>
  <c r="J13" i="4"/>
  <c r="C9" i="4"/>
  <c r="J9" i="4"/>
  <c r="B9" i="4"/>
  <c r="O9" i="4"/>
  <c r="B9" i="2"/>
  <c r="O9" i="2"/>
  <c r="U9" i="2"/>
  <c r="I9" i="4"/>
  <c r="B10" i="4"/>
  <c r="O10" i="4"/>
  <c r="R10" i="4"/>
  <c r="B11" i="4"/>
  <c r="O11" i="4"/>
  <c r="B12" i="4"/>
  <c r="O12" i="4"/>
  <c r="R12" i="4"/>
  <c r="B13" i="4"/>
  <c r="O13" i="4"/>
  <c r="U17" i="4"/>
  <c r="U18" i="4"/>
  <c r="U21" i="4"/>
  <c r="U22" i="4"/>
  <c r="U25" i="4"/>
  <c r="U26" i="4"/>
  <c r="U37" i="4"/>
  <c r="U38" i="4"/>
  <c r="U41" i="4"/>
  <c r="U42" i="4"/>
  <c r="U45" i="4"/>
  <c r="U46" i="4"/>
  <c r="U49" i="4"/>
  <c r="U50" i="4"/>
  <c r="U53" i="4"/>
  <c r="U54" i="4"/>
  <c r="M9" i="4"/>
  <c r="M10" i="4"/>
  <c r="M11" i="4"/>
  <c r="M12" i="4"/>
  <c r="M13" i="4"/>
  <c r="M14" i="4"/>
  <c r="M15" i="4"/>
  <c r="M16" i="4"/>
  <c r="M17" i="4"/>
  <c r="AA17" i="4"/>
  <c r="M18" i="4"/>
  <c r="AA18" i="4"/>
  <c r="M19" i="4"/>
  <c r="M20" i="4"/>
  <c r="M21" i="4"/>
  <c r="AA21" i="4"/>
  <c r="M22" i="4"/>
  <c r="AA22" i="4"/>
  <c r="M23" i="4"/>
  <c r="M24" i="4"/>
  <c r="M25" i="4"/>
  <c r="AA25" i="4"/>
  <c r="M26" i="4"/>
  <c r="AA26" i="4"/>
  <c r="M27" i="4"/>
  <c r="M28" i="4"/>
  <c r="M29" i="4"/>
  <c r="M30" i="4"/>
  <c r="M31" i="4"/>
  <c r="M32" i="4"/>
  <c r="M33" i="4"/>
  <c r="M34" i="4"/>
  <c r="M35" i="4"/>
  <c r="M36" i="4"/>
  <c r="M37" i="4"/>
  <c r="AA37" i="4"/>
  <c r="M38" i="4"/>
  <c r="AA38" i="4"/>
  <c r="M39" i="4"/>
  <c r="M40" i="4"/>
  <c r="M41" i="4"/>
  <c r="AA41" i="4"/>
  <c r="M42" i="4"/>
  <c r="AA42" i="4"/>
  <c r="M43" i="4"/>
  <c r="M44" i="4"/>
  <c r="M45" i="4"/>
  <c r="AA45" i="4"/>
  <c r="M46" i="4"/>
  <c r="AA46" i="4"/>
  <c r="M47" i="4"/>
  <c r="M48" i="4"/>
  <c r="M49" i="4"/>
  <c r="AA49" i="4"/>
  <c r="M50" i="4"/>
  <c r="AA50" i="4"/>
  <c r="M51" i="4"/>
  <c r="M52" i="4"/>
  <c r="M53" i="4"/>
  <c r="AA53" i="4"/>
  <c r="M54" i="4"/>
  <c r="AA54" i="4"/>
  <c r="AG55" i="4"/>
  <c r="AG51" i="4"/>
  <c r="AG47" i="4"/>
  <c r="I54" i="4"/>
  <c r="K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K53" i="4"/>
  <c r="G53" i="4"/>
  <c r="F53" i="4"/>
  <c r="E53" i="4"/>
  <c r="D53" i="4"/>
  <c r="I52" i="4"/>
  <c r="K52" i="4"/>
  <c r="G52" i="4"/>
  <c r="F52" i="4"/>
  <c r="E52" i="4"/>
  <c r="D52" i="4"/>
  <c r="I51" i="4"/>
  <c r="K51" i="4"/>
  <c r="G51" i="4"/>
  <c r="F51" i="4"/>
  <c r="E51" i="4"/>
  <c r="D51" i="4"/>
  <c r="I50" i="4"/>
  <c r="K50" i="4"/>
  <c r="G50" i="4"/>
  <c r="F50" i="4"/>
  <c r="E50" i="4"/>
  <c r="D50" i="4"/>
  <c r="I49" i="4"/>
  <c r="K49" i="4"/>
  <c r="G49" i="4"/>
  <c r="F49" i="4"/>
  <c r="E49" i="4"/>
  <c r="D49" i="4"/>
  <c r="I48" i="4"/>
  <c r="K48" i="4"/>
  <c r="G48" i="4"/>
  <c r="F48" i="4"/>
  <c r="E48" i="4"/>
  <c r="D48" i="4"/>
  <c r="I47" i="4"/>
  <c r="K47" i="4"/>
  <c r="G47" i="4"/>
  <c r="F47" i="4"/>
  <c r="E47" i="4"/>
  <c r="D47" i="4"/>
  <c r="I46" i="4"/>
  <c r="K46" i="4"/>
  <c r="G46" i="4"/>
  <c r="F46" i="4"/>
  <c r="E46" i="4"/>
  <c r="D46" i="4"/>
  <c r="I45" i="4"/>
  <c r="K45" i="4"/>
  <c r="G45" i="4"/>
  <c r="F45" i="4"/>
  <c r="E45" i="4"/>
  <c r="D45" i="4"/>
  <c r="I44" i="4"/>
  <c r="K44" i="4"/>
  <c r="G44" i="4"/>
  <c r="F44" i="4"/>
  <c r="E44" i="4"/>
  <c r="D44" i="4"/>
  <c r="I43" i="4"/>
  <c r="K43" i="4"/>
  <c r="G43" i="4"/>
  <c r="F43" i="4"/>
  <c r="E43" i="4"/>
  <c r="D43" i="4"/>
  <c r="I42" i="4"/>
  <c r="K42" i="4"/>
  <c r="G42" i="4"/>
  <c r="F42" i="4"/>
  <c r="E42" i="4"/>
  <c r="D42" i="4"/>
  <c r="I41" i="4"/>
  <c r="K41" i="4"/>
  <c r="G41" i="4"/>
  <c r="F41" i="4"/>
  <c r="E41" i="4"/>
  <c r="D41" i="4"/>
  <c r="I40" i="4"/>
  <c r="K40" i="4"/>
  <c r="G40" i="4"/>
  <c r="F40" i="4"/>
  <c r="E40" i="4"/>
  <c r="D40" i="4"/>
  <c r="I39" i="4"/>
  <c r="K39" i="4"/>
  <c r="G39" i="4"/>
  <c r="F39" i="4"/>
  <c r="E39" i="4"/>
  <c r="D39" i="4"/>
  <c r="I38" i="4"/>
  <c r="K38" i="4"/>
  <c r="G38" i="4"/>
  <c r="F38" i="4"/>
  <c r="E38" i="4"/>
  <c r="D38" i="4"/>
  <c r="I37" i="4"/>
  <c r="K37" i="4"/>
  <c r="G37" i="4"/>
  <c r="F37" i="4"/>
  <c r="E37" i="4"/>
  <c r="D37" i="4"/>
  <c r="I36" i="4"/>
  <c r="K36" i="4"/>
  <c r="G36" i="4"/>
  <c r="F36" i="4"/>
  <c r="E36" i="4"/>
  <c r="D36" i="4"/>
  <c r="I35" i="4"/>
  <c r="K35" i="4"/>
  <c r="G35" i="4"/>
  <c r="F35" i="4"/>
  <c r="E35" i="4"/>
  <c r="D35" i="4"/>
  <c r="I34" i="4"/>
  <c r="K34" i="4"/>
  <c r="G34" i="4"/>
  <c r="F34" i="4"/>
  <c r="E34" i="4"/>
  <c r="D34" i="4"/>
  <c r="I33" i="4"/>
  <c r="K33" i="4"/>
  <c r="G33" i="4"/>
  <c r="F33" i="4"/>
  <c r="E33" i="4"/>
  <c r="D33" i="4"/>
  <c r="I32" i="4"/>
  <c r="K32" i="4"/>
  <c r="G32" i="4"/>
  <c r="F32" i="4"/>
  <c r="E32" i="4"/>
  <c r="D32" i="4"/>
  <c r="I31" i="4"/>
  <c r="K31" i="4"/>
  <c r="G31" i="4"/>
  <c r="F31" i="4"/>
  <c r="E31" i="4"/>
  <c r="D31" i="4"/>
  <c r="I30" i="4"/>
  <c r="K30" i="4"/>
  <c r="G30" i="4"/>
  <c r="F30" i="4"/>
  <c r="E30" i="4"/>
  <c r="D30" i="4"/>
  <c r="I29" i="4"/>
  <c r="K29" i="4"/>
  <c r="G29" i="4"/>
  <c r="F29" i="4"/>
  <c r="E29" i="4"/>
  <c r="D29" i="4"/>
  <c r="I28" i="4"/>
  <c r="K28" i="4"/>
  <c r="G28" i="4"/>
  <c r="F28" i="4"/>
  <c r="E28" i="4"/>
  <c r="D28" i="4"/>
  <c r="I27" i="4"/>
  <c r="K27" i="4"/>
  <c r="G27" i="4"/>
  <c r="F27" i="4"/>
  <c r="E27" i="4"/>
  <c r="D27" i="4"/>
  <c r="AG26" i="4"/>
  <c r="I26" i="4"/>
  <c r="K26" i="4"/>
  <c r="G26" i="4"/>
  <c r="F26" i="4"/>
  <c r="E26" i="4"/>
  <c r="D26" i="4"/>
  <c r="I25" i="4"/>
  <c r="K25" i="4"/>
  <c r="G25" i="4"/>
  <c r="F25" i="4"/>
  <c r="E25" i="4"/>
  <c r="D25" i="4"/>
  <c r="I24" i="4"/>
  <c r="K24" i="4"/>
  <c r="G24" i="4"/>
  <c r="F24" i="4"/>
  <c r="E24" i="4"/>
  <c r="D24" i="4"/>
  <c r="I23" i="4"/>
  <c r="K23" i="4"/>
  <c r="G23" i="4"/>
  <c r="F23" i="4"/>
  <c r="E23" i="4"/>
  <c r="D23" i="4"/>
  <c r="I22" i="4"/>
  <c r="K22" i="4"/>
  <c r="G22" i="4"/>
  <c r="F22" i="4"/>
  <c r="E22" i="4"/>
  <c r="D22" i="4"/>
  <c r="I21" i="4"/>
  <c r="K21" i="4"/>
  <c r="G21" i="4"/>
  <c r="F21" i="4"/>
  <c r="E21" i="4"/>
  <c r="D21" i="4"/>
  <c r="I20" i="4"/>
  <c r="K20" i="4"/>
  <c r="G20" i="4"/>
  <c r="F20" i="4"/>
  <c r="E20" i="4"/>
  <c r="D20" i="4"/>
  <c r="I19" i="4"/>
  <c r="K19" i="4"/>
  <c r="G19" i="4"/>
  <c r="F19" i="4"/>
  <c r="E19" i="4"/>
  <c r="D19" i="4"/>
  <c r="I18" i="4"/>
  <c r="K18" i="4"/>
  <c r="G18" i="4"/>
  <c r="F18" i="4"/>
  <c r="E18" i="4"/>
  <c r="D18" i="4"/>
  <c r="I17" i="4"/>
  <c r="K17" i="4"/>
  <c r="G17" i="4"/>
  <c r="F17" i="4"/>
  <c r="E17" i="4"/>
  <c r="D17" i="4"/>
  <c r="I16" i="4"/>
  <c r="K16" i="4"/>
  <c r="G16" i="4"/>
  <c r="F16" i="4"/>
  <c r="E16" i="4"/>
  <c r="D16" i="4"/>
  <c r="I15" i="4"/>
  <c r="K15" i="4"/>
  <c r="G15" i="4"/>
  <c r="F15" i="4"/>
  <c r="E15" i="4"/>
  <c r="D15" i="4"/>
  <c r="I14" i="4"/>
  <c r="K14" i="4"/>
  <c r="G14" i="4"/>
  <c r="F14" i="4"/>
  <c r="E14" i="4"/>
  <c r="D14" i="4"/>
  <c r="I13" i="4"/>
  <c r="K13" i="4"/>
  <c r="G13" i="4"/>
  <c r="F13" i="4"/>
  <c r="E13" i="4"/>
  <c r="D13" i="4"/>
  <c r="I12" i="4"/>
  <c r="K12" i="4"/>
  <c r="G12" i="4"/>
  <c r="F12" i="4"/>
  <c r="E12" i="4"/>
  <c r="D12" i="4"/>
  <c r="I11" i="4"/>
  <c r="K11" i="4"/>
  <c r="G11" i="4"/>
  <c r="F11" i="4"/>
  <c r="E11" i="4"/>
  <c r="D11" i="4"/>
  <c r="I10" i="4"/>
  <c r="K10" i="4"/>
  <c r="G10" i="4"/>
  <c r="F10" i="4"/>
  <c r="E10" i="4"/>
  <c r="D10" i="4"/>
  <c r="K9" i="4"/>
  <c r="G9" i="4"/>
  <c r="F9" i="4"/>
  <c r="E9" i="4"/>
  <c r="D9" i="4"/>
  <c r="AG26" i="2"/>
  <c r="C9" i="2"/>
  <c r="I9" i="2"/>
  <c r="C11" i="2"/>
  <c r="I11" i="2"/>
  <c r="B11" i="2"/>
  <c r="O11" i="2"/>
  <c r="C12" i="2"/>
  <c r="I12" i="2"/>
  <c r="B12" i="2"/>
  <c r="O12" i="2"/>
  <c r="C13" i="2"/>
  <c r="I13" i="2"/>
  <c r="B13" i="2"/>
  <c r="O13" i="2"/>
  <c r="AG55" i="2"/>
  <c r="M54" i="2"/>
  <c r="K54" i="2"/>
  <c r="J54" i="2"/>
  <c r="G54" i="2"/>
  <c r="F54" i="2"/>
  <c r="E54" i="2"/>
  <c r="D54" i="2"/>
  <c r="M53" i="2"/>
  <c r="K53" i="2"/>
  <c r="J53" i="2"/>
  <c r="G53" i="2"/>
  <c r="F53" i="2"/>
  <c r="E53" i="2"/>
  <c r="D53" i="2"/>
  <c r="AG51" i="2"/>
  <c r="AG47" i="2"/>
  <c r="M52" i="2"/>
  <c r="AA52" i="2"/>
  <c r="K52" i="2"/>
  <c r="J52" i="2"/>
  <c r="G52" i="2"/>
  <c r="F52" i="2"/>
  <c r="E52" i="2"/>
  <c r="D52" i="2"/>
  <c r="M51" i="2"/>
  <c r="AA51" i="2"/>
  <c r="K51" i="2"/>
  <c r="J51" i="2"/>
  <c r="G51" i="2"/>
  <c r="F51" i="2"/>
  <c r="E51" i="2"/>
  <c r="D51" i="2"/>
  <c r="M50" i="2"/>
  <c r="K50" i="2"/>
  <c r="J50" i="2"/>
  <c r="G50" i="2"/>
  <c r="F50" i="2"/>
  <c r="E50" i="2"/>
  <c r="D50" i="2"/>
  <c r="M49" i="2"/>
  <c r="K49" i="2"/>
  <c r="J49" i="2"/>
  <c r="G49" i="2"/>
  <c r="F49" i="2"/>
  <c r="E49" i="2"/>
  <c r="D49" i="2"/>
  <c r="M48" i="2"/>
  <c r="K48" i="2"/>
  <c r="J48" i="2"/>
  <c r="G48" i="2"/>
  <c r="F48" i="2"/>
  <c r="E48" i="2"/>
  <c r="D48" i="2"/>
  <c r="M47" i="2"/>
  <c r="K47" i="2"/>
  <c r="J47" i="2"/>
  <c r="G47" i="2"/>
  <c r="F47" i="2"/>
  <c r="E47" i="2"/>
  <c r="D47" i="2"/>
  <c r="M46" i="2"/>
  <c r="K46" i="2"/>
  <c r="J46" i="2"/>
  <c r="G46" i="2"/>
  <c r="F46" i="2"/>
  <c r="E46" i="2"/>
  <c r="D46" i="2"/>
  <c r="M45" i="2"/>
  <c r="K45" i="2"/>
  <c r="J45" i="2"/>
  <c r="G45" i="2"/>
  <c r="F45" i="2"/>
  <c r="E45" i="2"/>
  <c r="D45" i="2"/>
  <c r="M44" i="2"/>
  <c r="K44" i="2"/>
  <c r="J44" i="2"/>
  <c r="G44" i="2"/>
  <c r="F44" i="2"/>
  <c r="E44" i="2"/>
  <c r="D44" i="2"/>
  <c r="M43" i="2"/>
  <c r="AA43" i="2"/>
  <c r="K43" i="2"/>
  <c r="J43" i="2"/>
  <c r="G43" i="2"/>
  <c r="F43" i="2"/>
  <c r="E43" i="2"/>
  <c r="D43" i="2"/>
  <c r="U43" i="2"/>
  <c r="U42" i="2"/>
  <c r="M42" i="2"/>
  <c r="AA42" i="2"/>
  <c r="K42" i="2"/>
  <c r="J42" i="2"/>
  <c r="G42" i="2"/>
  <c r="F42" i="2"/>
  <c r="E42" i="2"/>
  <c r="D42" i="2"/>
  <c r="M41" i="2"/>
  <c r="K41" i="2"/>
  <c r="J41" i="2"/>
  <c r="G41" i="2"/>
  <c r="F41" i="2"/>
  <c r="E41" i="2"/>
  <c r="D41" i="2"/>
  <c r="M40" i="2"/>
  <c r="K40" i="2"/>
  <c r="J40" i="2"/>
  <c r="G40" i="2"/>
  <c r="F40" i="2"/>
  <c r="E40" i="2"/>
  <c r="D40" i="2"/>
  <c r="M39" i="2"/>
  <c r="K39" i="2"/>
  <c r="J39" i="2"/>
  <c r="G39" i="2"/>
  <c r="F39" i="2"/>
  <c r="E39" i="2"/>
  <c r="D39" i="2"/>
  <c r="U38" i="2"/>
  <c r="M38" i="2"/>
  <c r="AA38" i="2"/>
  <c r="K38" i="2"/>
  <c r="J38" i="2"/>
  <c r="G38" i="2"/>
  <c r="F38" i="2"/>
  <c r="E38" i="2"/>
  <c r="D38" i="2"/>
  <c r="M37" i="2"/>
  <c r="K37" i="2"/>
  <c r="J37" i="2"/>
  <c r="G37" i="2"/>
  <c r="F37" i="2"/>
  <c r="E37" i="2"/>
  <c r="D37" i="2"/>
  <c r="M36" i="2"/>
  <c r="K36" i="2"/>
  <c r="J36" i="2"/>
  <c r="G36" i="2"/>
  <c r="F36" i="2"/>
  <c r="E36" i="2"/>
  <c r="D36" i="2"/>
  <c r="U35" i="2"/>
  <c r="M35" i="2"/>
  <c r="AA35" i="2"/>
  <c r="K35" i="2"/>
  <c r="J35" i="2"/>
  <c r="G35" i="2"/>
  <c r="F35" i="2"/>
  <c r="E35" i="2"/>
  <c r="D35" i="2"/>
  <c r="M34" i="2"/>
  <c r="AA34" i="2"/>
  <c r="K34" i="2"/>
  <c r="J34" i="2"/>
  <c r="G34" i="2"/>
  <c r="F34" i="2"/>
  <c r="E34" i="2"/>
  <c r="D34" i="2"/>
  <c r="M33" i="2"/>
  <c r="K33" i="2"/>
  <c r="J33" i="2"/>
  <c r="G33" i="2"/>
  <c r="F33" i="2"/>
  <c r="E33" i="2"/>
  <c r="D33" i="2"/>
  <c r="M32" i="2"/>
  <c r="K32" i="2"/>
  <c r="J32" i="2"/>
  <c r="G32" i="2"/>
  <c r="F32" i="2"/>
  <c r="E32" i="2"/>
  <c r="D32" i="2"/>
  <c r="M31" i="2"/>
  <c r="AA31" i="2"/>
  <c r="K31" i="2"/>
  <c r="J31" i="2"/>
  <c r="G31" i="2"/>
  <c r="F31" i="2"/>
  <c r="E31" i="2"/>
  <c r="D31" i="2"/>
  <c r="M30" i="2"/>
  <c r="AA30" i="2"/>
  <c r="K30" i="2"/>
  <c r="J30" i="2"/>
  <c r="G30" i="2"/>
  <c r="F30" i="2"/>
  <c r="E30" i="2"/>
  <c r="D30" i="2"/>
  <c r="M29" i="2"/>
  <c r="K29" i="2"/>
  <c r="J29" i="2"/>
  <c r="G29" i="2"/>
  <c r="F29" i="2"/>
  <c r="E29" i="2"/>
  <c r="D29" i="2"/>
  <c r="M28" i="2"/>
  <c r="K28" i="2"/>
  <c r="J28" i="2"/>
  <c r="G28" i="2"/>
  <c r="F28" i="2"/>
  <c r="E28" i="2"/>
  <c r="D28" i="2"/>
  <c r="M27" i="2"/>
  <c r="AA27" i="2"/>
  <c r="K27" i="2"/>
  <c r="J27" i="2"/>
  <c r="G27" i="2"/>
  <c r="F27" i="2"/>
  <c r="E27" i="2"/>
  <c r="D27" i="2"/>
  <c r="U26" i="2"/>
  <c r="M26" i="2"/>
  <c r="AA26" i="2"/>
  <c r="K26" i="2"/>
  <c r="J26" i="2"/>
  <c r="G26" i="2"/>
  <c r="F26" i="2"/>
  <c r="E26" i="2"/>
  <c r="D26" i="2"/>
  <c r="M25" i="2"/>
  <c r="K25" i="2"/>
  <c r="J25" i="2"/>
  <c r="G25" i="2"/>
  <c r="F25" i="2"/>
  <c r="E25" i="2"/>
  <c r="D25" i="2"/>
  <c r="M24" i="2"/>
  <c r="K24" i="2"/>
  <c r="J24" i="2"/>
  <c r="G24" i="2"/>
  <c r="F24" i="2"/>
  <c r="E24" i="2"/>
  <c r="D24" i="2"/>
  <c r="M23" i="2"/>
  <c r="AA23" i="2"/>
  <c r="K23" i="2"/>
  <c r="J23" i="2"/>
  <c r="G23" i="2"/>
  <c r="F23" i="2"/>
  <c r="E23" i="2"/>
  <c r="D23" i="2"/>
  <c r="M22" i="2"/>
  <c r="AA22" i="2"/>
  <c r="K22" i="2"/>
  <c r="J22" i="2"/>
  <c r="G22" i="2"/>
  <c r="F22" i="2"/>
  <c r="E22" i="2"/>
  <c r="D22" i="2"/>
  <c r="M21" i="2"/>
  <c r="K21" i="2"/>
  <c r="J21" i="2"/>
  <c r="G21" i="2"/>
  <c r="F21" i="2"/>
  <c r="E21" i="2"/>
  <c r="D21" i="2"/>
  <c r="M20" i="2"/>
  <c r="K20" i="2"/>
  <c r="J20" i="2"/>
  <c r="G20" i="2"/>
  <c r="F20" i="2"/>
  <c r="E20" i="2"/>
  <c r="D20" i="2"/>
  <c r="M19" i="2"/>
  <c r="AA19" i="2"/>
  <c r="K19" i="2"/>
  <c r="J19" i="2"/>
  <c r="G19" i="2"/>
  <c r="F19" i="2"/>
  <c r="E19" i="2"/>
  <c r="D19" i="2"/>
  <c r="U18" i="2"/>
  <c r="M18" i="2"/>
  <c r="K18" i="2"/>
  <c r="J18" i="2"/>
  <c r="G18" i="2"/>
  <c r="F18" i="2"/>
  <c r="E18" i="2"/>
  <c r="D18" i="2"/>
  <c r="M17" i="2"/>
  <c r="K17" i="2"/>
  <c r="J17" i="2"/>
  <c r="G17" i="2"/>
  <c r="F17" i="2"/>
  <c r="E17" i="2"/>
  <c r="D17" i="2"/>
  <c r="M16" i="2"/>
  <c r="K16" i="2"/>
  <c r="J16" i="2"/>
  <c r="G16" i="2"/>
  <c r="F16" i="2"/>
  <c r="E16" i="2"/>
  <c r="D16" i="2"/>
  <c r="U15" i="2"/>
  <c r="M15" i="2"/>
  <c r="AA15" i="2"/>
  <c r="K15" i="2"/>
  <c r="J15" i="2"/>
  <c r="G15" i="2"/>
  <c r="F15" i="2"/>
  <c r="E15" i="2"/>
  <c r="D15" i="2"/>
  <c r="M14" i="2"/>
  <c r="AA14" i="2"/>
  <c r="K14" i="2"/>
  <c r="J14" i="2"/>
  <c r="G14" i="2"/>
  <c r="F14" i="2"/>
  <c r="E14" i="2"/>
  <c r="D14" i="2"/>
  <c r="M13" i="2"/>
  <c r="K13" i="2"/>
  <c r="J13" i="2"/>
  <c r="G13" i="2"/>
  <c r="F13" i="2"/>
  <c r="E13" i="2"/>
  <c r="D13" i="2"/>
  <c r="M12" i="2"/>
  <c r="K12" i="2"/>
  <c r="J12" i="2"/>
  <c r="G12" i="2"/>
  <c r="F12" i="2"/>
  <c r="E12" i="2"/>
  <c r="D12" i="2"/>
  <c r="M11" i="2"/>
  <c r="K11" i="2"/>
  <c r="J11" i="2"/>
  <c r="G11" i="2"/>
  <c r="F11" i="2"/>
  <c r="E11" i="2"/>
  <c r="D11" i="2"/>
  <c r="M10" i="2"/>
  <c r="K10" i="2"/>
  <c r="J10" i="2"/>
  <c r="G10" i="2"/>
  <c r="F10" i="2"/>
  <c r="E10" i="2"/>
  <c r="D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M9" i="2"/>
  <c r="K9" i="2"/>
  <c r="J9" i="2"/>
  <c r="G9" i="2"/>
  <c r="F9" i="2"/>
  <c r="E9" i="2"/>
  <c r="D9" i="2"/>
  <c r="U19" i="2"/>
  <c r="U27" i="2"/>
  <c r="U22" i="2"/>
  <c r="U51" i="2"/>
  <c r="U23" i="2"/>
  <c r="U14" i="2"/>
  <c r="U39" i="2"/>
  <c r="U30" i="2"/>
  <c r="U31" i="2"/>
  <c r="U52" i="2"/>
  <c r="U46" i="2"/>
  <c r="AB36" i="12"/>
  <c r="S14" i="5"/>
  <c r="AB14" i="5"/>
  <c r="S49" i="4"/>
  <c r="AB49" i="4"/>
  <c r="S37" i="4"/>
  <c r="AB37" i="4"/>
  <c r="V42" i="11"/>
  <c r="AB42" i="11"/>
  <c r="S34" i="4"/>
  <c r="AB34" i="4"/>
  <c r="S30" i="4"/>
  <c r="AB30" i="4"/>
  <c r="AA18" i="2"/>
  <c r="U34" i="2"/>
  <c r="AA46" i="2"/>
  <c r="U15" i="5"/>
  <c r="U29" i="11"/>
  <c r="AB25" i="10"/>
  <c r="AB21" i="10"/>
  <c r="AA17" i="2"/>
  <c r="AA51" i="7"/>
  <c r="AA47" i="7"/>
  <c r="AA43" i="7"/>
  <c r="AA39" i="7"/>
  <c r="AA35" i="7"/>
  <c r="AA31" i="7"/>
  <c r="AA27" i="7"/>
  <c r="AA23" i="7"/>
  <c r="V30" i="4"/>
  <c r="U45" i="2"/>
  <c r="U22" i="5"/>
  <c r="U40" i="11"/>
  <c r="U28" i="6"/>
  <c r="U33" i="2"/>
  <c r="AA41" i="2"/>
  <c r="U38" i="5"/>
  <c r="U25" i="2"/>
  <c r="AA45" i="2"/>
  <c r="U52" i="4"/>
  <c r="U20" i="4"/>
  <c r="AA46" i="5"/>
  <c r="AA38" i="5"/>
  <c r="AA34" i="5"/>
  <c r="AA30" i="5"/>
  <c r="AA22" i="5"/>
  <c r="U46" i="5"/>
  <c r="U34" i="5"/>
  <c r="U26" i="5"/>
  <c r="U45" i="6"/>
  <c r="U42" i="7"/>
  <c r="AA40" i="11"/>
  <c r="U15" i="4"/>
  <c r="U49" i="5"/>
  <c r="U29" i="5"/>
  <c r="U36" i="6"/>
  <c r="U50" i="2"/>
  <c r="AA25" i="2"/>
  <c r="AA50" i="2"/>
  <c r="U37" i="2"/>
  <c r="AA29" i="2"/>
  <c r="AA33" i="2"/>
  <c r="AA37" i="2"/>
  <c r="AA54" i="2"/>
  <c r="AA24" i="4"/>
  <c r="AA20" i="4"/>
  <c r="AA16" i="4"/>
  <c r="Z49" i="4"/>
  <c r="V34" i="4"/>
  <c r="U24" i="4"/>
  <c r="AA49" i="5"/>
  <c r="AA45" i="5"/>
  <c r="AA33" i="5"/>
  <c r="AA29" i="5"/>
  <c r="AA25" i="5"/>
  <c r="U33" i="5"/>
  <c r="U25" i="5"/>
  <c r="V14" i="5"/>
  <c r="AA52" i="6"/>
  <c r="AA48" i="6"/>
  <c r="AA40" i="6"/>
  <c r="AA36" i="6"/>
  <c r="AA32" i="6"/>
  <c r="AA28" i="6"/>
  <c r="AA24" i="6"/>
  <c r="AA20" i="6"/>
  <c r="U52" i="6"/>
  <c r="U24" i="6"/>
  <c r="U26" i="7"/>
  <c r="U27" i="8"/>
  <c r="U44" i="11"/>
  <c r="U24" i="11"/>
  <c r="R50" i="5"/>
  <c r="U50" i="5"/>
  <c r="R51" i="5"/>
  <c r="U51" i="5"/>
  <c r="U12" i="6"/>
  <c r="U54" i="7"/>
  <c r="U38" i="7"/>
  <c r="AA43" i="8"/>
  <c r="AA35" i="8"/>
  <c r="AA27" i="8"/>
  <c r="AA19" i="8"/>
  <c r="U47" i="8"/>
  <c r="U39" i="8"/>
  <c r="U31" i="8"/>
  <c r="AA52" i="10"/>
  <c r="AA48" i="10"/>
  <c r="AA44" i="10"/>
  <c r="AA40" i="10"/>
  <c r="AA24" i="10"/>
  <c r="AA20" i="10"/>
  <c r="AA16" i="10"/>
  <c r="U52" i="10"/>
  <c r="U40" i="10"/>
  <c r="U20" i="10"/>
  <c r="AA13" i="11"/>
  <c r="AA51" i="5"/>
  <c r="U34" i="7"/>
  <c r="U22" i="7"/>
  <c r="U23" i="8"/>
  <c r="U48" i="10"/>
  <c r="U16" i="10"/>
  <c r="AB14" i="4"/>
  <c r="AB36" i="4"/>
  <c r="AB28" i="4"/>
  <c r="AA50" i="5"/>
  <c r="AA12" i="6"/>
  <c r="AA38" i="7"/>
  <c r="AA30" i="7"/>
  <c r="AA26" i="7"/>
  <c r="U30" i="7"/>
  <c r="U44" i="10"/>
  <c r="R9" i="2"/>
  <c r="AA39" i="4"/>
  <c r="AA15" i="4"/>
  <c r="U47" i="4"/>
  <c r="V37" i="4"/>
  <c r="Y37" i="4"/>
  <c r="AA35" i="5"/>
  <c r="U27" i="5"/>
  <c r="U29" i="2"/>
  <c r="U21" i="2"/>
  <c r="U17" i="2"/>
  <c r="AA21" i="2"/>
  <c r="U41" i="2"/>
  <c r="U54" i="2"/>
  <c r="AA14" i="4"/>
  <c r="U39" i="4"/>
  <c r="AA31" i="5"/>
  <c r="AA27" i="5"/>
  <c r="AA23" i="5"/>
  <c r="U47" i="5"/>
  <c r="U31" i="5"/>
  <c r="U48" i="6"/>
  <c r="U32" i="6"/>
  <c r="U28" i="7"/>
  <c r="U24" i="7"/>
  <c r="U17" i="8"/>
  <c r="AA53" i="10"/>
  <c r="AA49" i="10"/>
  <c r="AA41" i="10"/>
  <c r="AA29" i="10"/>
  <c r="AA25" i="10"/>
  <c r="AA21" i="10"/>
  <c r="AA17" i="10"/>
  <c r="AA9" i="10"/>
  <c r="AA38" i="11"/>
  <c r="AA30" i="11"/>
  <c r="AA26" i="11"/>
  <c r="AA17" i="12"/>
  <c r="U49" i="2"/>
  <c r="AA47" i="4"/>
  <c r="Z37" i="4"/>
  <c r="AA47" i="5"/>
  <c r="AA39" i="5"/>
  <c r="U53" i="5"/>
  <c r="AA22" i="7"/>
  <c r="U39" i="7"/>
  <c r="U49" i="10"/>
  <c r="U41" i="10"/>
  <c r="V49" i="4"/>
  <c r="Y49" i="4"/>
  <c r="V35" i="4"/>
  <c r="U16" i="4"/>
  <c r="AA53" i="5"/>
  <c r="U35" i="5"/>
  <c r="U25" i="6"/>
  <c r="U20" i="6"/>
  <c r="AA48" i="7"/>
  <c r="AA44" i="7"/>
  <c r="AA40" i="7"/>
  <c r="AA36" i="7"/>
  <c r="AA32" i="7"/>
  <c r="U43" i="7"/>
  <c r="U27" i="7"/>
  <c r="U23" i="7"/>
  <c r="AA48" i="8"/>
  <c r="AA44" i="8"/>
  <c r="AA36" i="8"/>
  <c r="AA32" i="8"/>
  <c r="AA28" i="8"/>
  <c r="AA24" i="8"/>
  <c r="AA20" i="8"/>
  <c r="AA16" i="8"/>
  <c r="U53" i="10"/>
  <c r="U25" i="10"/>
  <c r="U17" i="10"/>
  <c r="U38" i="11"/>
  <c r="AB23" i="10"/>
  <c r="AB50" i="8"/>
  <c r="R35" i="4"/>
  <c r="U35" i="4"/>
  <c r="R31" i="4"/>
  <c r="U31" i="4"/>
  <c r="R32" i="4"/>
  <c r="U32" i="4"/>
  <c r="R28" i="4"/>
  <c r="U28" i="4"/>
  <c r="R27" i="4"/>
  <c r="U27" i="4"/>
  <c r="R27" i="12"/>
  <c r="U27" i="12"/>
  <c r="R33" i="4"/>
  <c r="U33" i="4"/>
  <c r="R29" i="4"/>
  <c r="U29" i="4"/>
  <c r="R34" i="4"/>
  <c r="X34" i="4"/>
  <c r="Z34" i="4"/>
  <c r="U34" i="4"/>
  <c r="R30" i="4"/>
  <c r="Z30" i="4"/>
  <c r="U30" i="4"/>
  <c r="U10" i="2"/>
  <c r="AA20" i="2"/>
  <c r="U48" i="2"/>
  <c r="AA36" i="2"/>
  <c r="AA52" i="4"/>
  <c r="AA33" i="4"/>
  <c r="AA29" i="4"/>
  <c r="U48" i="4"/>
  <c r="U49" i="6"/>
  <c r="AA28" i="7"/>
  <c r="AA24" i="7"/>
  <c r="U21" i="8"/>
  <c r="AA13" i="12"/>
  <c r="U19" i="12"/>
  <c r="AB20" i="8"/>
  <c r="AB23" i="7"/>
  <c r="AB14" i="7"/>
  <c r="AB39" i="2"/>
  <c r="U53" i="2"/>
  <c r="AA44" i="2"/>
  <c r="AA49" i="2"/>
  <c r="AA48" i="4"/>
  <c r="AA44" i="4"/>
  <c r="AA36" i="4"/>
  <c r="AA32" i="4"/>
  <c r="AA28" i="4"/>
  <c r="U44" i="4"/>
  <c r="U23" i="4"/>
  <c r="U19" i="4"/>
  <c r="AA53" i="6"/>
  <c r="AA49" i="6"/>
  <c r="AA45" i="6"/>
  <c r="AA41" i="6"/>
  <c r="AA33" i="6"/>
  <c r="AA29" i="6"/>
  <c r="AA25" i="6"/>
  <c r="U53" i="6"/>
  <c r="U41" i="6"/>
  <c r="AA19" i="7"/>
  <c r="AA15" i="7"/>
  <c r="U44" i="7"/>
  <c r="U32" i="7"/>
  <c r="U15" i="7"/>
  <c r="AA29" i="8"/>
  <c r="AA25" i="8"/>
  <c r="AA21" i="8"/>
  <c r="AA17" i="8"/>
  <c r="AA48" i="12"/>
  <c r="U52" i="12"/>
  <c r="U13" i="12"/>
  <c r="AB29" i="5"/>
  <c r="AB48" i="2"/>
  <c r="AA34" i="4"/>
  <c r="AA30" i="4"/>
  <c r="AA10" i="2"/>
  <c r="U36" i="2"/>
  <c r="AA53" i="2"/>
  <c r="U28" i="2"/>
  <c r="U44" i="2"/>
  <c r="AA48" i="2"/>
  <c r="AA35" i="4"/>
  <c r="AA31" i="4"/>
  <c r="AA27" i="4"/>
  <c r="AA23" i="4"/>
  <c r="AA19" i="4"/>
  <c r="U14" i="4"/>
  <c r="U44" i="5"/>
  <c r="U28" i="5"/>
  <c r="U33" i="6"/>
  <c r="U29" i="6"/>
  <c r="U36" i="7"/>
  <c r="U25" i="8"/>
  <c r="AA22" i="12"/>
  <c r="AB27" i="6"/>
  <c r="R18" i="10"/>
  <c r="U18" i="10"/>
  <c r="R49" i="8"/>
  <c r="U49" i="8"/>
  <c r="R45" i="8"/>
  <c r="U45" i="8"/>
  <c r="R21" i="6"/>
  <c r="U21" i="6"/>
  <c r="V34" i="5"/>
  <c r="R20" i="5"/>
  <c r="U40" i="2"/>
  <c r="U20" i="2"/>
  <c r="U40" i="4"/>
  <c r="AA54" i="5"/>
  <c r="U48" i="5"/>
  <c r="AB28" i="12"/>
  <c r="R22" i="8"/>
  <c r="U22" i="8"/>
  <c r="R18" i="8"/>
  <c r="U18" i="8"/>
  <c r="R53" i="7"/>
  <c r="U53" i="7"/>
  <c r="R45" i="7"/>
  <c r="U45" i="7"/>
  <c r="R37" i="7"/>
  <c r="U37" i="7"/>
  <c r="R33" i="7"/>
  <c r="U33" i="7"/>
  <c r="R16" i="7"/>
  <c r="U16" i="7"/>
  <c r="R54" i="6"/>
  <c r="U54" i="6"/>
  <c r="R50" i="6"/>
  <c r="U50" i="6"/>
  <c r="Z48" i="6"/>
  <c r="R46" i="6"/>
  <c r="U46" i="6"/>
  <c r="R42" i="6"/>
  <c r="U42" i="6"/>
  <c r="R38" i="6"/>
  <c r="U38" i="6"/>
  <c r="R34" i="6"/>
  <c r="U34" i="6"/>
  <c r="R30" i="6"/>
  <c r="U30" i="6"/>
  <c r="R21" i="5"/>
  <c r="U21" i="5"/>
  <c r="R17" i="5"/>
  <c r="U17" i="5"/>
  <c r="R16" i="5"/>
  <c r="AA16" i="2"/>
  <c r="AA24" i="2"/>
  <c r="AA28" i="2"/>
  <c r="U16" i="2"/>
  <c r="U24" i="2"/>
  <c r="U32" i="2"/>
  <c r="AA40" i="4"/>
  <c r="U20" i="5"/>
  <c r="R22" i="10"/>
  <c r="U22" i="10"/>
  <c r="R37" i="8"/>
  <c r="U37" i="8"/>
  <c r="R40" i="5"/>
  <c r="U40" i="5"/>
  <c r="R36" i="5"/>
  <c r="U36" i="5"/>
  <c r="R32" i="5"/>
  <c r="U32" i="5"/>
  <c r="AA32" i="2"/>
  <c r="U54" i="5"/>
  <c r="U41" i="8"/>
  <c r="AA54" i="10"/>
  <c r="AA50" i="10"/>
  <c r="AA42" i="10"/>
  <c r="AA38" i="10"/>
  <c r="AA34" i="10"/>
  <c r="AA26" i="10"/>
  <c r="AA22" i="10"/>
  <c r="AA18" i="10"/>
  <c r="AA37" i="11"/>
  <c r="AA21" i="11"/>
  <c r="AA18" i="12"/>
  <c r="AB52" i="7"/>
  <c r="AB32" i="7"/>
  <c r="AB53" i="5"/>
  <c r="AB48" i="5"/>
  <c r="AB47" i="5"/>
  <c r="AB53" i="4"/>
  <c r="AB45" i="4"/>
  <c r="AB44" i="4"/>
  <c r="AB40" i="4"/>
  <c r="AB39" i="4"/>
  <c r="AB47" i="2"/>
  <c r="AA48" i="5"/>
  <c r="AA40" i="5"/>
  <c r="AA36" i="5"/>
  <c r="AA21" i="5"/>
  <c r="AA17" i="5"/>
  <c r="AA21" i="6"/>
  <c r="AA17" i="6"/>
  <c r="AA53" i="7"/>
  <c r="AA49" i="7"/>
  <c r="AA45" i="7"/>
  <c r="AA41" i="7"/>
  <c r="AA37" i="7"/>
  <c r="AA33" i="7"/>
  <c r="AA22" i="8"/>
  <c r="AB45" i="8"/>
  <c r="X49" i="4"/>
  <c r="AB27" i="4"/>
  <c r="AA32" i="5"/>
  <c r="AA28" i="5"/>
  <c r="AA20" i="5"/>
  <c r="AA16" i="5"/>
  <c r="AA29" i="7"/>
  <c r="AA25" i="7"/>
  <c r="AA49" i="8"/>
  <c r="AA45" i="8"/>
  <c r="AA41" i="8"/>
  <c r="AA37" i="8"/>
  <c r="R9" i="10"/>
  <c r="AA12" i="12"/>
  <c r="AB43" i="7"/>
  <c r="AB14" i="6"/>
  <c r="AB26" i="5"/>
  <c r="AB25" i="5"/>
  <c r="AB16" i="5"/>
  <c r="AB54" i="4"/>
  <c r="AB46" i="4"/>
  <c r="AB50" i="2"/>
  <c r="AB49" i="2"/>
  <c r="AB16" i="2"/>
  <c r="R9" i="8"/>
  <c r="U9" i="8"/>
  <c r="R53" i="8"/>
  <c r="U53" i="8"/>
  <c r="R14" i="5"/>
  <c r="X14" i="5"/>
  <c r="U14" i="5"/>
  <c r="R14" i="10"/>
  <c r="U14" i="10"/>
  <c r="R54" i="8"/>
  <c r="U54" i="8"/>
  <c r="V36" i="8"/>
  <c r="R18" i="5"/>
  <c r="U18" i="5"/>
  <c r="R15" i="8"/>
  <c r="U15" i="8"/>
  <c r="R51" i="8"/>
  <c r="U51" i="8"/>
  <c r="AA51" i="8"/>
  <c r="R42" i="5"/>
  <c r="U42" i="5"/>
  <c r="R19" i="5"/>
  <c r="U19" i="5"/>
  <c r="R33" i="10"/>
  <c r="U33" i="10"/>
  <c r="R14" i="8"/>
  <c r="U14" i="8"/>
  <c r="R52" i="8"/>
  <c r="U52" i="8"/>
  <c r="S43" i="7"/>
  <c r="X43" i="7"/>
  <c r="V43" i="7"/>
  <c r="Z43" i="7"/>
  <c r="R16" i="6"/>
  <c r="U16" i="6"/>
  <c r="R43" i="5"/>
  <c r="U43" i="5"/>
  <c r="AA18" i="5"/>
  <c r="AA12" i="5"/>
  <c r="AA53" i="8"/>
  <c r="AA15" i="8"/>
  <c r="AA33" i="10"/>
  <c r="AA12" i="4"/>
  <c r="AA14" i="5"/>
  <c r="AA52" i="8"/>
  <c r="AA14" i="8"/>
  <c r="AA32" i="10"/>
  <c r="Z42" i="10"/>
  <c r="AB29" i="8"/>
  <c r="AB51" i="7"/>
  <c r="AB24" i="7"/>
  <c r="AB19" i="7"/>
  <c r="AB53" i="6"/>
  <c r="AB49" i="6"/>
  <c r="AB37" i="6"/>
  <c r="AB33" i="6"/>
  <c r="AB37" i="5"/>
  <c r="AB24" i="5"/>
  <c r="AB22" i="5"/>
  <c r="AB21" i="5"/>
  <c r="AB52" i="4"/>
  <c r="AB53" i="2"/>
  <c r="AB43" i="2"/>
  <c r="AA43" i="5"/>
  <c r="AA9" i="8"/>
  <c r="AA42" i="5"/>
  <c r="AA19" i="5"/>
  <c r="AA16" i="6"/>
  <c r="AA12" i="7"/>
  <c r="AA54" i="8"/>
  <c r="AA14" i="10"/>
  <c r="R17" i="12"/>
  <c r="AB51" i="10"/>
  <c r="AB18" i="10"/>
  <c r="AB44" i="8"/>
  <c r="AB53" i="7"/>
  <c r="AB22" i="6"/>
  <c r="AB45" i="5"/>
  <c r="AB40" i="5"/>
  <c r="AB31" i="5"/>
  <c r="AB17" i="5"/>
  <c r="AB43" i="4"/>
  <c r="AB41" i="4"/>
  <c r="R14" i="11"/>
  <c r="U14" i="11"/>
  <c r="R33" i="11"/>
  <c r="U33" i="11"/>
  <c r="AA39" i="2"/>
  <c r="Z14" i="5"/>
  <c r="AB10" i="5"/>
  <c r="U23" i="12"/>
  <c r="R23" i="12"/>
  <c r="R47" i="11"/>
  <c r="U47" i="11"/>
  <c r="R16" i="11"/>
  <c r="U16" i="11"/>
  <c r="R37" i="10"/>
  <c r="U37" i="10"/>
  <c r="R50" i="7"/>
  <c r="U50" i="7"/>
  <c r="U40" i="7"/>
  <c r="U51" i="12"/>
  <c r="U43" i="11"/>
  <c r="R43" i="11"/>
  <c r="R42" i="11"/>
  <c r="U42" i="11"/>
  <c r="R33" i="8"/>
  <c r="U33" i="8"/>
  <c r="U35" i="12"/>
  <c r="R35" i="12"/>
  <c r="R34" i="12"/>
  <c r="AA34" i="12"/>
  <c r="AA40" i="2"/>
  <c r="AA46" i="10"/>
  <c r="AA35" i="10"/>
  <c r="U47" i="10"/>
  <c r="U35" i="10"/>
  <c r="U31" i="12"/>
  <c r="R31" i="12"/>
  <c r="R22" i="11"/>
  <c r="U22" i="11"/>
  <c r="R28" i="10"/>
  <c r="U28" i="10"/>
  <c r="R24" i="10"/>
  <c r="U24" i="10"/>
  <c r="R43" i="8"/>
  <c r="U43" i="8"/>
  <c r="AA33" i="8"/>
  <c r="AA45" i="10"/>
  <c r="AA30" i="10"/>
  <c r="AA16" i="11"/>
  <c r="AA51" i="12"/>
  <c r="AA25" i="12"/>
  <c r="U49" i="12"/>
  <c r="R53" i="12"/>
  <c r="AB22" i="11"/>
  <c r="R14" i="12"/>
  <c r="AB28" i="10"/>
  <c r="X37" i="4"/>
  <c r="AA37" i="10"/>
  <c r="AA50" i="11"/>
  <c r="AA46" i="11"/>
  <c r="AA42" i="11"/>
  <c r="AA34" i="11"/>
  <c r="AA22" i="11"/>
  <c r="AA19" i="11"/>
  <c r="U46" i="7"/>
  <c r="R46" i="7"/>
  <c r="AA51" i="10"/>
  <c r="AA28" i="10"/>
  <c r="AA53" i="11"/>
  <c r="AA49" i="11"/>
  <c r="AA45" i="11"/>
  <c r="AA41" i="11"/>
  <c r="AA33" i="11"/>
  <c r="AA18" i="11"/>
  <c r="AA14" i="11"/>
  <c r="AA53" i="12"/>
  <c r="AA49" i="12"/>
  <c r="AA31" i="12"/>
  <c r="AB39" i="12"/>
  <c r="AB38" i="11"/>
  <c r="AB29" i="11"/>
  <c r="AB24" i="11"/>
  <c r="AB53" i="10"/>
  <c r="AB26" i="10"/>
  <c r="AB26" i="8"/>
  <c r="AB16" i="8"/>
  <c r="AB45" i="7"/>
  <c r="AB26" i="7"/>
  <c r="AB50" i="6"/>
  <c r="AB46" i="6"/>
  <c r="AB38" i="6"/>
  <c r="AB34" i="6"/>
  <c r="AB30" i="6"/>
  <c r="AB15" i="5"/>
  <c r="AB36" i="5"/>
  <c r="AB54" i="2"/>
  <c r="AB35" i="2"/>
  <c r="AB33" i="8"/>
  <c r="AB28" i="8"/>
  <c r="AB46" i="7"/>
  <c r="AB42" i="7"/>
  <c r="AB30" i="7"/>
  <c r="AB47" i="6"/>
  <c r="AB39" i="6"/>
  <c r="AB35" i="6"/>
  <c r="AB31" i="6"/>
  <c r="AB25" i="6"/>
  <c r="AB16" i="10"/>
  <c r="AB23" i="6"/>
  <c r="AB38" i="5"/>
  <c r="AB30" i="5"/>
  <c r="AB52" i="2"/>
  <c r="AB51" i="2"/>
  <c r="U9" i="11"/>
  <c r="AA9" i="11"/>
  <c r="R31" i="11"/>
  <c r="U31" i="11"/>
  <c r="R51" i="4"/>
  <c r="AA51" i="4"/>
  <c r="AA37" i="5"/>
  <c r="U13" i="6"/>
  <c r="R13" i="6"/>
  <c r="Z51" i="11"/>
  <c r="R42" i="12"/>
  <c r="AA42" i="12"/>
  <c r="U42" i="12"/>
  <c r="R41" i="5"/>
  <c r="U41" i="5"/>
  <c r="AA41" i="5"/>
  <c r="R37" i="5"/>
  <c r="R24" i="5"/>
  <c r="R43" i="4"/>
  <c r="U43" i="4"/>
  <c r="AA43" i="4"/>
  <c r="AA24" i="5"/>
  <c r="AB11" i="6"/>
  <c r="U51" i="4"/>
  <c r="R39" i="11"/>
  <c r="R37" i="11"/>
  <c r="U37" i="11"/>
  <c r="U12" i="12"/>
  <c r="R12" i="12"/>
  <c r="Z9" i="12"/>
  <c r="Z36" i="12"/>
  <c r="AA36" i="12"/>
  <c r="AB26" i="12"/>
  <c r="V18" i="12"/>
  <c r="U52" i="11"/>
  <c r="R52" i="11"/>
  <c r="U50" i="11"/>
  <c r="R50" i="11"/>
  <c r="AB43" i="11"/>
  <c r="R35" i="8"/>
  <c r="U47" i="2"/>
  <c r="AA9" i="2"/>
  <c r="AA47" i="2"/>
  <c r="AB9" i="2"/>
  <c r="AA44" i="5"/>
  <c r="AA26" i="5"/>
  <c r="AB12" i="6"/>
  <c r="AA52" i="7"/>
  <c r="AA34" i="7"/>
  <c r="AA40" i="8"/>
  <c r="U35" i="8"/>
  <c r="AA52" i="11"/>
  <c r="AA48" i="11"/>
  <c r="AA44" i="11"/>
  <c r="AA28" i="11"/>
  <c r="U49" i="11"/>
  <c r="U46" i="11"/>
  <c r="AA28" i="12"/>
  <c r="U36" i="12"/>
  <c r="R47" i="12"/>
  <c r="U47" i="12"/>
  <c r="U38" i="12"/>
  <c r="S36" i="12"/>
  <c r="V36" i="12"/>
  <c r="U30" i="12"/>
  <c r="AA30" i="12"/>
  <c r="R26" i="12"/>
  <c r="U26" i="12"/>
  <c r="U25" i="12"/>
  <c r="R25" i="12"/>
  <c r="R22" i="12"/>
  <c r="U22" i="12"/>
  <c r="R19" i="11"/>
  <c r="U19" i="11"/>
  <c r="R19" i="8"/>
  <c r="AB40" i="7"/>
  <c r="AB28" i="7"/>
  <c r="U36" i="4"/>
  <c r="AB10" i="4"/>
  <c r="U45" i="5"/>
  <c r="AA44" i="6"/>
  <c r="U44" i="6"/>
  <c r="U52" i="7"/>
  <c r="AB10" i="7"/>
  <c r="Z34" i="8"/>
  <c r="U51" i="11"/>
  <c r="U48" i="11"/>
  <c r="U10" i="11"/>
  <c r="Z32" i="12"/>
  <c r="U33" i="12"/>
  <c r="U24" i="12"/>
  <c r="R48" i="12"/>
  <c r="U48" i="12"/>
  <c r="U39" i="12"/>
  <c r="R26" i="11"/>
  <c r="U26" i="11"/>
  <c r="AB23" i="11"/>
  <c r="AB48" i="8"/>
  <c r="AA21" i="12"/>
  <c r="AB51" i="12"/>
  <c r="AB48" i="12"/>
  <c r="AB35" i="11"/>
  <c r="U51" i="10"/>
  <c r="R51" i="10"/>
  <c r="AB48" i="10"/>
  <c r="AB42" i="8"/>
  <c r="AB32" i="8"/>
  <c r="AA39" i="12"/>
  <c r="AA33" i="12"/>
  <c r="AB35" i="12"/>
  <c r="AB54" i="11"/>
  <c r="AB21" i="11"/>
  <c r="AB50" i="7"/>
  <c r="AB38" i="7"/>
  <c r="AB22" i="7"/>
  <c r="AB21" i="7"/>
  <c r="AB20" i="7"/>
  <c r="AB15" i="7"/>
  <c r="AB51" i="6"/>
  <c r="AB34" i="2"/>
  <c r="AB28" i="11"/>
  <c r="AB14" i="10"/>
  <c r="AB9" i="8"/>
  <c r="AB53" i="8"/>
  <c r="AB54" i="7"/>
  <c r="AB35" i="7"/>
  <c r="AB34" i="7"/>
  <c r="AB31" i="7"/>
  <c r="AB16" i="7"/>
  <c r="AB52" i="6"/>
  <c r="AB52" i="8"/>
  <c r="AB15" i="6"/>
  <c r="AB54" i="6"/>
  <c r="AB43" i="6"/>
  <c r="AB42" i="6"/>
  <c r="AB41" i="6"/>
  <c r="AB28" i="6"/>
  <c r="AB52" i="5"/>
  <c r="AB35" i="5"/>
  <c r="AB33" i="5"/>
  <c r="AB33" i="2"/>
  <c r="AB32" i="2"/>
  <c r="AB31" i="2"/>
  <c r="AB30" i="2"/>
  <c r="AB29" i="2"/>
  <c r="AB28" i="2"/>
  <c r="AB27" i="2"/>
  <c r="AB26" i="2"/>
  <c r="AB25" i="2"/>
  <c r="AB24" i="2"/>
  <c r="AB23" i="2"/>
  <c r="AB22" i="2"/>
  <c r="AB21" i="2"/>
  <c r="AB20" i="2"/>
  <c r="AB19" i="2"/>
  <c r="AB18" i="2"/>
  <c r="AB44" i="6"/>
  <c r="AB18" i="6"/>
  <c r="AB17" i="6"/>
  <c r="AB51" i="5"/>
  <c r="AB50" i="5"/>
  <c r="AB43" i="5"/>
  <c r="AB42" i="5"/>
  <c r="AB36" i="2"/>
  <c r="AB21" i="6"/>
  <c r="AB16" i="6"/>
  <c r="AB54" i="5"/>
  <c r="AB49" i="5"/>
  <c r="AB46" i="5"/>
  <c r="AB41" i="2"/>
  <c r="R13" i="4"/>
  <c r="U13" i="4"/>
  <c r="AA13" i="4"/>
  <c r="R9" i="4"/>
  <c r="U9" i="4"/>
  <c r="AA9" i="4"/>
  <c r="AA12" i="2"/>
  <c r="U12" i="2"/>
  <c r="R12" i="2"/>
  <c r="R11" i="4"/>
  <c r="U11" i="4"/>
  <c r="AA11" i="4"/>
  <c r="R10" i="5"/>
  <c r="AA10" i="5"/>
  <c r="U10" i="5"/>
  <c r="U9" i="6"/>
  <c r="R9" i="6"/>
  <c r="AA9" i="6"/>
  <c r="U12" i="5"/>
  <c r="U11" i="6"/>
  <c r="R12" i="7"/>
  <c r="U12" i="7"/>
  <c r="R9" i="7"/>
  <c r="U9" i="7"/>
  <c r="AA9" i="7"/>
  <c r="AB12" i="2"/>
  <c r="R10" i="7"/>
  <c r="AA10" i="7"/>
  <c r="R10" i="8"/>
  <c r="U10" i="8"/>
  <c r="R41" i="12"/>
  <c r="U41" i="12"/>
  <c r="AA11" i="6"/>
  <c r="U10" i="7"/>
  <c r="R12" i="5"/>
  <c r="R11" i="6"/>
  <c r="AA10" i="6"/>
  <c r="U20" i="12"/>
  <c r="R20" i="12"/>
  <c r="AA20" i="12"/>
  <c r="R40" i="12"/>
  <c r="AA40" i="12"/>
  <c r="R15" i="11"/>
  <c r="R54" i="11"/>
  <c r="U54" i="11"/>
  <c r="U36" i="11"/>
  <c r="R36" i="11"/>
  <c r="R35" i="11"/>
  <c r="U35" i="11"/>
  <c r="R32" i="11"/>
  <c r="R15" i="10"/>
  <c r="R54" i="10"/>
  <c r="U54" i="10"/>
  <c r="R46" i="10"/>
  <c r="U46" i="10"/>
  <c r="R42" i="10"/>
  <c r="U36" i="10"/>
  <c r="AA36" i="10"/>
  <c r="R36" i="10"/>
  <c r="R30" i="10"/>
  <c r="R20" i="7"/>
  <c r="AA20" i="7"/>
  <c r="R37" i="6"/>
  <c r="AA37" i="6"/>
  <c r="AA52" i="12"/>
  <c r="U37" i="12"/>
  <c r="U29" i="12"/>
  <c r="U21" i="12"/>
  <c r="AA16" i="12"/>
  <c r="R16" i="12"/>
  <c r="R53" i="11"/>
  <c r="R30" i="11"/>
  <c r="U30" i="11"/>
  <c r="R50" i="10"/>
  <c r="R34" i="10"/>
  <c r="U34" i="10"/>
  <c r="S25" i="10"/>
  <c r="X25" i="10"/>
  <c r="R35" i="7"/>
  <c r="R18" i="7"/>
  <c r="AA18" i="7"/>
  <c r="R40" i="6"/>
  <c r="U40" i="6"/>
  <c r="AA54" i="11"/>
  <c r="AA15" i="11"/>
  <c r="AA11" i="11"/>
  <c r="AA38" i="12"/>
  <c r="Z28" i="12"/>
  <c r="U18" i="12"/>
  <c r="R38" i="12"/>
  <c r="R36" i="12"/>
  <c r="R30" i="12"/>
  <c r="R28" i="12"/>
  <c r="AB15" i="12"/>
  <c r="R48" i="8"/>
  <c r="U48" i="8"/>
  <c r="R44" i="8"/>
  <c r="R40" i="8"/>
  <c r="U40" i="8"/>
  <c r="R36" i="8"/>
  <c r="R32" i="8"/>
  <c r="U32" i="8"/>
  <c r="R28" i="8"/>
  <c r="R24" i="8"/>
  <c r="U24" i="8"/>
  <c r="R20" i="8"/>
  <c r="R16" i="8"/>
  <c r="U16" i="8"/>
  <c r="R51" i="7"/>
  <c r="U51" i="7"/>
  <c r="R47" i="7"/>
  <c r="R14" i="7"/>
  <c r="U14" i="7"/>
  <c r="AA14" i="7"/>
  <c r="R12" i="8"/>
  <c r="U40" i="12"/>
  <c r="U50" i="12"/>
  <c r="R50" i="12"/>
  <c r="AA50" i="12"/>
  <c r="U34" i="12"/>
  <c r="AA32" i="12"/>
  <c r="U32" i="12"/>
  <c r="AA26" i="12"/>
  <c r="AA24" i="12"/>
  <c r="R18" i="12"/>
  <c r="U15" i="12"/>
  <c r="Z42" i="11"/>
  <c r="S42" i="11"/>
  <c r="R25" i="11"/>
  <c r="U25" i="11"/>
  <c r="U38" i="10"/>
  <c r="R38" i="10"/>
  <c r="R32" i="10"/>
  <c r="U32" i="10"/>
  <c r="V54" i="8"/>
  <c r="AA54" i="7"/>
  <c r="AA50" i="7"/>
  <c r="R41" i="7"/>
  <c r="U41" i="7"/>
  <c r="R31" i="7"/>
  <c r="U31" i="7"/>
  <c r="R29" i="7"/>
  <c r="U29" i="7"/>
  <c r="R19" i="6"/>
  <c r="U19" i="6"/>
  <c r="AA19" i="6"/>
  <c r="R27" i="11"/>
  <c r="U27" i="11"/>
  <c r="R21" i="11"/>
  <c r="R17" i="11"/>
  <c r="AB15" i="10"/>
  <c r="R27" i="10"/>
  <c r="R23" i="10"/>
  <c r="R21" i="10"/>
  <c r="U21" i="10"/>
  <c r="R19" i="10"/>
  <c r="U19" i="10"/>
  <c r="U17" i="6"/>
  <c r="AA46" i="7"/>
  <c r="AA42" i="7"/>
  <c r="AA16" i="7"/>
  <c r="U19" i="7"/>
  <c r="AA50" i="8"/>
  <c r="AA47" i="8"/>
  <c r="AA42" i="8"/>
  <c r="AA39" i="8"/>
  <c r="AA34" i="8"/>
  <c r="AA31" i="8"/>
  <c r="AA26" i="8"/>
  <c r="AA23" i="8"/>
  <c r="AA18" i="8"/>
  <c r="AA47" i="10"/>
  <c r="AA39" i="10"/>
  <c r="AA31" i="10"/>
  <c r="AA23" i="10"/>
  <c r="AA15" i="10"/>
  <c r="Z25" i="10"/>
  <c r="U45" i="10"/>
  <c r="U23" i="10"/>
  <c r="AA36" i="11"/>
  <c r="AA32" i="11"/>
  <c r="AA24" i="11"/>
  <c r="AA17" i="11"/>
  <c r="U23" i="11"/>
  <c r="AA41" i="12"/>
  <c r="AA29" i="12"/>
  <c r="AA23" i="12"/>
  <c r="AA14" i="12"/>
  <c r="AB16" i="12"/>
  <c r="AB15" i="11"/>
  <c r="U41" i="11"/>
  <c r="R34" i="11"/>
  <c r="U34" i="11"/>
  <c r="AB32" i="11"/>
  <c r="R28" i="11"/>
  <c r="R20" i="11"/>
  <c r="U20" i="11"/>
  <c r="R18" i="11"/>
  <c r="U18" i="11"/>
  <c r="AB47" i="10"/>
  <c r="R29" i="10"/>
  <c r="R26" i="10"/>
  <c r="U26" i="10"/>
  <c r="AA51" i="11"/>
  <c r="AA47" i="11"/>
  <c r="AA43" i="11"/>
  <c r="AA39" i="11"/>
  <c r="AA35" i="11"/>
  <c r="AA31" i="11"/>
  <c r="AA27" i="11"/>
  <c r="AA23" i="11"/>
  <c r="AA20" i="11"/>
  <c r="AA47" i="12"/>
  <c r="AA35" i="12"/>
  <c r="AA27" i="12"/>
  <c r="AA19" i="12"/>
  <c r="AB39" i="10"/>
  <c r="AB35" i="10"/>
  <c r="AB31" i="10"/>
  <c r="AB29" i="10"/>
  <c r="AB24" i="6"/>
  <c r="AB26" i="4"/>
  <c r="AB25" i="4"/>
  <c r="AB24" i="4"/>
  <c r="AB23" i="4"/>
  <c r="AB22" i="4"/>
  <c r="AB21" i="4"/>
  <c r="AB20" i="4"/>
  <c r="AB19" i="4"/>
  <c r="AB18" i="4"/>
  <c r="AB17" i="4"/>
  <c r="AB16" i="4"/>
  <c r="AB10" i="2"/>
  <c r="AB14" i="2"/>
  <c r="AB15" i="2"/>
  <c r="AB45" i="2"/>
  <c r="AB44" i="2"/>
  <c r="AB42" i="2"/>
  <c r="AB38" i="2"/>
  <c r="AB37" i="2"/>
  <c r="U13" i="2"/>
  <c r="R13" i="2"/>
  <c r="AA13" i="2"/>
  <c r="U11" i="2"/>
  <c r="R11" i="2"/>
  <c r="AA11" i="2"/>
  <c r="R13" i="5"/>
  <c r="AA13" i="5"/>
  <c r="U13" i="5"/>
  <c r="R10" i="6"/>
  <c r="U10" i="6"/>
  <c r="AA10" i="4"/>
  <c r="AB13" i="4"/>
  <c r="R9" i="5"/>
  <c r="AA9" i="5"/>
  <c r="AA13" i="6"/>
  <c r="R11" i="7"/>
  <c r="U11" i="7"/>
  <c r="AA11" i="7"/>
  <c r="AA13" i="10"/>
  <c r="R13" i="10"/>
  <c r="U13" i="10"/>
  <c r="R11" i="5"/>
  <c r="U11" i="5"/>
  <c r="AA11" i="5"/>
  <c r="U10" i="4"/>
  <c r="U12" i="4"/>
  <c r="U9" i="5"/>
  <c r="R13" i="7"/>
  <c r="R11" i="8"/>
  <c r="U11" i="8"/>
  <c r="AA11" i="8"/>
  <c r="AB10" i="8"/>
  <c r="U12" i="10"/>
  <c r="AA12" i="10"/>
  <c r="AB9" i="10"/>
  <c r="AA13" i="7"/>
  <c r="U13" i="7"/>
  <c r="AA11" i="10"/>
  <c r="R11" i="10"/>
  <c r="R13" i="8"/>
  <c r="AA13" i="8"/>
  <c r="U10" i="10"/>
  <c r="AA10" i="10"/>
  <c r="AB10" i="11"/>
  <c r="R11" i="12"/>
  <c r="AA11" i="12"/>
  <c r="U10" i="12"/>
  <c r="R10" i="12"/>
  <c r="AA10" i="12"/>
  <c r="AA9" i="12"/>
  <c r="U9" i="12"/>
  <c r="R9" i="12"/>
  <c r="U46" i="12"/>
  <c r="R46" i="12"/>
  <c r="AA46" i="12"/>
  <c r="R44" i="12"/>
  <c r="U44" i="12"/>
  <c r="AA44" i="12"/>
  <c r="AA12" i="8"/>
  <c r="AA10" i="8"/>
  <c r="R13" i="11"/>
  <c r="U12" i="11"/>
  <c r="AA12" i="11"/>
  <c r="R11" i="11"/>
  <c r="U11" i="11"/>
  <c r="AA10" i="11"/>
  <c r="R9" i="11"/>
  <c r="AB9" i="11"/>
  <c r="R54" i="12"/>
  <c r="AA54" i="12"/>
  <c r="AA45" i="12"/>
  <c r="U45" i="12"/>
  <c r="R45" i="12"/>
  <c r="AA43" i="12"/>
  <c r="R43" i="12"/>
  <c r="V17" i="8"/>
  <c r="AB17" i="8"/>
  <c r="Z49" i="7"/>
  <c r="AB49" i="7"/>
  <c r="V49" i="10"/>
  <c r="AB49" i="10"/>
  <c r="V32" i="10"/>
  <c r="AB32" i="10"/>
  <c r="Z50" i="10"/>
  <c r="AB50" i="10"/>
  <c r="Z49" i="8"/>
  <c r="AB49" i="8"/>
  <c r="Z29" i="6"/>
  <c r="AB29" i="6"/>
  <c r="V25" i="7"/>
  <c r="Y25" i="7"/>
  <c r="AB25" i="7"/>
  <c r="V11" i="11"/>
  <c r="AB11" i="11"/>
  <c r="S17" i="2"/>
  <c r="X17" i="2"/>
  <c r="AB17" i="2"/>
  <c r="Z37" i="7"/>
  <c r="AB37" i="7"/>
  <c r="S38" i="4"/>
  <c r="X38" i="4"/>
  <c r="AB38" i="4"/>
  <c r="V40" i="8"/>
  <c r="AB40" i="8"/>
  <c r="S49" i="12"/>
  <c r="X49" i="12"/>
  <c r="AB49" i="12"/>
  <c r="Z11" i="4"/>
  <c r="AB11" i="4"/>
  <c r="Z51" i="4"/>
  <c r="AB51" i="4"/>
  <c r="V18" i="7"/>
  <c r="Y18" i="7"/>
  <c r="AB18" i="7"/>
  <c r="S24" i="8"/>
  <c r="AB24" i="8"/>
  <c r="S11" i="12"/>
  <c r="AB11" i="12"/>
  <c r="Z47" i="8"/>
  <c r="AB47" i="8"/>
  <c r="Z14" i="8"/>
  <c r="AB14" i="8"/>
  <c r="S27" i="11"/>
  <c r="AB27" i="11"/>
  <c r="V26" i="11"/>
  <c r="AB26" i="11"/>
  <c r="S46" i="12"/>
  <c r="AB46" i="12"/>
  <c r="S50" i="12"/>
  <c r="AB50" i="12"/>
  <c r="S13" i="2"/>
  <c r="AB13" i="2"/>
  <c r="Z19" i="8"/>
  <c r="AB19" i="8"/>
  <c r="Z27" i="7"/>
  <c r="AB27" i="7"/>
  <c r="Z52" i="10"/>
  <c r="AB52" i="10"/>
  <c r="V25" i="11"/>
  <c r="AB25" i="11"/>
  <c r="S12" i="10"/>
  <c r="X12" i="10"/>
  <c r="AB12" i="10"/>
  <c r="Z33" i="10"/>
  <c r="AB33" i="10"/>
  <c r="Z29" i="12"/>
  <c r="AB29" i="12"/>
  <c r="V10" i="12"/>
  <c r="AB10" i="12"/>
  <c r="V36" i="7"/>
  <c r="AB36" i="7"/>
  <c r="S13" i="12"/>
  <c r="X13" i="12"/>
  <c r="AB13" i="12"/>
  <c r="S50" i="11"/>
  <c r="AB50" i="11"/>
  <c r="V11" i="2"/>
  <c r="AB11" i="2"/>
  <c r="V13" i="10"/>
  <c r="AB13" i="10"/>
  <c r="S47" i="12"/>
  <c r="AB47" i="12"/>
  <c r="X30" i="4"/>
  <c r="V44" i="7"/>
  <c r="AB44" i="7"/>
  <c r="Z34" i="5"/>
  <c r="AB34" i="5"/>
  <c r="Z48" i="4"/>
  <c r="AB48" i="4"/>
  <c r="V34" i="8"/>
  <c r="Y34" i="8"/>
  <c r="S34" i="8"/>
  <c r="X34" i="8"/>
  <c r="AB34" i="8"/>
  <c r="AD34" i="8"/>
  <c r="Z10" i="10"/>
  <c r="AB10" i="10"/>
  <c r="Z30" i="10"/>
  <c r="AB30" i="10"/>
  <c r="Z10" i="6"/>
  <c r="AB10" i="6"/>
  <c r="Z41" i="5"/>
  <c r="AB41" i="5"/>
  <c r="Z44" i="5"/>
  <c r="AB44" i="5"/>
  <c r="S38" i="10"/>
  <c r="AB38" i="10"/>
  <c r="S23" i="12"/>
  <c r="AB23" i="12"/>
  <c r="S45" i="12"/>
  <c r="AB45" i="12"/>
  <c r="Z19" i="12"/>
  <c r="AB19" i="12"/>
  <c r="Z44" i="12"/>
  <c r="AB44" i="12"/>
  <c r="S12" i="12"/>
  <c r="AB12" i="12"/>
  <c r="V20" i="10"/>
  <c r="AB20" i="10"/>
  <c r="Z23" i="8"/>
  <c r="AB23" i="8"/>
  <c r="Z39" i="8"/>
  <c r="AB39" i="8"/>
  <c r="Z39" i="7"/>
  <c r="AB39" i="7"/>
  <c r="Z22" i="8"/>
  <c r="AB22" i="8"/>
  <c r="V36" i="10"/>
  <c r="AB36" i="10"/>
  <c r="Z19" i="11"/>
  <c r="AB19" i="11"/>
  <c r="Z41" i="12"/>
  <c r="AB41" i="12"/>
  <c r="S43" i="10"/>
  <c r="X43" i="10"/>
  <c r="AB43" i="10"/>
  <c r="V33" i="12"/>
  <c r="AB33" i="12"/>
  <c r="S39" i="5"/>
  <c r="X39" i="5"/>
  <c r="AB39" i="5"/>
  <c r="Z22" i="10"/>
  <c r="AB22" i="10"/>
  <c r="V34" i="11"/>
  <c r="AB34" i="11"/>
  <c r="V54" i="12"/>
  <c r="AB54" i="12"/>
  <c r="Z30" i="8"/>
  <c r="AB30" i="8"/>
  <c r="Z53" i="12"/>
  <c r="AB53" i="12"/>
  <c r="V47" i="11"/>
  <c r="AB47" i="11"/>
  <c r="Z26" i="6"/>
  <c r="AB26" i="6"/>
  <c r="Z18" i="8"/>
  <c r="AB18" i="8"/>
  <c r="V32" i="12"/>
  <c r="AB32" i="12"/>
  <c r="S46" i="2"/>
  <c r="X46" i="2"/>
  <c r="AB46" i="2"/>
  <c r="Z20" i="5"/>
  <c r="AB20" i="5"/>
  <c r="V21" i="8"/>
  <c r="Y21" i="8"/>
  <c r="AB21" i="8"/>
  <c r="V30" i="11"/>
  <c r="AB30" i="11"/>
  <c r="V14" i="11"/>
  <c r="Y14" i="11"/>
  <c r="AB14" i="11"/>
  <c r="S12" i="4"/>
  <c r="X12" i="4"/>
  <c r="AB12" i="4"/>
  <c r="V21" i="10"/>
  <c r="Z17" i="12"/>
  <c r="AB17" i="12"/>
  <c r="Z25" i="8"/>
  <c r="AB25" i="8"/>
  <c r="V19" i="5"/>
  <c r="AB19" i="5"/>
  <c r="S48" i="6"/>
  <c r="X48" i="6"/>
  <c r="AB48" i="6"/>
  <c r="V47" i="7"/>
  <c r="Y47" i="7"/>
  <c r="AB47" i="7"/>
  <c r="Z33" i="4"/>
  <c r="AB33" i="4"/>
  <c r="Z27" i="10"/>
  <c r="AB27" i="10"/>
  <c r="S9" i="5"/>
  <c r="X9" i="5"/>
  <c r="AB9" i="5"/>
  <c r="S14" i="12"/>
  <c r="AB14" i="12"/>
  <c r="S31" i="4"/>
  <c r="AB31" i="4"/>
  <c r="Z20" i="6"/>
  <c r="AB20" i="6"/>
  <c r="Z12" i="11"/>
  <c r="AB12" i="11"/>
  <c r="V9" i="7"/>
  <c r="AB9" i="7"/>
  <c r="Z36" i="11"/>
  <c r="AB36" i="11"/>
  <c r="Z19" i="6"/>
  <c r="AB19" i="6"/>
  <c r="Z31" i="8"/>
  <c r="AB31" i="8"/>
  <c r="V15" i="8"/>
  <c r="AB15" i="8"/>
  <c r="Z34" i="10"/>
  <c r="AB34" i="10"/>
  <c r="Z27" i="8"/>
  <c r="AB27" i="8"/>
  <c r="V31" i="11"/>
  <c r="AB31" i="11"/>
  <c r="S31" i="12"/>
  <c r="AB31" i="12"/>
  <c r="V53" i="11"/>
  <c r="Y53" i="11"/>
  <c r="AB53" i="11"/>
  <c r="Z18" i="12"/>
  <c r="AB18" i="12"/>
  <c r="V34" i="12"/>
  <c r="AB34" i="12"/>
  <c r="S9" i="12"/>
  <c r="AB9" i="12"/>
  <c r="Z38" i="8"/>
  <c r="AB38" i="8"/>
  <c r="Z17" i="11"/>
  <c r="AB17" i="11"/>
  <c r="V13" i="8"/>
  <c r="Y13" i="8"/>
  <c r="AB13" i="8"/>
  <c r="V25" i="12"/>
  <c r="AB25" i="12"/>
  <c r="S12" i="8"/>
  <c r="AB12" i="8"/>
  <c r="Z40" i="2"/>
  <c r="AB40" i="2"/>
  <c r="Z18" i="5"/>
  <c r="AB18" i="5"/>
  <c r="Z45" i="10"/>
  <c r="AB45" i="10"/>
  <c r="V52" i="11"/>
  <c r="Y52" i="11"/>
  <c r="AB52" i="11"/>
  <c r="S42" i="10"/>
  <c r="AB42" i="10"/>
  <c r="Z11" i="7"/>
  <c r="AB11" i="7"/>
  <c r="Z40" i="10"/>
  <c r="AB40" i="10"/>
  <c r="Z11" i="8"/>
  <c r="AB11" i="8"/>
  <c r="Z41" i="8"/>
  <c r="AB41" i="8"/>
  <c r="Z48" i="7"/>
  <c r="AB48" i="7"/>
  <c r="S46" i="11"/>
  <c r="X46" i="11"/>
  <c r="AB46" i="11"/>
  <c r="V44" i="11"/>
  <c r="Y44" i="11"/>
  <c r="AB44" i="11"/>
  <c r="V36" i="6"/>
  <c r="AB36" i="6"/>
  <c r="V19" i="10"/>
  <c r="Y19" i="10"/>
  <c r="AB19" i="10"/>
  <c r="V23" i="5"/>
  <c r="Y23" i="5"/>
  <c r="AB23" i="5"/>
  <c r="Z13" i="6"/>
  <c r="AB13" i="6"/>
  <c r="Z9" i="6"/>
  <c r="AB9" i="6"/>
  <c r="S13" i="7"/>
  <c r="AB13" i="7"/>
  <c r="S33" i="7"/>
  <c r="AB33" i="7"/>
  <c r="S43" i="8"/>
  <c r="X43" i="8"/>
  <c r="AB43" i="8"/>
  <c r="V52" i="12"/>
  <c r="AB52" i="12"/>
  <c r="Z41" i="11"/>
  <c r="AB41" i="11"/>
  <c r="Z22" i="12"/>
  <c r="AB22" i="12"/>
  <c r="Z35" i="8"/>
  <c r="AB35" i="8"/>
  <c r="Z18" i="11"/>
  <c r="AB18" i="11"/>
  <c r="S40" i="12"/>
  <c r="X40" i="12"/>
  <c r="AB40" i="12"/>
  <c r="S13" i="5"/>
  <c r="AB13" i="5"/>
  <c r="S43" i="12"/>
  <c r="X43" i="12"/>
  <c r="AB43" i="12"/>
  <c r="S54" i="10"/>
  <c r="AB54" i="10"/>
  <c r="S50" i="4"/>
  <c r="X50" i="4"/>
  <c r="AB50" i="4"/>
  <c r="S33" i="11"/>
  <c r="AB33" i="11"/>
  <c r="S28" i="5"/>
  <c r="X28" i="5"/>
  <c r="AB28" i="5"/>
  <c r="S41" i="7"/>
  <c r="AB41" i="7"/>
  <c r="Z37" i="10"/>
  <c r="AB37" i="10"/>
  <c r="S45" i="11"/>
  <c r="X45" i="11"/>
  <c r="AB45" i="11"/>
  <c r="Z32" i="5"/>
  <c r="AB32" i="5"/>
  <c r="S15" i="4"/>
  <c r="X15" i="4"/>
  <c r="AB15" i="4"/>
  <c r="Z40" i="6"/>
  <c r="AB40" i="6"/>
  <c r="Z29" i="4"/>
  <c r="AB29" i="4"/>
  <c r="Z11" i="10"/>
  <c r="AB11" i="10"/>
  <c r="Z20" i="12"/>
  <c r="AB20" i="12"/>
  <c r="S11" i="5"/>
  <c r="AB11" i="5"/>
  <c r="V25" i="10"/>
  <c r="S25" i="7"/>
  <c r="X25" i="7"/>
  <c r="Z51" i="8"/>
  <c r="AB51" i="8"/>
  <c r="Z17" i="7"/>
  <c r="AB17" i="7"/>
  <c r="Z54" i="8"/>
  <c r="AB54" i="8"/>
  <c r="S27" i="12"/>
  <c r="AB27" i="12"/>
  <c r="Z37" i="11"/>
  <c r="AB37" i="11"/>
  <c r="Z30" i="12"/>
  <c r="AB30" i="12"/>
  <c r="Z38" i="12"/>
  <c r="AB38" i="12"/>
  <c r="S13" i="11"/>
  <c r="AB13" i="11"/>
  <c r="Z24" i="10"/>
  <c r="AB24" i="10"/>
  <c r="Z46" i="10"/>
  <c r="AB46" i="10"/>
  <c r="Z16" i="11"/>
  <c r="AB16" i="11"/>
  <c r="V20" i="11"/>
  <c r="AB20" i="11"/>
  <c r="Z44" i="10"/>
  <c r="AB44" i="10"/>
  <c r="S21" i="12"/>
  <c r="X21" i="12"/>
  <c r="AB21" i="12"/>
  <c r="Z37" i="12"/>
  <c r="AB37" i="12"/>
  <c r="Y42" i="11"/>
  <c r="V12" i="5"/>
  <c r="AB12" i="5"/>
  <c r="Z41" i="10"/>
  <c r="AB41" i="10"/>
  <c r="S49" i="11"/>
  <c r="X49" i="11"/>
  <c r="AB49" i="11"/>
  <c r="S48" i="11"/>
  <c r="X48" i="11"/>
  <c r="AB48" i="11"/>
  <c r="Z45" i="6"/>
  <c r="AB45" i="6"/>
  <c r="Z46" i="8"/>
  <c r="AB46" i="8"/>
  <c r="S51" i="11"/>
  <c r="X51" i="11"/>
  <c r="AB51" i="11"/>
  <c r="S42" i="4"/>
  <c r="X42" i="4"/>
  <c r="AB42" i="4"/>
  <c r="Z29" i="7"/>
  <c r="AB29" i="7"/>
  <c r="Z37" i="8"/>
  <c r="AB37" i="8"/>
  <c r="V42" i="12"/>
  <c r="AB42" i="12"/>
  <c r="Z27" i="5"/>
  <c r="AB27" i="5"/>
  <c r="Z36" i="8"/>
  <c r="AB36" i="8"/>
  <c r="V40" i="11"/>
  <c r="AB40" i="11"/>
  <c r="Z21" i="10"/>
  <c r="S9" i="4"/>
  <c r="AB9" i="4"/>
  <c r="S21" i="10"/>
  <c r="V39" i="11"/>
  <c r="Y39" i="11"/>
  <c r="AB39" i="11"/>
  <c r="Z47" i="4"/>
  <c r="AB47" i="4"/>
  <c r="V32" i="6"/>
  <c r="AB32" i="6"/>
  <c r="V12" i="7"/>
  <c r="AB12" i="7"/>
  <c r="S24" i="12"/>
  <c r="X24" i="12"/>
  <c r="AB24" i="12"/>
  <c r="Z32" i="4"/>
  <c r="AB32" i="4"/>
  <c r="Z17" i="10"/>
  <c r="AB17" i="10"/>
  <c r="S35" i="4"/>
  <c r="AB35" i="4"/>
  <c r="S17" i="12"/>
  <c r="V49" i="11"/>
  <c r="Z47" i="7"/>
  <c r="V25" i="8"/>
  <c r="Y25" i="8"/>
  <c r="V48" i="6"/>
  <c r="Y48" i="6"/>
  <c r="V27" i="10"/>
  <c r="Y27" i="10"/>
  <c r="V28" i="12"/>
  <c r="Z19" i="5"/>
  <c r="S47" i="7"/>
  <c r="X47" i="7"/>
  <c r="Z9" i="5"/>
  <c r="V41" i="10"/>
  <c r="Y41" i="10"/>
  <c r="S20" i="6"/>
  <c r="X20" i="6"/>
  <c r="V51" i="11"/>
  <c r="Z20" i="8"/>
  <c r="X21" i="10"/>
  <c r="Z34" i="12"/>
  <c r="Y49" i="10"/>
  <c r="V41" i="12"/>
  <c r="S34" i="12"/>
  <c r="X34" i="12"/>
  <c r="V20" i="6"/>
  <c r="S19" i="5"/>
  <c r="X19" i="5"/>
  <c r="S29" i="6"/>
  <c r="X29" i="6"/>
  <c r="S52" i="11"/>
  <c r="X52" i="11"/>
  <c r="V29" i="6"/>
  <c r="Z25" i="7"/>
  <c r="AD25" i="7"/>
  <c r="Z45" i="5"/>
  <c r="S49" i="8"/>
  <c r="X49" i="8"/>
  <c r="V30" i="12"/>
  <c r="S13" i="8"/>
  <c r="X13" i="8"/>
  <c r="Z36" i="4"/>
  <c r="S23" i="5"/>
  <c r="X23" i="5"/>
  <c r="Y43" i="7"/>
  <c r="AD43" i="7"/>
  <c r="S44" i="7"/>
  <c r="X44" i="7"/>
  <c r="V13" i="7"/>
  <c r="Y13" i="7"/>
  <c r="S52" i="10"/>
  <c r="X52" i="10"/>
  <c r="V21" i="11"/>
  <c r="Y21" i="11"/>
  <c r="Z13" i="7"/>
  <c r="S13" i="10"/>
  <c r="S32" i="12"/>
  <c r="X32" i="12"/>
  <c r="S33" i="10"/>
  <c r="X33" i="10"/>
  <c r="S25" i="11"/>
  <c r="V46" i="2"/>
  <c r="Y46" i="2"/>
  <c r="S9" i="7"/>
  <c r="X9" i="7"/>
  <c r="S18" i="11"/>
  <c r="X18" i="11"/>
  <c r="V40" i="12"/>
  <c r="S46" i="8"/>
  <c r="X46" i="8"/>
  <c r="V27" i="12"/>
  <c r="Y27" i="12"/>
  <c r="V17" i="12"/>
  <c r="Y17" i="12"/>
  <c r="Y17" i="8"/>
  <c r="V47" i="12"/>
  <c r="Y47" i="12"/>
  <c r="Z42" i="4"/>
  <c r="Y30" i="4"/>
  <c r="Z12" i="5"/>
  <c r="X35" i="4"/>
  <c r="Z52" i="7"/>
  <c r="Y34" i="5"/>
  <c r="Z27" i="12"/>
  <c r="S12" i="5"/>
  <c r="X12" i="5"/>
  <c r="X12" i="12"/>
  <c r="S53" i="10"/>
  <c r="X53" i="10"/>
  <c r="V43" i="12"/>
  <c r="Y43" i="12"/>
  <c r="V37" i="10"/>
  <c r="Y37" i="10"/>
  <c r="Z46" i="2"/>
  <c r="V42" i="10"/>
  <c r="Y42" i="10"/>
  <c r="S26" i="6"/>
  <c r="X26" i="6"/>
  <c r="S21" i="8"/>
  <c r="X21" i="8"/>
  <c r="Z23" i="5"/>
  <c r="S36" i="10"/>
  <c r="Z13" i="10"/>
  <c r="V11" i="6"/>
  <c r="Y11" i="6"/>
  <c r="Z11" i="2"/>
  <c r="Z45" i="11"/>
  <c r="Z19" i="10"/>
  <c r="S24" i="10"/>
  <c r="S20" i="11"/>
  <c r="S52" i="12"/>
  <c r="X52" i="12"/>
  <c r="S11" i="2"/>
  <c r="S37" i="10"/>
  <c r="X37" i="10"/>
  <c r="Z14" i="11"/>
  <c r="X14" i="12"/>
  <c r="S12" i="7"/>
  <c r="X12" i="7"/>
  <c r="Z52" i="12"/>
  <c r="Z24" i="8"/>
  <c r="Z13" i="8"/>
  <c r="Z12" i="7"/>
  <c r="Z14" i="12"/>
  <c r="S19" i="10"/>
  <c r="V18" i="11"/>
  <c r="Y18" i="11"/>
  <c r="Z40" i="12"/>
  <c r="X24" i="10"/>
  <c r="S17" i="10"/>
  <c r="X17" i="10"/>
  <c r="V52" i="10"/>
  <c r="Y52" i="10"/>
  <c r="V46" i="12"/>
  <c r="Y46" i="12"/>
  <c r="V29" i="12"/>
  <c r="Y29" i="12"/>
  <c r="V12" i="4"/>
  <c r="Y12" i="7"/>
  <c r="X50" i="11"/>
  <c r="Z50" i="11"/>
  <c r="V48" i="11"/>
  <c r="S47" i="11"/>
  <c r="X47" i="11"/>
  <c r="S11" i="4"/>
  <c r="X11" i="4"/>
  <c r="V39" i="5"/>
  <c r="Y39" i="5"/>
  <c r="X13" i="11"/>
  <c r="Z12" i="4"/>
  <c r="Z25" i="11"/>
  <c r="V17" i="10"/>
  <c r="Y17" i="10"/>
  <c r="S30" i="12"/>
  <c r="X30" i="12"/>
  <c r="Y20" i="6"/>
  <c r="AD20" i="6"/>
  <c r="V49" i="12"/>
  <c r="Y49" i="12"/>
  <c r="V23" i="12"/>
  <c r="Y23" i="12"/>
  <c r="S29" i="12"/>
  <c r="X29" i="12"/>
  <c r="V50" i="12"/>
  <c r="Z53" i="10"/>
  <c r="Z37" i="5"/>
  <c r="V50" i="11"/>
  <c r="V42" i="4"/>
  <c r="Y42" i="4"/>
  <c r="Y40" i="11"/>
  <c r="V40" i="6"/>
  <c r="Y40" i="6"/>
  <c r="Z35" i="4"/>
  <c r="Y32" i="6"/>
  <c r="Y42" i="12"/>
  <c r="Y25" i="11"/>
  <c r="V38" i="8"/>
  <c r="Y38" i="8"/>
  <c r="Z29" i="5"/>
  <c r="Z44" i="11"/>
  <c r="Y14" i="5"/>
  <c r="AD14" i="5"/>
  <c r="Z11" i="5"/>
  <c r="S44" i="11"/>
  <c r="X44" i="11"/>
  <c r="Z13" i="11"/>
  <c r="S38" i="12"/>
  <c r="X38" i="12"/>
  <c r="S26" i="11"/>
  <c r="X26" i="11"/>
  <c r="Z51" i="10"/>
  <c r="V9" i="5"/>
  <c r="Y9" i="5"/>
  <c r="V13" i="2"/>
  <c r="Y13" i="2"/>
  <c r="X23" i="12"/>
  <c r="Z34" i="11"/>
  <c r="Z43" i="4"/>
  <c r="S40" i="11"/>
  <c r="X40" i="11"/>
  <c r="V13" i="12"/>
  <c r="Z47" i="12"/>
  <c r="S18" i="8"/>
  <c r="X18" i="8"/>
  <c r="Y34" i="4"/>
  <c r="AD34" i="4"/>
  <c r="Y35" i="4"/>
  <c r="Z13" i="2"/>
  <c r="V13" i="11"/>
  <c r="Y13" i="11"/>
  <c r="X36" i="12"/>
  <c r="V38" i="12"/>
  <c r="Z12" i="8"/>
  <c r="V44" i="10"/>
  <c r="Y44" i="10"/>
  <c r="X54" i="10"/>
  <c r="Z21" i="12"/>
  <c r="V37" i="12"/>
  <c r="Y37" i="12"/>
  <c r="V46" i="11"/>
  <c r="Y46" i="11"/>
  <c r="V37" i="8"/>
  <c r="Y37" i="8"/>
  <c r="Z23" i="7"/>
  <c r="X31" i="4"/>
  <c r="S18" i="12"/>
  <c r="X18" i="12"/>
  <c r="S37" i="8"/>
  <c r="V20" i="8"/>
  <c r="Y20" i="8"/>
  <c r="Z14" i="4"/>
  <c r="Z28" i="4"/>
  <c r="X25" i="11"/>
  <c r="Z42" i="12"/>
  <c r="Z13" i="12"/>
  <c r="S42" i="12"/>
  <c r="S51" i="10"/>
  <c r="X51" i="10"/>
  <c r="S36" i="7"/>
  <c r="X36" i="7"/>
  <c r="V12" i="8"/>
  <c r="Y12" i="8"/>
  <c r="V11" i="5"/>
  <c r="Y11" i="5"/>
  <c r="Z10" i="4"/>
  <c r="V10" i="4"/>
  <c r="S30" i="11"/>
  <c r="X30" i="11"/>
  <c r="Z16" i="7"/>
  <c r="V51" i="8"/>
  <c r="Z51" i="12"/>
  <c r="V14" i="12"/>
  <c r="Y14" i="12"/>
  <c r="S14" i="11"/>
  <c r="X14" i="11"/>
  <c r="Z25" i="12"/>
  <c r="V49" i="7"/>
  <c r="Y49" i="7"/>
  <c r="V33" i="10"/>
  <c r="Y33" i="10"/>
  <c r="S21" i="11"/>
  <c r="X21" i="11"/>
  <c r="V51" i="10"/>
  <c r="Y51" i="10"/>
  <c r="V48" i="12"/>
  <c r="Y48" i="12"/>
  <c r="S10" i="12"/>
  <c r="X10" i="12"/>
  <c r="X31" i="12"/>
  <c r="Z24" i="5"/>
  <c r="Y50" i="11"/>
  <c r="V45" i="11"/>
  <c r="Y45" i="11"/>
  <c r="Z36" i="7"/>
  <c r="V29" i="7"/>
  <c r="Y29" i="7"/>
  <c r="Z30" i="11"/>
  <c r="Z48" i="2"/>
  <c r="S41" i="8"/>
  <c r="X41" i="8"/>
  <c r="Z21" i="8"/>
  <c r="S47" i="4"/>
  <c r="X47" i="4"/>
  <c r="S20" i="8"/>
  <c r="X20" i="8"/>
  <c r="Z32" i="6"/>
  <c r="S36" i="6"/>
  <c r="X36" i="6"/>
  <c r="Z31" i="4"/>
  <c r="X9" i="12"/>
  <c r="V9" i="12"/>
  <c r="Y9" i="12"/>
  <c r="S38" i="8"/>
  <c r="X38" i="8"/>
  <c r="S32" i="10"/>
  <c r="X32" i="10"/>
  <c r="Z43" i="12"/>
  <c r="Z54" i="12"/>
  <c r="Z10" i="12"/>
  <c r="V9" i="2"/>
  <c r="Y9" i="2"/>
  <c r="Y20" i="11"/>
  <c r="Z23" i="10"/>
  <c r="Z21" i="11"/>
  <c r="X12" i="8"/>
  <c r="Y25" i="10"/>
  <c r="AD25" i="10"/>
  <c r="S37" i="11"/>
  <c r="S49" i="7"/>
  <c r="X49" i="7"/>
  <c r="Y52" i="12"/>
  <c r="S29" i="7"/>
  <c r="X29" i="7"/>
  <c r="V24" i="12"/>
  <c r="S32" i="6"/>
  <c r="X32" i="6"/>
  <c r="S18" i="7"/>
  <c r="X18" i="7"/>
  <c r="V31" i="4"/>
  <c r="Y31" i="4"/>
  <c r="Y21" i="10"/>
  <c r="Y34" i="11"/>
  <c r="Y51" i="11"/>
  <c r="Y10" i="12"/>
  <c r="S32" i="4"/>
  <c r="X32" i="4"/>
  <c r="V32" i="4"/>
  <c r="Y32" i="4"/>
  <c r="S36" i="4"/>
  <c r="X36" i="4"/>
  <c r="V36" i="4"/>
  <c r="Y36" i="4"/>
  <c r="S48" i="4"/>
  <c r="X48" i="4"/>
  <c r="V48" i="4"/>
  <c r="Y48" i="4"/>
  <c r="S12" i="11"/>
  <c r="X12" i="11"/>
  <c r="V10" i="10"/>
  <c r="Y10" i="10"/>
  <c r="S28" i="4"/>
  <c r="X28" i="4"/>
  <c r="V28" i="4"/>
  <c r="Y28" i="4"/>
  <c r="S14" i="4"/>
  <c r="X14" i="4"/>
  <c r="V14" i="4"/>
  <c r="Y14" i="4"/>
  <c r="Y44" i="7"/>
  <c r="AD49" i="4"/>
  <c r="Y54" i="8"/>
  <c r="V11" i="4"/>
  <c r="Y11" i="4"/>
  <c r="Y49" i="11"/>
  <c r="Z14" i="10"/>
  <c r="S37" i="7"/>
  <c r="X37" i="7"/>
  <c r="S54" i="8"/>
  <c r="X54" i="8"/>
  <c r="S27" i="10"/>
  <c r="X27" i="10"/>
  <c r="Z20" i="11"/>
  <c r="V37" i="11"/>
  <c r="Y37" i="11"/>
  <c r="X42" i="10"/>
  <c r="X42" i="12"/>
  <c r="Z49" i="12"/>
  <c r="Y15" i="8"/>
  <c r="V54" i="10"/>
  <c r="Y28" i="12"/>
  <c r="V40" i="5"/>
  <c r="Y40" i="5"/>
  <c r="Z40" i="5"/>
  <c r="S28" i="12"/>
  <c r="X28" i="12"/>
  <c r="Z24" i="12"/>
  <c r="S36" i="8"/>
  <c r="X36" i="8"/>
  <c r="X33" i="11"/>
  <c r="S40" i="6"/>
  <c r="X40" i="6"/>
  <c r="V23" i="7"/>
  <c r="Y23" i="7"/>
  <c r="S34" i="5"/>
  <c r="X34" i="5"/>
  <c r="S50" i="8"/>
  <c r="X50" i="8"/>
  <c r="Z50" i="8"/>
  <c r="V50" i="8"/>
  <c r="Y50" i="8"/>
  <c r="S33" i="4"/>
  <c r="X33" i="4"/>
  <c r="V33" i="4"/>
  <c r="Y33" i="4"/>
  <c r="V11" i="7"/>
  <c r="Y11" i="7"/>
  <c r="AD37" i="4"/>
  <c r="Z11" i="11"/>
  <c r="S11" i="7"/>
  <c r="V11" i="8"/>
  <c r="Y11" i="8"/>
  <c r="X13" i="7"/>
  <c r="S9" i="6"/>
  <c r="X9" i="6"/>
  <c r="S13" i="6"/>
  <c r="X13" i="6"/>
  <c r="Z13" i="5"/>
  <c r="V37" i="7"/>
  <c r="Y37" i="7"/>
  <c r="S51" i="8"/>
  <c r="X51" i="8"/>
  <c r="S11" i="11"/>
  <c r="X11" i="11"/>
  <c r="S16" i="11"/>
  <c r="X16" i="11"/>
  <c r="S39" i="11"/>
  <c r="X39" i="11"/>
  <c r="Y38" i="12"/>
  <c r="V39" i="7"/>
  <c r="Y39" i="7"/>
  <c r="V30" i="8"/>
  <c r="Y30" i="8"/>
  <c r="V40" i="10"/>
  <c r="Y40" i="10"/>
  <c r="Z54" i="10"/>
  <c r="Z23" i="12"/>
  <c r="X33" i="7"/>
  <c r="Z39" i="11"/>
  <c r="Z40" i="11"/>
  <c r="V53" i="12"/>
  <c r="Y53" i="12"/>
  <c r="S40" i="5"/>
  <c r="X40" i="5"/>
  <c r="Z50" i="4"/>
  <c r="V41" i="8"/>
  <c r="Y41" i="8"/>
  <c r="V47" i="4"/>
  <c r="Y47" i="4"/>
  <c r="Z44" i="7"/>
  <c r="S23" i="7"/>
  <c r="X23" i="7"/>
  <c r="V13" i="5"/>
  <c r="Y13" i="5"/>
  <c r="S11" i="8"/>
  <c r="X11" i="8"/>
  <c r="X13" i="5"/>
  <c r="Z49" i="11"/>
  <c r="S41" i="10"/>
  <c r="X41" i="10"/>
  <c r="S53" i="12"/>
  <c r="X53" i="12"/>
  <c r="Y29" i="6"/>
  <c r="Y36" i="8"/>
  <c r="V16" i="11"/>
  <c r="Y16" i="11"/>
  <c r="S30" i="8"/>
  <c r="X30" i="8"/>
  <c r="S40" i="10"/>
  <c r="X40" i="10"/>
  <c r="X27" i="12"/>
  <c r="Y24" i="12"/>
  <c r="V46" i="6"/>
  <c r="Y46" i="6"/>
  <c r="X47" i="12"/>
  <c r="Y36" i="7"/>
  <c r="Y13" i="12"/>
  <c r="S29" i="4"/>
  <c r="X29" i="4"/>
  <c r="V29" i="4"/>
  <c r="Y29" i="4"/>
  <c r="S23" i="10"/>
  <c r="X23" i="10"/>
  <c r="V23" i="10"/>
  <c r="Y23" i="10"/>
  <c r="AD30" i="4"/>
  <c r="Z45" i="12"/>
  <c r="Y11" i="11"/>
  <c r="Y9" i="7"/>
  <c r="V12" i="12"/>
  <c r="Y12" i="12"/>
  <c r="V13" i="6"/>
  <c r="Y13" i="6"/>
  <c r="S11" i="6"/>
  <c r="X11" i="6"/>
  <c r="S9" i="2"/>
  <c r="X9" i="2"/>
  <c r="Z29" i="11"/>
  <c r="V45" i="12"/>
  <c r="Y45" i="12"/>
  <c r="V24" i="10"/>
  <c r="Y24" i="10"/>
  <c r="V27" i="11"/>
  <c r="Y27" i="11"/>
  <c r="Z31" i="11"/>
  <c r="S44" i="12"/>
  <c r="X44" i="12"/>
  <c r="S39" i="7"/>
  <c r="X39" i="7"/>
  <c r="V22" i="8"/>
  <c r="Y22" i="8"/>
  <c r="S41" i="12"/>
  <c r="X41" i="12"/>
  <c r="V21" i="12"/>
  <c r="Y21" i="12"/>
  <c r="S37" i="12"/>
  <c r="X37" i="12"/>
  <c r="V29" i="11"/>
  <c r="Y29" i="11"/>
  <c r="Z11" i="6"/>
  <c r="S34" i="11"/>
  <c r="X34" i="11"/>
  <c r="Z39" i="5"/>
  <c r="Z52" i="11"/>
  <c r="V53" i="10"/>
  <c r="Y53" i="10"/>
  <c r="Z47" i="11"/>
  <c r="Y47" i="11"/>
  <c r="V50" i="4"/>
  <c r="Y50" i="4"/>
  <c r="Y19" i="5"/>
  <c r="V41" i="7"/>
  <c r="Y41" i="7"/>
  <c r="S40" i="8"/>
  <c r="X40" i="8"/>
  <c r="Z15" i="4"/>
  <c r="S25" i="8"/>
  <c r="X25" i="8"/>
  <c r="V24" i="8"/>
  <c r="Y24" i="8"/>
  <c r="S27" i="6"/>
  <c r="X27" i="6"/>
  <c r="V27" i="6"/>
  <c r="Y27" i="6"/>
  <c r="Z27" i="6"/>
  <c r="S48" i="2"/>
  <c r="X48" i="2"/>
  <c r="V48" i="2"/>
  <c r="Y48" i="2"/>
  <c r="S39" i="2"/>
  <c r="X39" i="2"/>
  <c r="V39" i="2"/>
  <c r="Y39" i="2"/>
  <c r="X45" i="12"/>
  <c r="X13" i="10"/>
  <c r="V12" i="10"/>
  <c r="Z9" i="2"/>
  <c r="X27" i="11"/>
  <c r="Z38" i="10"/>
  <c r="V14" i="8"/>
  <c r="Y14" i="8"/>
  <c r="V44" i="12"/>
  <c r="Y44" i="12"/>
  <c r="S22" i="8"/>
  <c r="X22" i="8"/>
  <c r="S22" i="10"/>
  <c r="X22" i="10"/>
  <c r="Z36" i="10"/>
  <c r="S29" i="11"/>
  <c r="X29" i="11"/>
  <c r="S54" i="12"/>
  <c r="X54" i="12"/>
  <c r="S45" i="6"/>
  <c r="X45" i="6"/>
  <c r="V33" i="11"/>
  <c r="Y33" i="11"/>
  <c r="V26" i="6"/>
  <c r="Y26" i="6"/>
  <c r="V18" i="8"/>
  <c r="Y18" i="8"/>
  <c r="S48" i="7"/>
  <c r="X48" i="7"/>
  <c r="V15" i="4"/>
  <c r="Y15" i="4"/>
  <c r="Z36" i="6"/>
  <c r="Z18" i="7"/>
  <c r="S29" i="5"/>
  <c r="X29" i="5"/>
  <c r="V29" i="5"/>
  <c r="Y29" i="5"/>
  <c r="Z12" i="12"/>
  <c r="Z12" i="10"/>
  <c r="Z33" i="11"/>
  <c r="Y51" i="8"/>
  <c r="Y40" i="12"/>
  <c r="S14" i="8"/>
  <c r="X14" i="8"/>
  <c r="V46" i="8"/>
  <c r="Y46" i="8"/>
  <c r="V22" i="10"/>
  <c r="Y22" i="10"/>
  <c r="S44" i="10"/>
  <c r="X44" i="10"/>
  <c r="V31" i="12"/>
  <c r="Y31" i="12"/>
  <c r="V45" i="6"/>
  <c r="Y45" i="6"/>
  <c r="Y36" i="6"/>
  <c r="Z39" i="2"/>
  <c r="Z28" i="5"/>
  <c r="X37" i="8"/>
  <c r="S32" i="5"/>
  <c r="X32" i="5"/>
  <c r="V32" i="5"/>
  <c r="Y32" i="5"/>
  <c r="S51" i="4"/>
  <c r="X51" i="4"/>
  <c r="V51" i="4"/>
  <c r="Y51" i="4"/>
  <c r="S14" i="7"/>
  <c r="X14" i="7"/>
  <c r="V14" i="7"/>
  <c r="Y14" i="7"/>
  <c r="Z14" i="7"/>
  <c r="Y25" i="12"/>
  <c r="S54" i="4"/>
  <c r="X54" i="4"/>
  <c r="V54" i="4"/>
  <c r="Y54" i="4"/>
  <c r="Z54" i="4"/>
  <c r="S14" i="6"/>
  <c r="X14" i="6"/>
  <c r="V14" i="6"/>
  <c r="Y14" i="6"/>
  <c r="Z14" i="6"/>
  <c r="S45" i="8"/>
  <c r="X45" i="8"/>
  <c r="V45" i="8"/>
  <c r="Y45" i="8"/>
  <c r="S45" i="4"/>
  <c r="X45" i="4"/>
  <c r="Z45" i="4"/>
  <c r="V45" i="4"/>
  <c r="Y45" i="4"/>
  <c r="S10" i="10"/>
  <c r="X10" i="10"/>
  <c r="V9" i="6"/>
  <c r="Y9" i="6"/>
  <c r="S10" i="4"/>
  <c r="X10" i="4"/>
  <c r="X41" i="7"/>
  <c r="V17" i="7"/>
  <c r="Y17" i="7"/>
  <c r="X24" i="8"/>
  <c r="S20" i="10"/>
  <c r="X20" i="10"/>
  <c r="Y30" i="12"/>
  <c r="V27" i="7"/>
  <c r="Y27" i="7"/>
  <c r="V49" i="8"/>
  <c r="Y49" i="8"/>
  <c r="Y36" i="10"/>
  <c r="S25" i="12"/>
  <c r="X25" i="12"/>
  <c r="Z10" i="5"/>
  <c r="Z9" i="4"/>
  <c r="Z46" i="11"/>
  <c r="Z45" i="8"/>
  <c r="V9" i="4"/>
  <c r="Y9" i="4"/>
  <c r="V28" i="5"/>
  <c r="Y28" i="5"/>
  <c r="Z41" i="7"/>
  <c r="V38" i="4"/>
  <c r="Y38" i="4"/>
  <c r="S16" i="2"/>
  <c r="X16" i="2"/>
  <c r="V16" i="2"/>
  <c r="Y16" i="2"/>
  <c r="S16" i="5"/>
  <c r="X16" i="5"/>
  <c r="V16" i="5"/>
  <c r="Y16" i="5"/>
  <c r="S39" i="4"/>
  <c r="X39" i="4"/>
  <c r="V39" i="4"/>
  <c r="Y39" i="4"/>
  <c r="Z39" i="4"/>
  <c r="S53" i="4"/>
  <c r="X53" i="4"/>
  <c r="V53" i="4"/>
  <c r="Y53" i="4"/>
  <c r="Z53" i="4"/>
  <c r="S48" i="5"/>
  <c r="X48" i="5"/>
  <c r="V48" i="5"/>
  <c r="Y48" i="5"/>
  <c r="Z48" i="5"/>
  <c r="S52" i="7"/>
  <c r="X52" i="7"/>
  <c r="V52" i="7"/>
  <c r="Y52" i="7"/>
  <c r="S17" i="7"/>
  <c r="X17" i="7"/>
  <c r="V43" i="8"/>
  <c r="Y43" i="8"/>
  <c r="Z20" i="10"/>
  <c r="S53" i="11"/>
  <c r="X53" i="11"/>
  <c r="S27" i="7"/>
  <c r="X27" i="7"/>
  <c r="Z32" i="10"/>
  <c r="X17" i="12"/>
  <c r="AD17" i="12"/>
  <c r="Z43" i="8"/>
  <c r="Z40" i="8"/>
  <c r="Z38" i="4"/>
  <c r="V48" i="7"/>
  <c r="Y48" i="7"/>
  <c r="Z17" i="2"/>
  <c r="V17" i="2"/>
  <c r="Y17" i="2"/>
  <c r="S46" i="4"/>
  <c r="X46" i="4"/>
  <c r="V46" i="4"/>
  <c r="Y46" i="4"/>
  <c r="Z46" i="4"/>
  <c r="S25" i="5"/>
  <c r="X25" i="5"/>
  <c r="V25" i="5"/>
  <c r="Y25" i="5"/>
  <c r="Z25" i="5"/>
  <c r="S27" i="4"/>
  <c r="X27" i="4"/>
  <c r="Z27" i="4"/>
  <c r="V27" i="4"/>
  <c r="Y27" i="4"/>
  <c r="S40" i="4"/>
  <c r="X40" i="4"/>
  <c r="Z40" i="4"/>
  <c r="V40" i="4"/>
  <c r="Y40" i="4"/>
  <c r="S20" i="5"/>
  <c r="X20" i="5"/>
  <c r="V20" i="5"/>
  <c r="Y20" i="5"/>
  <c r="S53" i="5"/>
  <c r="X53" i="5"/>
  <c r="Z53" i="5"/>
  <c r="V53" i="5"/>
  <c r="Y53" i="5"/>
  <c r="Z16" i="5"/>
  <c r="S50" i="2"/>
  <c r="X50" i="2"/>
  <c r="Z50" i="2"/>
  <c r="V50" i="2"/>
  <c r="Y50" i="2"/>
  <c r="S47" i="5"/>
  <c r="X47" i="5"/>
  <c r="V47" i="5"/>
  <c r="Y47" i="5"/>
  <c r="Z47" i="5"/>
  <c r="V12" i="11"/>
  <c r="Y12" i="11"/>
  <c r="Y20" i="10"/>
  <c r="Y40" i="8"/>
  <c r="Z53" i="11"/>
  <c r="X9" i="4"/>
  <c r="Y31" i="11"/>
  <c r="Z48" i="11"/>
  <c r="S49" i="2"/>
  <c r="X49" i="2"/>
  <c r="V49" i="2"/>
  <c r="Y49" i="2"/>
  <c r="Z49" i="2"/>
  <c r="S26" i="5"/>
  <c r="X26" i="5"/>
  <c r="V26" i="5"/>
  <c r="Y26" i="5"/>
  <c r="Z26" i="5"/>
  <c r="S47" i="2"/>
  <c r="X47" i="2"/>
  <c r="Z47" i="2"/>
  <c r="V47" i="2"/>
  <c r="Y47" i="2"/>
  <c r="S44" i="4"/>
  <c r="X44" i="4"/>
  <c r="Z44" i="4"/>
  <c r="V44" i="4"/>
  <c r="Y44" i="4"/>
  <c r="S27" i="5"/>
  <c r="X27" i="5"/>
  <c r="V27" i="5"/>
  <c r="Y27" i="5"/>
  <c r="S32" i="7"/>
  <c r="X32" i="7"/>
  <c r="V32" i="7"/>
  <c r="Y32" i="7"/>
  <c r="Z32" i="7"/>
  <c r="Z16" i="2"/>
  <c r="AD23" i="5"/>
  <c r="S43" i="4"/>
  <c r="X43" i="4"/>
  <c r="V43" i="4"/>
  <c r="Y43" i="4"/>
  <c r="S53" i="7"/>
  <c r="X53" i="7"/>
  <c r="V53" i="7"/>
  <c r="Y53" i="7"/>
  <c r="Z53" i="7"/>
  <c r="S21" i="5"/>
  <c r="X21" i="5"/>
  <c r="Z21" i="5"/>
  <c r="V21" i="5"/>
  <c r="Y21" i="5"/>
  <c r="S49" i="6"/>
  <c r="X49" i="6"/>
  <c r="V49" i="6"/>
  <c r="Y49" i="6"/>
  <c r="Z49" i="6"/>
  <c r="Y32" i="12"/>
  <c r="Y30" i="11"/>
  <c r="S17" i="5"/>
  <c r="X17" i="5"/>
  <c r="Z17" i="5"/>
  <c r="V17" i="5"/>
  <c r="Y17" i="5"/>
  <c r="S44" i="8"/>
  <c r="X44" i="8"/>
  <c r="V44" i="8"/>
  <c r="Y44" i="8"/>
  <c r="Z44" i="8"/>
  <c r="S43" i="2"/>
  <c r="X43" i="2"/>
  <c r="V43" i="2"/>
  <c r="Y43" i="2"/>
  <c r="Z43" i="2"/>
  <c r="S22" i="5"/>
  <c r="X22" i="5"/>
  <c r="V22" i="5"/>
  <c r="Y22" i="5"/>
  <c r="Z22" i="5"/>
  <c r="S33" i="6"/>
  <c r="X33" i="6"/>
  <c r="V33" i="6"/>
  <c r="Y33" i="6"/>
  <c r="Z33" i="6"/>
  <c r="S53" i="6"/>
  <c r="X53" i="6"/>
  <c r="V53" i="6"/>
  <c r="Y53" i="6"/>
  <c r="Z53" i="6"/>
  <c r="S51" i="7"/>
  <c r="X51" i="7"/>
  <c r="V51" i="7"/>
  <c r="Y51" i="7"/>
  <c r="Z51" i="7"/>
  <c r="S40" i="2"/>
  <c r="X40" i="2"/>
  <c r="V40" i="2"/>
  <c r="Y40" i="2"/>
  <c r="V18" i="5"/>
  <c r="Y18" i="5"/>
  <c r="S18" i="5"/>
  <c r="X18" i="5"/>
  <c r="S45" i="5"/>
  <c r="X45" i="5"/>
  <c r="V45" i="5"/>
  <c r="Y45" i="5"/>
  <c r="S45" i="10"/>
  <c r="X45" i="10"/>
  <c r="V45" i="10"/>
  <c r="Y45" i="10"/>
  <c r="S53" i="2"/>
  <c r="X53" i="2"/>
  <c r="V53" i="2"/>
  <c r="Y53" i="2"/>
  <c r="Z53" i="2"/>
  <c r="S24" i="5"/>
  <c r="X24" i="5"/>
  <c r="V24" i="5"/>
  <c r="Y24" i="5"/>
  <c r="S37" i="6"/>
  <c r="X37" i="6"/>
  <c r="V37" i="6"/>
  <c r="Y37" i="6"/>
  <c r="Z37" i="6"/>
  <c r="S19" i="7"/>
  <c r="X19" i="7"/>
  <c r="V19" i="7"/>
  <c r="Y19" i="7"/>
  <c r="Z19" i="7"/>
  <c r="S29" i="8"/>
  <c r="X29" i="8"/>
  <c r="V29" i="8"/>
  <c r="Y29" i="8"/>
  <c r="Z29" i="8"/>
  <c r="S41" i="4"/>
  <c r="X41" i="4"/>
  <c r="V41" i="4"/>
  <c r="Y41" i="4"/>
  <c r="Z41" i="4"/>
  <c r="S31" i="5"/>
  <c r="X31" i="5"/>
  <c r="V31" i="5"/>
  <c r="Y31" i="5"/>
  <c r="Z31" i="5"/>
  <c r="S22" i="6"/>
  <c r="X22" i="6"/>
  <c r="Z22" i="6"/>
  <c r="V22" i="6"/>
  <c r="Y22" i="6"/>
  <c r="S18" i="10"/>
  <c r="X18" i="10"/>
  <c r="V18" i="10"/>
  <c r="Y18" i="10"/>
  <c r="Z18" i="10"/>
  <c r="S52" i="4"/>
  <c r="X52" i="4"/>
  <c r="Z52" i="4"/>
  <c r="V52" i="4"/>
  <c r="Y52" i="4"/>
  <c r="S37" i="5"/>
  <c r="X37" i="5"/>
  <c r="V37" i="5"/>
  <c r="Y37" i="5"/>
  <c r="S24" i="7"/>
  <c r="X24" i="7"/>
  <c r="Z24" i="7"/>
  <c r="V24" i="7"/>
  <c r="Y24" i="7"/>
  <c r="S12" i="2"/>
  <c r="X12" i="2"/>
  <c r="V12" i="2"/>
  <c r="Y12" i="2"/>
  <c r="Z12" i="2"/>
  <c r="AA56" i="6"/>
  <c r="S34" i="7"/>
  <c r="X34" i="7"/>
  <c r="Z34" i="7"/>
  <c r="V34" i="7"/>
  <c r="Y34" i="7"/>
  <c r="S54" i="11"/>
  <c r="X54" i="11"/>
  <c r="Z54" i="11"/>
  <c r="V54" i="11"/>
  <c r="Y54" i="11"/>
  <c r="V35" i="12"/>
  <c r="Y35" i="12"/>
  <c r="S35" i="12"/>
  <c r="X35" i="12"/>
  <c r="Z35" i="12"/>
  <c r="V26" i="12"/>
  <c r="Y26" i="12"/>
  <c r="S26" i="12"/>
  <c r="X26" i="12"/>
  <c r="Z26" i="12"/>
  <c r="V43" i="10"/>
  <c r="Y43" i="10"/>
  <c r="Z43" i="10"/>
  <c r="S22" i="11"/>
  <c r="X22" i="11"/>
  <c r="V22" i="11"/>
  <c r="Y22" i="11"/>
  <c r="Z22" i="11"/>
  <c r="S33" i="12"/>
  <c r="X33" i="12"/>
  <c r="Z33" i="12"/>
  <c r="Z11" i="12"/>
  <c r="V11" i="12"/>
  <c r="Y11" i="12"/>
  <c r="S48" i="12"/>
  <c r="X48" i="12"/>
  <c r="Z48" i="12"/>
  <c r="Z23" i="11"/>
  <c r="V23" i="11"/>
  <c r="Y23" i="11"/>
  <c r="S23" i="11"/>
  <c r="X23" i="11"/>
  <c r="S10" i="7"/>
  <c r="X10" i="7"/>
  <c r="V10" i="7"/>
  <c r="Y10" i="7"/>
  <c r="Z12" i="6"/>
  <c r="S52" i="2"/>
  <c r="X52" i="2"/>
  <c r="Z52" i="2"/>
  <c r="V52" i="2"/>
  <c r="Y52" i="2"/>
  <c r="V23" i="6"/>
  <c r="Y23" i="6"/>
  <c r="S23" i="6"/>
  <c r="X23" i="6"/>
  <c r="Z23" i="6"/>
  <c r="S25" i="6"/>
  <c r="X25" i="6"/>
  <c r="V25" i="6"/>
  <c r="Y25" i="6"/>
  <c r="Z25" i="6"/>
  <c r="S47" i="6"/>
  <c r="X47" i="6"/>
  <c r="V47" i="6"/>
  <c r="Y47" i="6"/>
  <c r="Z47" i="6"/>
  <c r="S17" i="8"/>
  <c r="X17" i="8"/>
  <c r="Z17" i="8"/>
  <c r="S33" i="8"/>
  <c r="X33" i="8"/>
  <c r="V33" i="8"/>
  <c r="Y33" i="8"/>
  <c r="Z33" i="8"/>
  <c r="S54" i="2"/>
  <c r="X54" i="2"/>
  <c r="Z54" i="2"/>
  <c r="V54" i="2"/>
  <c r="Y54" i="2"/>
  <c r="S30" i="6"/>
  <c r="X30" i="6"/>
  <c r="V30" i="6"/>
  <c r="Y30" i="6"/>
  <c r="Z30" i="6"/>
  <c r="S50" i="6"/>
  <c r="X50" i="6"/>
  <c r="Z50" i="6"/>
  <c r="V50" i="6"/>
  <c r="Y50" i="6"/>
  <c r="S45" i="7"/>
  <c r="X45" i="7"/>
  <c r="Z45" i="7"/>
  <c r="V45" i="7"/>
  <c r="Y45" i="7"/>
  <c r="S26" i="8"/>
  <c r="X26" i="8"/>
  <c r="V26" i="8"/>
  <c r="Y26" i="8"/>
  <c r="Z26" i="8"/>
  <c r="S49" i="10"/>
  <c r="X49" i="10"/>
  <c r="Z49" i="10"/>
  <c r="S17" i="11"/>
  <c r="X17" i="11"/>
  <c r="V17" i="11"/>
  <c r="Y17" i="11"/>
  <c r="S24" i="11"/>
  <c r="X24" i="11"/>
  <c r="V24" i="11"/>
  <c r="Y24" i="11"/>
  <c r="Z24" i="11"/>
  <c r="V39" i="12"/>
  <c r="Y39" i="12"/>
  <c r="Z39" i="12"/>
  <c r="S39" i="12"/>
  <c r="X39" i="12"/>
  <c r="Y12" i="4"/>
  <c r="Y11" i="2"/>
  <c r="Y32" i="10"/>
  <c r="X42" i="11"/>
  <c r="AD42" i="11"/>
  <c r="AA56" i="4"/>
  <c r="S30" i="5"/>
  <c r="X30" i="5"/>
  <c r="V30" i="5"/>
  <c r="Y30" i="5"/>
  <c r="Z30" i="5"/>
  <c r="S16" i="10"/>
  <c r="X16" i="10"/>
  <c r="V16" i="10"/>
  <c r="Y16" i="10"/>
  <c r="Z16" i="10"/>
  <c r="S31" i="6"/>
  <c r="X31" i="6"/>
  <c r="Z31" i="6"/>
  <c r="V31" i="6"/>
  <c r="Y31" i="6"/>
  <c r="V30" i="7"/>
  <c r="Y30" i="7"/>
  <c r="Z30" i="7"/>
  <c r="S30" i="7"/>
  <c r="X30" i="7"/>
  <c r="V19" i="8"/>
  <c r="Y19" i="8"/>
  <c r="S19" i="8"/>
  <c r="X19" i="8"/>
  <c r="V35" i="8"/>
  <c r="Y35" i="8"/>
  <c r="S35" i="8"/>
  <c r="X35" i="8"/>
  <c r="S36" i="5"/>
  <c r="X36" i="5"/>
  <c r="Z36" i="5"/>
  <c r="V36" i="5"/>
  <c r="Y36" i="5"/>
  <c r="S34" i="6"/>
  <c r="X34" i="6"/>
  <c r="V34" i="6"/>
  <c r="Y34" i="6"/>
  <c r="Z34" i="6"/>
  <c r="S26" i="7"/>
  <c r="X26" i="7"/>
  <c r="V26" i="7"/>
  <c r="Y26" i="7"/>
  <c r="Z26" i="7"/>
  <c r="S26" i="10"/>
  <c r="X26" i="10"/>
  <c r="Z26" i="10"/>
  <c r="V26" i="10"/>
  <c r="Y26" i="10"/>
  <c r="S28" i="10"/>
  <c r="X28" i="10"/>
  <c r="V28" i="10"/>
  <c r="Y28" i="10"/>
  <c r="AA56" i="2"/>
  <c r="S38" i="5"/>
  <c r="X38" i="5"/>
  <c r="V38" i="5"/>
  <c r="Y38" i="5"/>
  <c r="Z38" i="5"/>
  <c r="S35" i="6"/>
  <c r="X35" i="6"/>
  <c r="V35" i="6"/>
  <c r="Y35" i="6"/>
  <c r="Z35" i="6"/>
  <c r="S42" i="7"/>
  <c r="X42" i="7"/>
  <c r="V42" i="7"/>
  <c r="Y42" i="7"/>
  <c r="Z42" i="7"/>
  <c r="S23" i="8"/>
  <c r="X23" i="8"/>
  <c r="V23" i="8"/>
  <c r="Y23" i="8"/>
  <c r="S39" i="8"/>
  <c r="X39" i="8"/>
  <c r="V39" i="8"/>
  <c r="Y39" i="8"/>
  <c r="S15" i="5"/>
  <c r="X15" i="5"/>
  <c r="Z15" i="5"/>
  <c r="V15" i="5"/>
  <c r="Y15" i="5"/>
  <c r="S38" i="6"/>
  <c r="X38" i="6"/>
  <c r="V38" i="6"/>
  <c r="Y38" i="6"/>
  <c r="Z38" i="6"/>
  <c r="S16" i="8"/>
  <c r="X16" i="8"/>
  <c r="V16" i="8"/>
  <c r="Y16" i="8"/>
  <c r="Z16" i="8"/>
  <c r="S19" i="11"/>
  <c r="X19" i="11"/>
  <c r="V19" i="11"/>
  <c r="Y19" i="11"/>
  <c r="S50" i="10"/>
  <c r="X50" i="10"/>
  <c r="V50" i="10"/>
  <c r="Y50" i="10"/>
  <c r="S10" i="5"/>
  <c r="X10" i="5"/>
  <c r="V10" i="5"/>
  <c r="Y10" i="5"/>
  <c r="Y48" i="11"/>
  <c r="S51" i="2"/>
  <c r="X51" i="2"/>
  <c r="V51" i="2"/>
  <c r="Y51" i="2"/>
  <c r="Z51" i="2"/>
  <c r="S39" i="6"/>
  <c r="X39" i="6"/>
  <c r="V39" i="6"/>
  <c r="Y39" i="6"/>
  <c r="Z39" i="6"/>
  <c r="S46" i="7"/>
  <c r="X46" i="7"/>
  <c r="V46" i="7"/>
  <c r="Y46" i="7"/>
  <c r="Z46" i="7"/>
  <c r="S28" i="8"/>
  <c r="X28" i="8"/>
  <c r="V28" i="8"/>
  <c r="Y28" i="8"/>
  <c r="Z28" i="8"/>
  <c r="S35" i="2"/>
  <c r="X35" i="2"/>
  <c r="Z35" i="2"/>
  <c r="V35" i="2"/>
  <c r="Y35" i="2"/>
  <c r="S46" i="6"/>
  <c r="X46" i="6"/>
  <c r="Z46" i="6"/>
  <c r="S46" i="10"/>
  <c r="X46" i="10"/>
  <c r="V46" i="10"/>
  <c r="Y46" i="10"/>
  <c r="S38" i="11"/>
  <c r="X38" i="11"/>
  <c r="V38" i="11"/>
  <c r="Y38" i="11"/>
  <c r="Z38" i="11"/>
  <c r="Z28" i="10"/>
  <c r="S18" i="6"/>
  <c r="X18" i="6"/>
  <c r="V18" i="6"/>
  <c r="Y18" i="6"/>
  <c r="Z18" i="6"/>
  <c r="S28" i="2"/>
  <c r="X28" i="2"/>
  <c r="Z28" i="2"/>
  <c r="V28" i="2"/>
  <c r="Y28" i="2"/>
  <c r="S20" i="7"/>
  <c r="X20" i="7"/>
  <c r="V20" i="7"/>
  <c r="Y20" i="7"/>
  <c r="S32" i="8"/>
  <c r="X32" i="8"/>
  <c r="V32" i="8"/>
  <c r="Y32" i="8"/>
  <c r="Z32" i="8"/>
  <c r="S48" i="10"/>
  <c r="X48" i="10"/>
  <c r="V48" i="10"/>
  <c r="Y48" i="10"/>
  <c r="Z48" i="10"/>
  <c r="S48" i="8"/>
  <c r="X48" i="8"/>
  <c r="V48" i="8"/>
  <c r="Y48" i="8"/>
  <c r="Z48" i="8"/>
  <c r="Z50" i="12"/>
  <c r="Y54" i="12"/>
  <c r="Y13" i="10"/>
  <c r="X13" i="2"/>
  <c r="S15" i="8"/>
  <c r="X15" i="8"/>
  <c r="Y54" i="10"/>
  <c r="Z33" i="7"/>
  <c r="Y41" i="12"/>
  <c r="X36" i="10"/>
  <c r="S41" i="2"/>
  <c r="X41" i="2"/>
  <c r="Z41" i="2"/>
  <c r="V41" i="2"/>
  <c r="Y41" i="2"/>
  <c r="S54" i="5"/>
  <c r="X54" i="5"/>
  <c r="V54" i="5"/>
  <c r="Y54" i="5"/>
  <c r="Z54" i="5"/>
  <c r="S50" i="5"/>
  <c r="X50" i="5"/>
  <c r="V50" i="5"/>
  <c r="Y50" i="5"/>
  <c r="Z50" i="5"/>
  <c r="S44" i="6"/>
  <c r="X44" i="6"/>
  <c r="V44" i="6"/>
  <c r="Y44" i="6"/>
  <c r="S21" i="2"/>
  <c r="X21" i="2"/>
  <c r="V21" i="2"/>
  <c r="Y21" i="2"/>
  <c r="Z21" i="2"/>
  <c r="S25" i="2"/>
  <c r="X25" i="2"/>
  <c r="V25" i="2"/>
  <c r="Y25" i="2"/>
  <c r="Z25" i="2"/>
  <c r="S29" i="2"/>
  <c r="X29" i="2"/>
  <c r="Z29" i="2"/>
  <c r="V29" i="2"/>
  <c r="Y29" i="2"/>
  <c r="S33" i="2"/>
  <c r="X33" i="2"/>
  <c r="V33" i="2"/>
  <c r="Y33" i="2"/>
  <c r="Z33" i="2"/>
  <c r="S52" i="5"/>
  <c r="X52" i="5"/>
  <c r="Z52" i="5"/>
  <c r="V52" i="5"/>
  <c r="Y52" i="5"/>
  <c r="S42" i="6"/>
  <c r="X42" i="6"/>
  <c r="V42" i="6"/>
  <c r="Y42" i="6"/>
  <c r="Z42" i="6"/>
  <c r="V54" i="7"/>
  <c r="Y54" i="7"/>
  <c r="S54" i="7"/>
  <c r="X54" i="7"/>
  <c r="Z54" i="7"/>
  <c r="S47" i="8"/>
  <c r="X47" i="8"/>
  <c r="V47" i="8"/>
  <c r="Y47" i="8"/>
  <c r="S21" i="7"/>
  <c r="X21" i="7"/>
  <c r="V21" i="7"/>
  <c r="Y21" i="7"/>
  <c r="Z21" i="7"/>
  <c r="S38" i="7"/>
  <c r="X38" i="7"/>
  <c r="V38" i="7"/>
  <c r="Y38" i="7"/>
  <c r="Z38" i="7"/>
  <c r="S42" i="8"/>
  <c r="X42" i="8"/>
  <c r="V42" i="8"/>
  <c r="Y42" i="8"/>
  <c r="Z42" i="8"/>
  <c r="S35" i="11"/>
  <c r="X35" i="11"/>
  <c r="V35" i="11"/>
  <c r="Y35" i="11"/>
  <c r="Z35" i="11"/>
  <c r="Z44" i="6"/>
  <c r="S40" i="7"/>
  <c r="X40" i="7"/>
  <c r="V40" i="7"/>
  <c r="Y40" i="7"/>
  <c r="Z40" i="7"/>
  <c r="S49" i="5"/>
  <c r="X49" i="5"/>
  <c r="Z49" i="5"/>
  <c r="V49" i="5"/>
  <c r="Y49" i="5"/>
  <c r="S43" i="5"/>
  <c r="X43" i="5"/>
  <c r="V43" i="5"/>
  <c r="Y43" i="5"/>
  <c r="Z43" i="5"/>
  <c r="S24" i="2"/>
  <c r="X24" i="2"/>
  <c r="Z24" i="2"/>
  <c r="V24" i="2"/>
  <c r="Y24" i="2"/>
  <c r="S44" i="5"/>
  <c r="X44" i="5"/>
  <c r="V44" i="5"/>
  <c r="Y44" i="5"/>
  <c r="S15" i="6"/>
  <c r="X15" i="6"/>
  <c r="Z15" i="6"/>
  <c r="V15" i="6"/>
  <c r="Y15" i="6"/>
  <c r="S16" i="7"/>
  <c r="X16" i="7"/>
  <c r="V16" i="7"/>
  <c r="Y16" i="7"/>
  <c r="S35" i="7"/>
  <c r="X35" i="7"/>
  <c r="V35" i="7"/>
  <c r="Y35" i="7"/>
  <c r="Z35" i="7"/>
  <c r="S43" i="11"/>
  <c r="X43" i="11"/>
  <c r="V43" i="11"/>
  <c r="Y43" i="11"/>
  <c r="Z43" i="11"/>
  <c r="X46" i="12"/>
  <c r="Y26" i="11"/>
  <c r="X11" i="2"/>
  <c r="V38" i="10"/>
  <c r="Y38" i="10"/>
  <c r="Z15" i="8"/>
  <c r="Y18" i="12"/>
  <c r="X37" i="11"/>
  <c r="Z20" i="7"/>
  <c r="V33" i="7"/>
  <c r="Y33" i="7"/>
  <c r="Y33" i="12"/>
  <c r="Z10" i="7"/>
  <c r="Y12" i="5"/>
  <c r="S41" i="5"/>
  <c r="X41" i="5"/>
  <c r="V41" i="5"/>
  <c r="Y41" i="5"/>
  <c r="S16" i="6"/>
  <c r="X16" i="6"/>
  <c r="V16" i="6"/>
  <c r="Y16" i="6"/>
  <c r="Z16" i="6"/>
  <c r="S51" i="5"/>
  <c r="X51" i="5"/>
  <c r="Z51" i="5"/>
  <c r="V51" i="5"/>
  <c r="Y51" i="5"/>
  <c r="S18" i="2"/>
  <c r="X18" i="2"/>
  <c r="V18" i="2"/>
  <c r="Y18" i="2"/>
  <c r="Z18" i="2"/>
  <c r="S22" i="2"/>
  <c r="X22" i="2"/>
  <c r="Z22" i="2"/>
  <c r="V22" i="2"/>
  <c r="Y22" i="2"/>
  <c r="S26" i="2"/>
  <c r="X26" i="2"/>
  <c r="Z26" i="2"/>
  <c r="V26" i="2"/>
  <c r="Y26" i="2"/>
  <c r="S30" i="2"/>
  <c r="X30" i="2"/>
  <c r="V30" i="2"/>
  <c r="Y30" i="2"/>
  <c r="Z30" i="2"/>
  <c r="S33" i="5"/>
  <c r="X33" i="5"/>
  <c r="V33" i="5"/>
  <c r="Y33" i="5"/>
  <c r="Z33" i="5"/>
  <c r="S19" i="6"/>
  <c r="X19" i="6"/>
  <c r="V19" i="6"/>
  <c r="Y19" i="6"/>
  <c r="S43" i="6"/>
  <c r="X43" i="6"/>
  <c r="V43" i="6"/>
  <c r="Y43" i="6"/>
  <c r="Z43" i="6"/>
  <c r="S31" i="7"/>
  <c r="X31" i="7"/>
  <c r="V31" i="7"/>
  <c r="Y31" i="7"/>
  <c r="Z31" i="7"/>
  <c r="S53" i="8"/>
  <c r="X53" i="8"/>
  <c r="V53" i="8"/>
  <c r="Y53" i="8"/>
  <c r="Z53" i="8"/>
  <c r="S9" i="8"/>
  <c r="X9" i="8"/>
  <c r="Z9" i="8"/>
  <c r="V9" i="8"/>
  <c r="Y9" i="8"/>
  <c r="S28" i="11"/>
  <c r="X28" i="11"/>
  <c r="V28" i="11"/>
  <c r="Y28" i="11"/>
  <c r="Z28" i="11"/>
  <c r="S51" i="6"/>
  <c r="X51" i="6"/>
  <c r="Z51" i="6"/>
  <c r="V51" i="6"/>
  <c r="Y51" i="6"/>
  <c r="S22" i="7"/>
  <c r="X22" i="7"/>
  <c r="V22" i="7"/>
  <c r="Y22" i="7"/>
  <c r="Z22" i="7"/>
  <c r="V51" i="12"/>
  <c r="Y51" i="12"/>
  <c r="S51" i="12"/>
  <c r="X51" i="12"/>
  <c r="S41" i="11"/>
  <c r="X41" i="11"/>
  <c r="V41" i="11"/>
  <c r="Y41" i="11"/>
  <c r="Y36" i="12"/>
  <c r="V12" i="6"/>
  <c r="Y12" i="6"/>
  <c r="S12" i="6"/>
  <c r="X12" i="6"/>
  <c r="S22" i="12"/>
  <c r="X22" i="12"/>
  <c r="V22" i="12"/>
  <c r="Y22" i="12"/>
  <c r="Z27" i="11"/>
  <c r="S36" i="2"/>
  <c r="X36" i="2"/>
  <c r="V36" i="2"/>
  <c r="Y36" i="2"/>
  <c r="Z36" i="2"/>
  <c r="S20" i="2"/>
  <c r="X20" i="2"/>
  <c r="V20" i="2"/>
  <c r="Y20" i="2"/>
  <c r="Z20" i="2"/>
  <c r="S32" i="2"/>
  <c r="X32" i="2"/>
  <c r="V32" i="2"/>
  <c r="Y32" i="2"/>
  <c r="Z32" i="2"/>
  <c r="S41" i="6"/>
  <c r="X41" i="6"/>
  <c r="Z41" i="6"/>
  <c r="V41" i="6"/>
  <c r="Y41" i="6"/>
  <c r="S34" i="10"/>
  <c r="X34" i="10"/>
  <c r="V34" i="10"/>
  <c r="Y34" i="10"/>
  <c r="Z46" i="12"/>
  <c r="X38" i="10"/>
  <c r="S31" i="11"/>
  <c r="X31" i="11"/>
  <c r="Z31" i="12"/>
  <c r="Z26" i="11"/>
  <c r="S46" i="5"/>
  <c r="X46" i="5"/>
  <c r="V46" i="5"/>
  <c r="Y46" i="5"/>
  <c r="Z46" i="5"/>
  <c r="S21" i="6"/>
  <c r="X21" i="6"/>
  <c r="V21" i="6"/>
  <c r="Y21" i="6"/>
  <c r="Z21" i="6"/>
  <c r="S42" i="5"/>
  <c r="X42" i="5"/>
  <c r="Z42" i="5"/>
  <c r="V42" i="5"/>
  <c r="Y42" i="5"/>
  <c r="S17" i="6"/>
  <c r="X17" i="6"/>
  <c r="Z17" i="6"/>
  <c r="V17" i="6"/>
  <c r="Y17" i="6"/>
  <c r="S19" i="2"/>
  <c r="X19" i="2"/>
  <c r="V19" i="2"/>
  <c r="Y19" i="2"/>
  <c r="Z19" i="2"/>
  <c r="S23" i="2"/>
  <c r="X23" i="2"/>
  <c r="V23" i="2"/>
  <c r="Y23" i="2"/>
  <c r="Z23" i="2"/>
  <c r="S27" i="2"/>
  <c r="X27" i="2"/>
  <c r="Z27" i="2"/>
  <c r="V27" i="2"/>
  <c r="Y27" i="2"/>
  <c r="S31" i="2"/>
  <c r="X31" i="2"/>
  <c r="Z31" i="2"/>
  <c r="V31" i="2"/>
  <c r="Y31" i="2"/>
  <c r="S35" i="5"/>
  <c r="X35" i="5"/>
  <c r="V35" i="5"/>
  <c r="Y35" i="5"/>
  <c r="Z35" i="5"/>
  <c r="S28" i="6"/>
  <c r="X28" i="6"/>
  <c r="Z28" i="6"/>
  <c r="V28" i="6"/>
  <c r="Y28" i="6"/>
  <c r="S54" i="6"/>
  <c r="X54" i="6"/>
  <c r="V54" i="6"/>
  <c r="Y54" i="6"/>
  <c r="Z54" i="6"/>
  <c r="S52" i="8"/>
  <c r="X52" i="8"/>
  <c r="V52" i="8"/>
  <c r="Y52" i="8"/>
  <c r="Z52" i="8"/>
  <c r="S52" i="6"/>
  <c r="X52" i="6"/>
  <c r="V52" i="6"/>
  <c r="Y52" i="6"/>
  <c r="Z52" i="6"/>
  <c r="S31" i="8"/>
  <c r="X31" i="8"/>
  <c r="V31" i="8"/>
  <c r="Y31" i="8"/>
  <c r="S14" i="10"/>
  <c r="X14" i="10"/>
  <c r="V14" i="10"/>
  <c r="Y14" i="10"/>
  <c r="S34" i="2"/>
  <c r="X34" i="2"/>
  <c r="Z34" i="2"/>
  <c r="V34" i="2"/>
  <c r="Y34" i="2"/>
  <c r="S15" i="7"/>
  <c r="X15" i="7"/>
  <c r="Z15" i="7"/>
  <c r="V15" i="7"/>
  <c r="Y15" i="7"/>
  <c r="S50" i="7"/>
  <c r="X50" i="7"/>
  <c r="V50" i="7"/>
  <c r="Y50" i="7"/>
  <c r="Z50" i="7"/>
  <c r="V27" i="8"/>
  <c r="Y27" i="8"/>
  <c r="S27" i="8"/>
  <c r="X27" i="8"/>
  <c r="Z28" i="7"/>
  <c r="S28" i="7"/>
  <c r="X28" i="7"/>
  <c r="V28" i="7"/>
  <c r="Y28" i="7"/>
  <c r="S19" i="12"/>
  <c r="X19" i="12"/>
  <c r="V19" i="12"/>
  <c r="Y19" i="12"/>
  <c r="S37" i="2"/>
  <c r="X37" i="2"/>
  <c r="Z37" i="2"/>
  <c r="V37" i="2"/>
  <c r="Y37" i="2"/>
  <c r="S44" i="2"/>
  <c r="X44" i="2"/>
  <c r="V44" i="2"/>
  <c r="Y44" i="2"/>
  <c r="Z44" i="2"/>
  <c r="S15" i="2"/>
  <c r="X15" i="2"/>
  <c r="V15" i="2"/>
  <c r="Y15" i="2"/>
  <c r="Z15" i="2"/>
  <c r="S17" i="4"/>
  <c r="X17" i="4"/>
  <c r="Z17" i="4"/>
  <c r="V17" i="4"/>
  <c r="Y17" i="4"/>
  <c r="S21" i="4"/>
  <c r="X21" i="4"/>
  <c r="Z21" i="4"/>
  <c r="V21" i="4"/>
  <c r="Y21" i="4"/>
  <c r="S25" i="4"/>
  <c r="X25" i="4"/>
  <c r="V25" i="4"/>
  <c r="Y25" i="4"/>
  <c r="Z25" i="4"/>
  <c r="V29" i="10"/>
  <c r="Y29" i="10"/>
  <c r="Z29" i="10"/>
  <c r="S29" i="10"/>
  <c r="X29" i="10"/>
  <c r="S32" i="11"/>
  <c r="X32" i="11"/>
  <c r="V32" i="11"/>
  <c r="Y32" i="11"/>
  <c r="S15" i="12"/>
  <c r="X15" i="12"/>
  <c r="V15" i="12"/>
  <c r="Y15" i="12"/>
  <c r="Z32" i="11"/>
  <c r="Y12" i="10"/>
  <c r="AA56" i="7"/>
  <c r="S38" i="2"/>
  <c r="X38" i="2"/>
  <c r="Z38" i="2"/>
  <c r="V38" i="2"/>
  <c r="Y38" i="2"/>
  <c r="S45" i="2"/>
  <c r="X45" i="2"/>
  <c r="V45" i="2"/>
  <c r="Y45" i="2"/>
  <c r="Z45" i="2"/>
  <c r="S14" i="2"/>
  <c r="X14" i="2"/>
  <c r="Z14" i="2"/>
  <c r="V14" i="2"/>
  <c r="Y14" i="2"/>
  <c r="S18" i="4"/>
  <c r="X18" i="4"/>
  <c r="V18" i="4"/>
  <c r="Y18" i="4"/>
  <c r="Z18" i="4"/>
  <c r="S22" i="4"/>
  <c r="X22" i="4"/>
  <c r="V22" i="4"/>
  <c r="Y22" i="4"/>
  <c r="Z22" i="4"/>
  <c r="S26" i="4"/>
  <c r="X26" i="4"/>
  <c r="V26" i="4"/>
  <c r="Y26" i="4"/>
  <c r="Z26" i="4"/>
  <c r="V31" i="10"/>
  <c r="Y31" i="10"/>
  <c r="Z31" i="10"/>
  <c r="S31" i="10"/>
  <c r="X31" i="10"/>
  <c r="S15" i="11"/>
  <c r="X15" i="11"/>
  <c r="V15" i="11"/>
  <c r="Y15" i="11"/>
  <c r="S15" i="10"/>
  <c r="X15" i="10"/>
  <c r="V15" i="10"/>
  <c r="Y15" i="10"/>
  <c r="X19" i="10"/>
  <c r="X20" i="11"/>
  <c r="X11" i="7"/>
  <c r="Z9" i="7"/>
  <c r="Y10" i="4"/>
  <c r="S10" i="2"/>
  <c r="X10" i="2"/>
  <c r="V10" i="2"/>
  <c r="Y10" i="2"/>
  <c r="Z10" i="2"/>
  <c r="S19" i="4"/>
  <c r="X19" i="4"/>
  <c r="V19" i="4"/>
  <c r="Y19" i="4"/>
  <c r="Z19" i="4"/>
  <c r="S23" i="4"/>
  <c r="X23" i="4"/>
  <c r="V23" i="4"/>
  <c r="Y23" i="4"/>
  <c r="Z23" i="4"/>
  <c r="Z35" i="10"/>
  <c r="S35" i="10"/>
  <c r="X35" i="10"/>
  <c r="V35" i="10"/>
  <c r="Y35" i="10"/>
  <c r="S16" i="12"/>
  <c r="X16" i="12"/>
  <c r="V16" i="12"/>
  <c r="Y16" i="12"/>
  <c r="Z16" i="12"/>
  <c r="S30" i="10"/>
  <c r="X30" i="10"/>
  <c r="V30" i="10"/>
  <c r="Y30" i="10"/>
  <c r="Z15" i="12"/>
  <c r="Y34" i="12"/>
  <c r="Z15" i="11"/>
  <c r="V10" i="6"/>
  <c r="Y10" i="6"/>
  <c r="S10" i="6"/>
  <c r="X10" i="6"/>
  <c r="X50" i="12"/>
  <c r="AA56" i="8"/>
  <c r="X11" i="12"/>
  <c r="AA56" i="10"/>
  <c r="S42" i="2"/>
  <c r="X42" i="2"/>
  <c r="Z42" i="2"/>
  <c r="V42" i="2"/>
  <c r="Y42" i="2"/>
  <c r="S16" i="4"/>
  <c r="X16" i="4"/>
  <c r="V16" i="4"/>
  <c r="Y16" i="4"/>
  <c r="Z16" i="4"/>
  <c r="S20" i="4"/>
  <c r="X20" i="4"/>
  <c r="V20" i="4"/>
  <c r="Y20" i="4"/>
  <c r="Z20" i="4"/>
  <c r="S24" i="4"/>
  <c r="X24" i="4"/>
  <c r="V24" i="4"/>
  <c r="Y24" i="4"/>
  <c r="Z24" i="4"/>
  <c r="S24" i="6"/>
  <c r="X24" i="6"/>
  <c r="V24" i="6"/>
  <c r="Y24" i="6"/>
  <c r="Z24" i="6"/>
  <c r="V39" i="10"/>
  <c r="Y39" i="10"/>
  <c r="S39" i="10"/>
  <c r="X39" i="10"/>
  <c r="Z39" i="10"/>
  <c r="V11" i="10"/>
  <c r="Y11" i="10"/>
  <c r="S11" i="10"/>
  <c r="X11" i="10"/>
  <c r="S47" i="10"/>
  <c r="X47" i="10"/>
  <c r="V47" i="10"/>
  <c r="Y47" i="10"/>
  <c r="Z47" i="10"/>
  <c r="S20" i="12"/>
  <c r="X20" i="12"/>
  <c r="V20" i="12"/>
  <c r="Y20" i="12"/>
  <c r="S36" i="11"/>
  <c r="X36" i="11"/>
  <c r="V36" i="11"/>
  <c r="Y36" i="11"/>
  <c r="Z15" i="10"/>
  <c r="Y50" i="12"/>
  <c r="Z9" i="10"/>
  <c r="V9" i="10"/>
  <c r="Y9" i="10"/>
  <c r="S9" i="10"/>
  <c r="X9" i="10"/>
  <c r="AA56" i="11"/>
  <c r="AA56" i="5"/>
  <c r="V9" i="11"/>
  <c r="Y9" i="11"/>
  <c r="Z9" i="11"/>
  <c r="S9" i="11"/>
  <c r="X9" i="11"/>
  <c r="X11" i="5"/>
  <c r="Z13" i="4"/>
  <c r="V13" i="4"/>
  <c r="Y13" i="4"/>
  <c r="S13" i="4"/>
  <c r="X13" i="4"/>
  <c r="S10" i="8"/>
  <c r="X10" i="8"/>
  <c r="Z10" i="8"/>
  <c r="V10" i="8"/>
  <c r="Y10" i="8"/>
  <c r="AA56" i="12"/>
  <c r="S10" i="11"/>
  <c r="X10" i="11"/>
  <c r="Z10" i="11"/>
  <c r="V10" i="11"/>
  <c r="Y10" i="11"/>
  <c r="AD21" i="8"/>
  <c r="AD44" i="11"/>
  <c r="AD47" i="7"/>
  <c r="AD48" i="6"/>
  <c r="AD20" i="8"/>
  <c r="AD25" i="11"/>
  <c r="AD35" i="4"/>
  <c r="AD17" i="10"/>
  <c r="AD21" i="10"/>
  <c r="AD12" i="4"/>
  <c r="AD41" i="8"/>
  <c r="AD12" i="7"/>
  <c r="AD32" i="12"/>
  <c r="AD12" i="11"/>
  <c r="AD42" i="4"/>
  <c r="AD29" i="6"/>
  <c r="AD25" i="12"/>
  <c r="AD52" i="10"/>
  <c r="AD40" i="12"/>
  <c r="AD25" i="8"/>
  <c r="AD54" i="8"/>
  <c r="AD31" i="4"/>
  <c r="AD52" i="12"/>
  <c r="AD46" i="2"/>
  <c r="AD13" i="7"/>
  <c r="AD26" i="6"/>
  <c r="AD11" i="8"/>
  <c r="AD44" i="7"/>
  <c r="AD34" i="5"/>
  <c r="AD37" i="12"/>
  <c r="AD11" i="2"/>
  <c r="AD39" i="11"/>
  <c r="AD41" i="10"/>
  <c r="AD45" i="6"/>
  <c r="AD13" i="8"/>
  <c r="AD12" i="10"/>
  <c r="AD13" i="10"/>
  <c r="AD29" i="4"/>
  <c r="AD37" i="7"/>
  <c r="AD42" i="10"/>
  <c r="AD27" i="10"/>
  <c r="AD36" i="4"/>
  <c r="AD18" i="11"/>
  <c r="AD34" i="12"/>
  <c r="AD11" i="4"/>
  <c r="AD48" i="4"/>
  <c r="AD51" i="11"/>
  <c r="AD43" i="12"/>
  <c r="AD45" i="11"/>
  <c r="AD10" i="12"/>
  <c r="AD21" i="11"/>
  <c r="AD30" i="12"/>
  <c r="AD29" i="12"/>
  <c r="AD46" i="11"/>
  <c r="AD49" i="8"/>
  <c r="AD53" i="10"/>
  <c r="AD30" i="8"/>
  <c r="AD9" i="2"/>
  <c r="AD32" i="6"/>
  <c r="AD14" i="12"/>
  <c r="AD13" i="12"/>
  <c r="AD13" i="2"/>
  <c r="AD9" i="5"/>
  <c r="AD13" i="11"/>
  <c r="AD50" i="11"/>
  <c r="AD9" i="12"/>
  <c r="AD39" i="7"/>
  <c r="AD28" i="4"/>
  <c r="AD40" i="10"/>
  <c r="AD36" i="7"/>
  <c r="AD12" i="8"/>
  <c r="AD54" i="10"/>
  <c r="AD49" i="2"/>
  <c r="AD20" i="11"/>
  <c r="AD19" i="10"/>
  <c r="AD36" i="12"/>
  <c r="AD33" i="10"/>
  <c r="AD14" i="11"/>
  <c r="AD29" i="5"/>
  <c r="AD33" i="11"/>
  <c r="AD54" i="11"/>
  <c r="AD49" i="7"/>
  <c r="AD10" i="4"/>
  <c r="AD38" i="8"/>
  <c r="AD33" i="6"/>
  <c r="AD30" i="11"/>
  <c r="AD17" i="2"/>
  <c r="AD51" i="4"/>
  <c r="AD45" i="12"/>
  <c r="AD13" i="5"/>
  <c r="AD23" i="7"/>
  <c r="AD42" i="12"/>
  <c r="AD32" i="4"/>
  <c r="AD29" i="7"/>
  <c r="AD39" i="5"/>
  <c r="AD23" i="8"/>
  <c r="AD24" i="11"/>
  <c r="AD45" i="7"/>
  <c r="AD35" i="12"/>
  <c r="AD18" i="8"/>
  <c r="AD13" i="6"/>
  <c r="AD50" i="4"/>
  <c r="AD23" i="12"/>
  <c r="AD49" i="11"/>
  <c r="AD52" i="11"/>
  <c r="AD45" i="10"/>
  <c r="AD18" i="5"/>
  <c r="AD15" i="4"/>
  <c r="AD27" i="12"/>
  <c r="AD47" i="12"/>
  <c r="AD28" i="12"/>
  <c r="AD40" i="11"/>
  <c r="AD49" i="12"/>
  <c r="AD14" i="4"/>
  <c r="AD37" i="8"/>
  <c r="AD10" i="10"/>
  <c r="AD37" i="10"/>
  <c r="AD37" i="11"/>
  <c r="AD44" i="4"/>
  <c r="AD36" i="8"/>
  <c r="AD33" i="4"/>
  <c r="AD26" i="8"/>
  <c r="AD38" i="12"/>
  <c r="AD39" i="8"/>
  <c r="AD17" i="5"/>
  <c r="AD16" i="5"/>
  <c r="AD53" i="11"/>
  <c r="AD51" i="8"/>
  <c r="AD18" i="7"/>
  <c r="AD19" i="5"/>
  <c r="AD24" i="12"/>
  <c r="AD16" i="11"/>
  <c r="AD48" i="2"/>
  <c r="AD38" i="4"/>
  <c r="AD27" i="4"/>
  <c r="AD15" i="5"/>
  <c r="AD11" i="5"/>
  <c r="AD53" i="6"/>
  <c r="AD9" i="6"/>
  <c r="AD22" i="8"/>
  <c r="AD50" i="8"/>
  <c r="AD36" i="10"/>
  <c r="AD11" i="11"/>
  <c r="AD41" i="12"/>
  <c r="AD32" i="5"/>
  <c r="AD36" i="6"/>
  <c r="AD23" i="10"/>
  <c r="AD11" i="6"/>
  <c r="AD33" i="12"/>
  <c r="AD51" i="10"/>
  <c r="AD40" i="8"/>
  <c r="AD40" i="4"/>
  <c r="AD40" i="5"/>
  <c r="AD34" i="7"/>
  <c r="AD27" i="5"/>
  <c r="AD50" i="2"/>
  <c r="AD46" i="8"/>
  <c r="AD40" i="6"/>
  <c r="AD47" i="4"/>
  <c r="AD26" i="12"/>
  <c r="AD48" i="7"/>
  <c r="AD14" i="8"/>
  <c r="AD12" i="12"/>
  <c r="AD15" i="8"/>
  <c r="AD23" i="11"/>
  <c r="AD48" i="12"/>
  <c r="AD43" i="2"/>
  <c r="AD44" i="8"/>
  <c r="AD49" i="6"/>
  <c r="AD53" i="7"/>
  <c r="AD47" i="2"/>
  <c r="AD53" i="12"/>
  <c r="AD17" i="7"/>
  <c r="AD29" i="11"/>
  <c r="AD31" i="8"/>
  <c r="AD23" i="2"/>
  <c r="AD50" i="5"/>
  <c r="AD54" i="12"/>
  <c r="AD52" i="7"/>
  <c r="AD53" i="4"/>
  <c r="AD39" i="4"/>
  <c r="AD27" i="7"/>
  <c r="AD41" i="7"/>
  <c r="AD44" i="10"/>
  <c r="AD50" i="12"/>
  <c r="AD21" i="4"/>
  <c r="AD33" i="5"/>
  <c r="AD18" i="6"/>
  <c r="AD51" i="2"/>
  <c r="AD19" i="11"/>
  <c r="AD34" i="6"/>
  <c r="AD24" i="7"/>
  <c r="AD52" i="4"/>
  <c r="AD48" i="11"/>
  <c r="AD20" i="5"/>
  <c r="AD25" i="5"/>
  <c r="AD43" i="8"/>
  <c r="AD48" i="5"/>
  <c r="AD45" i="4"/>
  <c r="AD14" i="6"/>
  <c r="AD54" i="4"/>
  <c r="AD14" i="7"/>
  <c r="AD22" i="10"/>
  <c r="AD9" i="7"/>
  <c r="AD39" i="2"/>
  <c r="AD24" i="8"/>
  <c r="AD34" i="11"/>
  <c r="AD21" i="12"/>
  <c r="AD24" i="10"/>
  <c r="AD44" i="12"/>
  <c r="X56" i="12"/>
  <c r="AD28" i="11"/>
  <c r="AD9" i="8"/>
  <c r="AD41" i="5"/>
  <c r="AD24" i="5"/>
  <c r="AD46" i="4"/>
  <c r="AD9" i="4"/>
  <c r="AD27" i="11"/>
  <c r="Z56" i="7"/>
  <c r="AB56" i="8"/>
  <c r="AD37" i="5"/>
  <c r="AD18" i="10"/>
  <c r="AD31" i="5"/>
  <c r="AD26" i="5"/>
  <c r="AD47" i="5"/>
  <c r="Z56" i="6"/>
  <c r="AD9" i="11"/>
  <c r="AD32" i="10"/>
  <c r="AB56" i="4"/>
  <c r="AD25" i="4"/>
  <c r="AD12" i="6"/>
  <c r="AD10" i="7"/>
  <c r="AD47" i="8"/>
  <c r="AD46" i="10"/>
  <c r="AD35" i="2"/>
  <c r="AD28" i="8"/>
  <c r="AD38" i="5"/>
  <c r="AD47" i="11"/>
  <c r="AD30" i="6"/>
  <c r="AD19" i="7"/>
  <c r="AD53" i="5"/>
  <c r="AD27" i="6"/>
  <c r="AD18" i="4"/>
  <c r="AD35" i="11"/>
  <c r="AD49" i="10"/>
  <c r="AD17" i="8"/>
  <c r="AD12" i="2"/>
  <c r="AD22" i="6"/>
  <c r="AD16" i="2"/>
  <c r="AD20" i="10"/>
  <c r="AD30" i="7"/>
  <c r="AD37" i="6"/>
  <c r="AD28" i="5"/>
  <c r="AD45" i="8"/>
  <c r="AD10" i="5"/>
  <c r="AD42" i="7"/>
  <c r="AD41" i="4"/>
  <c r="AD53" i="2"/>
  <c r="AD45" i="5"/>
  <c r="AD40" i="2"/>
  <c r="AD51" i="7"/>
  <c r="AD21" i="5"/>
  <c r="AD43" i="4"/>
  <c r="AD32" i="7"/>
  <c r="AB56" i="12"/>
  <c r="AD22" i="5"/>
  <c r="AD11" i="12"/>
  <c r="AB56" i="6"/>
  <c r="AD17" i="11"/>
  <c r="AD50" i="7"/>
  <c r="AD14" i="10"/>
  <c r="AD52" i="6"/>
  <c r="AD50" i="10"/>
  <c r="AD38" i="6"/>
  <c r="AD26" i="7"/>
  <c r="AD35" i="8"/>
  <c r="AD16" i="10"/>
  <c r="AD16" i="12"/>
  <c r="AD31" i="7"/>
  <c r="AB56" i="7"/>
  <c r="AD44" i="5"/>
  <c r="AD38" i="11"/>
  <c r="AD46" i="6"/>
  <c r="AD46" i="7"/>
  <c r="AD39" i="6"/>
  <c r="AD16" i="8"/>
  <c r="AD35" i="6"/>
  <c r="AD25" i="6"/>
  <c r="AD29" i="8"/>
  <c r="AD31" i="2"/>
  <c r="AD33" i="2"/>
  <c r="AD28" i="10"/>
  <c r="AD26" i="10"/>
  <c r="AD36" i="5"/>
  <c r="AD19" i="8"/>
  <c r="AD22" i="11"/>
  <c r="Z56" i="10"/>
  <c r="AD28" i="7"/>
  <c r="AD15" i="7"/>
  <c r="AD54" i="6"/>
  <c r="Z56" i="5"/>
  <c r="AD27" i="2"/>
  <c r="AD21" i="6"/>
  <c r="AD51" i="12"/>
  <c r="AD22" i="7"/>
  <c r="AD53" i="8"/>
  <c r="AD38" i="10"/>
  <c r="AD46" i="12"/>
  <c r="AD42" i="8"/>
  <c r="AD52" i="5"/>
  <c r="AD44" i="6"/>
  <c r="AD31" i="6"/>
  <c r="AD39" i="12"/>
  <c r="AD33" i="8"/>
  <c r="AD43" i="10"/>
  <c r="AD42" i="2"/>
  <c r="AD14" i="2"/>
  <c r="AD17" i="4"/>
  <c r="AD52" i="8"/>
  <c r="AD21" i="7"/>
  <c r="AD54" i="7"/>
  <c r="AD42" i="6"/>
  <c r="AD52" i="2"/>
  <c r="X56" i="2"/>
  <c r="AD15" i="12"/>
  <c r="AD20" i="12"/>
  <c r="AD11" i="10"/>
  <c r="AD32" i="11"/>
  <c r="AD29" i="10"/>
  <c r="Z56" i="4"/>
  <c r="AD19" i="12"/>
  <c r="AD35" i="5"/>
  <c r="AD17" i="6"/>
  <c r="AD26" i="11"/>
  <c r="AD22" i="12"/>
  <c r="AD26" i="2"/>
  <c r="AD33" i="7"/>
  <c r="AD43" i="11"/>
  <c r="AD35" i="7"/>
  <c r="AD38" i="7"/>
  <c r="AD29" i="2"/>
  <c r="AD50" i="6"/>
  <c r="AD54" i="2"/>
  <c r="AD47" i="6"/>
  <c r="AD23" i="6"/>
  <c r="X56" i="7"/>
  <c r="AD34" i="2"/>
  <c r="AD28" i="6"/>
  <c r="Z56" i="12"/>
  <c r="AD41" i="11"/>
  <c r="AD51" i="6"/>
  <c r="AD16" i="6"/>
  <c r="AD30" i="5"/>
  <c r="AD31" i="11"/>
  <c r="AB56" i="5"/>
  <c r="AB56" i="2"/>
  <c r="AD19" i="6"/>
  <c r="AD51" i="5"/>
  <c r="Y56" i="5"/>
  <c r="AD42" i="5"/>
  <c r="AD18" i="2"/>
  <c r="Y56" i="8"/>
  <c r="AD24" i="2"/>
  <c r="Z56" i="8"/>
  <c r="AD13" i="4"/>
  <c r="Y56" i="7"/>
  <c r="X56" i="10"/>
  <c r="AD20" i="4"/>
  <c r="AD27" i="8"/>
  <c r="AD49" i="5"/>
  <c r="AD15" i="6"/>
  <c r="AD41" i="6"/>
  <c r="AD48" i="10"/>
  <c r="X56" i="6"/>
  <c r="Y56" i="2"/>
  <c r="X56" i="8"/>
  <c r="AB56" i="10"/>
  <c r="AD47" i="10"/>
  <c r="AD24" i="6"/>
  <c r="AD12" i="5"/>
  <c r="AD23" i="4"/>
  <c r="AD18" i="12"/>
  <c r="AD31" i="10"/>
  <c r="AD26" i="4"/>
  <c r="AD22" i="4"/>
  <c r="AD32" i="8"/>
  <c r="AD34" i="10"/>
  <c r="AD43" i="6"/>
  <c r="AD36" i="2"/>
  <c r="AD20" i="7"/>
  <c r="AD16" i="7"/>
  <c r="AD40" i="7"/>
  <c r="AD25" i="2"/>
  <c r="AD21" i="2"/>
  <c r="AD54" i="5"/>
  <c r="AD41" i="2"/>
  <c r="AD15" i="10"/>
  <c r="Y56" i="10"/>
  <c r="AD16" i="4"/>
  <c r="Z56" i="2"/>
  <c r="AD19" i="2"/>
  <c r="AD46" i="5"/>
  <c r="AD48" i="8"/>
  <c r="AD20" i="2"/>
  <c r="AD30" i="2"/>
  <c r="AD22" i="2"/>
  <c r="AD43" i="5"/>
  <c r="AD31" i="12"/>
  <c r="AD32" i="2"/>
  <c r="AD28" i="2"/>
  <c r="AD36" i="11"/>
  <c r="AD24" i="4"/>
  <c r="AD10" i="6"/>
  <c r="Y56" i="6"/>
  <c r="AD35" i="10"/>
  <c r="AD10" i="2"/>
  <c r="AD39" i="10"/>
  <c r="Y56" i="12"/>
  <c r="AD19" i="4"/>
  <c r="AD11" i="7"/>
  <c r="Y56" i="4"/>
  <c r="AD15" i="11"/>
  <c r="AD30" i="10"/>
  <c r="AD15" i="2"/>
  <c r="AD44" i="2"/>
  <c r="AD37" i="2"/>
  <c r="AD45" i="2"/>
  <c r="AD38" i="2"/>
  <c r="X56" i="5"/>
  <c r="AD10" i="11"/>
  <c r="X56" i="11"/>
  <c r="Z56" i="11"/>
  <c r="AD9" i="10"/>
  <c r="X56" i="4"/>
  <c r="AB56" i="11"/>
  <c r="Y56" i="11"/>
  <c r="AD10" i="8"/>
  <c r="AD56" i="5"/>
  <c r="AD56" i="12"/>
  <c r="AD56" i="10"/>
  <c r="AD56" i="6"/>
  <c r="AD56" i="7"/>
  <c r="AD55" i="6"/>
  <c r="AD56" i="2"/>
  <c r="AD55" i="7"/>
  <c r="AD56" i="8"/>
  <c r="AD55" i="12"/>
  <c r="AD55" i="8"/>
  <c r="AD55" i="5"/>
  <c r="AD55" i="4"/>
  <c r="AD55" i="10"/>
  <c r="AD55" i="2"/>
  <c r="AD55" i="11"/>
  <c r="AD56" i="4"/>
  <c r="AD56" i="11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<sst xmlns="http://schemas.openxmlformats.org/spreadsheetml/2006/main" count="882" uniqueCount="90">
  <si>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</si>
  <si>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</si>
  <si>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</si>
  <si>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</si>
  <si>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</si>
  <si>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</si>
  <si>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</si>
  <si>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</si>
  <si>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</si>
  <si>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</si>
  <si>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</si>
  <si>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</si>
  <si>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</si>
  <si>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</si>
  <si>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</si>
  <si>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</si>
  <si>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</si>
  <si>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</si>
  <si>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</si>
  <si>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</si>
  <si>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</si>
  <si>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</si>
  <si>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</si>
  <si>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</si>
  <si>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</si>
  <si>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</si>
  <si>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</si>
  <si>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</si>
  <si>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</si>
  <si>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</si>
  <si>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</si>
  <si>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</si>
  <si>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</si>
  <si>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</si>
  <si>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</si>
  <si>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</si>
  <si>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</si>
  <si>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</si>
  <si>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</si>
  <si>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</si>
  <si>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</si>
  <si>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</si>
  <si>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</si>
  <si>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</si>
  <si>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</si>
  <si>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</si>
  <si>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</si>
  <si>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</si>
  <si>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</si>
  <si>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</si>
  <si>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</si>
  <si>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</si>
  <si>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</si>
  <si>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</si>
  <si>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</si>
  <si>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</si>
  <si>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</si>
  <si>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</si>
  <si>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Variante 2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</si>
  <si>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</si>
  <si>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</si>
  <si>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</si>
  <si>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</si>
  <si>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</si>
  <si>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</si>
  <si>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</si>
  <si>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</si>
  <si>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</si>
  <si>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</si>
  <si>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</si>
  <si>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</si>
  <si>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</si>
  <si>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</si>
  <si>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</si>
  <si>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</si>
  <si>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</si>
  <si>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</si>
  <si>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</si>
  <si>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</si>
  <si>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</si>
  <si>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</si>
  <si>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</si>
  <si>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</si>
  <si>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</si>
  <si>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</si>
  <si>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</si>
  <si>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</si>
  <si>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</si>
  <si>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</si>
  <si>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5'/Nutzer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</si>
</sst>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 &quot;CHF&quot;\ * #,##0.00_ ;_ &quot;CHF&quot;\ * \-#,##0.00_ ;_ &quot;CHF&quot;\ * &quot;-&quot;??_ ;_ @_ "/>
    <numFmt numFmtId="165" formatCode="0.000%"/>
    <numFmt numFmtId="166" formatCode="0.00000000"/>
    <numFmt numFmtId="167" formatCode="0.0000E+00"/>
    <numFmt numFmtId="168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49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0" fontId="0" fillId="0" borderId="21" xfId="0" applyBorder="1"/>
    <xf numFmtId="165" fontId="0" fillId="0" borderId="16" xfId="1" applyNumberFormat="1" applyFont="1" applyBorder="1" applyAlignment="1">
      <alignment horizontal="center"/>
    </xf>
    <xf numFmtId="165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5" borderId="1" xfId="0" applyFill="1" applyBorder="1"/>
    <xf numFmtId="1" fontId="0" fillId="5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13" xfId="0" applyFill="1" applyBorder="1"/>
    <xf numFmtId="1" fontId="0" fillId="5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6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8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1" fontId="0" fillId="0" borderId="9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0" fillId="2" borderId="26" xfId="1" applyNumberFormat="1" applyFont="1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  <xf numFmtId="0" fontId="0" fillId="4" borderId="17" xfId="1" applyNumberFormat="1" applyFont="1" applyFill="1" applyBorder="1" applyAlignment="1">
      <alignment horizontal="center"/>
    </xf>
    <xf numFmtId="0" fontId="0" fillId="2" borderId="24" xfId="1" applyNumberFormat="1" applyFont="1" applyFill="1" applyBorder="1" applyAlignment="1">
      <alignment horizontal="center"/>
    </xf>
    <xf numFmtId="0" fontId="0" fillId="3" borderId="9" xfId="0" applyNumberFormat="1" applyFill="1" applyBorder="1" applyAlignment="1">
      <alignment horizontal="center"/>
    </xf>
    <xf numFmtId="0" fontId="0" fillId="4" borderId="18" xfId="1" applyNumberFormat="1" applyFont="1" applyFill="1" applyBorder="1" applyAlignment="1">
      <alignment horizont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3E10321-8144-439B-9F15-4079533D7C7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1460298D-9F63-47F4-B0C7-84349D9E4550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D779EBB9-649A-48E0-82BF-2703F1A46C5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CCB548BD-0098-487A-B23F-E1F7B62A455C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1A153AC-E996-42B9-BA74-076F13E2CBC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1E3A599-A689-4040-85DF-B12A0D3B3E1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85789C77-B351-4B19-9FA8-68404E302C7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6456BFFE-4DB7-49DC-B385-84F9EE657D77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CRAP"/>
      <sheetName val="DTV_i"/>
      <sheetName val="W'rate"/>
    </sheetNames>
    <sheetDataSet>
      <sheetData sheetId="0">
        <row r="9">
          <cell r="H9">
            <v>11962.885</v>
          </cell>
          <cell r="K9">
            <v>1238.6371128999999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12083.115</v>
          </cell>
          <cell r="K11">
            <v>1251.0857271</v>
          </cell>
        </row>
        <row r="12">
          <cell r="H12">
            <v>12143.23</v>
          </cell>
          <cell r="K12">
            <v>1257.3100341999998</v>
          </cell>
        </row>
        <row r="13">
          <cell r="H13">
            <v>12203.344999999999</v>
          </cell>
          <cell r="K13">
            <v>1263.5343412999998</v>
          </cell>
        </row>
        <row r="14">
          <cell r="H14">
            <v>12263.46</v>
          </cell>
          <cell r="K14">
            <v>1269.7586483999999</v>
          </cell>
        </row>
        <row r="15">
          <cell r="H15">
            <v>12323.575000000001</v>
          </cell>
          <cell r="K15">
            <v>1275.9829554999999</v>
          </cell>
        </row>
        <row r="16">
          <cell r="H16">
            <v>12383.69</v>
          </cell>
          <cell r="K16">
            <v>1282.2072625999999</v>
          </cell>
        </row>
        <row r="17">
          <cell r="H17">
            <v>12443.805</v>
          </cell>
          <cell r="K17">
            <v>1288.4315697</v>
          </cell>
        </row>
        <row r="18">
          <cell r="H18">
            <v>12503.92</v>
          </cell>
          <cell r="K18">
            <v>1294.6558768</v>
          </cell>
        </row>
        <row r="19">
          <cell r="H19">
            <v>12564.035</v>
          </cell>
          <cell r="K19">
            <v>1300.8801838999998</v>
          </cell>
        </row>
        <row r="20">
          <cell r="H20">
            <v>12624.15</v>
          </cell>
          <cell r="K20">
            <v>1307.1044909999998</v>
          </cell>
        </row>
        <row r="21">
          <cell r="H21">
            <v>12684.264999999999</v>
          </cell>
          <cell r="K21">
            <v>1313.3287980999999</v>
          </cell>
        </row>
        <row r="22">
          <cell r="H22">
            <v>12744.38</v>
          </cell>
          <cell r="K22">
            <v>1319.5531051999999</v>
          </cell>
        </row>
        <row r="23">
          <cell r="H23">
            <v>12804.495000000001</v>
          </cell>
          <cell r="K23">
            <v>1325.7774122999999</v>
          </cell>
        </row>
        <row r="24">
          <cell r="H24">
            <v>12864.61</v>
          </cell>
          <cell r="K24">
            <v>1332.0017194</v>
          </cell>
        </row>
        <row r="25">
          <cell r="H25">
            <v>12924.725</v>
          </cell>
          <cell r="K25">
            <v>1338.2260265</v>
          </cell>
        </row>
        <row r="26">
          <cell r="H26">
            <v>12984.84</v>
          </cell>
          <cell r="K26">
            <v>1344.4503336</v>
          </cell>
        </row>
        <row r="27">
          <cell r="H27">
            <v>13044.955</v>
          </cell>
          <cell r="K27">
            <v>1350.6746406999998</v>
          </cell>
        </row>
        <row r="28">
          <cell r="H28">
            <v>13105.07</v>
          </cell>
          <cell r="K28">
            <v>1356.8989477999999</v>
          </cell>
        </row>
        <row r="29">
          <cell r="H29">
            <v>13165.184999999999</v>
          </cell>
          <cell r="K29">
            <v>1363.1232548999999</v>
          </cell>
        </row>
        <row r="30">
          <cell r="H30">
            <v>13225.3</v>
          </cell>
          <cell r="K30">
            <v>1369.3475619999999</v>
          </cell>
        </row>
        <row r="31">
          <cell r="H31">
            <v>13285.415000000001</v>
          </cell>
          <cell r="K31">
            <v>1375.5718691</v>
          </cell>
        </row>
        <row r="32">
          <cell r="H32">
            <v>13345.53</v>
          </cell>
          <cell r="K32">
            <v>1381.7961762</v>
          </cell>
        </row>
        <row r="33">
          <cell r="H33">
            <v>13405.645</v>
          </cell>
          <cell r="K33">
            <v>1388.0204833</v>
          </cell>
        </row>
        <row r="34">
          <cell r="H34">
            <v>13465.76</v>
          </cell>
          <cell r="K34">
            <v>1394.2447903999998</v>
          </cell>
        </row>
        <row r="35">
          <cell r="H35">
            <v>13525.875</v>
          </cell>
          <cell r="K35">
            <v>1400.4690974999999</v>
          </cell>
        </row>
        <row r="36">
          <cell r="H36">
            <v>13585.99</v>
          </cell>
          <cell r="K36">
            <v>1406.6934045999999</v>
          </cell>
        </row>
        <row r="37">
          <cell r="H37">
            <v>13646.105</v>
          </cell>
          <cell r="K37">
            <v>1412.9177116999999</v>
          </cell>
        </row>
        <row r="38">
          <cell r="H38">
            <v>13706.220000000001</v>
          </cell>
          <cell r="K38">
            <v>1419.1420188</v>
          </cell>
        </row>
        <row r="39">
          <cell r="H39">
            <v>13766.334999999999</v>
          </cell>
          <cell r="K39">
            <v>1425.3663258999998</v>
          </cell>
        </row>
        <row r="40">
          <cell r="H40">
            <v>13826.45</v>
          </cell>
          <cell r="K40">
            <v>1431.590633</v>
          </cell>
        </row>
        <row r="41">
          <cell r="H41">
            <v>13886.565000000001</v>
          </cell>
          <cell r="K41">
            <v>1437.8149401000001</v>
          </cell>
        </row>
        <row r="42">
          <cell r="H42">
            <v>13946.68</v>
          </cell>
          <cell r="K42">
            <v>1444.0392471999999</v>
          </cell>
        </row>
        <row r="43">
          <cell r="H43">
            <v>14006.795</v>
          </cell>
          <cell r="K43">
            <v>1450.2635542999999</v>
          </cell>
        </row>
        <row r="44">
          <cell r="H44">
            <v>14066.91</v>
          </cell>
          <cell r="K44">
            <v>1456.4878613999999</v>
          </cell>
        </row>
        <row r="45">
          <cell r="H45">
            <v>14127.025</v>
          </cell>
          <cell r="K45">
            <v>1462.7121685</v>
          </cell>
        </row>
        <row r="46">
          <cell r="H46">
            <v>14187.14</v>
          </cell>
          <cell r="K46">
            <v>1468.9364755999998</v>
          </cell>
        </row>
        <row r="47">
          <cell r="H47">
            <v>14247.255000000001</v>
          </cell>
          <cell r="K47">
            <v>1475.1607827</v>
          </cell>
        </row>
        <row r="48">
          <cell r="H48">
            <v>14307.369999999999</v>
          </cell>
          <cell r="K48">
            <v>1481.3850897999998</v>
          </cell>
        </row>
        <row r="49">
          <cell r="H49">
            <v>14367.485000000001</v>
          </cell>
          <cell r="K49">
            <v>1487.6093968999999</v>
          </cell>
        </row>
        <row r="50">
          <cell r="H50">
            <v>14427.6</v>
          </cell>
          <cell r="K50">
            <v>1493.8337039999999</v>
          </cell>
        </row>
        <row r="51">
          <cell r="H51">
            <v>14487.715</v>
          </cell>
          <cell r="K51">
            <v>1500.0580110999999</v>
          </cell>
        </row>
        <row r="52">
          <cell r="H52">
            <v>14547.83</v>
          </cell>
          <cell r="K52">
            <v>1506.2823182</v>
          </cell>
        </row>
        <row r="53">
          <cell r="H53">
            <v>14607.945</v>
          </cell>
          <cell r="K53">
            <v>1512.5066252999998</v>
          </cell>
        </row>
        <row r="54">
          <cell r="H54">
            <v>14668.06</v>
          </cell>
          <cell r="K54">
            <v>1518.7309323999998</v>
          </cell>
        </row>
      </sheetData>
      <sheetData sheetId="1">
        <row r="9">
          <cell r="H9">
            <v>11902.77</v>
          </cell>
          <cell r="K9">
            <v>1232.4128057999999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12143.23</v>
          </cell>
          <cell r="K11">
            <v>1257.3100341999998</v>
          </cell>
        </row>
        <row r="12">
          <cell r="H12">
            <v>12263.46</v>
          </cell>
          <cell r="K12">
            <v>1269.7586483999999</v>
          </cell>
        </row>
        <row r="13">
          <cell r="H13">
            <v>12383.69</v>
          </cell>
          <cell r="K13">
            <v>1282.2072625999999</v>
          </cell>
        </row>
        <row r="14">
          <cell r="H14">
            <v>12503.92</v>
          </cell>
          <cell r="K14">
            <v>1294.6558768</v>
          </cell>
        </row>
        <row r="15">
          <cell r="H15">
            <v>12624.15</v>
          </cell>
          <cell r="K15">
            <v>1307.1044909999998</v>
          </cell>
        </row>
        <row r="16">
          <cell r="H16">
            <v>12744.38</v>
          </cell>
          <cell r="K16">
            <v>1319.5531051999999</v>
          </cell>
        </row>
        <row r="17">
          <cell r="H17">
            <v>12864.61</v>
          </cell>
          <cell r="K17">
            <v>1332.0017194</v>
          </cell>
        </row>
        <row r="18">
          <cell r="H18">
            <v>12984.84</v>
          </cell>
          <cell r="K18">
            <v>1344.4503336</v>
          </cell>
        </row>
        <row r="19">
          <cell r="H19">
            <v>13105.07</v>
          </cell>
          <cell r="K19">
            <v>1356.8989477999999</v>
          </cell>
        </row>
        <row r="20">
          <cell r="H20">
            <v>13225.3</v>
          </cell>
          <cell r="K20">
            <v>1369.3475619999999</v>
          </cell>
        </row>
        <row r="21">
          <cell r="H21">
            <v>13345.53</v>
          </cell>
          <cell r="K21">
            <v>1381.7961762</v>
          </cell>
        </row>
        <row r="22">
          <cell r="H22">
            <v>13465.76</v>
          </cell>
          <cell r="K22">
            <v>1394.2447903999998</v>
          </cell>
        </row>
        <row r="23">
          <cell r="H23">
            <v>13585.99</v>
          </cell>
          <cell r="K23">
            <v>1406.6934045999999</v>
          </cell>
        </row>
        <row r="24">
          <cell r="H24">
            <v>13706.220000000001</v>
          </cell>
          <cell r="K24">
            <v>1419.1420188</v>
          </cell>
        </row>
        <row r="25">
          <cell r="H25">
            <v>13826.45</v>
          </cell>
          <cell r="K25">
            <v>1431.590633</v>
          </cell>
        </row>
        <row r="26">
          <cell r="H26">
            <v>13946.68</v>
          </cell>
          <cell r="K26">
            <v>1444.0392471999999</v>
          </cell>
        </row>
        <row r="27">
          <cell r="H27">
            <v>14066.91</v>
          </cell>
          <cell r="K27">
            <v>1456.4878613999999</v>
          </cell>
        </row>
        <row r="28">
          <cell r="H28">
            <v>14187.14</v>
          </cell>
          <cell r="K28">
            <v>1468.9364755999998</v>
          </cell>
        </row>
        <row r="29">
          <cell r="H29">
            <v>14307.369999999999</v>
          </cell>
          <cell r="K29">
            <v>1481.3850897999998</v>
          </cell>
        </row>
        <row r="30">
          <cell r="H30">
            <v>14427.6</v>
          </cell>
          <cell r="K30">
            <v>1493.8337039999999</v>
          </cell>
        </row>
        <row r="31">
          <cell r="H31">
            <v>14547.83</v>
          </cell>
          <cell r="K31">
            <v>1506.2823182</v>
          </cell>
        </row>
        <row r="32">
          <cell r="H32">
            <v>14668.06</v>
          </cell>
          <cell r="K32">
            <v>1518.7309323999998</v>
          </cell>
        </row>
        <row r="33">
          <cell r="H33">
            <v>14788.29</v>
          </cell>
          <cell r="K33">
            <v>1531.1795466000001</v>
          </cell>
        </row>
        <row r="34">
          <cell r="H34">
            <v>14908.52</v>
          </cell>
          <cell r="K34">
            <v>1543.6281607999999</v>
          </cell>
        </row>
        <row r="35">
          <cell r="H35">
            <v>15028.75</v>
          </cell>
          <cell r="K35">
            <v>1556.076775</v>
          </cell>
        </row>
        <row r="36">
          <cell r="H36">
            <v>15148.98</v>
          </cell>
          <cell r="K36">
            <v>1568.5253891999998</v>
          </cell>
        </row>
        <row r="37">
          <cell r="H37">
            <v>15269.21</v>
          </cell>
          <cell r="K37">
            <v>1580.9740033999999</v>
          </cell>
        </row>
        <row r="38">
          <cell r="H38">
            <v>15389.44</v>
          </cell>
          <cell r="K38">
            <v>1593.4226176</v>
          </cell>
        </row>
        <row r="39">
          <cell r="H39">
            <v>15509.67</v>
          </cell>
          <cell r="K39">
            <v>1605.8712317999998</v>
          </cell>
        </row>
        <row r="40">
          <cell r="H40">
            <v>15629.9</v>
          </cell>
          <cell r="K40">
            <v>1618.3198459999999</v>
          </cell>
        </row>
        <row r="41">
          <cell r="H41">
            <v>15750.130000000001</v>
          </cell>
          <cell r="K41">
            <v>1630.7684601999999</v>
          </cell>
        </row>
        <row r="42">
          <cell r="H42">
            <v>15870.36</v>
          </cell>
          <cell r="K42">
            <v>1643.2170744</v>
          </cell>
        </row>
        <row r="43">
          <cell r="H43">
            <v>15990.59</v>
          </cell>
          <cell r="K43">
            <v>1655.6656885999998</v>
          </cell>
        </row>
        <row r="44">
          <cell r="H44">
            <v>16110.82</v>
          </cell>
          <cell r="K44">
            <v>1668.1143027999999</v>
          </cell>
        </row>
        <row r="45">
          <cell r="H45">
            <v>16231.05</v>
          </cell>
          <cell r="K45">
            <v>1680.5629169999997</v>
          </cell>
        </row>
        <row r="46">
          <cell r="H46">
            <v>16351.279999999999</v>
          </cell>
          <cell r="K46">
            <v>1693.0115311999998</v>
          </cell>
        </row>
        <row r="47">
          <cell r="H47">
            <v>16471.510000000002</v>
          </cell>
          <cell r="K47">
            <v>1705.4601454000001</v>
          </cell>
        </row>
        <row r="48">
          <cell r="H48">
            <v>16591.739999999998</v>
          </cell>
          <cell r="K48">
            <v>1717.9087595999997</v>
          </cell>
        </row>
        <row r="49">
          <cell r="H49">
            <v>16711.97</v>
          </cell>
          <cell r="K49">
            <v>1730.3573738</v>
          </cell>
        </row>
        <row r="50">
          <cell r="H50">
            <v>16832.2</v>
          </cell>
          <cell r="K50">
            <v>1742.8059880000001</v>
          </cell>
        </row>
        <row r="51">
          <cell r="H51">
            <v>16952.43</v>
          </cell>
          <cell r="K51">
            <v>1755.2546021999999</v>
          </cell>
        </row>
        <row r="52">
          <cell r="H52">
            <v>17072.66</v>
          </cell>
          <cell r="K52">
            <v>1767.7032164</v>
          </cell>
        </row>
        <row r="53">
          <cell r="H53">
            <v>17192.89</v>
          </cell>
          <cell r="K53">
            <v>1780.1518305999998</v>
          </cell>
        </row>
        <row r="54">
          <cell r="H54">
            <v>17313.12</v>
          </cell>
          <cell r="K54">
            <v>1792.6004447999999</v>
          </cell>
        </row>
      </sheetData>
      <sheetData sheetId="2">
        <row r="9">
          <cell r="H9">
            <v>11842.655000000001</v>
          </cell>
          <cell r="K9">
            <v>1226.1884987000001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12203.344999999999</v>
          </cell>
          <cell r="K11">
            <v>1263.5343412999998</v>
          </cell>
        </row>
        <row r="12">
          <cell r="H12">
            <v>12383.69</v>
          </cell>
          <cell r="K12">
            <v>1282.2072625999999</v>
          </cell>
        </row>
        <row r="13">
          <cell r="H13">
            <v>12564.035</v>
          </cell>
          <cell r="K13">
            <v>1300.8801838999998</v>
          </cell>
        </row>
        <row r="14">
          <cell r="H14">
            <v>12744.38</v>
          </cell>
          <cell r="K14">
            <v>1319.5531051999999</v>
          </cell>
        </row>
        <row r="15">
          <cell r="H15">
            <v>12924.725</v>
          </cell>
          <cell r="K15">
            <v>1338.2260265</v>
          </cell>
        </row>
        <row r="16">
          <cell r="H16">
            <v>13105.07</v>
          </cell>
          <cell r="K16">
            <v>1356.8989477999999</v>
          </cell>
        </row>
        <row r="17">
          <cell r="H17">
            <v>13285.415000000001</v>
          </cell>
          <cell r="K17">
            <v>1375.5718691</v>
          </cell>
        </row>
        <row r="18">
          <cell r="H18">
            <v>13465.76</v>
          </cell>
          <cell r="K18">
            <v>1394.2447903999998</v>
          </cell>
        </row>
        <row r="19">
          <cell r="H19">
            <v>13646.105</v>
          </cell>
          <cell r="K19">
            <v>1412.9177116999999</v>
          </cell>
        </row>
        <row r="20">
          <cell r="H20">
            <v>13826.45</v>
          </cell>
          <cell r="K20">
            <v>1431.590633</v>
          </cell>
        </row>
        <row r="21">
          <cell r="H21">
            <v>14006.795</v>
          </cell>
          <cell r="K21">
            <v>1450.2635542999999</v>
          </cell>
        </row>
        <row r="22">
          <cell r="H22">
            <v>14187.14</v>
          </cell>
          <cell r="K22">
            <v>1468.9364755999998</v>
          </cell>
        </row>
        <row r="23">
          <cell r="H23">
            <v>14367.485000000001</v>
          </cell>
          <cell r="K23">
            <v>1487.6093968999999</v>
          </cell>
        </row>
        <row r="24">
          <cell r="H24">
            <v>14547.83</v>
          </cell>
          <cell r="K24">
            <v>1506.2823182</v>
          </cell>
        </row>
        <row r="25">
          <cell r="H25">
            <v>14728.174999999999</v>
          </cell>
          <cell r="K25">
            <v>1524.9552394999998</v>
          </cell>
        </row>
        <row r="26">
          <cell r="H26">
            <v>14908.52</v>
          </cell>
          <cell r="K26">
            <v>1543.6281607999999</v>
          </cell>
        </row>
        <row r="27">
          <cell r="H27">
            <v>15088.865</v>
          </cell>
          <cell r="K27">
            <v>1562.3010820999998</v>
          </cell>
        </row>
        <row r="28">
          <cell r="H28">
            <v>15269.21</v>
          </cell>
          <cell r="K28">
            <v>1580.9740033999999</v>
          </cell>
        </row>
        <row r="29">
          <cell r="H29">
            <v>15449.555</v>
          </cell>
          <cell r="K29">
            <v>1599.6469247</v>
          </cell>
        </row>
        <row r="30">
          <cell r="H30">
            <v>15629.9</v>
          </cell>
          <cell r="K30">
            <v>1618.3198459999999</v>
          </cell>
        </row>
        <row r="31">
          <cell r="H31">
            <v>15810.244999999999</v>
          </cell>
          <cell r="K31">
            <v>1636.9927672999997</v>
          </cell>
        </row>
        <row r="32">
          <cell r="H32">
            <v>15990.59</v>
          </cell>
          <cell r="K32">
            <v>1655.6656885999998</v>
          </cell>
        </row>
        <row r="33">
          <cell r="H33">
            <v>16170.934999999999</v>
          </cell>
          <cell r="K33">
            <v>1674.3386098999999</v>
          </cell>
        </row>
        <row r="34">
          <cell r="H34">
            <v>16351.279999999999</v>
          </cell>
          <cell r="K34">
            <v>1693.0115311999998</v>
          </cell>
        </row>
        <row r="35">
          <cell r="H35">
            <v>16531.625</v>
          </cell>
          <cell r="K35">
            <v>1711.6844524999999</v>
          </cell>
        </row>
        <row r="36">
          <cell r="H36">
            <v>16711.97</v>
          </cell>
          <cell r="K36">
            <v>1730.3573738</v>
          </cell>
        </row>
        <row r="37">
          <cell r="H37">
            <v>16892.314999999999</v>
          </cell>
          <cell r="K37">
            <v>1749.0302950999996</v>
          </cell>
        </row>
        <row r="38">
          <cell r="H38">
            <v>17072.66</v>
          </cell>
          <cell r="K38">
            <v>1767.7032164</v>
          </cell>
        </row>
        <row r="39">
          <cell r="H39">
            <v>17253.005000000001</v>
          </cell>
          <cell r="K39">
            <v>1786.3761377000001</v>
          </cell>
        </row>
        <row r="40">
          <cell r="H40">
            <v>17433.349999999999</v>
          </cell>
          <cell r="K40">
            <v>1805.0490589999997</v>
          </cell>
        </row>
        <row r="41">
          <cell r="H41">
            <v>17613.695</v>
          </cell>
          <cell r="K41">
            <v>1823.7219802999998</v>
          </cell>
        </row>
        <row r="42">
          <cell r="H42">
            <v>17794.04</v>
          </cell>
          <cell r="K42">
            <v>1842.3949015999999</v>
          </cell>
        </row>
        <row r="43">
          <cell r="H43">
            <v>17974.385000000002</v>
          </cell>
          <cell r="K43">
            <v>1861.0678229</v>
          </cell>
        </row>
        <row r="44">
          <cell r="H44">
            <v>18154.73</v>
          </cell>
          <cell r="K44">
            <v>1879.7407441999999</v>
          </cell>
        </row>
        <row r="45">
          <cell r="H45">
            <v>18335.075000000001</v>
          </cell>
          <cell r="K45">
            <v>1898.4136655</v>
          </cell>
        </row>
        <row r="46">
          <cell r="H46">
            <v>18515.419999999998</v>
          </cell>
          <cell r="K46">
            <v>1917.0865867999996</v>
          </cell>
        </row>
        <row r="47">
          <cell r="H47">
            <v>18695.764999999999</v>
          </cell>
          <cell r="K47">
            <v>1935.7595080999997</v>
          </cell>
        </row>
        <row r="48">
          <cell r="H48">
            <v>18876.11</v>
          </cell>
          <cell r="K48">
            <v>1954.4324293999998</v>
          </cell>
        </row>
        <row r="49">
          <cell r="H49">
            <v>19056.455000000002</v>
          </cell>
          <cell r="K49">
            <v>1973.1053507000001</v>
          </cell>
        </row>
        <row r="50">
          <cell r="H50">
            <v>19236.8</v>
          </cell>
          <cell r="K50">
            <v>1991.7782719999998</v>
          </cell>
        </row>
        <row r="51">
          <cell r="H51">
            <v>19417.145</v>
          </cell>
          <cell r="K51">
            <v>2010.4511932999999</v>
          </cell>
        </row>
        <row r="52">
          <cell r="H52">
            <v>19597.489999999998</v>
          </cell>
          <cell r="K52">
            <v>2029.1241145999998</v>
          </cell>
        </row>
        <row r="53">
          <cell r="H53">
            <v>19777.834999999999</v>
          </cell>
          <cell r="K53">
            <v>2047.7970358999999</v>
          </cell>
        </row>
        <row r="54">
          <cell r="H54">
            <v>19958.18</v>
          </cell>
          <cell r="K54">
            <v>2066.4699572</v>
          </cell>
        </row>
      </sheetData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7</v>
          </cell>
        </row>
        <row r="10">
          <cell r="F10">
            <v>7</v>
          </cell>
        </row>
        <row r="11">
          <cell r="F11">
            <v>7</v>
          </cell>
        </row>
        <row r="12">
          <cell r="F12">
            <v>7</v>
          </cell>
        </row>
        <row r="13">
          <cell r="F13">
            <v>7</v>
          </cell>
        </row>
        <row r="14">
          <cell r="F14">
            <v>7</v>
          </cell>
        </row>
        <row r="15">
          <cell r="F15">
            <v>7</v>
          </cell>
        </row>
        <row r="16">
          <cell r="F16">
            <v>7</v>
          </cell>
        </row>
        <row r="17">
          <cell r="F17">
            <v>7</v>
          </cell>
        </row>
        <row r="18">
          <cell r="F18">
            <v>7</v>
          </cell>
        </row>
        <row r="19">
          <cell r="F19">
            <v>7</v>
          </cell>
        </row>
        <row r="20">
          <cell r="F20">
            <v>7</v>
          </cell>
        </row>
        <row r="21">
          <cell r="F21">
            <v>7</v>
          </cell>
        </row>
        <row r="22">
          <cell r="F22">
            <v>7</v>
          </cell>
        </row>
        <row r="23">
          <cell r="F23">
            <v>7</v>
          </cell>
        </row>
        <row r="24">
          <cell r="F24">
            <v>7</v>
          </cell>
        </row>
        <row r="25">
          <cell r="F25">
            <v>7</v>
          </cell>
        </row>
        <row r="26">
          <cell r="F26">
            <v>7</v>
          </cell>
        </row>
        <row r="27">
          <cell r="F27">
            <v>7</v>
          </cell>
        </row>
        <row r="28">
          <cell r="F28">
            <v>7</v>
          </cell>
        </row>
        <row r="29">
          <cell r="F29">
            <v>7</v>
          </cell>
        </row>
        <row r="30">
          <cell r="F30">
            <v>7</v>
          </cell>
        </row>
        <row r="31">
          <cell r="F31">
            <v>7</v>
          </cell>
        </row>
        <row r="32">
          <cell r="F32">
            <v>7</v>
          </cell>
        </row>
        <row r="33">
          <cell r="F33">
            <v>7</v>
          </cell>
        </row>
        <row r="34">
          <cell r="F34">
            <v>7</v>
          </cell>
        </row>
        <row r="35">
          <cell r="F35">
            <v>7</v>
          </cell>
        </row>
        <row r="36">
          <cell r="F36">
            <v>7</v>
          </cell>
        </row>
        <row r="37">
          <cell r="F37">
            <v>7</v>
          </cell>
        </row>
        <row r="38">
          <cell r="F38">
            <v>7</v>
          </cell>
        </row>
        <row r="39">
          <cell r="F39">
            <v>7</v>
          </cell>
        </row>
        <row r="40">
          <cell r="F40">
            <v>7</v>
          </cell>
        </row>
        <row r="41">
          <cell r="F41">
            <v>7</v>
          </cell>
        </row>
        <row r="42">
          <cell r="F42">
            <v>7</v>
          </cell>
        </row>
        <row r="43">
          <cell r="F43">
            <v>7</v>
          </cell>
        </row>
        <row r="44">
          <cell r="F44">
            <v>7</v>
          </cell>
        </row>
        <row r="45">
          <cell r="F45">
            <v>7</v>
          </cell>
        </row>
        <row r="46">
          <cell r="F46">
            <v>7</v>
          </cell>
        </row>
        <row r="47">
          <cell r="F47">
            <v>7</v>
          </cell>
        </row>
        <row r="48">
          <cell r="F48">
            <v>7</v>
          </cell>
        </row>
        <row r="49">
          <cell r="F49">
            <v>7</v>
          </cell>
        </row>
        <row r="50">
          <cell r="F50">
            <v>7</v>
          </cell>
        </row>
        <row r="51">
          <cell r="F51">
            <v>7</v>
          </cell>
        </row>
        <row r="52">
          <cell r="F52">
            <v>7</v>
          </cell>
        </row>
        <row r="53">
          <cell r="F53">
            <v>7</v>
          </cell>
        </row>
        <row r="54">
          <cell r="F54">
            <v>7</v>
          </cell>
        </row>
      </sheetData>
      <sheetData sheetId="1">
        <row r="9">
          <cell r="F9">
            <v>16</v>
          </cell>
        </row>
        <row r="10">
          <cell r="F10">
            <v>16</v>
          </cell>
        </row>
        <row r="11">
          <cell r="F11">
            <v>16</v>
          </cell>
        </row>
        <row r="12">
          <cell r="F12">
            <v>16</v>
          </cell>
        </row>
        <row r="13">
          <cell r="F13">
            <v>16</v>
          </cell>
        </row>
        <row r="14">
          <cell r="F14">
            <v>16</v>
          </cell>
        </row>
        <row r="15">
          <cell r="F15">
            <v>16</v>
          </cell>
        </row>
        <row r="16">
          <cell r="F16">
            <v>16</v>
          </cell>
        </row>
        <row r="17">
          <cell r="F17">
            <v>16</v>
          </cell>
        </row>
        <row r="18">
          <cell r="F18">
            <v>16</v>
          </cell>
        </row>
        <row r="19">
          <cell r="F19">
            <v>16</v>
          </cell>
        </row>
        <row r="20">
          <cell r="F20">
            <v>16</v>
          </cell>
        </row>
        <row r="21">
          <cell r="F21">
            <v>16</v>
          </cell>
        </row>
        <row r="22">
          <cell r="F22">
            <v>16</v>
          </cell>
        </row>
        <row r="23">
          <cell r="F23">
            <v>16</v>
          </cell>
        </row>
        <row r="24">
          <cell r="F24">
            <v>16</v>
          </cell>
        </row>
        <row r="25">
          <cell r="F25">
            <v>16</v>
          </cell>
        </row>
        <row r="26">
          <cell r="F26">
            <v>16</v>
          </cell>
        </row>
        <row r="27">
          <cell r="F27">
            <v>16</v>
          </cell>
        </row>
        <row r="28">
          <cell r="F28">
            <v>16</v>
          </cell>
        </row>
        <row r="29">
          <cell r="F29">
            <v>16</v>
          </cell>
        </row>
        <row r="30">
          <cell r="F30">
            <v>16</v>
          </cell>
        </row>
        <row r="31">
          <cell r="F31">
            <v>16</v>
          </cell>
        </row>
        <row r="32">
          <cell r="F32">
            <v>16</v>
          </cell>
        </row>
        <row r="33">
          <cell r="F33">
            <v>16</v>
          </cell>
        </row>
        <row r="34">
          <cell r="F34">
            <v>16</v>
          </cell>
        </row>
        <row r="35">
          <cell r="F35">
            <v>16</v>
          </cell>
        </row>
        <row r="36">
          <cell r="F36">
            <v>16</v>
          </cell>
        </row>
        <row r="37">
          <cell r="F37">
            <v>16</v>
          </cell>
        </row>
        <row r="38">
          <cell r="F38">
            <v>16</v>
          </cell>
        </row>
        <row r="39">
          <cell r="F39">
            <v>16</v>
          </cell>
        </row>
        <row r="40">
          <cell r="F40">
            <v>16</v>
          </cell>
        </row>
        <row r="41">
          <cell r="F41">
            <v>16</v>
          </cell>
        </row>
        <row r="42">
          <cell r="F42">
            <v>16</v>
          </cell>
        </row>
        <row r="43">
          <cell r="F43">
            <v>16</v>
          </cell>
        </row>
        <row r="44">
          <cell r="F44">
            <v>16</v>
          </cell>
        </row>
        <row r="45">
          <cell r="F45">
            <v>16</v>
          </cell>
        </row>
        <row r="46">
          <cell r="F46">
            <v>16</v>
          </cell>
        </row>
        <row r="47">
          <cell r="F47">
            <v>16</v>
          </cell>
        </row>
        <row r="48">
          <cell r="F48">
            <v>16</v>
          </cell>
        </row>
        <row r="49">
          <cell r="F49">
            <v>16</v>
          </cell>
        </row>
        <row r="50">
          <cell r="F50">
            <v>16</v>
          </cell>
        </row>
        <row r="51">
          <cell r="F51">
            <v>16</v>
          </cell>
        </row>
        <row r="52">
          <cell r="F52">
            <v>16</v>
          </cell>
        </row>
        <row r="53">
          <cell r="F53">
            <v>16</v>
          </cell>
        </row>
        <row r="54">
          <cell r="F54">
            <v>16</v>
          </cell>
        </row>
      </sheetData>
      <sheetData sheetId="2">
        <row r="9">
          <cell r="F9">
            <v>25</v>
          </cell>
        </row>
        <row r="10">
          <cell r="F10">
            <v>25</v>
          </cell>
        </row>
        <row r="11">
          <cell r="F11">
            <v>25</v>
          </cell>
        </row>
        <row r="12">
          <cell r="F12">
            <v>25</v>
          </cell>
        </row>
        <row r="13">
          <cell r="F13">
            <v>25</v>
          </cell>
        </row>
        <row r="14">
          <cell r="F14">
            <v>25</v>
          </cell>
        </row>
        <row r="15">
          <cell r="F15">
            <v>25</v>
          </cell>
        </row>
        <row r="16">
          <cell r="F16">
            <v>25</v>
          </cell>
        </row>
        <row r="17">
          <cell r="F17">
            <v>25</v>
          </cell>
        </row>
        <row r="18">
          <cell r="F18">
            <v>25</v>
          </cell>
        </row>
        <row r="19">
          <cell r="F19">
            <v>25</v>
          </cell>
        </row>
        <row r="20">
          <cell r="F20">
            <v>25</v>
          </cell>
        </row>
        <row r="21">
          <cell r="F21">
            <v>25</v>
          </cell>
        </row>
        <row r="22">
          <cell r="F22">
            <v>25</v>
          </cell>
        </row>
        <row r="23">
          <cell r="F23">
            <v>25</v>
          </cell>
        </row>
        <row r="24">
          <cell r="F24">
            <v>25</v>
          </cell>
        </row>
        <row r="25">
          <cell r="F25">
            <v>25</v>
          </cell>
        </row>
        <row r="26">
          <cell r="F26">
            <v>25</v>
          </cell>
        </row>
        <row r="27">
          <cell r="F27">
            <v>25</v>
          </cell>
        </row>
        <row r="28">
          <cell r="F28">
            <v>25</v>
          </cell>
        </row>
        <row r="29">
          <cell r="F29">
            <v>25</v>
          </cell>
        </row>
        <row r="30">
          <cell r="F30">
            <v>25</v>
          </cell>
        </row>
        <row r="31">
          <cell r="F31">
            <v>25</v>
          </cell>
        </row>
        <row r="32">
          <cell r="F32">
            <v>25</v>
          </cell>
        </row>
        <row r="33">
          <cell r="F33">
            <v>25</v>
          </cell>
        </row>
        <row r="34">
          <cell r="F34">
            <v>25</v>
          </cell>
        </row>
        <row r="35">
          <cell r="F35">
            <v>25</v>
          </cell>
        </row>
        <row r="36">
          <cell r="F36">
            <v>25</v>
          </cell>
        </row>
        <row r="37">
          <cell r="F37">
            <v>25</v>
          </cell>
        </row>
        <row r="38">
          <cell r="F38">
            <v>25</v>
          </cell>
        </row>
        <row r="39">
          <cell r="F39">
            <v>25</v>
          </cell>
        </row>
        <row r="40">
          <cell r="F40">
            <v>25</v>
          </cell>
        </row>
        <row r="41">
          <cell r="F41">
            <v>25</v>
          </cell>
        </row>
        <row r="42">
          <cell r="F42">
            <v>25</v>
          </cell>
        </row>
        <row r="43">
          <cell r="F43">
            <v>25</v>
          </cell>
        </row>
        <row r="44">
          <cell r="F44">
            <v>25</v>
          </cell>
        </row>
        <row r="45">
          <cell r="F45">
            <v>25</v>
          </cell>
        </row>
        <row r="46">
          <cell r="F46">
            <v>25</v>
          </cell>
        </row>
        <row r="47">
          <cell r="F47">
            <v>25</v>
          </cell>
        </row>
        <row r="48">
          <cell r="F48">
            <v>25</v>
          </cell>
        </row>
        <row r="49">
          <cell r="F49">
            <v>25</v>
          </cell>
        </row>
        <row r="50">
          <cell r="F50">
            <v>25</v>
          </cell>
        </row>
        <row r="51">
          <cell r="F51">
            <v>25</v>
          </cell>
        </row>
        <row r="52">
          <cell r="F52">
            <v>25</v>
          </cell>
        </row>
        <row r="53">
          <cell r="F53">
            <v>25</v>
          </cell>
        </row>
        <row r="54">
          <cell r="F54">
            <v>25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T20">
            <v>1.5476190476190475E-8</v>
          </cell>
        </row>
        <row r="21">
          <cell r="T21">
            <v>5.2261904761904761E-7</v>
          </cell>
        </row>
        <row r="22">
          <cell r="T22">
            <v>1.6755952380952382E-6</v>
          </cell>
        </row>
        <row r="24">
          <cell r="P24">
            <v>1.1705584371026661E-9</v>
          </cell>
        </row>
        <row r="25">
          <cell r="P25">
            <v>1.9152757876041898E-8</v>
          </cell>
        </row>
        <row r="26">
          <cell r="P26">
            <v>1.2216190034107652E-7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33" workbookViewId="0">
      <selection activeCell="AB56" sqref="AB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0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39"/>
      <c r="L1" s="139"/>
      <c r="N1" s="139"/>
      <c r="Q1" s="139"/>
      <c r="R1" s="24"/>
      <c r="S1" s="24"/>
      <c r="T1" s="139"/>
      <c r="U1" s="24"/>
      <c r="V1" s="24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55</v>
      </c>
      <c r="P2" s="88"/>
      <c r="Q2" s="140"/>
      <c r="R2" s="24"/>
      <c r="S2" s="24"/>
      <c r="T2" s="140"/>
      <c r="U2" s="24"/>
      <c r="V2" s="24"/>
      <c r="W2" s="140"/>
      <c r="Y2" s="126" t="s">
        <v>72</v>
      </c>
      <c r="Z2" s="127"/>
      <c r="AA2" s="128"/>
      <c r="AB2" s="8"/>
      <c r="AC2" s="8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71</v>
      </c>
      <c r="P3" s="136"/>
      <c r="Q3" s="140"/>
      <c r="R3" s="24"/>
      <c r="S3" s="24"/>
      <c r="T3" s="140"/>
      <c r="U3" s="24"/>
      <c r="V3" s="24"/>
      <c r="W3" s="140"/>
      <c r="Y3" s="129"/>
      <c r="Z3" s="130"/>
      <c r="AA3" s="131"/>
      <c r="AB3" s="8"/>
      <c r="AC3" s="8"/>
      <c r="AE3" s="119"/>
      <c r="AF3" s="97" t="s">
        <v>58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24"/>
      <c r="S4" s="24"/>
      <c r="T4" s="140"/>
      <c r="U4" s="24"/>
      <c r="V4" s="24"/>
      <c r="W4" s="140"/>
      <c r="Y4" s="132"/>
      <c r="Z4" s="133"/>
      <c r="AA4" s="134"/>
      <c r="AB4" s="8"/>
      <c r="AC4" s="8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20</v>
      </c>
      <c r="S5" s="104"/>
      <c r="T5" s="140"/>
      <c r="U5" s="103" t="s">
        <v>29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69" t="s">
        <v>70</v>
      </c>
      <c r="J7" s="14" t="s">
        <v>69</v>
      </c>
      <c r="K7" s="20" t="s">
        <v>68</v>
      </c>
      <c r="L7" s="140"/>
      <c r="M7" s="1" t="s">
        <v>8</v>
      </c>
      <c r="O7" s="113"/>
      <c r="P7" s="114"/>
      <c r="Q7" s="140"/>
      <c r="R7" s="24"/>
      <c r="S7" s="24"/>
      <c r="T7" s="140"/>
      <c r="U7" s="24"/>
      <c r="V7" s="24"/>
      <c r="W7" s="140"/>
      <c r="X7" s="3" t="s">
        <v>9</v>
      </c>
      <c r="Y7" s="32" t="s">
        <v>10</v>
      </c>
      <c r="Z7" s="3" t="s">
        <v>11</v>
      </c>
      <c r="AA7" s="3" t="s">
        <v>12</v>
      </c>
      <c r="AB7" s="3" t="s">
        <v>13</v>
      </c>
      <c r="AD7" s="117" t="s">
        <v>56</v>
      </c>
      <c r="AE7" s="119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0"/>
      <c r="I8" s="70"/>
      <c r="J8" s="7"/>
      <c r="K8" s="18"/>
      <c r="L8" s="140"/>
      <c r="M8" s="21"/>
      <c r="O8" s="30"/>
      <c r="P8" s="34"/>
      <c r="Q8" s="140"/>
      <c r="R8" s="27"/>
      <c r="S8" s="32"/>
      <c r="T8" s="140"/>
      <c r="U8" s="27"/>
      <c r="V8" s="32"/>
      <c r="W8" s="140"/>
      <c r="X8" s="37"/>
      <c r="Y8" s="10"/>
      <c r="Z8" s="36"/>
      <c r="AA8" s="36"/>
      <c r="AB8" s="36"/>
      <c r="AD8" s="118"/>
      <c r="AE8" s="119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0"/>
      <c r="I9" s="143">
        <f>'[2]Szenario 1'!$F9</f>
        <v>7</v>
      </c>
      <c r="J9" s="144">
        <f>'[2]Szenario 2'!$F9</f>
        <v>16</v>
      </c>
      <c r="K9" s="145">
        <f>'[2]Szenario 3'!$F9</f>
        <v>25</v>
      </c>
      <c r="L9" s="140"/>
      <c r="M9" s="22">
        <f>'[3]E-Auto'!$E7*(1/100)</f>
        <v>1.6900000000000001E-3</v>
      </c>
      <c r="O9" s="31">
        <f>B9</f>
        <v>11962.885</v>
      </c>
      <c r="P9" s="35">
        <f>C9+(I9)</f>
        <v>1245.6371128999999</v>
      </c>
      <c r="Q9" s="140"/>
      <c r="R9" s="28">
        <f>IF(O9&lt;$AG$18,1,2)</f>
        <v>1</v>
      </c>
      <c r="S9" s="33">
        <f>IF(P9&lt;$AG$10,1,2)</f>
        <v>1</v>
      </c>
      <c r="T9" s="140"/>
      <c r="U9" s="39">
        <f>($AI$15/$AG$20)*(1+0.15*(O9/$AG$18)^4)+$AH$33</f>
        <v>8.6000632118791595E-2</v>
      </c>
      <c r="V9" s="33">
        <f>($AI$7/$AG$12)*(1+0.15*(P9/$AG$10)^4)+$AH$32</f>
        <v>4.0000000216217062E-3</v>
      </c>
      <c r="W9" s="140"/>
      <c r="X9" s="24">
        <f t="shared" ref="X9:X12" si="0">($AG$7*$AG$8*S9*$AG$24+$AG$15*$AG$16*R9*$AG$24)</f>
        <v>3600</v>
      </c>
      <c r="Y9" s="41">
        <f>(O9*U9*$AG$30+P9*V9*$AG$29)*365</f>
        <v>11872145.557651037</v>
      </c>
      <c r="Z9" s="41">
        <f>(O9*$AI$15*$AG$37+P9*$AI$7*$AG$36)*365</f>
        <v>249977.25995450199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9710.2618152002924</v>
      </c>
      <c r="AD9" s="40">
        <f>SUM(X9:AB9)</f>
        <v>12152668.934892049</v>
      </c>
      <c r="AE9" s="119"/>
      <c r="AF9" s="93" t="s">
        <v>15</v>
      </c>
      <c r="AG9" s="15"/>
      <c r="AH9" s="96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0"/>
      <c r="I10" s="146">
        <f>'[2]Szenario 1'!$F10</f>
        <v>7</v>
      </c>
      <c r="J10" s="147">
        <f>'[2]Szenario 2'!$F10</f>
        <v>16</v>
      </c>
      <c r="K10" s="148">
        <f>'[2]Szenario 3'!$F10</f>
        <v>25</v>
      </c>
      <c r="L10" s="140"/>
      <c r="M10" s="23">
        <f>'[3]E-Auto'!$E8*(1/100)</f>
        <v>2.3700000000000001E-3</v>
      </c>
      <c r="O10" s="31">
        <f>B10</f>
        <v>12023</v>
      </c>
      <c r="P10" s="35">
        <f t="shared" ref="P10:P54" si="1">C10+(I10)</f>
        <v>1251.86142</v>
      </c>
      <c r="Q10" s="140"/>
      <c r="R10" s="28">
        <f t="shared" ref="R10:R54" si="2">IF(O10&lt;$AG$18,1,2)</f>
        <v>1</v>
      </c>
      <c r="S10" s="33">
        <f t="shared" ref="S10:S54" si="3">IF(P10&lt;$AG$10,1,2)</f>
        <v>1</v>
      </c>
      <c r="T10" s="140"/>
      <c r="U10" s="39">
        <f t="shared" ref="U10:U54" si="4">($AI$15/$AG$20)*(1+0.15*(O10/$AG$18)^4)+$AH$33</f>
        <v>8.6000644920791361E-2</v>
      </c>
      <c r="V10" s="33">
        <f t="shared" ref="V10:V54" si="5">($AI$7/$AG$12)*(1+0.15*(P10/$AG$10)^4)+$AH$32</f>
        <v>4.000000022057121E-3</v>
      </c>
      <c r="W10" s="140"/>
      <c r="X10" s="24">
        <f>($AG$7*$AG$8*S10*$AG$24+$AG$15*$AG$16*R10*$AG$24)</f>
        <v>3600</v>
      </c>
      <c r="Y10" s="41">
        <f t="shared" ref="Y10:Y54" si="6">(O10*U10*$AG$30+P10*V10*$AG$29)*365</f>
        <v>11931805.339629982</v>
      </c>
      <c r="Z10" s="41">
        <f t="shared" ref="Z10:Z54" si="7">(O10*$AI$15*$AG$37+P10*$AI$7*$AG$36)*365</f>
        <v>251233.27301960002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9758.9134209299409</v>
      </c>
      <c r="AD10" s="40">
        <f t="shared" ref="AD10:AD46" si="10">SUM(X10:AB10)</f>
        <v>12213711.757741138</v>
      </c>
      <c r="AE10" s="119"/>
      <c r="AF10" s="94"/>
      <c r="AG10" s="16">
        <v>90408</v>
      </c>
      <c r="AH10" s="96"/>
      <c r="AI10" s="76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0"/>
      <c r="I11" s="146">
        <f>'[2]Szenario 1'!$F11</f>
        <v>7</v>
      </c>
      <c r="J11" s="147">
        <f>'[2]Szenario 2'!$F11</f>
        <v>16</v>
      </c>
      <c r="K11" s="148">
        <f>'[2]Szenario 3'!$F11</f>
        <v>25</v>
      </c>
      <c r="L11" s="140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1"/>
        <v>1258.0857271</v>
      </c>
      <c r="Q11" s="140"/>
      <c r="R11" s="28">
        <f t="shared" si="2"/>
        <v>1</v>
      </c>
      <c r="S11" s="33">
        <f t="shared" si="3"/>
        <v>1</v>
      </c>
      <c r="T11" s="140"/>
      <c r="U11" s="39">
        <f t="shared" si="4"/>
        <v>8.6000657916268167E-2</v>
      </c>
      <c r="V11" s="33">
        <f t="shared" si="5"/>
        <v>4.0000000224990791E-3</v>
      </c>
      <c r="W11" s="140"/>
      <c r="X11" s="24">
        <f t="shared" si="0"/>
        <v>3600</v>
      </c>
      <c r="Y11" s="41">
        <f t="shared" si="6"/>
        <v>11991465.166213013</v>
      </c>
      <c r="Z11" s="41">
        <f t="shared" si="7"/>
        <v>252489.28608469796</v>
      </c>
      <c r="AA11" s="41">
        <f t="shared" si="8"/>
        <v>17390.943079637822</v>
      </c>
      <c r="AB11" s="42">
        <f t="shared" si="9"/>
        <v>9807.5650266595912</v>
      </c>
      <c r="AD11" s="40">
        <f t="shared" si="10"/>
        <v>12274752.960404009</v>
      </c>
      <c r="AE11" s="119"/>
      <c r="AF11" s="95"/>
      <c r="AG11" s="15"/>
      <c r="AH11" s="96"/>
      <c r="AI11" s="76" t="s">
        <v>60</v>
      </c>
      <c r="AJ11" s="77">
        <v>55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0"/>
      <c r="I12" s="146">
        <f>'[2]Szenario 1'!$F12</f>
        <v>7</v>
      </c>
      <c r="J12" s="147">
        <f>'[2]Szenario 2'!$F12</f>
        <v>16</v>
      </c>
      <c r="K12" s="148">
        <f>'[2]Szenario 3'!$F12</f>
        <v>25</v>
      </c>
      <c r="L12" s="140"/>
      <c r="M12" s="23">
        <f>'[3]E-Auto'!$E10*(1/100)</f>
        <v>4.1700000000000001E-3</v>
      </c>
      <c r="O12" s="31">
        <f t="shared" si="12"/>
        <v>12143.23</v>
      </c>
      <c r="P12" s="35">
        <f t="shared" si="1"/>
        <v>1264.3100341999998</v>
      </c>
      <c r="Q12" s="140"/>
      <c r="R12" s="28">
        <f t="shared" si="2"/>
        <v>1</v>
      </c>
      <c r="S12" s="33">
        <f t="shared" si="3"/>
        <v>1</v>
      </c>
      <c r="T12" s="140"/>
      <c r="U12" s="39">
        <f t="shared" si="4"/>
        <v>8.6000671107161628E-2</v>
      </c>
      <c r="V12" s="33">
        <f t="shared" si="5"/>
        <v>4.0000000229476456E-3</v>
      </c>
      <c r="W12" s="140"/>
      <c r="X12" s="24">
        <f t="shared" si="0"/>
        <v>3600</v>
      </c>
      <c r="Y12" s="41">
        <f t="shared" si="6"/>
        <v>12051125.038072551</v>
      </c>
      <c r="Z12" s="41">
        <f t="shared" si="7"/>
        <v>253745.29914979596</v>
      </c>
      <c r="AA12" s="41">
        <f t="shared" si="8"/>
        <v>17465.354425508664</v>
      </c>
      <c r="AB12" s="42">
        <f t="shared" si="9"/>
        <v>9856.2166323892416</v>
      </c>
      <c r="AD12" s="40">
        <f t="shared" si="10"/>
        <v>12335791.908280244</v>
      </c>
      <c r="AE12" s="119"/>
      <c r="AF12" s="63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0"/>
      <c r="I13" s="146">
        <f>'[2]Szenario 1'!$F13</f>
        <v>7</v>
      </c>
      <c r="J13" s="147">
        <f>'[2]Szenario 2'!$F13</f>
        <v>16</v>
      </c>
      <c r="K13" s="148">
        <f>'[2]Szenario 3'!$F13</f>
        <v>25</v>
      </c>
      <c r="L13" s="140"/>
      <c r="M13" s="23">
        <f>'[3]E-Auto'!$E11*(1/100)</f>
        <v>6.2100000000000002E-3</v>
      </c>
      <c r="O13" s="31">
        <f t="shared" si="12"/>
        <v>12203.344999999999</v>
      </c>
      <c r="P13" s="35">
        <f t="shared" si="1"/>
        <v>1270.5343412999998</v>
      </c>
      <c r="Q13" s="140"/>
      <c r="R13" s="28">
        <f t="shared" si="2"/>
        <v>1</v>
      </c>
      <c r="S13" s="33">
        <f t="shared" si="3"/>
        <v>1</v>
      </c>
      <c r="T13" s="140"/>
      <c r="U13" s="39">
        <f t="shared" si="4"/>
        <v>8.600068449542099E-2</v>
      </c>
      <c r="V13" s="33">
        <f t="shared" si="5"/>
        <v>4.0000000234028865E-3</v>
      </c>
      <c r="W13" s="140"/>
      <c r="X13" s="24">
        <f>($AG$7*$AG$8*S13*$AG$24+$AG$15*$AG$16*R13*$AG$24)</f>
        <v>3600</v>
      </c>
      <c r="Y13" s="41">
        <f t="shared" si="6"/>
        <v>12110784.955887709</v>
      </c>
      <c r="Z13" s="41">
        <f t="shared" si="7"/>
        <v>255001.31221489399</v>
      </c>
      <c r="AA13" s="41">
        <f t="shared" si="8"/>
        <v>17526.737530633869</v>
      </c>
      <c r="AB13" s="42">
        <f t="shared" si="9"/>
        <v>9904.8682381188883</v>
      </c>
      <c r="AD13" s="40">
        <f t="shared" si="10"/>
        <v>12396817.873871356</v>
      </c>
      <c r="AE13" s="119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0"/>
      <c r="I14" s="146">
        <f>'[2]Szenario 1'!$F14</f>
        <v>7</v>
      </c>
      <c r="J14" s="147">
        <f>'[2]Szenario 2'!$F14</f>
        <v>16</v>
      </c>
      <c r="K14" s="148">
        <f>'[2]Szenario 3'!$F14</f>
        <v>25</v>
      </c>
      <c r="L14" s="140"/>
      <c r="M14" s="23">
        <f>'[3]E-Auto'!$E12*(1/100)</f>
        <v>3.5041935483870967E-2</v>
      </c>
      <c r="O14" s="31">
        <f t="shared" si="12"/>
        <v>12263.46</v>
      </c>
      <c r="P14" s="35">
        <f t="shared" si="1"/>
        <v>1276.7586483999999</v>
      </c>
      <c r="Q14" s="140"/>
      <c r="R14" s="28">
        <f t="shared" si="2"/>
        <v>1</v>
      </c>
      <c r="S14" s="33">
        <f t="shared" si="3"/>
        <v>1</v>
      </c>
      <c r="T14" s="140"/>
      <c r="U14" s="39">
        <f t="shared" si="4"/>
        <v>8.6000698083005228E-2</v>
      </c>
      <c r="V14" s="33">
        <f t="shared" si="5"/>
        <v>4.0000000238648685E-3</v>
      </c>
      <c r="W14" s="140"/>
      <c r="X14" s="24">
        <f>($AG$7*$AG$8*S14*$AG$24+$AG$15*$AG$16*R14*$AG$24)+AG26</f>
        <v>1163600</v>
      </c>
      <c r="Y14" s="41">
        <f t="shared" si="6"/>
        <v>12170444.920344383</v>
      </c>
      <c r="Z14" s="41">
        <f t="shared" si="7"/>
        <v>256257.32527999196</v>
      </c>
      <c r="AA14" s="41">
        <f t="shared" si="8"/>
        <v>17256.880364902412</v>
      </c>
      <c r="AB14" s="42">
        <f t="shared" si="9"/>
        <v>9953.5198438485404</v>
      </c>
      <c r="AD14" s="40">
        <f t="shared" si="10"/>
        <v>13617512.645833125</v>
      </c>
      <c r="AE14" s="119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0"/>
      <c r="I15" s="146">
        <f>'[2]Szenario 1'!$F15</f>
        <v>7</v>
      </c>
      <c r="J15" s="147">
        <f>'[2]Szenario 2'!$F15</f>
        <v>16</v>
      </c>
      <c r="K15" s="148">
        <f>'[2]Szenario 3'!$F15</f>
        <v>25</v>
      </c>
      <c r="L15" s="140"/>
      <c r="M15" s="23">
        <f>'[3]E-Auto'!$E13*(1/100)</f>
        <v>6.3873870967741941E-2</v>
      </c>
      <c r="O15" s="31">
        <f t="shared" si="12"/>
        <v>12323.575000000001</v>
      </c>
      <c r="P15" s="35">
        <f t="shared" si="1"/>
        <v>1282.9829554999999</v>
      </c>
      <c r="Q15" s="140"/>
      <c r="R15" s="28">
        <f t="shared" si="2"/>
        <v>1</v>
      </c>
      <c r="S15" s="33">
        <f t="shared" si="3"/>
        <v>1</v>
      </c>
      <c r="T15" s="140"/>
      <c r="U15" s="39">
        <f t="shared" si="4"/>
        <v>8.6000711871882934E-2</v>
      </c>
      <c r="V15" s="33">
        <f t="shared" si="5"/>
        <v>4.000000024333655E-3</v>
      </c>
      <c r="W15" s="140"/>
      <c r="X15" s="24">
        <f>($AJ$11*$AG$8*S15*$AG$25+$AJ$9*$AG$8*$AG$24*S15+$AG$15*$AG$16*R15*$AG$24)</f>
        <v>7725</v>
      </c>
      <c r="Y15" s="41">
        <f t="shared" si="6"/>
        <v>12230104.932135256</v>
      </c>
      <c r="Z15" s="41">
        <f t="shared" si="7"/>
        <v>257513.33834509001</v>
      </c>
      <c r="AA15" s="41">
        <f t="shared" si="8"/>
        <v>16983.531083737063</v>
      </c>
      <c r="AB15" s="42">
        <f t="shared" si="9"/>
        <v>10002.171449578191</v>
      </c>
      <c r="AD15" s="40">
        <f t="shared" si="10"/>
        <v>12522328.97301366</v>
      </c>
      <c r="AE15" s="119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0"/>
      <c r="I16" s="146">
        <f>'[2]Szenario 1'!$F16</f>
        <v>7</v>
      </c>
      <c r="J16" s="147">
        <f>'[2]Szenario 2'!$F16</f>
        <v>16</v>
      </c>
      <c r="K16" s="148">
        <f>'[2]Szenario 3'!$F16</f>
        <v>25</v>
      </c>
      <c r="L16" s="140"/>
      <c r="M16" s="23">
        <f>'[3]E-Auto'!$E14*(1/100)</f>
        <v>9.2705806451612929E-2</v>
      </c>
      <c r="O16" s="31">
        <f t="shared" si="12"/>
        <v>12383.69</v>
      </c>
      <c r="P16" s="35">
        <f t="shared" si="1"/>
        <v>1289.2072625999999</v>
      </c>
      <c r="Q16" s="140"/>
      <c r="R16" s="28">
        <f t="shared" si="2"/>
        <v>1</v>
      </c>
      <c r="S16" s="33">
        <f t="shared" si="3"/>
        <v>1</v>
      </c>
      <c r="T16" s="140"/>
      <c r="U16" s="39">
        <f t="shared" si="4"/>
        <v>8.6000725864032429E-2</v>
      </c>
      <c r="V16" s="33">
        <f t="shared" si="5"/>
        <v>4.0000000248093153E-3</v>
      </c>
      <c r="W16" s="140"/>
      <c r="X16" s="82">
        <f t="shared" ref="X16:X54" si="13">($AJ$11*$AG$8*S16*$AG$25+$AJ$9*$AG$8*$AG$24*S16+$AG$15*$AG$16*R16*$AG$24)</f>
        <v>7725</v>
      </c>
      <c r="Y16" s="41">
        <f t="shared" si="6"/>
        <v>12289764.991959825</v>
      </c>
      <c r="Z16" s="41">
        <f t="shared" si="7"/>
        <v>258769.35141018804</v>
      </c>
      <c r="AA16" s="41">
        <f t="shared" si="8"/>
        <v>16706.68968713783</v>
      </c>
      <c r="AB16" s="42">
        <f t="shared" si="9"/>
        <v>10050.823055307841</v>
      </c>
      <c r="AD16" s="40">
        <f t="shared" si="10"/>
        <v>12583016.85611246</v>
      </c>
      <c r="AE16" s="119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0"/>
      <c r="I17" s="146">
        <f>'[2]Szenario 1'!$F17</f>
        <v>7</v>
      </c>
      <c r="J17" s="147">
        <f>'[2]Szenario 2'!$F17</f>
        <v>16</v>
      </c>
      <c r="K17" s="148">
        <f>'[2]Szenario 3'!$F17</f>
        <v>25</v>
      </c>
      <c r="L17" s="140"/>
      <c r="M17" s="23">
        <f>'[3]E-Auto'!$E15*(1/100)</f>
        <v>0.1215377419354839</v>
      </c>
      <c r="O17" s="31">
        <f t="shared" si="12"/>
        <v>12443.805</v>
      </c>
      <c r="P17" s="35">
        <f t="shared" si="1"/>
        <v>1295.4315697</v>
      </c>
      <c r="Q17" s="140"/>
      <c r="R17" s="28">
        <f t="shared" si="2"/>
        <v>1</v>
      </c>
      <c r="S17" s="33">
        <f t="shared" si="3"/>
        <v>1</v>
      </c>
      <c r="T17" s="140"/>
      <c r="U17" s="39">
        <f t="shared" si="4"/>
        <v>8.6000740061441677E-2</v>
      </c>
      <c r="V17" s="33">
        <f t="shared" si="5"/>
        <v>4.0000000252919145E-3</v>
      </c>
      <c r="W17" s="140"/>
      <c r="X17" s="82">
        <f t="shared" si="13"/>
        <v>7725</v>
      </c>
      <c r="Y17" s="41">
        <f t="shared" si="6"/>
        <v>12349425.100524453</v>
      </c>
      <c r="Z17" s="41">
        <f t="shared" si="7"/>
        <v>260025.36447528601</v>
      </c>
      <c r="AA17" s="41">
        <f t="shared" si="8"/>
        <v>16426.356175104705</v>
      </c>
      <c r="AB17" s="42">
        <f t="shared" si="9"/>
        <v>10099.47466103749</v>
      </c>
      <c r="AD17" s="40">
        <f t="shared" si="10"/>
        <v>12643701.295835881</v>
      </c>
      <c r="AE17" s="119"/>
      <c r="AF17" s="93" t="s">
        <v>16</v>
      </c>
      <c r="AG17" s="15"/>
      <c r="AH17" s="96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0"/>
      <c r="I18" s="146">
        <f>'[2]Szenario 1'!$F18</f>
        <v>7</v>
      </c>
      <c r="J18" s="147">
        <f>'[2]Szenario 2'!$F18</f>
        <v>16</v>
      </c>
      <c r="K18" s="148">
        <f>'[2]Szenario 3'!$F18</f>
        <v>25</v>
      </c>
      <c r="L18" s="140"/>
      <c r="M18" s="23">
        <f>'[3]E-Auto'!$E16*(1/100)</f>
        <v>0.15036967741935489</v>
      </c>
      <c r="O18" s="31">
        <f t="shared" si="12"/>
        <v>12503.92</v>
      </c>
      <c r="P18" s="35">
        <f t="shared" si="1"/>
        <v>1301.6558768</v>
      </c>
      <c r="Q18" s="140"/>
      <c r="R18" s="28">
        <f t="shared" si="2"/>
        <v>1</v>
      </c>
      <c r="S18" s="33">
        <f t="shared" si="3"/>
        <v>1</v>
      </c>
      <c r="T18" s="140"/>
      <c r="U18" s="39">
        <f t="shared" si="4"/>
        <v>8.6000754466108303E-2</v>
      </c>
      <c r="V18" s="33">
        <f t="shared" si="5"/>
        <v>4.0000000257815211E-3</v>
      </c>
      <c r="W18" s="140"/>
      <c r="X18" s="82">
        <f t="shared" si="13"/>
        <v>7725</v>
      </c>
      <c r="Y18" s="41">
        <f t="shared" si="6"/>
        <v>12409085.258542392</v>
      </c>
      <c r="Z18" s="41">
        <f t="shared" si="7"/>
        <v>261281.37754038398</v>
      </c>
      <c r="AA18" s="41">
        <f t="shared" si="8"/>
        <v>16142.530547637689</v>
      </c>
      <c r="AB18" s="42">
        <f t="shared" si="9"/>
        <v>10148.126266767138</v>
      </c>
      <c r="AD18" s="40">
        <f t="shared" si="10"/>
        <v>12704382.29289718</v>
      </c>
      <c r="AE18" s="119"/>
      <c r="AF18" s="94"/>
      <c r="AG18" s="16">
        <v>60000</v>
      </c>
      <c r="AH18" s="96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0"/>
      <c r="I19" s="146">
        <f>'[2]Szenario 1'!$F19</f>
        <v>7</v>
      </c>
      <c r="J19" s="147">
        <f>'[2]Szenario 2'!$F19</f>
        <v>16</v>
      </c>
      <c r="K19" s="148">
        <f>'[2]Szenario 3'!$F19</f>
        <v>25</v>
      </c>
      <c r="L19" s="140"/>
      <c r="M19" s="23">
        <f>'[3]E-Auto'!$E17*(1/100)</f>
        <v>0.17920161290322587</v>
      </c>
      <c r="O19" s="31">
        <f t="shared" si="12"/>
        <v>12564.035</v>
      </c>
      <c r="P19" s="35">
        <f t="shared" si="1"/>
        <v>1307.8801838999998</v>
      </c>
      <c r="Q19" s="140"/>
      <c r="R19" s="28">
        <f t="shared" si="2"/>
        <v>1</v>
      </c>
      <c r="S19" s="33">
        <f t="shared" si="3"/>
        <v>1</v>
      </c>
      <c r="T19" s="140"/>
      <c r="U19" s="39">
        <f t="shared" si="4"/>
        <v>8.6000769080039632E-2</v>
      </c>
      <c r="V19" s="33">
        <f t="shared" si="5"/>
        <v>4.0000000262782019E-3</v>
      </c>
      <c r="W19" s="140"/>
      <c r="X19" s="82">
        <f t="shared" si="13"/>
        <v>7725</v>
      </c>
      <c r="Y19" s="41">
        <f t="shared" si="6"/>
        <v>12468745.466733813</v>
      </c>
      <c r="Z19" s="41">
        <f t="shared" si="7"/>
        <v>262537.39060548198</v>
      </c>
      <c r="AA19" s="41">
        <f t="shared" si="8"/>
        <v>15855.212804736781</v>
      </c>
      <c r="AB19" s="42">
        <f t="shared" si="9"/>
        <v>10196.77787249679</v>
      </c>
      <c r="AD19" s="40">
        <f t="shared" si="10"/>
        <v>12765059.848016528</v>
      </c>
      <c r="AE19" s="119"/>
      <c r="AF19" s="95"/>
      <c r="AG19" s="15"/>
      <c r="AH19" s="96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0"/>
      <c r="I20" s="146">
        <f>'[2]Szenario 1'!$F20</f>
        <v>7</v>
      </c>
      <c r="J20" s="147">
        <f>'[2]Szenario 2'!$F20</f>
        <v>16</v>
      </c>
      <c r="K20" s="148">
        <f>'[2]Szenario 3'!$F20</f>
        <v>25</v>
      </c>
      <c r="L20" s="140"/>
      <c r="M20" s="23">
        <f>'[3]E-Auto'!$E18*(1/100)</f>
        <v>0.20803354838709684</v>
      </c>
      <c r="O20" s="31">
        <f t="shared" si="12"/>
        <v>12624.15</v>
      </c>
      <c r="P20" s="35">
        <f t="shared" si="1"/>
        <v>1314.1044909999998</v>
      </c>
      <c r="Q20" s="140"/>
      <c r="R20" s="28">
        <f t="shared" si="2"/>
        <v>1</v>
      </c>
      <c r="S20" s="33">
        <f t="shared" si="3"/>
        <v>1</v>
      </c>
      <c r="T20" s="140"/>
      <c r="U20" s="39">
        <f t="shared" si="4"/>
        <v>8.6000783905252662E-2</v>
      </c>
      <c r="V20" s="33">
        <f t="shared" si="5"/>
        <v>4.0000000267820246E-3</v>
      </c>
      <c r="W20" s="140"/>
      <c r="X20" s="82">
        <f t="shared" si="13"/>
        <v>7725</v>
      </c>
      <c r="Y20" s="41">
        <f t="shared" si="6"/>
        <v>12528405.725825863</v>
      </c>
      <c r="Z20" s="41">
        <f t="shared" si="7"/>
        <v>263793.40367058001</v>
      </c>
      <c r="AA20" s="41">
        <f t="shared" si="8"/>
        <v>15564.402946401988</v>
      </c>
      <c r="AB20" s="42">
        <f t="shared" si="9"/>
        <v>10245.429478226439</v>
      </c>
      <c r="AD20" s="40">
        <f t="shared" si="10"/>
        <v>12825733.96192107</v>
      </c>
      <c r="AE20" s="119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0"/>
      <c r="I21" s="146">
        <f>'[2]Szenario 1'!$F21</f>
        <v>7</v>
      </c>
      <c r="J21" s="147">
        <f>'[2]Szenario 2'!$F21</f>
        <v>16</v>
      </c>
      <c r="K21" s="148">
        <f>'[2]Szenario 3'!$F21</f>
        <v>25</v>
      </c>
      <c r="L21" s="140"/>
      <c r="M21" s="23">
        <f>'[3]E-Auto'!$E19*(1/100)</f>
        <v>0.23686548387096781</v>
      </c>
      <c r="O21" s="31">
        <f t="shared" si="12"/>
        <v>12684.264999999999</v>
      </c>
      <c r="P21" s="35">
        <f t="shared" si="1"/>
        <v>1320.3287980999999</v>
      </c>
      <c r="Q21" s="140"/>
      <c r="R21" s="28">
        <f t="shared" si="2"/>
        <v>1</v>
      </c>
      <c r="S21" s="33">
        <f t="shared" si="3"/>
        <v>1</v>
      </c>
      <c r="T21" s="140"/>
      <c r="U21" s="39">
        <f t="shared" si="4"/>
        <v>8.6000798943774048E-2</v>
      </c>
      <c r="V21" s="33">
        <f t="shared" si="5"/>
        <v>4.0000000272930577E-3</v>
      </c>
      <c r="W21" s="140"/>
      <c r="X21" s="82">
        <f t="shared" si="13"/>
        <v>7725</v>
      </c>
      <c r="Y21" s="41">
        <f t="shared" si="6"/>
        <v>12588066.03655266</v>
      </c>
      <c r="Z21" s="41">
        <f t="shared" si="7"/>
        <v>265049.41673567798</v>
      </c>
      <c r="AA21" s="41">
        <f t="shared" si="8"/>
        <v>15270.100972633301</v>
      </c>
      <c r="AB21" s="42">
        <f t="shared" si="9"/>
        <v>10294.081083956087</v>
      </c>
      <c r="AD21" s="40">
        <f t="shared" si="10"/>
        <v>12886404.635344928</v>
      </c>
      <c r="AE21" s="119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0"/>
      <c r="I22" s="146">
        <f>'[2]Szenario 1'!$F22</f>
        <v>7</v>
      </c>
      <c r="J22" s="147">
        <f>'[2]Szenario 2'!$F22</f>
        <v>16</v>
      </c>
      <c r="K22" s="148">
        <f>'[2]Szenario 3'!$F22</f>
        <v>25</v>
      </c>
      <c r="L22" s="140"/>
      <c r="M22" s="23">
        <f>'[3]E-Auto'!$E20*(1/100)</f>
        <v>0.26569741935483882</v>
      </c>
      <c r="O22" s="31">
        <f t="shared" si="12"/>
        <v>12744.38</v>
      </c>
      <c r="P22" s="35">
        <f t="shared" si="1"/>
        <v>1326.5531051999999</v>
      </c>
      <c r="Q22" s="140"/>
      <c r="R22" s="28">
        <f t="shared" si="2"/>
        <v>1</v>
      </c>
      <c r="S22" s="33">
        <f t="shared" si="3"/>
        <v>1</v>
      </c>
      <c r="T22" s="140"/>
      <c r="U22" s="39">
        <f t="shared" si="4"/>
        <v>8.6000814197640121E-2</v>
      </c>
      <c r="V22" s="33">
        <f t="shared" si="5"/>
        <v>4.0000000278113696E-3</v>
      </c>
      <c r="W22" s="140"/>
      <c r="X22" s="82">
        <f t="shared" si="13"/>
        <v>7725</v>
      </c>
      <c r="Y22" s="41">
        <f t="shared" si="6"/>
        <v>12647726.399655363</v>
      </c>
      <c r="Z22" s="41">
        <f t="shared" si="7"/>
        <v>266305.42980077595</v>
      </c>
      <c r="AA22" s="41">
        <f t="shared" si="8"/>
        <v>14972.306883430729</v>
      </c>
      <c r="AB22" s="42">
        <f t="shared" si="9"/>
        <v>10342.732689685738</v>
      </c>
      <c r="AD22" s="40">
        <f t="shared" si="10"/>
        <v>12947071.869029256</v>
      </c>
      <c r="AE22" s="119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0"/>
      <c r="I23" s="146">
        <f>'[2]Szenario 1'!$F23</f>
        <v>7</v>
      </c>
      <c r="J23" s="147">
        <f>'[2]Szenario 2'!$F23</f>
        <v>16</v>
      </c>
      <c r="K23" s="148">
        <f>'[2]Szenario 3'!$F23</f>
        <v>25</v>
      </c>
      <c r="L23" s="140"/>
      <c r="M23" s="23">
        <f>'[3]E-Auto'!$E21*(1/100)</f>
        <v>0.29452935483870979</v>
      </c>
      <c r="O23" s="31">
        <f t="shared" si="12"/>
        <v>12804.495000000001</v>
      </c>
      <c r="P23" s="35">
        <f t="shared" si="1"/>
        <v>1332.7774122999999</v>
      </c>
      <c r="Q23" s="140"/>
      <c r="R23" s="28">
        <f t="shared" si="2"/>
        <v>1</v>
      </c>
      <c r="S23" s="33">
        <f t="shared" si="3"/>
        <v>1</v>
      </c>
      <c r="T23" s="140"/>
      <c r="U23" s="39">
        <f t="shared" si="4"/>
        <v>8.6000829668896911E-2</v>
      </c>
      <c r="V23" s="33">
        <f t="shared" si="5"/>
        <v>4.0000000283370281E-3</v>
      </c>
      <c r="W23" s="140"/>
      <c r="X23" s="82">
        <f t="shared" si="13"/>
        <v>7725</v>
      </c>
      <c r="Y23" s="41">
        <f t="shared" si="6"/>
        <v>12707386.815882178</v>
      </c>
      <c r="Z23" s="41">
        <f t="shared" si="7"/>
        <v>267561.44286587398</v>
      </c>
      <c r="AA23" s="41">
        <f t="shared" si="8"/>
        <v>14671.020678794261</v>
      </c>
      <c r="AB23" s="42">
        <f t="shared" si="9"/>
        <v>10391.384295415388</v>
      </c>
      <c r="AD23" s="40">
        <f t="shared" si="10"/>
        <v>13007735.663722262</v>
      </c>
      <c r="AE23" s="119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0"/>
      <c r="I24" s="146">
        <f>'[2]Szenario 1'!$F24</f>
        <v>7</v>
      </c>
      <c r="J24" s="147">
        <f>'[2]Szenario 2'!$F24</f>
        <v>16</v>
      </c>
      <c r="K24" s="148">
        <f>'[2]Szenario 3'!$F24</f>
        <v>25</v>
      </c>
      <c r="L24" s="140"/>
      <c r="M24" s="23">
        <f>'[3]E-Auto'!$E22*(1/100)</f>
        <v>0.32336129032258071</v>
      </c>
      <c r="O24" s="31">
        <f t="shared" si="12"/>
        <v>12864.61</v>
      </c>
      <c r="P24" s="35">
        <f t="shared" si="1"/>
        <v>1339.0017194</v>
      </c>
      <c r="Q24" s="140"/>
      <c r="R24" s="28">
        <f t="shared" si="2"/>
        <v>1</v>
      </c>
      <c r="S24" s="33">
        <f t="shared" si="3"/>
        <v>1</v>
      </c>
      <c r="T24" s="140"/>
      <c r="U24" s="39">
        <f t="shared" si="4"/>
        <v>8.6000845359600092E-2</v>
      </c>
      <c r="V24" s="33">
        <f t="shared" si="5"/>
        <v>4.0000000288701034E-3</v>
      </c>
      <c r="W24" s="140"/>
      <c r="X24" s="82">
        <f t="shared" si="13"/>
        <v>7725</v>
      </c>
      <c r="Y24" s="41">
        <f t="shared" si="6"/>
        <v>12767047.285988409</v>
      </c>
      <c r="Z24" s="41">
        <f t="shared" si="7"/>
        <v>268817.45593097201</v>
      </c>
      <c r="AA24" s="41">
        <f t="shared" si="8"/>
        <v>14366.242358723912</v>
      </c>
      <c r="AB24" s="42">
        <f t="shared" si="9"/>
        <v>10440.035901145038</v>
      </c>
      <c r="AD24" s="40">
        <f t="shared" si="10"/>
        <v>13068396.020179249</v>
      </c>
      <c r="AE24" s="119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0"/>
      <c r="I25" s="146">
        <f>'[2]Szenario 1'!$F25</f>
        <v>7</v>
      </c>
      <c r="J25" s="147">
        <f>'[2]Szenario 2'!$F25</f>
        <v>16</v>
      </c>
      <c r="K25" s="148">
        <f>'[2]Szenario 3'!$F25</f>
        <v>25</v>
      </c>
      <c r="L25" s="140"/>
      <c r="M25" s="23">
        <f>'[3]E-Auto'!$E23*(1/100)</f>
        <v>0.35219322580645168</v>
      </c>
      <c r="O25" s="31">
        <f t="shared" si="12"/>
        <v>12924.725</v>
      </c>
      <c r="P25" s="35">
        <f t="shared" si="1"/>
        <v>1345.2260265</v>
      </c>
      <c r="Q25" s="140"/>
      <c r="R25" s="28">
        <f t="shared" si="2"/>
        <v>1</v>
      </c>
      <c r="S25" s="33">
        <f t="shared" si="3"/>
        <v>1</v>
      </c>
      <c r="T25" s="140"/>
      <c r="U25" s="39">
        <f t="shared" si="4"/>
        <v>8.6000861271815013E-2</v>
      </c>
      <c r="V25" s="33">
        <f t="shared" si="5"/>
        <v>4.000000029410665E-3</v>
      </c>
      <c r="W25" s="140"/>
      <c r="X25" s="82">
        <f t="shared" si="13"/>
        <v>7725</v>
      </c>
      <c r="Y25" s="41">
        <f t="shared" si="6"/>
        <v>12826707.810736476</v>
      </c>
      <c r="Z25" s="41">
        <f t="shared" si="7"/>
        <v>270073.46899606998</v>
      </c>
      <c r="AA25" s="41">
        <f t="shared" si="8"/>
        <v>14057.971923219666</v>
      </c>
      <c r="AB25" s="42">
        <f t="shared" si="9"/>
        <v>10488.687506874687</v>
      </c>
      <c r="AD25" s="40">
        <f t="shared" si="10"/>
        <v>13129052.93916264</v>
      </c>
      <c r="AE25" s="119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0"/>
      <c r="I26" s="146">
        <f>'[2]Szenario 1'!$F26</f>
        <v>7</v>
      </c>
      <c r="J26" s="147">
        <f>'[2]Szenario 2'!$F26</f>
        <v>16</v>
      </c>
      <c r="K26" s="148">
        <f>'[2]Szenario 3'!$F26</f>
        <v>25</v>
      </c>
      <c r="L26" s="140"/>
      <c r="M26" s="23">
        <f>'[3]E-Auto'!$E24*(1/100)</f>
        <v>0.38102516129032266</v>
      </c>
      <c r="O26" s="31">
        <f t="shared" si="12"/>
        <v>12984.84</v>
      </c>
      <c r="P26" s="35">
        <f t="shared" si="1"/>
        <v>1351.4503336</v>
      </c>
      <c r="Q26" s="140"/>
      <c r="R26" s="28">
        <f t="shared" si="2"/>
        <v>1</v>
      </c>
      <c r="S26" s="33">
        <f t="shared" si="3"/>
        <v>1</v>
      </c>
      <c r="T26" s="140"/>
      <c r="U26" s="39">
        <f t="shared" si="4"/>
        <v>8.6000877407616722E-2</v>
      </c>
      <c r="V26" s="33">
        <f t="shared" si="5"/>
        <v>4.0000000299587829E-3</v>
      </c>
      <c r="W26" s="140"/>
      <c r="X26" s="82">
        <f t="shared" si="13"/>
        <v>7725</v>
      </c>
      <c r="Y26" s="41">
        <f t="shared" si="6"/>
        <v>12886368.390895976</v>
      </c>
      <c r="Z26" s="41">
        <f t="shared" si="7"/>
        <v>271329.482061168</v>
      </c>
      <c r="AA26" s="41">
        <f t="shared" si="8"/>
        <v>13746.209372281532</v>
      </c>
      <c r="AB26" s="42">
        <f t="shared" si="9"/>
        <v>10537.339112604337</v>
      </c>
      <c r="AD26" s="40">
        <f t="shared" si="10"/>
        <v>13189706.42144203</v>
      </c>
      <c r="AE26" s="119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0"/>
      <c r="I27" s="146">
        <f>'[2]Szenario 1'!$F27</f>
        <v>7</v>
      </c>
      <c r="J27" s="147">
        <f>'[2]Szenario 2'!$F27</f>
        <v>16</v>
      </c>
      <c r="K27" s="148">
        <f>'[2]Szenario 3'!$F27</f>
        <v>25</v>
      </c>
      <c r="L27" s="140"/>
      <c r="M27" s="23">
        <f>'[3]E-Auto'!$E25*(1/100)</f>
        <v>0.40985709677419369</v>
      </c>
      <c r="O27" s="31">
        <f t="shared" si="12"/>
        <v>13044.955</v>
      </c>
      <c r="P27" s="35">
        <f t="shared" si="1"/>
        <v>1357.6746406999998</v>
      </c>
      <c r="Q27" s="140"/>
      <c r="R27" s="28">
        <f t="shared" si="2"/>
        <v>1</v>
      </c>
      <c r="S27" s="33">
        <f t="shared" si="3"/>
        <v>1</v>
      </c>
      <c r="T27" s="140"/>
      <c r="U27" s="39">
        <f t="shared" si="4"/>
        <v>8.6000893769089926E-2</v>
      </c>
      <c r="V27" s="33">
        <f t="shared" si="5"/>
        <v>4.0000000305145259E-3</v>
      </c>
      <c r="W27" s="140"/>
      <c r="X27" s="82">
        <f t="shared" si="13"/>
        <v>7725</v>
      </c>
      <c r="Y27" s="41">
        <f t="shared" si="6"/>
        <v>12946029.027243681</v>
      </c>
      <c r="Z27" s="41">
        <f t="shared" si="7"/>
        <v>272585.49512626592</v>
      </c>
      <c r="AA27" s="41">
        <f t="shared" si="8"/>
        <v>13430.954705909509</v>
      </c>
      <c r="AB27" s="42">
        <f t="shared" si="9"/>
        <v>10585.990718333986</v>
      </c>
      <c r="AD27" s="40">
        <f t="shared" si="10"/>
        <v>13250356.467794191</v>
      </c>
      <c r="AE27" s="119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0"/>
      <c r="I28" s="146">
        <f>'[2]Szenario 1'!$F28</f>
        <v>7</v>
      </c>
      <c r="J28" s="147">
        <f>'[2]Szenario 2'!$F28</f>
        <v>16</v>
      </c>
      <c r="K28" s="148">
        <f>'[2]Szenario 3'!$F28</f>
        <v>25</v>
      </c>
      <c r="L28" s="140"/>
      <c r="M28" s="23">
        <f>'[3]E-Auto'!$E26*(1/100)</f>
        <v>0.43868903225806466</v>
      </c>
      <c r="O28" s="31">
        <f t="shared" si="12"/>
        <v>13105.07</v>
      </c>
      <c r="P28" s="35">
        <f t="shared" si="1"/>
        <v>1363.8989477999999</v>
      </c>
      <c r="Q28" s="140"/>
      <c r="R28" s="28">
        <f t="shared" si="2"/>
        <v>1</v>
      </c>
      <c r="S28" s="33">
        <f t="shared" si="3"/>
        <v>1</v>
      </c>
      <c r="T28" s="140"/>
      <c r="U28" s="39">
        <f t="shared" si="4"/>
        <v>8.6000910358328991E-2</v>
      </c>
      <c r="V28" s="33">
        <f t="shared" si="5"/>
        <v>4.0000000310779649E-3</v>
      </c>
      <c r="W28" s="140"/>
      <c r="X28" s="82">
        <f t="shared" si="13"/>
        <v>7725</v>
      </c>
      <c r="Y28" s="41">
        <f t="shared" si="6"/>
        <v>13005689.720563598</v>
      </c>
      <c r="Z28" s="41">
        <f t="shared" si="7"/>
        <v>273841.508191364</v>
      </c>
      <c r="AA28" s="41">
        <f t="shared" si="8"/>
        <v>13112.207924103595</v>
      </c>
      <c r="AB28" s="42">
        <f t="shared" si="9"/>
        <v>10634.642324063636</v>
      </c>
      <c r="AD28" s="40">
        <f t="shared" si="10"/>
        <v>13311003.079003129</v>
      </c>
      <c r="AE28" s="119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0"/>
      <c r="I29" s="146">
        <f>'[2]Szenario 1'!$F29</f>
        <v>7</v>
      </c>
      <c r="J29" s="147">
        <f>'[2]Szenario 2'!$F29</f>
        <v>16</v>
      </c>
      <c r="K29" s="148">
        <f>'[2]Szenario 3'!$F29</f>
        <v>25</v>
      </c>
      <c r="L29" s="140"/>
      <c r="M29" s="23">
        <f>'[3]E-Auto'!$E27*(1/100)</f>
        <v>0.46752096774193563</v>
      </c>
      <c r="O29" s="31">
        <f t="shared" si="12"/>
        <v>13165.184999999999</v>
      </c>
      <c r="P29" s="35">
        <f t="shared" si="1"/>
        <v>1370.1232548999999</v>
      </c>
      <c r="Q29" s="140"/>
      <c r="R29" s="28">
        <f t="shared" si="2"/>
        <v>1</v>
      </c>
      <c r="S29" s="33">
        <f t="shared" si="3"/>
        <v>1</v>
      </c>
      <c r="T29" s="140"/>
      <c r="U29" s="39">
        <f t="shared" si="4"/>
        <v>8.6000927177437986E-2</v>
      </c>
      <c r="V29" s="33">
        <f t="shared" si="5"/>
        <v>4.0000000316491721E-3</v>
      </c>
      <c r="W29" s="140"/>
      <c r="X29" s="82">
        <f t="shared" si="13"/>
        <v>7725</v>
      </c>
      <c r="Y29" s="41">
        <f t="shared" si="6"/>
        <v>13065350.471646991</v>
      </c>
      <c r="Z29" s="41">
        <f t="shared" si="7"/>
        <v>275097.52125646197</v>
      </c>
      <c r="AA29" s="41">
        <f t="shared" si="8"/>
        <v>12789.969026863795</v>
      </c>
      <c r="AB29" s="42">
        <f t="shared" si="9"/>
        <v>10683.293929793284</v>
      </c>
      <c r="AD29" s="40">
        <f t="shared" si="10"/>
        <v>13371646.255860109</v>
      </c>
      <c r="AE29" s="119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0"/>
      <c r="I30" s="146">
        <f>'[2]Szenario 1'!$F30</f>
        <v>7</v>
      </c>
      <c r="J30" s="147">
        <f>'[2]Szenario 2'!$F30</f>
        <v>16</v>
      </c>
      <c r="K30" s="148">
        <f>'[2]Szenario 3'!$F30</f>
        <v>25</v>
      </c>
      <c r="L30" s="140"/>
      <c r="M30" s="23">
        <f>'[3]E-Auto'!$E28*(1/100)</f>
        <v>0.49635290322580661</v>
      </c>
      <c r="O30" s="31">
        <f t="shared" si="12"/>
        <v>13225.3</v>
      </c>
      <c r="P30" s="35">
        <f t="shared" si="1"/>
        <v>1376.3475619999999</v>
      </c>
      <c r="Q30" s="140"/>
      <c r="R30" s="28">
        <f t="shared" si="2"/>
        <v>1</v>
      </c>
      <c r="S30" s="33">
        <f t="shared" si="3"/>
        <v>1</v>
      </c>
      <c r="T30" s="140"/>
      <c r="U30" s="39">
        <f t="shared" si="4"/>
        <v>8.6000944228530635E-2</v>
      </c>
      <c r="V30" s="33">
        <f t="shared" si="5"/>
        <v>4.0000000322282167E-3</v>
      </c>
      <c r="W30" s="140"/>
      <c r="X30" s="82">
        <f t="shared" si="13"/>
        <v>7725</v>
      </c>
      <c r="Y30" s="41">
        <f t="shared" si="6"/>
        <v>13125011.281292422</v>
      </c>
      <c r="Z30" s="41">
        <f t="shared" si="7"/>
        <v>276353.53432155994</v>
      </c>
      <c r="AA30" s="41">
        <f t="shared" si="8"/>
        <v>12464.238014190099</v>
      </c>
      <c r="AB30" s="42">
        <f t="shared" si="9"/>
        <v>10731.945535522937</v>
      </c>
      <c r="AD30" s="40">
        <f t="shared" si="10"/>
        <v>13432285.999163695</v>
      </c>
      <c r="AE30" s="119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0"/>
      <c r="I31" s="146">
        <f>'[2]Szenario 1'!$F31</f>
        <v>7</v>
      </c>
      <c r="J31" s="147">
        <f>'[2]Szenario 2'!$F31</f>
        <v>16</v>
      </c>
      <c r="K31" s="148">
        <f>'[2]Szenario 3'!$F31</f>
        <v>25</v>
      </c>
      <c r="L31" s="140"/>
      <c r="M31" s="23">
        <f>'[3]E-Auto'!$E29*(1/100)</f>
        <v>0.52518483870967758</v>
      </c>
      <c r="O31" s="31">
        <f t="shared" si="12"/>
        <v>13285.415000000001</v>
      </c>
      <c r="P31" s="35">
        <f t="shared" si="1"/>
        <v>1382.5718691</v>
      </c>
      <c r="Q31" s="140"/>
      <c r="R31" s="28">
        <f t="shared" si="2"/>
        <v>1</v>
      </c>
      <c r="S31" s="33">
        <f t="shared" si="3"/>
        <v>1</v>
      </c>
      <c r="T31" s="140"/>
      <c r="U31" s="39">
        <f t="shared" si="4"/>
        <v>8.6000961513730337E-2</v>
      </c>
      <c r="V31" s="33">
        <f t="shared" si="5"/>
        <v>4.0000000328151708E-3</v>
      </c>
      <c r="W31" s="140"/>
      <c r="X31" s="82">
        <f t="shared" si="13"/>
        <v>7725</v>
      </c>
      <c r="Y31" s="41">
        <f t="shared" si="6"/>
        <v>13184672.150305765</v>
      </c>
      <c r="Z31" s="41">
        <f t="shared" si="7"/>
        <v>277609.54738665803</v>
      </c>
      <c r="AA31" s="41">
        <f t="shared" si="8"/>
        <v>12135.014886082519</v>
      </c>
      <c r="AB31" s="42">
        <f t="shared" si="9"/>
        <v>10780.597141252587</v>
      </c>
      <c r="AD31" s="40">
        <f t="shared" si="10"/>
        <v>13492922.309719758</v>
      </c>
      <c r="AE31" s="119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0"/>
      <c r="I32" s="146">
        <f>'[2]Szenario 1'!$F32</f>
        <v>7</v>
      </c>
      <c r="J32" s="147">
        <f>'[2]Szenario 2'!$F32</f>
        <v>16</v>
      </c>
      <c r="K32" s="148">
        <f>'[2]Szenario 3'!$F32</f>
        <v>25</v>
      </c>
      <c r="L32" s="140"/>
      <c r="M32" s="23">
        <f>'[3]E-Auto'!$E30*(1/100)</f>
        <v>0.55401677419354856</v>
      </c>
      <c r="O32" s="31">
        <f t="shared" si="12"/>
        <v>13345.53</v>
      </c>
      <c r="P32" s="35">
        <f t="shared" si="1"/>
        <v>1388.7961762</v>
      </c>
      <c r="Q32" s="140"/>
      <c r="R32" s="28">
        <f t="shared" si="2"/>
        <v>1</v>
      </c>
      <c r="S32" s="33">
        <f t="shared" si="3"/>
        <v>1</v>
      </c>
      <c r="T32" s="140"/>
      <c r="U32" s="39">
        <f t="shared" si="4"/>
        <v>8.6000979035170164E-2</v>
      </c>
      <c r="V32" s="33">
        <f t="shared" si="5"/>
        <v>4.0000000334101055E-3</v>
      </c>
      <c r="W32" s="140"/>
      <c r="X32" s="82">
        <f t="shared" si="13"/>
        <v>7725</v>
      </c>
      <c r="Y32" s="41">
        <f t="shared" si="6"/>
        <v>13244333.079500267</v>
      </c>
      <c r="Z32" s="41">
        <f t="shared" si="7"/>
        <v>278865.560451756</v>
      </c>
      <c r="AA32" s="41">
        <f t="shared" si="8"/>
        <v>11802.299642541051</v>
      </c>
      <c r="AB32" s="42">
        <f t="shared" si="9"/>
        <v>10829.248746982235</v>
      </c>
      <c r="AD32" s="40">
        <f t="shared" si="10"/>
        <v>13553555.188341545</v>
      </c>
      <c r="AE32" s="119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0"/>
      <c r="I33" s="146">
        <f>'[2]Szenario 1'!$F33</f>
        <v>7</v>
      </c>
      <c r="J33" s="147">
        <f>'[2]Szenario 2'!$F33</f>
        <v>16</v>
      </c>
      <c r="K33" s="148">
        <f>'[2]Szenario 3'!$F33</f>
        <v>25</v>
      </c>
      <c r="L33" s="140"/>
      <c r="M33" s="23">
        <f>'[3]E-Auto'!$E31*(1/100)</f>
        <v>0.58284870967741953</v>
      </c>
      <c r="O33" s="31">
        <f t="shared" si="12"/>
        <v>13405.645</v>
      </c>
      <c r="P33" s="35">
        <f t="shared" si="1"/>
        <v>1395.0204833</v>
      </c>
      <c r="Q33" s="140"/>
      <c r="R33" s="28">
        <f t="shared" si="2"/>
        <v>1</v>
      </c>
      <c r="S33" s="33">
        <f t="shared" si="3"/>
        <v>1</v>
      </c>
      <c r="T33" s="140"/>
      <c r="U33" s="39">
        <f t="shared" si="4"/>
        <v>8.6000996794992873E-2</v>
      </c>
      <c r="V33" s="33">
        <f t="shared" si="5"/>
        <v>4.0000000340130936E-3</v>
      </c>
      <c r="W33" s="140"/>
      <c r="X33" s="82">
        <f t="shared" si="13"/>
        <v>7725</v>
      </c>
      <c r="Y33" s="41">
        <f t="shared" si="6"/>
        <v>13303994.069696562</v>
      </c>
      <c r="Z33" s="41">
        <f t="shared" si="7"/>
        <v>280121.57351685403</v>
      </c>
      <c r="AA33" s="41">
        <f t="shared" si="8"/>
        <v>11466.092283565689</v>
      </c>
      <c r="AB33" s="42">
        <f t="shared" si="9"/>
        <v>10877.900352711886</v>
      </c>
      <c r="AD33" s="40">
        <f t="shared" si="10"/>
        <v>13614184.635849694</v>
      </c>
      <c r="AE33" s="119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0"/>
      <c r="I34" s="146">
        <f>'[2]Szenario 1'!$F34</f>
        <v>7</v>
      </c>
      <c r="J34" s="147">
        <f>'[2]Szenario 2'!$F34</f>
        <v>16</v>
      </c>
      <c r="K34" s="148">
        <f>'[2]Szenario 3'!$F34</f>
        <v>25</v>
      </c>
      <c r="L34" s="140"/>
      <c r="M34" s="23">
        <f>'[3]E-Auto'!$E32*(1/100)</f>
        <v>0.6116806451612905</v>
      </c>
      <c r="O34" s="31">
        <f t="shared" si="12"/>
        <v>13465.76</v>
      </c>
      <c r="P34" s="35">
        <f t="shared" si="1"/>
        <v>1401.2447903999998</v>
      </c>
      <c r="Q34" s="140"/>
      <c r="R34" s="28">
        <f t="shared" si="2"/>
        <v>1</v>
      </c>
      <c r="S34" s="33">
        <f t="shared" si="3"/>
        <v>1</v>
      </c>
      <c r="T34" s="140"/>
      <c r="U34" s="39">
        <f t="shared" si="4"/>
        <v>8.6001014795350883E-2</v>
      </c>
      <c r="V34" s="33">
        <f t="shared" si="5"/>
        <v>4.0000000346242072E-3</v>
      </c>
      <c r="W34" s="140"/>
      <c r="X34" s="82">
        <f t="shared" si="13"/>
        <v>7725</v>
      </c>
      <c r="Y34" s="41">
        <f t="shared" si="6"/>
        <v>13363655.121722708</v>
      </c>
      <c r="Z34" s="41">
        <f t="shared" si="7"/>
        <v>281377.586581952</v>
      </c>
      <c r="AA34" s="41">
        <f t="shared" si="8"/>
        <v>11126.392809156436</v>
      </c>
      <c r="AB34" s="42">
        <f t="shared" si="9"/>
        <v>10926.551958441534</v>
      </c>
      <c r="AD34" s="40">
        <f t="shared" si="10"/>
        <v>13674810.653072258</v>
      </c>
      <c r="AE34" s="119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0"/>
      <c r="I35" s="146">
        <f>'[2]Szenario 1'!$F35</f>
        <v>7</v>
      </c>
      <c r="J35" s="147">
        <f>'[2]Szenario 2'!$F35</f>
        <v>16</v>
      </c>
      <c r="K35" s="148">
        <f>'[2]Szenario 3'!$F35</f>
        <v>25</v>
      </c>
      <c r="L35" s="140"/>
      <c r="M35" s="23">
        <f>'[3]E-Auto'!$E33*(1/100)</f>
        <v>0.64051258064516148</v>
      </c>
      <c r="O35" s="31">
        <f t="shared" si="12"/>
        <v>13525.875</v>
      </c>
      <c r="P35" s="35">
        <f t="shared" si="1"/>
        <v>1407.4690974999999</v>
      </c>
      <c r="Q35" s="140"/>
      <c r="R35" s="28">
        <f t="shared" si="2"/>
        <v>1</v>
      </c>
      <c r="S35" s="33">
        <f t="shared" si="3"/>
        <v>1</v>
      </c>
      <c r="T35" s="140"/>
      <c r="U35" s="39">
        <f t="shared" si="4"/>
        <v>8.6001033038406283E-2</v>
      </c>
      <c r="V35" s="33">
        <f t="shared" si="5"/>
        <v>4.00000003524352E-3</v>
      </c>
      <c r="W35" s="140"/>
      <c r="X35" s="82">
        <f t="shared" si="13"/>
        <v>7725</v>
      </c>
      <c r="Y35" s="41">
        <f t="shared" si="6"/>
        <v>13423316.236414233</v>
      </c>
      <c r="Z35" s="41">
        <f t="shared" si="7"/>
        <v>282633.59964705002</v>
      </c>
      <c r="AA35" s="41">
        <f t="shared" si="8"/>
        <v>10783.201219313296</v>
      </c>
      <c r="AB35" s="42">
        <f t="shared" si="9"/>
        <v>10975.203564171185</v>
      </c>
      <c r="AD35" s="40">
        <f t="shared" si="10"/>
        <v>13735433.240844768</v>
      </c>
      <c r="AE35" s="119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0"/>
      <c r="I36" s="146">
        <f>'[2]Szenario 1'!$F36</f>
        <v>7</v>
      </c>
      <c r="J36" s="147">
        <f>'[2]Szenario 2'!$F36</f>
        <v>16</v>
      </c>
      <c r="K36" s="148">
        <f>'[2]Szenario 3'!$F36</f>
        <v>25</v>
      </c>
      <c r="L36" s="140"/>
      <c r="M36" s="23">
        <f>'[3]E-Auto'!$E34*(1/100)</f>
        <v>0.66934451612903245</v>
      </c>
      <c r="O36" s="31">
        <f t="shared" si="12"/>
        <v>13585.99</v>
      </c>
      <c r="P36" s="35">
        <f t="shared" si="1"/>
        <v>1413.6934045999999</v>
      </c>
      <c r="Q36" s="140"/>
      <c r="R36" s="28">
        <f t="shared" si="2"/>
        <v>1</v>
      </c>
      <c r="S36" s="33">
        <f t="shared" si="3"/>
        <v>1</v>
      </c>
      <c r="T36" s="140"/>
      <c r="U36" s="39">
        <f t="shared" si="4"/>
        <v>8.6001051526330863E-2</v>
      </c>
      <c r="V36" s="33">
        <f t="shared" si="5"/>
        <v>4.000000035871103E-3</v>
      </c>
      <c r="W36" s="140"/>
      <c r="X36" s="82">
        <f t="shared" si="13"/>
        <v>7725</v>
      </c>
      <c r="Y36" s="41">
        <f t="shared" si="6"/>
        <v>13482977.41461415</v>
      </c>
      <c r="Z36" s="41">
        <f t="shared" si="7"/>
        <v>283889.61271214799</v>
      </c>
      <c r="AA36" s="41">
        <f t="shared" si="8"/>
        <v>10436.517514036268</v>
      </c>
      <c r="AB36" s="42">
        <f t="shared" si="9"/>
        <v>11023.855169900835</v>
      </c>
      <c r="AD36" s="40">
        <f t="shared" si="10"/>
        <v>13796052.400010237</v>
      </c>
      <c r="AE36" s="119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0"/>
      <c r="I37" s="146">
        <f>'[2]Szenario 1'!$F37</f>
        <v>7</v>
      </c>
      <c r="J37" s="147">
        <f>'[2]Szenario 2'!$F37</f>
        <v>16</v>
      </c>
      <c r="K37" s="148">
        <f>'[2]Szenario 3'!$F37</f>
        <v>25</v>
      </c>
      <c r="L37" s="140"/>
      <c r="M37" s="23">
        <f>'[3]E-Auto'!$E35*(1/100)</f>
        <v>0.69817645161290343</v>
      </c>
      <c r="O37" s="31">
        <f t="shared" si="12"/>
        <v>13646.105</v>
      </c>
      <c r="P37" s="35">
        <f t="shared" si="1"/>
        <v>1419.9177116999999</v>
      </c>
      <c r="Q37" s="140"/>
      <c r="R37" s="28">
        <f t="shared" si="2"/>
        <v>1</v>
      </c>
      <c r="S37" s="33">
        <f t="shared" si="3"/>
        <v>1</v>
      </c>
      <c r="T37" s="140"/>
      <c r="U37" s="39">
        <f t="shared" si="4"/>
        <v>8.6001070261306045E-2</v>
      </c>
      <c r="V37" s="33">
        <f t="shared" si="5"/>
        <v>4.0000000365070301E-3</v>
      </c>
      <c r="W37" s="140"/>
      <c r="X37" s="82">
        <f t="shared" si="13"/>
        <v>7725</v>
      </c>
      <c r="Y37" s="41">
        <f t="shared" si="6"/>
        <v>13542638.657172998</v>
      </c>
      <c r="Z37" s="41">
        <f t="shared" si="7"/>
        <v>285145.62577724596</v>
      </c>
      <c r="AA37" s="41">
        <f t="shared" si="8"/>
        <v>10086.341693325347</v>
      </c>
      <c r="AB37" s="42">
        <f t="shared" si="9"/>
        <v>11072.506775630483</v>
      </c>
      <c r="AD37" s="40">
        <f t="shared" si="10"/>
        <v>13856668.1314192</v>
      </c>
      <c r="AE37" s="119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0"/>
      <c r="I38" s="146">
        <f>'[2]Szenario 1'!$F38</f>
        <v>7</v>
      </c>
      <c r="J38" s="147">
        <f>'[2]Szenario 2'!$F38</f>
        <v>16</v>
      </c>
      <c r="K38" s="148">
        <f>'[2]Szenario 3'!$F38</f>
        <v>25</v>
      </c>
      <c r="L38" s="140"/>
      <c r="M38" s="23">
        <f>'[3]E-Auto'!$E36*(1/100)</f>
        <v>0.7270083870967744</v>
      </c>
      <c r="O38" s="31">
        <f t="shared" si="12"/>
        <v>13706.220000000001</v>
      </c>
      <c r="P38" s="35">
        <f t="shared" si="1"/>
        <v>1426.1420188</v>
      </c>
      <c r="Q38" s="140"/>
      <c r="R38" s="28">
        <f t="shared" si="2"/>
        <v>1</v>
      </c>
      <c r="S38" s="33">
        <f t="shared" si="3"/>
        <v>1</v>
      </c>
      <c r="T38" s="140"/>
      <c r="U38" s="39">
        <f t="shared" si="4"/>
        <v>8.6001089245522966E-2</v>
      </c>
      <c r="V38" s="33">
        <f t="shared" si="5"/>
        <v>4.0000000371513767E-3</v>
      </c>
      <c r="W38" s="140"/>
      <c r="X38" s="82">
        <f t="shared" si="13"/>
        <v>7725</v>
      </c>
      <c r="Y38" s="41">
        <f t="shared" si="6"/>
        <v>13602299.964948883</v>
      </c>
      <c r="Z38" s="41">
        <f t="shared" si="7"/>
        <v>286401.63884234405</v>
      </c>
      <c r="AA38" s="41">
        <f t="shared" si="8"/>
        <v>9732.6737571805388</v>
      </c>
      <c r="AB38" s="42">
        <f t="shared" si="9"/>
        <v>11121.158381360136</v>
      </c>
      <c r="AD38" s="40">
        <f t="shared" si="10"/>
        <v>13917280.435929768</v>
      </c>
      <c r="AE38" s="119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0"/>
      <c r="I39" s="146">
        <f>'[2]Szenario 1'!$F39</f>
        <v>7</v>
      </c>
      <c r="J39" s="147">
        <f>'[2]Szenario 2'!$F39</f>
        <v>16</v>
      </c>
      <c r="K39" s="148">
        <f>'[2]Szenario 3'!$F39</f>
        <v>25</v>
      </c>
      <c r="L39" s="140"/>
      <c r="M39" s="23">
        <f>'[3]E-Auto'!$E37*(1/100)</f>
        <v>0.75584032258064537</v>
      </c>
      <c r="O39" s="31">
        <f t="shared" si="12"/>
        <v>13766.334999999999</v>
      </c>
      <c r="P39" s="35">
        <f t="shared" si="1"/>
        <v>1432.3663258999998</v>
      </c>
      <c r="Q39" s="140"/>
      <c r="R39" s="28">
        <f t="shared" si="2"/>
        <v>1</v>
      </c>
      <c r="S39" s="33">
        <f t="shared" si="3"/>
        <v>1</v>
      </c>
      <c r="T39" s="140"/>
      <c r="U39" s="39">
        <f t="shared" si="4"/>
        <v>8.600110848118242E-2</v>
      </c>
      <c r="V39" s="33">
        <f t="shared" si="5"/>
        <v>4.0000000378042138E-3</v>
      </c>
      <c r="W39" s="140"/>
      <c r="X39" s="82">
        <f t="shared" si="13"/>
        <v>7725</v>
      </c>
      <c r="Y39" s="41">
        <f t="shared" si="6"/>
        <v>13661961.338807501</v>
      </c>
      <c r="Z39" s="41">
        <f t="shared" si="7"/>
        <v>287657.65190744196</v>
      </c>
      <c r="AA39" s="41">
        <f t="shared" si="8"/>
        <v>9375.5137056018375</v>
      </c>
      <c r="AB39" s="42">
        <f t="shared" si="9"/>
        <v>11169.809987089782</v>
      </c>
      <c r="AD39" s="40">
        <f t="shared" si="10"/>
        <v>13977889.314407635</v>
      </c>
      <c r="AE39" s="119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0"/>
      <c r="I40" s="146">
        <f>'[2]Szenario 1'!$F40</f>
        <v>7</v>
      </c>
      <c r="J40" s="147">
        <f>'[2]Szenario 2'!$F40</f>
        <v>16</v>
      </c>
      <c r="K40" s="148">
        <f>'[2]Szenario 3'!$F40</f>
        <v>25</v>
      </c>
      <c r="L40" s="140"/>
      <c r="M40" s="23">
        <f>'[3]E-Auto'!$E38*(1/100)</f>
        <v>0.78467225806451635</v>
      </c>
      <c r="O40" s="31">
        <f t="shared" si="12"/>
        <v>13826.45</v>
      </c>
      <c r="P40" s="35">
        <f t="shared" si="1"/>
        <v>1438.590633</v>
      </c>
      <c r="Q40" s="140"/>
      <c r="R40" s="28">
        <f t="shared" si="2"/>
        <v>1</v>
      </c>
      <c r="S40" s="33">
        <f t="shared" si="3"/>
        <v>1</v>
      </c>
      <c r="T40" s="140"/>
      <c r="U40" s="39">
        <f t="shared" si="4"/>
        <v>8.6001127970494848E-2</v>
      </c>
      <c r="V40" s="33">
        <f t="shared" si="5"/>
        <v>4.0000000384656179E-3</v>
      </c>
      <c r="W40" s="140"/>
      <c r="X40" s="82">
        <f t="shared" si="13"/>
        <v>7725</v>
      </c>
      <c r="Y40" s="41">
        <f t="shared" si="6"/>
        <v>13721622.779622173</v>
      </c>
      <c r="Z40" s="41">
        <f t="shared" si="7"/>
        <v>288913.66497253993</v>
      </c>
      <c r="AA40" s="41">
        <f t="shared" si="8"/>
        <v>9014.8615385892481</v>
      </c>
      <c r="AB40" s="42">
        <f t="shared" si="9"/>
        <v>11218.461592819434</v>
      </c>
      <c r="AD40" s="40">
        <f t="shared" si="10"/>
        <v>14038494.767726121</v>
      </c>
      <c r="AE40" s="119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0"/>
      <c r="I41" s="146">
        <f>'[2]Szenario 1'!$F41</f>
        <v>7</v>
      </c>
      <c r="J41" s="147">
        <f>'[2]Szenario 2'!$F41</f>
        <v>16</v>
      </c>
      <c r="K41" s="148">
        <f>'[2]Szenario 3'!$F41</f>
        <v>25</v>
      </c>
      <c r="L41" s="140"/>
      <c r="M41" s="23">
        <f>'[3]E-Auto'!$E39*(1/100)</f>
        <v>0.81350419354838732</v>
      </c>
      <c r="O41" s="31">
        <f t="shared" si="12"/>
        <v>13886.565000000001</v>
      </c>
      <c r="P41" s="35">
        <f t="shared" si="1"/>
        <v>1444.8149401000001</v>
      </c>
      <c r="Q41" s="140"/>
      <c r="R41" s="28">
        <f t="shared" si="2"/>
        <v>1</v>
      </c>
      <c r="S41" s="33">
        <f t="shared" si="3"/>
        <v>1</v>
      </c>
      <c r="T41" s="140"/>
      <c r="U41" s="39">
        <f t="shared" si="4"/>
        <v>8.6001147715680418E-2</v>
      </c>
      <c r="V41" s="33">
        <f t="shared" si="5"/>
        <v>4.0000000391356635E-3</v>
      </c>
      <c r="W41" s="140"/>
      <c r="X41" s="82">
        <f t="shared" si="13"/>
        <v>7725</v>
      </c>
      <c r="Y41" s="41">
        <f t="shared" si="6"/>
        <v>13781284.288273884</v>
      </c>
      <c r="Z41" s="41">
        <f t="shared" si="7"/>
        <v>290169.67803763802</v>
      </c>
      <c r="AA41" s="41">
        <f t="shared" si="8"/>
        <v>8650.7172561427706</v>
      </c>
      <c r="AB41" s="42">
        <f t="shared" si="9"/>
        <v>11267.113198549083</v>
      </c>
      <c r="AD41" s="40">
        <f t="shared" si="10"/>
        <v>14099096.796766214</v>
      </c>
      <c r="AE41" s="119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0"/>
      <c r="I42" s="146">
        <f>'[2]Szenario 1'!$F42</f>
        <v>7</v>
      </c>
      <c r="J42" s="147">
        <f>'[2]Szenario 2'!$F42</f>
        <v>16</v>
      </c>
      <c r="K42" s="148">
        <f>'[2]Szenario 3'!$F42</f>
        <v>25</v>
      </c>
      <c r="L42" s="140"/>
      <c r="M42" s="23">
        <f>'[3]E-Auto'!$E40*(1/100)</f>
        <v>0.8423361290322583</v>
      </c>
      <c r="O42" s="31">
        <f t="shared" si="12"/>
        <v>13946.68</v>
      </c>
      <c r="P42" s="35">
        <f t="shared" si="1"/>
        <v>1451.0392471999999</v>
      </c>
      <c r="Q42" s="140"/>
      <c r="R42" s="28">
        <f t="shared" si="2"/>
        <v>1</v>
      </c>
      <c r="S42" s="33">
        <f t="shared" si="3"/>
        <v>1</v>
      </c>
      <c r="T42" s="140"/>
      <c r="U42" s="39">
        <f t="shared" si="4"/>
        <v>8.6001167718968929E-2</v>
      </c>
      <c r="V42" s="33">
        <f t="shared" si="5"/>
        <v>4.0000000398144244E-3</v>
      </c>
      <c r="W42" s="140"/>
      <c r="X42" s="82">
        <f t="shared" si="13"/>
        <v>7725</v>
      </c>
      <c r="Y42" s="41">
        <f t="shared" si="6"/>
        <v>13840945.865651313</v>
      </c>
      <c r="Z42" s="41">
        <f t="shared" si="7"/>
        <v>291425.69110273599</v>
      </c>
      <c r="AA42" s="41">
        <f t="shared" si="8"/>
        <v>8283.0808582624013</v>
      </c>
      <c r="AB42" s="42">
        <f t="shared" si="9"/>
        <v>11315.764804278731</v>
      </c>
      <c r="AD42" s="40">
        <f t="shared" si="10"/>
        <v>14159695.402416591</v>
      </c>
      <c r="AE42" s="119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0"/>
      <c r="I43" s="146">
        <f>'[2]Szenario 1'!$F43</f>
        <v>7</v>
      </c>
      <c r="J43" s="147">
        <f>'[2]Szenario 2'!$F43</f>
        <v>16</v>
      </c>
      <c r="K43" s="148">
        <f>'[2]Szenario 3'!$F43</f>
        <v>25</v>
      </c>
      <c r="L43" s="140"/>
      <c r="M43" s="23">
        <f>'[3]E-Auto'!$E41*(1/100)</f>
        <v>0.87116806451612927</v>
      </c>
      <c r="O43" s="31">
        <f t="shared" si="12"/>
        <v>14006.795</v>
      </c>
      <c r="P43" s="35">
        <f t="shared" si="1"/>
        <v>1457.2635542999999</v>
      </c>
      <c r="Q43" s="140"/>
      <c r="R43" s="28">
        <f t="shared" si="2"/>
        <v>1</v>
      </c>
      <c r="S43" s="33">
        <f t="shared" si="3"/>
        <v>1</v>
      </c>
      <c r="T43" s="140"/>
      <c r="U43" s="39">
        <f t="shared" si="4"/>
        <v>8.6001187982599869E-2</v>
      </c>
      <c r="V43" s="33">
        <f t="shared" si="5"/>
        <v>4.000000040501976E-3</v>
      </c>
      <c r="W43" s="140"/>
      <c r="X43" s="82">
        <f t="shared" si="13"/>
        <v>7725</v>
      </c>
      <c r="Y43" s="41">
        <f t="shared" si="6"/>
        <v>13900607.51265086</v>
      </c>
      <c r="Z43" s="41">
        <f t="shared" si="7"/>
        <v>292681.70416783396</v>
      </c>
      <c r="AA43" s="41">
        <f t="shared" si="8"/>
        <v>7911.9523449481449</v>
      </c>
      <c r="AB43" s="42">
        <f t="shared" si="9"/>
        <v>11364.41641000838</v>
      </c>
      <c r="AD43" s="40">
        <f t="shared" si="10"/>
        <v>14220290.585573651</v>
      </c>
      <c r="AE43" s="119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0"/>
      <c r="I44" s="146">
        <f>'[2]Szenario 1'!$F44</f>
        <v>7</v>
      </c>
      <c r="J44" s="147">
        <f>'[2]Szenario 2'!$F44</f>
        <v>16</v>
      </c>
      <c r="K44" s="148">
        <f>'[2]Szenario 3'!$F44</f>
        <v>25</v>
      </c>
      <c r="L44" s="140"/>
      <c r="M44" s="23">
        <f>'[3]E-Auto'!$E42*(1/100)</f>
        <v>0.9</v>
      </c>
      <c r="O44" s="31">
        <f t="shared" si="12"/>
        <v>14066.91</v>
      </c>
      <c r="P44" s="35">
        <f t="shared" si="1"/>
        <v>1463.4878613999999</v>
      </c>
      <c r="Q44" s="140"/>
      <c r="R44" s="28">
        <f t="shared" si="2"/>
        <v>1</v>
      </c>
      <c r="S44" s="33">
        <f t="shared" si="3"/>
        <v>1</v>
      </c>
      <c r="T44" s="140"/>
      <c r="U44" s="39">
        <f t="shared" si="4"/>
        <v>8.6001208508822397E-2</v>
      </c>
      <c r="V44" s="33">
        <f t="shared" si="5"/>
        <v>4.0000000411983955E-3</v>
      </c>
      <c r="W44" s="140"/>
      <c r="X44" s="82">
        <f t="shared" si="13"/>
        <v>7725</v>
      </c>
      <c r="Y44" s="41">
        <f t="shared" si="6"/>
        <v>13960269.230176702</v>
      </c>
      <c r="Z44" s="41">
        <f t="shared" si="7"/>
        <v>293937.71723293205</v>
      </c>
      <c r="AA44" s="41">
        <f t="shared" si="8"/>
        <v>7537.3317161999994</v>
      </c>
      <c r="AB44" s="42">
        <f t="shared" si="9"/>
        <v>11413.068015738032</v>
      </c>
      <c r="AD44" s="40">
        <f t="shared" si="10"/>
        <v>14280882.347141571</v>
      </c>
      <c r="AE44" s="119"/>
      <c r="AF44" s="84" t="s">
        <v>44</v>
      </c>
      <c r="AG44" s="85"/>
      <c r="AH44" s="86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0"/>
      <c r="I45" s="146">
        <f>'[2]Szenario 1'!$F45</f>
        <v>7</v>
      </c>
      <c r="J45" s="147">
        <f>'[2]Szenario 2'!$F45</f>
        <v>16</v>
      </c>
      <c r="K45" s="148">
        <f>'[2]Szenario 3'!$F45</f>
        <v>25</v>
      </c>
      <c r="L45" s="140"/>
      <c r="M45" s="23">
        <f>'[3]E-Auto'!$E43*(1/100)</f>
        <v>0.928831935483871</v>
      </c>
      <c r="O45" s="31">
        <f t="shared" si="12"/>
        <v>14127.025</v>
      </c>
      <c r="P45" s="35">
        <f t="shared" si="1"/>
        <v>1469.7121685</v>
      </c>
      <c r="Q45" s="140"/>
      <c r="R45" s="28">
        <f t="shared" si="2"/>
        <v>1</v>
      </c>
      <c r="S45" s="33">
        <f t="shared" si="3"/>
        <v>1</v>
      </c>
      <c r="T45" s="140"/>
      <c r="U45" s="39">
        <f t="shared" si="4"/>
        <v>8.6001229299895357E-2</v>
      </c>
      <c r="V45" s="33">
        <f t="shared" si="5"/>
        <v>4.0000000419037566E-3</v>
      </c>
      <c r="W45" s="140"/>
      <c r="X45" s="82">
        <f t="shared" si="13"/>
        <v>7725</v>
      </c>
      <c r="Y45" s="41">
        <f t="shared" si="6"/>
        <v>14019931.019140791</v>
      </c>
      <c r="Z45" s="41">
        <f t="shared" si="7"/>
        <v>295193.73029802996</v>
      </c>
      <c r="AA45" s="41">
        <f t="shared" si="8"/>
        <v>7159.2189720179631</v>
      </c>
      <c r="AB45" s="42">
        <f t="shared" si="9"/>
        <v>11461.719621467681</v>
      </c>
      <c r="AD45" s="40">
        <f t="shared" si="10"/>
        <v>14341470.688032307</v>
      </c>
      <c r="AE45" s="119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0"/>
      <c r="I46" s="146">
        <f>'[2]Szenario 1'!$F46</f>
        <v>7</v>
      </c>
      <c r="J46" s="147">
        <f>'[2]Szenario 2'!$F46</f>
        <v>16</v>
      </c>
      <c r="K46" s="148">
        <f>'[2]Szenario 3'!$F46</f>
        <v>25</v>
      </c>
      <c r="L46" s="140"/>
      <c r="M46" s="23">
        <f>'[3]E-Auto'!$E44*(1/100)</f>
        <v>0.95766387096774197</v>
      </c>
      <c r="O46" s="31">
        <f t="shared" si="12"/>
        <v>14187.14</v>
      </c>
      <c r="P46" s="35">
        <f t="shared" si="1"/>
        <v>1475.9364755999998</v>
      </c>
      <c r="Q46" s="140"/>
      <c r="R46" s="28">
        <f t="shared" si="2"/>
        <v>1</v>
      </c>
      <c r="S46" s="33">
        <f t="shared" si="3"/>
        <v>1</v>
      </c>
      <c r="T46" s="140"/>
      <c r="U46" s="39">
        <f t="shared" si="4"/>
        <v>8.6001250358087256E-2</v>
      </c>
      <c r="V46" s="33">
        <f t="shared" si="5"/>
        <v>4.0000000426181374E-3</v>
      </c>
      <c r="W46" s="140"/>
      <c r="X46" s="82">
        <f t="shared" si="13"/>
        <v>7725</v>
      </c>
      <c r="Y46" s="41">
        <f t="shared" si="6"/>
        <v>14079592.880462917</v>
      </c>
      <c r="Z46" s="41">
        <f t="shared" si="7"/>
        <v>296449.74336312799</v>
      </c>
      <c r="AA46" s="41">
        <f t="shared" si="8"/>
        <v>6777.614112402036</v>
      </c>
      <c r="AB46" s="42">
        <f t="shared" si="9"/>
        <v>11510.371227197331</v>
      </c>
      <c r="AD46" s="40">
        <f t="shared" si="10"/>
        <v>14402055.609165642</v>
      </c>
      <c r="AE46" s="119"/>
      <c r="AF46" s="49"/>
      <c r="AG46" s="50">
        <f>'[4]Risikoschätzung '!$T$22</f>
        <v>1.6755952380952382E-6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0"/>
      <c r="I47" s="146">
        <f>'[2]Szenario 1'!$F47</f>
        <v>7</v>
      </c>
      <c r="J47" s="147">
        <f>'[2]Szenario 2'!$F47</f>
        <v>16</v>
      </c>
      <c r="K47" s="148">
        <f>'[2]Szenario 3'!$F47</f>
        <v>25</v>
      </c>
      <c r="L47" s="140"/>
      <c r="M47" s="23">
        <f>'[3]E-Auto'!$E45*(1/100)</f>
        <v>0.98649580645161294</v>
      </c>
      <c r="O47" s="31">
        <f t="shared" si="12"/>
        <v>14247.255000000001</v>
      </c>
      <c r="P47" s="35">
        <f t="shared" si="1"/>
        <v>1482.1607827</v>
      </c>
      <c r="Q47" s="140"/>
      <c r="R47" s="28">
        <f t="shared" si="2"/>
        <v>1</v>
      </c>
      <c r="S47" s="33">
        <f t="shared" si="3"/>
        <v>1</v>
      </c>
      <c r="T47" s="140"/>
      <c r="U47" s="39">
        <f t="shared" si="4"/>
        <v>8.600127168567627E-2</v>
      </c>
      <c r="V47" s="33">
        <f t="shared" si="5"/>
        <v>4.0000000433416142E-3</v>
      </c>
      <c r="W47" s="140"/>
      <c r="X47" s="82">
        <f t="shared" si="13"/>
        <v>7725</v>
      </c>
      <c r="Y47" s="41">
        <f t="shared" si="6"/>
        <v>14139254.815070735</v>
      </c>
      <c r="Z47" s="41">
        <f t="shared" si="7"/>
        <v>297705.75642822601</v>
      </c>
      <c r="AA47" s="41">
        <f t="shared" si="8"/>
        <v>6392.5171373522198</v>
      </c>
      <c r="AB47" s="42">
        <f t="shared" si="9"/>
        <v>11559.022832926981</v>
      </c>
      <c r="AD47" s="40">
        <f t="shared" ref="AD47:AD54" si="14">SUM(X47:AB47)</f>
        <v>14462637.111469241</v>
      </c>
      <c r="AE47" s="119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0"/>
      <c r="I48" s="146">
        <f>'[2]Szenario 1'!$F48</f>
        <v>7</v>
      </c>
      <c r="J48" s="147">
        <f>'[2]Szenario 2'!$F48</f>
        <v>16</v>
      </c>
      <c r="K48" s="148">
        <f>'[2]Szenario 3'!$F48</f>
        <v>25</v>
      </c>
      <c r="L48" s="140"/>
      <c r="M48" s="23">
        <f>'[3]E-Auto'!$E46*(1/100)</f>
        <v>1</v>
      </c>
      <c r="O48" s="31">
        <f t="shared" si="12"/>
        <v>14307.369999999999</v>
      </c>
      <c r="P48" s="35">
        <f t="shared" si="1"/>
        <v>1488.3850897999998</v>
      </c>
      <c r="Q48" s="140"/>
      <c r="R48" s="28">
        <f t="shared" si="2"/>
        <v>1</v>
      </c>
      <c r="S48" s="33">
        <f t="shared" si="3"/>
        <v>1</v>
      </c>
      <c r="T48" s="140"/>
      <c r="U48" s="39">
        <f t="shared" si="4"/>
        <v>8.6001293284950264E-2</v>
      </c>
      <c r="V48" s="33">
        <f t="shared" si="5"/>
        <v>4.0000000440742617E-3</v>
      </c>
      <c r="W48" s="140"/>
      <c r="X48" s="82">
        <f t="shared" si="13"/>
        <v>7725</v>
      </c>
      <c r="Y48" s="41">
        <f t="shared" si="6"/>
        <v>14198916.823899787</v>
      </c>
      <c r="Z48" s="41">
        <f t="shared" si="7"/>
        <v>298961.76949332398</v>
      </c>
      <c r="AA48" s="41">
        <f t="shared" si="8"/>
        <v>6224.8505396</v>
      </c>
      <c r="AB48" s="42">
        <f t="shared" si="9"/>
        <v>11607.674438656632</v>
      </c>
      <c r="AD48" s="40">
        <f t="shared" si="14"/>
        <v>14523436.118371369</v>
      </c>
      <c r="AE48" s="119"/>
      <c r="AF48" s="84" t="s">
        <v>45</v>
      </c>
      <c r="AG48" s="85"/>
      <c r="AH48" s="86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0"/>
      <c r="I49" s="146">
        <f>'[2]Szenario 1'!$F49</f>
        <v>7</v>
      </c>
      <c r="J49" s="147">
        <f>'[2]Szenario 2'!$F49</f>
        <v>16</v>
      </c>
      <c r="K49" s="148">
        <f>'[2]Szenario 3'!$F49</f>
        <v>25</v>
      </c>
      <c r="L49" s="140"/>
      <c r="M49" s="23">
        <f>'[3]E-Auto'!$E47*(1/100)</f>
        <v>1</v>
      </c>
      <c r="O49" s="31">
        <f t="shared" si="12"/>
        <v>14367.485000000001</v>
      </c>
      <c r="P49" s="35">
        <f t="shared" si="1"/>
        <v>1494.6093968999999</v>
      </c>
      <c r="Q49" s="140"/>
      <c r="R49" s="28">
        <f t="shared" si="2"/>
        <v>1</v>
      </c>
      <c r="S49" s="33">
        <f t="shared" si="3"/>
        <v>1</v>
      </c>
      <c r="T49" s="140"/>
      <c r="U49" s="39">
        <f t="shared" si="4"/>
        <v>8.6001315158206762E-2</v>
      </c>
      <c r="V49" s="33">
        <f t="shared" si="5"/>
        <v>4.0000000448161595E-3</v>
      </c>
      <c r="W49" s="140"/>
      <c r="X49" s="82">
        <f t="shared" si="13"/>
        <v>7725</v>
      </c>
      <c r="Y49" s="41">
        <f t="shared" si="6"/>
        <v>14258578.907893548</v>
      </c>
      <c r="Z49" s="41">
        <f t="shared" si="7"/>
        <v>300217.78255842201</v>
      </c>
      <c r="AA49" s="41">
        <f t="shared" si="8"/>
        <v>6251.0053738000006</v>
      </c>
      <c r="AB49" s="42">
        <f t="shared" si="9"/>
        <v>11656.326044386282</v>
      </c>
      <c r="AD49" s="40">
        <f t="shared" si="14"/>
        <v>14584429.021870157</v>
      </c>
      <c r="AE49" s="119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0"/>
      <c r="I50" s="146">
        <f>'[2]Szenario 1'!$F50</f>
        <v>7</v>
      </c>
      <c r="J50" s="147">
        <f>'[2]Szenario 2'!$F50</f>
        <v>16</v>
      </c>
      <c r="K50" s="148">
        <f>'[2]Szenario 3'!$F50</f>
        <v>25</v>
      </c>
      <c r="L50" s="140"/>
      <c r="M50" s="23">
        <f>'[3]E-Auto'!$E48*(1/100)</f>
        <v>1</v>
      </c>
      <c r="O50" s="31">
        <f t="shared" si="12"/>
        <v>14427.6</v>
      </c>
      <c r="P50" s="35">
        <f t="shared" si="1"/>
        <v>1500.8337039999999</v>
      </c>
      <c r="Q50" s="140"/>
      <c r="R50" s="28">
        <f t="shared" si="2"/>
        <v>1</v>
      </c>
      <c r="S50" s="33">
        <f t="shared" si="3"/>
        <v>1</v>
      </c>
      <c r="T50" s="140"/>
      <c r="U50" s="39">
        <f t="shared" si="4"/>
        <v>8.6001337307752973E-2</v>
      </c>
      <c r="V50" s="33">
        <f t="shared" si="5"/>
        <v>4.000000045567385E-3</v>
      </c>
      <c r="W50" s="140"/>
      <c r="X50" s="82">
        <f t="shared" si="13"/>
        <v>7725</v>
      </c>
      <c r="Y50" s="41">
        <f t="shared" si="6"/>
        <v>14318241.068003451</v>
      </c>
      <c r="Z50" s="41">
        <f t="shared" si="7"/>
        <v>301473.79562352004</v>
      </c>
      <c r="AA50" s="41">
        <f t="shared" si="8"/>
        <v>6277.1602080000011</v>
      </c>
      <c r="AB50" s="42">
        <f t="shared" si="9"/>
        <v>11704.977650115929</v>
      </c>
      <c r="AD50" s="40">
        <f t="shared" si="14"/>
        <v>14645422.001485087</v>
      </c>
      <c r="AE50" s="119"/>
      <c r="AF50" s="49"/>
      <c r="AG50" s="50">
        <f>'[4]Risikoschätzung '!$T$21</f>
        <v>5.2261904761904761E-7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0"/>
      <c r="I51" s="146">
        <f>'[2]Szenario 1'!$F51</f>
        <v>7</v>
      </c>
      <c r="J51" s="147">
        <f>'[2]Szenario 2'!$F51</f>
        <v>16</v>
      </c>
      <c r="K51" s="148">
        <f>'[2]Szenario 3'!$F51</f>
        <v>25</v>
      </c>
      <c r="L51" s="140"/>
      <c r="M51" s="23">
        <f>'[3]E-Auto'!$E49*(1/100)</f>
        <v>1</v>
      </c>
      <c r="O51" s="31">
        <f t="shared" si="12"/>
        <v>14487.715</v>
      </c>
      <c r="P51" s="35">
        <f t="shared" si="1"/>
        <v>1507.0580110999999</v>
      </c>
      <c r="Q51" s="140"/>
      <c r="R51" s="28">
        <f t="shared" si="2"/>
        <v>1</v>
      </c>
      <c r="S51" s="33">
        <f t="shared" si="3"/>
        <v>1</v>
      </c>
      <c r="T51" s="140"/>
      <c r="U51" s="39">
        <f t="shared" si="4"/>
        <v>8.6001359735905766E-2</v>
      </c>
      <c r="V51" s="33">
        <f t="shared" si="5"/>
        <v>4.0000000463280144E-3</v>
      </c>
      <c r="W51" s="140"/>
      <c r="X51" s="82">
        <f t="shared" si="13"/>
        <v>7725</v>
      </c>
      <c r="Y51" s="41">
        <f t="shared" si="6"/>
        <v>14377903.305188926</v>
      </c>
      <c r="Z51" s="41">
        <f t="shared" si="7"/>
        <v>302729.80868861801</v>
      </c>
      <c r="AA51" s="41">
        <f t="shared" si="8"/>
        <v>6303.3150421999999</v>
      </c>
      <c r="AB51" s="42">
        <f t="shared" si="9"/>
        <v>11753.629255845581</v>
      </c>
      <c r="AD51" s="40">
        <f t="shared" si="14"/>
        <v>14706415.05817559</v>
      </c>
      <c r="AE51" s="119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0"/>
      <c r="I52" s="146">
        <f>'[2]Szenario 1'!$F52</f>
        <v>7</v>
      </c>
      <c r="J52" s="147">
        <f>'[2]Szenario 2'!$F52</f>
        <v>16</v>
      </c>
      <c r="K52" s="148">
        <f>'[2]Szenario 3'!$F52</f>
        <v>25</v>
      </c>
      <c r="L52" s="140"/>
      <c r="M52" s="23">
        <f>'[3]E-Auto'!$E50*(1/100)</f>
        <v>1</v>
      </c>
      <c r="O52" s="31">
        <f t="shared" si="12"/>
        <v>14547.83</v>
      </c>
      <c r="P52" s="35">
        <f t="shared" si="1"/>
        <v>1513.2823182</v>
      </c>
      <c r="Q52" s="140"/>
      <c r="R52" s="28">
        <f t="shared" si="2"/>
        <v>1</v>
      </c>
      <c r="S52" s="33">
        <f t="shared" si="3"/>
        <v>1</v>
      </c>
      <c r="T52" s="140"/>
      <c r="U52" s="39">
        <f t="shared" si="4"/>
        <v>8.6001382444991711E-2</v>
      </c>
      <c r="V52" s="33">
        <f t="shared" si="5"/>
        <v>4.0000000470981267E-3</v>
      </c>
      <c r="W52" s="140"/>
      <c r="X52" s="82">
        <f t="shared" si="13"/>
        <v>7725</v>
      </c>
      <c r="Y52" s="41">
        <f t="shared" si="6"/>
        <v>14437565.620417437</v>
      </c>
      <c r="Z52" s="41">
        <f t="shared" si="7"/>
        <v>303985.82175371598</v>
      </c>
      <c r="AA52" s="41">
        <f t="shared" si="8"/>
        <v>6329.4698763999995</v>
      </c>
      <c r="AB52" s="42">
        <f t="shared" si="9"/>
        <v>11802.280861575229</v>
      </c>
      <c r="AD52" s="40">
        <f t="shared" si="14"/>
        <v>14767408.192909127</v>
      </c>
      <c r="AE52" s="119"/>
      <c r="AF52" s="84" t="s">
        <v>46</v>
      </c>
      <c r="AG52" s="85"/>
      <c r="AH52" s="86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0"/>
      <c r="I53" s="146">
        <f>'[2]Szenario 1'!$F53</f>
        <v>7</v>
      </c>
      <c r="J53" s="147">
        <f>'[2]Szenario 2'!$F53</f>
        <v>16</v>
      </c>
      <c r="K53" s="148">
        <f>'[2]Szenario 3'!$F53</f>
        <v>25</v>
      </c>
      <c r="L53" s="140"/>
      <c r="M53" s="23">
        <f>'[3]E-Auto'!$E51*(1/100)</f>
        <v>1</v>
      </c>
      <c r="O53" s="31">
        <f t="shared" si="12"/>
        <v>14607.945</v>
      </c>
      <c r="P53" s="35">
        <f t="shared" si="1"/>
        <v>1519.5066252999998</v>
      </c>
      <c r="Q53" s="140"/>
      <c r="R53" s="28">
        <f t="shared" si="2"/>
        <v>1</v>
      </c>
      <c r="S53" s="33">
        <f t="shared" si="3"/>
        <v>1</v>
      </c>
      <c r="T53" s="140"/>
      <c r="U53" s="39">
        <f t="shared" si="4"/>
        <v>8.6001405437347009E-2</v>
      </c>
      <c r="V53" s="33">
        <f t="shared" si="5"/>
        <v>4.0000000478778016E-3</v>
      </c>
      <c r="W53" s="140"/>
      <c r="X53" s="82">
        <f t="shared" si="13"/>
        <v>7725</v>
      </c>
      <c r="Y53" s="41">
        <f t="shared" si="6"/>
        <v>14497228.014664499</v>
      </c>
      <c r="Z53" s="41">
        <f t="shared" si="7"/>
        <v>305241.83481881401</v>
      </c>
      <c r="AA53" s="41">
        <f t="shared" si="8"/>
        <v>6355.6247106000001</v>
      </c>
      <c r="AB53" s="42">
        <f t="shared" si="9"/>
        <v>11850.932467304878</v>
      </c>
      <c r="AD53" s="40">
        <f t="shared" si="14"/>
        <v>14828401.406661218</v>
      </c>
      <c r="AE53" s="119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0"/>
      <c r="I54" s="146">
        <f>'[2]Szenario 1'!$F54</f>
        <v>7</v>
      </c>
      <c r="J54" s="147">
        <f>'[2]Szenario 2'!$F54</f>
        <v>16</v>
      </c>
      <c r="K54" s="148">
        <f>'[2]Szenario 3'!$F54</f>
        <v>25</v>
      </c>
      <c r="L54" s="140"/>
      <c r="M54" s="23">
        <f>'[3]E-Auto'!$E52*(1/100)</f>
        <v>1</v>
      </c>
      <c r="O54" s="31">
        <f t="shared" si="12"/>
        <v>14668.06</v>
      </c>
      <c r="P54" s="35">
        <f t="shared" si="1"/>
        <v>1525.7309323999998</v>
      </c>
      <c r="Q54" s="141"/>
      <c r="R54" s="28">
        <f t="shared" si="2"/>
        <v>1</v>
      </c>
      <c r="S54" s="33">
        <f t="shared" si="3"/>
        <v>1</v>
      </c>
      <c r="T54" s="141"/>
      <c r="U54" s="39">
        <f t="shared" si="4"/>
        <v>8.6001428715317574E-2</v>
      </c>
      <c r="V54" s="33">
        <f t="shared" si="5"/>
        <v>4.0000000486671156E-3</v>
      </c>
      <c r="W54" s="141"/>
      <c r="X54" s="82">
        <f t="shared" si="13"/>
        <v>7725</v>
      </c>
      <c r="Y54" s="41">
        <f t="shared" si="6"/>
        <v>14556890.488913732</v>
      </c>
      <c r="Z54" s="41">
        <f t="shared" si="7"/>
        <v>306497.84788391198</v>
      </c>
      <c r="AA54" s="41">
        <f t="shared" si="8"/>
        <v>6381.7795448000006</v>
      </c>
      <c r="AB54" s="42">
        <f t="shared" si="9"/>
        <v>11899.584073034526</v>
      </c>
      <c r="AD54" s="40">
        <f t="shared" si="14"/>
        <v>14889394.700415479</v>
      </c>
      <c r="AE54" s="119"/>
      <c r="AF54" s="49"/>
      <c r="AG54" s="50">
        <f>'[4]Risikoschätzung '!$T$20</f>
        <v>1.5476190476190475E-8</v>
      </c>
      <c r="AH54" s="48" t="s">
        <v>52</v>
      </c>
    </row>
    <row r="55" spans="1:34" ht="15" thickBot="1" x14ac:dyDescent="0.35">
      <c r="AD55" s="40">
        <f>SUM(AD9:AD54)</f>
        <v>623197464.77729452</v>
      </c>
      <c r="AE55" s="119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87" t="s">
        <v>22</v>
      </c>
      <c r="V56" s="88"/>
      <c r="X56" s="9">
        <f>SUM(X9:X54)</f>
        <v>1490600</v>
      </c>
      <c r="Y56" s="65">
        <f>SUM(Y9:Y54)</f>
        <v>607867366.34719193</v>
      </c>
      <c r="Z56" s="66">
        <f>SUM(Z9:Z54)</f>
        <v>12798927.480283521</v>
      </c>
      <c r="AA56" s="66">
        <f>SUM(AA9:AA54)</f>
        <v>543544.49438964319</v>
      </c>
      <c r="AB56" s="71">
        <f>SUM(AB9:AB54)</f>
        <v>497026.45542940084</v>
      </c>
      <c r="AD56" s="67">
        <f>X56+Y56+Z56+AA56+AB56</f>
        <v>623197464.77729452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5"/>
      <c r="AF58" s="89"/>
      <c r="AG58" s="90"/>
      <c r="AH58" s="43"/>
    </row>
    <row r="59" spans="1:34" ht="15" thickBot="1" x14ac:dyDescent="0.35">
      <c r="AF59" s="91"/>
      <c r="AG59" s="92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G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0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55</v>
      </c>
      <c r="P2" s="88"/>
      <c r="Q2" s="140"/>
      <c r="R2" s="73"/>
      <c r="S2" s="73"/>
      <c r="T2" s="140"/>
      <c r="U2" s="73"/>
      <c r="V2" s="73"/>
      <c r="W2" s="140"/>
      <c r="Y2" s="126" t="s">
        <v>74</v>
      </c>
      <c r="Z2" s="127"/>
      <c r="AA2" s="128"/>
      <c r="AB2" s="8"/>
      <c r="AC2" s="8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73</v>
      </c>
      <c r="P3" s="136"/>
      <c r="Q3" s="140"/>
      <c r="R3" s="73"/>
      <c r="S3" s="73"/>
      <c r="T3" s="140"/>
      <c r="U3" s="73"/>
      <c r="V3" s="73"/>
      <c r="W3" s="140"/>
      <c r="Y3" s="129"/>
      <c r="Z3" s="130"/>
      <c r="AA3" s="131"/>
      <c r="AB3" s="8"/>
      <c r="AC3" s="8"/>
      <c r="AE3" s="119"/>
      <c r="AF3" s="97" t="s">
        <v>58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73"/>
      <c r="S4" s="73"/>
      <c r="T4" s="140"/>
      <c r="U4" s="73"/>
      <c r="V4" s="73"/>
      <c r="W4" s="140"/>
      <c r="Y4" s="132"/>
      <c r="Z4" s="133"/>
      <c r="AA4" s="134"/>
      <c r="AB4" s="8"/>
      <c r="AC4" s="8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20</v>
      </c>
      <c r="S5" s="104"/>
      <c r="T5" s="140"/>
      <c r="U5" s="103" t="s">
        <v>29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69" t="s">
        <v>70</v>
      </c>
      <c r="J7" s="14" t="s">
        <v>69</v>
      </c>
      <c r="K7" s="20" t="s">
        <v>68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7" t="s">
        <v>56</v>
      </c>
      <c r="AE7" s="119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0"/>
      <c r="I8" s="70"/>
      <c r="J8" s="7"/>
      <c r="K8" s="18"/>
      <c r="L8" s="140"/>
      <c r="M8" s="21"/>
      <c r="O8" s="30"/>
      <c r="P8" s="34"/>
      <c r="Q8" s="140"/>
      <c r="R8" s="75"/>
      <c r="S8" s="74"/>
      <c r="T8" s="140"/>
      <c r="U8" s="75"/>
      <c r="V8" s="74"/>
      <c r="W8" s="140"/>
      <c r="X8" s="37"/>
      <c r="Y8" s="10"/>
      <c r="Z8" s="36"/>
      <c r="AA8" s="36"/>
      <c r="AB8" s="36"/>
      <c r="AD8" s="118"/>
      <c r="AE8" s="119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0"/>
      <c r="I9" s="143">
        <f>'[2]Szenario 1'!$F9</f>
        <v>7</v>
      </c>
      <c r="J9" s="144">
        <f>'[2]Szenario 2'!$F9</f>
        <v>16</v>
      </c>
      <c r="K9" s="145">
        <f>'[2]Szenario 3'!$F9</f>
        <v>25</v>
      </c>
      <c r="L9" s="140"/>
      <c r="M9" s="22">
        <f>'[3]E-Auto'!$E7*(1/100)</f>
        <v>1.6900000000000001E-3</v>
      </c>
      <c r="O9" s="31">
        <f>B9</f>
        <v>11962.885</v>
      </c>
      <c r="P9" s="35">
        <f>C9+(J9)</f>
        <v>1254.6371128999999</v>
      </c>
      <c r="Q9" s="140"/>
      <c r="R9" s="28">
        <f>IF(O9&lt;$AG$18,1,2)</f>
        <v>1</v>
      </c>
      <c r="S9" s="33">
        <f>IF(P9&lt;$AG$10,1,2)</f>
        <v>1</v>
      </c>
      <c r="T9" s="140"/>
      <c r="U9" s="39">
        <f>($AI$15/$AG$20)*(1+0.15*(O9/$AG$18)^4)+$AH$33</f>
        <v>8.6000632118791595E-2</v>
      </c>
      <c r="V9" s="33">
        <f>($AI$7/$AG$12)*(1+0.15*(P9/$AG$10)^4)+$AH$32</f>
        <v>4.0000000222533971E-3</v>
      </c>
      <c r="W9" s="140"/>
      <c r="X9" s="73">
        <f t="shared" ref="X9:X12" si="0">($AG$7*$AG$8*S9*$AG$24+$AG$15*$AG$16*R9*$AG$24)</f>
        <v>3600</v>
      </c>
      <c r="Y9" s="41">
        <f>(O9*U9*$AG$30+P9*V9*$AG$29)*365</f>
        <v>11872404.415658135</v>
      </c>
      <c r="Z9" s="41">
        <f>(O9*$AI$15*$AG$37+P9*$AI$7*$AG$36)*365</f>
        <v>250016.679954502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9747.0233116288637</v>
      </c>
      <c r="AD9" s="40">
        <f>SUM(X9:AB9)</f>
        <v>12153003.974395575</v>
      </c>
      <c r="AE9" s="119"/>
      <c r="AF9" s="93" t="s">
        <v>15</v>
      </c>
      <c r="AG9" s="15"/>
      <c r="AH9" s="96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0"/>
      <c r="I10" s="146">
        <f>'[2]Szenario 1'!$F10</f>
        <v>7</v>
      </c>
      <c r="J10" s="147">
        <f>'[2]Szenario 2'!$F10</f>
        <v>16</v>
      </c>
      <c r="K10" s="148">
        <f>'[2]Szenario 3'!$F10</f>
        <v>25</v>
      </c>
      <c r="L10" s="140"/>
      <c r="M10" s="23">
        <f>'[3]E-Auto'!$E8*(1/100)</f>
        <v>2.3700000000000001E-3</v>
      </c>
      <c r="O10" s="31">
        <f>B10</f>
        <v>12023</v>
      </c>
      <c r="P10" s="35">
        <f t="shared" ref="P10:P54" si="1">C10+(J10)</f>
        <v>1260.86142</v>
      </c>
      <c r="Q10" s="140"/>
      <c r="R10" s="28">
        <f t="shared" ref="R10:R54" si="2">IF(O10&lt;$AG$18,1,2)</f>
        <v>1</v>
      </c>
      <c r="S10" s="33">
        <f t="shared" ref="S10:S54" si="3">IF(P10&lt;$AG$10,1,2)</f>
        <v>1</v>
      </c>
      <c r="T10" s="140"/>
      <c r="U10" s="39">
        <f t="shared" ref="U10:U54" si="4">($AI$15/$AG$20)*(1+0.15*(O10/$AG$18)^4)+$AH$33</f>
        <v>8.6000644920791361E-2</v>
      </c>
      <c r="V10" s="33">
        <f t="shared" ref="V10:V54" si="5">($AI$7/$AG$12)*(1+0.15*(P10/$AG$10)^4)+$AH$32</f>
        <v>4.0000000226982947E-3</v>
      </c>
      <c r="W10" s="140"/>
      <c r="X10" s="73">
        <f t="shared" si="0"/>
        <v>3600</v>
      </c>
      <c r="Y10" s="41">
        <f t="shared" ref="Y10:Y54" si="6">(O10*U10*$AG$30+P10*V10*$AG$29)*365</f>
        <v>11932064.197637223</v>
      </c>
      <c r="Z10" s="41">
        <f t="shared" ref="Z10:Z54" si="7">(O10*$AI$15*$AG$37+P10*$AI$7*$AG$36)*365</f>
        <v>251272.6930196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9795.6749173585122</v>
      </c>
      <c r="AD10" s="40">
        <f t="shared" ref="AD10:AD46" si="10">SUM(X10:AB10)</f>
        <v>12214046.797244808</v>
      </c>
      <c r="AE10" s="119"/>
      <c r="AF10" s="94"/>
      <c r="AG10" s="16">
        <v>90408</v>
      </c>
      <c r="AH10" s="96"/>
      <c r="AI10" s="76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0"/>
      <c r="I11" s="146">
        <f>'[2]Szenario 1'!$F11</f>
        <v>7</v>
      </c>
      <c r="J11" s="147">
        <f>'[2]Szenario 2'!$F11</f>
        <v>16</v>
      </c>
      <c r="K11" s="148">
        <f>'[2]Szenario 3'!$F11</f>
        <v>25</v>
      </c>
      <c r="L11" s="140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1"/>
        <v>1267.0857271</v>
      </c>
      <c r="Q11" s="140"/>
      <c r="R11" s="28">
        <f t="shared" si="2"/>
        <v>1</v>
      </c>
      <c r="S11" s="33">
        <f t="shared" si="3"/>
        <v>1</v>
      </c>
      <c r="T11" s="140"/>
      <c r="U11" s="39">
        <f t="shared" si="4"/>
        <v>8.6000657916268167E-2</v>
      </c>
      <c r="V11" s="33">
        <f t="shared" si="5"/>
        <v>4.0000000231498294E-3</v>
      </c>
      <c r="W11" s="140"/>
      <c r="X11" s="73">
        <f t="shared" si="0"/>
        <v>3600</v>
      </c>
      <c r="Y11" s="41">
        <f t="shared" si="6"/>
        <v>11991724.0242204</v>
      </c>
      <c r="Z11" s="41">
        <f t="shared" si="7"/>
        <v>252528.70608469797</v>
      </c>
      <c r="AA11" s="41">
        <f t="shared" si="8"/>
        <v>17390.943079637822</v>
      </c>
      <c r="AB11" s="42">
        <f t="shared" si="9"/>
        <v>9844.3265230881625</v>
      </c>
      <c r="AD11" s="40">
        <f t="shared" si="10"/>
        <v>12275087.999907823</v>
      </c>
      <c r="AE11" s="119"/>
      <c r="AF11" s="95"/>
      <c r="AG11" s="15"/>
      <c r="AH11" s="96"/>
      <c r="AI11" s="76" t="s">
        <v>60</v>
      </c>
      <c r="AJ11" s="77">
        <v>55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0"/>
      <c r="I12" s="146">
        <f>'[2]Szenario 1'!$F12</f>
        <v>7</v>
      </c>
      <c r="J12" s="147">
        <f>'[2]Szenario 2'!$F12</f>
        <v>16</v>
      </c>
      <c r="K12" s="148">
        <f>'[2]Szenario 3'!$F12</f>
        <v>25</v>
      </c>
      <c r="L12" s="140"/>
      <c r="M12" s="23">
        <f>'[3]E-Auto'!$E10*(1/100)</f>
        <v>4.1700000000000001E-3</v>
      </c>
      <c r="O12" s="31">
        <f t="shared" si="12"/>
        <v>12143.23</v>
      </c>
      <c r="P12" s="35">
        <f t="shared" si="1"/>
        <v>1273.3100341999998</v>
      </c>
      <c r="Q12" s="140"/>
      <c r="R12" s="28">
        <f t="shared" si="2"/>
        <v>1</v>
      </c>
      <c r="S12" s="33">
        <f t="shared" si="3"/>
        <v>1</v>
      </c>
      <c r="T12" s="140"/>
      <c r="U12" s="39">
        <f t="shared" si="4"/>
        <v>8.6000671107161628E-2</v>
      </c>
      <c r="V12" s="33">
        <f t="shared" si="5"/>
        <v>4.0000000236080687E-3</v>
      </c>
      <c r="W12" s="140"/>
      <c r="X12" s="73">
        <f t="shared" si="0"/>
        <v>3600</v>
      </c>
      <c r="Y12" s="41">
        <f t="shared" si="6"/>
        <v>12051383.89608008</v>
      </c>
      <c r="Z12" s="41">
        <f t="shared" si="7"/>
        <v>253784.719149796</v>
      </c>
      <c r="AA12" s="41">
        <f t="shared" si="8"/>
        <v>17465.354425508664</v>
      </c>
      <c r="AB12" s="42">
        <f t="shared" si="9"/>
        <v>9892.978128817811</v>
      </c>
      <c r="AD12" s="40">
        <f t="shared" si="10"/>
        <v>12336126.947784202</v>
      </c>
      <c r="AE12" s="119"/>
      <c r="AF12" s="63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0"/>
      <c r="I13" s="146">
        <f>'[2]Szenario 1'!$F13</f>
        <v>7</v>
      </c>
      <c r="J13" s="147">
        <f>'[2]Szenario 2'!$F13</f>
        <v>16</v>
      </c>
      <c r="K13" s="148">
        <f>'[2]Szenario 3'!$F13</f>
        <v>25</v>
      </c>
      <c r="L13" s="140"/>
      <c r="M13" s="23">
        <f>'[3]E-Auto'!$E11*(1/100)</f>
        <v>6.2100000000000002E-3</v>
      </c>
      <c r="O13" s="31">
        <f t="shared" si="12"/>
        <v>12203.344999999999</v>
      </c>
      <c r="P13" s="35">
        <f t="shared" si="1"/>
        <v>1279.5343412999998</v>
      </c>
      <c r="Q13" s="140"/>
      <c r="R13" s="28">
        <f t="shared" si="2"/>
        <v>1</v>
      </c>
      <c r="S13" s="33">
        <f t="shared" si="3"/>
        <v>1</v>
      </c>
      <c r="T13" s="140"/>
      <c r="U13" s="39">
        <f t="shared" si="4"/>
        <v>8.600068449542099E-2</v>
      </c>
      <c r="V13" s="33">
        <f t="shared" si="5"/>
        <v>4.0000000240730761E-3</v>
      </c>
      <c r="W13" s="140"/>
      <c r="X13" s="73">
        <f>($AG$7*$AG$8*S13*$AG$24+$AG$15*$AG$16*R13*$AG$24)</f>
        <v>3600</v>
      </c>
      <c r="Y13" s="41">
        <f t="shared" si="6"/>
        <v>12111043.813895389</v>
      </c>
      <c r="Z13" s="41">
        <f t="shared" si="7"/>
        <v>255040.73221489397</v>
      </c>
      <c r="AA13" s="41">
        <f t="shared" si="8"/>
        <v>17526.737530633869</v>
      </c>
      <c r="AB13" s="42">
        <f t="shared" si="9"/>
        <v>9941.6297345474613</v>
      </c>
      <c r="AD13" s="40">
        <f t="shared" si="10"/>
        <v>12397152.913375465</v>
      </c>
      <c r="AE13" s="119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0"/>
      <c r="I14" s="146">
        <f>'[2]Szenario 1'!$F14</f>
        <v>7</v>
      </c>
      <c r="J14" s="147">
        <f>'[2]Szenario 2'!$F14</f>
        <v>16</v>
      </c>
      <c r="K14" s="148">
        <f>'[2]Szenario 3'!$F14</f>
        <v>25</v>
      </c>
      <c r="L14" s="140"/>
      <c r="M14" s="23">
        <f>'[3]E-Auto'!$E12*(1/100)</f>
        <v>3.5041935483870967E-2</v>
      </c>
      <c r="O14" s="31">
        <f t="shared" si="12"/>
        <v>12263.46</v>
      </c>
      <c r="P14" s="35">
        <f t="shared" si="1"/>
        <v>1285.7586483999999</v>
      </c>
      <c r="Q14" s="140"/>
      <c r="R14" s="28">
        <f t="shared" si="2"/>
        <v>1</v>
      </c>
      <c r="S14" s="33">
        <f t="shared" si="3"/>
        <v>1</v>
      </c>
      <c r="T14" s="140"/>
      <c r="U14" s="39">
        <f t="shared" si="4"/>
        <v>8.6000698083005228E-2</v>
      </c>
      <c r="V14" s="33">
        <f t="shared" si="5"/>
        <v>4.00000002454492E-3</v>
      </c>
      <c r="W14" s="140"/>
      <c r="X14" s="73">
        <f>($AG$7*$AG$8*S14*$AG$24+$AG$15*$AG$16*R14*$AG$24)+AG26</f>
        <v>1163600</v>
      </c>
      <c r="Y14" s="41">
        <f t="shared" si="6"/>
        <v>12170703.778352214</v>
      </c>
      <c r="Z14" s="41">
        <f t="shared" si="7"/>
        <v>256296.74527999197</v>
      </c>
      <c r="AA14" s="41">
        <f t="shared" si="8"/>
        <v>17256.880364902412</v>
      </c>
      <c r="AB14" s="42">
        <f t="shared" si="9"/>
        <v>9990.2813402771117</v>
      </c>
      <c r="AD14" s="40">
        <f t="shared" si="10"/>
        <v>13617847.685337385</v>
      </c>
      <c r="AE14" s="119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0"/>
      <c r="I15" s="146">
        <f>'[2]Szenario 1'!$F15</f>
        <v>7</v>
      </c>
      <c r="J15" s="147">
        <f>'[2]Szenario 2'!$F15</f>
        <v>16</v>
      </c>
      <c r="K15" s="148">
        <f>'[2]Szenario 3'!$F15</f>
        <v>25</v>
      </c>
      <c r="L15" s="140"/>
      <c r="M15" s="23">
        <f>'[3]E-Auto'!$E13*(1/100)</f>
        <v>6.3873870967741941E-2</v>
      </c>
      <c r="O15" s="31">
        <f t="shared" si="12"/>
        <v>12323.575000000001</v>
      </c>
      <c r="P15" s="35">
        <f t="shared" si="1"/>
        <v>1291.9829554999999</v>
      </c>
      <c r="Q15" s="140"/>
      <c r="R15" s="28">
        <f t="shared" si="2"/>
        <v>1</v>
      </c>
      <c r="S15" s="33">
        <f t="shared" si="3"/>
        <v>1</v>
      </c>
      <c r="T15" s="140"/>
      <c r="U15" s="39">
        <f t="shared" si="4"/>
        <v>8.6000711871882934E-2</v>
      </c>
      <c r="V15" s="33">
        <f t="shared" si="5"/>
        <v>4.0000000250236664E-3</v>
      </c>
      <c r="W15" s="140"/>
      <c r="X15" s="73">
        <f>($AJ$11*$AG$8*S15*$AG$25+$AJ$9*$AG$8*$AG$24*S15+$AG$15*$AG$16*R15*$AG$24)</f>
        <v>7725</v>
      </c>
      <c r="Y15" s="41">
        <f t="shared" si="6"/>
        <v>12230363.79014324</v>
      </c>
      <c r="Z15" s="41">
        <f t="shared" si="7"/>
        <v>257552.75834509003</v>
      </c>
      <c r="AA15" s="41">
        <f t="shared" si="8"/>
        <v>16983.531083737063</v>
      </c>
      <c r="AB15" s="42">
        <f t="shared" si="9"/>
        <v>10038.932946006762</v>
      </c>
      <c r="AD15" s="40">
        <f t="shared" si="10"/>
        <v>12522664.012518073</v>
      </c>
      <c r="AE15" s="119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0"/>
      <c r="I16" s="146">
        <f>'[2]Szenario 1'!$F16</f>
        <v>7</v>
      </c>
      <c r="J16" s="147">
        <f>'[2]Szenario 2'!$F16</f>
        <v>16</v>
      </c>
      <c r="K16" s="148">
        <f>'[2]Szenario 3'!$F16</f>
        <v>25</v>
      </c>
      <c r="L16" s="140"/>
      <c r="M16" s="23">
        <f>'[3]E-Auto'!$E14*(1/100)</f>
        <v>9.2705806451612929E-2</v>
      </c>
      <c r="O16" s="31">
        <f t="shared" si="12"/>
        <v>12383.69</v>
      </c>
      <c r="P16" s="35">
        <f t="shared" si="1"/>
        <v>1298.2072625999999</v>
      </c>
      <c r="Q16" s="140"/>
      <c r="R16" s="28">
        <f t="shared" si="2"/>
        <v>1</v>
      </c>
      <c r="S16" s="33">
        <f t="shared" si="3"/>
        <v>1</v>
      </c>
      <c r="T16" s="140"/>
      <c r="U16" s="39">
        <f t="shared" si="4"/>
        <v>8.6000725864032429E-2</v>
      </c>
      <c r="V16" s="33">
        <f t="shared" si="5"/>
        <v>4.000000025509382E-3</v>
      </c>
      <c r="W16" s="140"/>
      <c r="X16" s="82">
        <f t="shared" ref="X16:X54" si="13">($AJ$11*$AG$8*S16*$AG$25+$AJ$9*$AG$8*$AG$24*S16+$AG$15*$AG$16*R16*$AG$24)</f>
        <v>7725</v>
      </c>
      <c r="Y16" s="41">
        <f t="shared" si="6"/>
        <v>12290023.849967964</v>
      </c>
      <c r="Z16" s="41">
        <f t="shared" si="7"/>
        <v>258808.77141018803</v>
      </c>
      <c r="AA16" s="41">
        <f t="shared" si="8"/>
        <v>16706.68968713783</v>
      </c>
      <c r="AB16" s="42">
        <f t="shared" si="9"/>
        <v>10087.584551736412</v>
      </c>
      <c r="AD16" s="40">
        <f t="shared" si="10"/>
        <v>12583351.895617027</v>
      </c>
      <c r="AE16" s="119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0"/>
      <c r="I17" s="146">
        <f>'[2]Szenario 1'!$F17</f>
        <v>7</v>
      </c>
      <c r="J17" s="147">
        <f>'[2]Szenario 2'!$F17</f>
        <v>16</v>
      </c>
      <c r="K17" s="148">
        <f>'[2]Szenario 3'!$F17</f>
        <v>25</v>
      </c>
      <c r="L17" s="140"/>
      <c r="M17" s="23">
        <f>'[3]E-Auto'!$E15*(1/100)</f>
        <v>0.1215377419354839</v>
      </c>
      <c r="O17" s="31">
        <f t="shared" si="12"/>
        <v>12443.805</v>
      </c>
      <c r="P17" s="35">
        <f t="shared" si="1"/>
        <v>1304.4315697</v>
      </c>
      <c r="Q17" s="140"/>
      <c r="R17" s="28">
        <f t="shared" si="2"/>
        <v>1</v>
      </c>
      <c r="S17" s="33">
        <f t="shared" si="3"/>
        <v>1</v>
      </c>
      <c r="T17" s="140"/>
      <c r="U17" s="39">
        <f t="shared" si="4"/>
        <v>8.6000740061441677E-2</v>
      </c>
      <c r="V17" s="33">
        <f t="shared" si="5"/>
        <v>4.0000000260021346E-3</v>
      </c>
      <c r="W17" s="140"/>
      <c r="X17" s="82">
        <f t="shared" si="13"/>
        <v>7725</v>
      </c>
      <c r="Y17" s="41">
        <f t="shared" si="6"/>
        <v>12349683.958532751</v>
      </c>
      <c r="Z17" s="41">
        <f t="shared" si="7"/>
        <v>260064.784475286</v>
      </c>
      <c r="AA17" s="41">
        <f t="shared" si="8"/>
        <v>16426.356175104705</v>
      </c>
      <c r="AB17" s="42">
        <f t="shared" si="9"/>
        <v>10136.236157466063</v>
      </c>
      <c r="AD17" s="40">
        <f t="shared" si="10"/>
        <v>12644036.335340606</v>
      </c>
      <c r="AE17" s="119"/>
      <c r="AF17" s="93" t="s">
        <v>16</v>
      </c>
      <c r="AG17" s="15"/>
      <c r="AH17" s="96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0"/>
      <c r="I18" s="146">
        <f>'[2]Szenario 1'!$F18</f>
        <v>7</v>
      </c>
      <c r="J18" s="147">
        <f>'[2]Szenario 2'!$F18</f>
        <v>16</v>
      </c>
      <c r="K18" s="148">
        <f>'[2]Szenario 3'!$F18</f>
        <v>25</v>
      </c>
      <c r="L18" s="140"/>
      <c r="M18" s="23">
        <f>'[3]E-Auto'!$E16*(1/100)</f>
        <v>0.15036967741935489</v>
      </c>
      <c r="O18" s="31">
        <f t="shared" si="12"/>
        <v>12503.92</v>
      </c>
      <c r="P18" s="35">
        <f t="shared" si="1"/>
        <v>1310.6558768</v>
      </c>
      <c r="Q18" s="140"/>
      <c r="R18" s="28">
        <f t="shared" si="2"/>
        <v>1</v>
      </c>
      <c r="S18" s="33">
        <f t="shared" si="3"/>
        <v>1</v>
      </c>
      <c r="T18" s="140"/>
      <c r="U18" s="39">
        <f t="shared" si="4"/>
        <v>8.6000754466108303E-2</v>
      </c>
      <c r="V18" s="33">
        <f t="shared" si="5"/>
        <v>4.0000000265019917E-3</v>
      </c>
      <c r="W18" s="140"/>
      <c r="X18" s="82">
        <f t="shared" si="13"/>
        <v>7725</v>
      </c>
      <c r="Y18" s="41">
        <f t="shared" si="6"/>
        <v>12409344.11655085</v>
      </c>
      <c r="Z18" s="41">
        <f t="shared" si="7"/>
        <v>261320.797540384</v>
      </c>
      <c r="AA18" s="41">
        <f t="shared" si="8"/>
        <v>16142.530547637689</v>
      </c>
      <c r="AB18" s="42">
        <f t="shared" si="9"/>
        <v>10184.887763195711</v>
      </c>
      <c r="AD18" s="40">
        <f t="shared" si="10"/>
        <v>12704717.332402067</v>
      </c>
      <c r="AE18" s="119"/>
      <c r="AF18" s="94"/>
      <c r="AG18" s="16">
        <v>60000</v>
      </c>
      <c r="AH18" s="96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0"/>
      <c r="I19" s="146">
        <f>'[2]Szenario 1'!$F19</f>
        <v>7</v>
      </c>
      <c r="J19" s="147">
        <f>'[2]Szenario 2'!$F19</f>
        <v>16</v>
      </c>
      <c r="K19" s="148">
        <f>'[2]Szenario 3'!$F19</f>
        <v>25</v>
      </c>
      <c r="L19" s="140"/>
      <c r="M19" s="23">
        <f>'[3]E-Auto'!$E17*(1/100)</f>
        <v>0.17920161290322587</v>
      </c>
      <c r="O19" s="31">
        <f t="shared" si="12"/>
        <v>12564.035</v>
      </c>
      <c r="P19" s="35">
        <f t="shared" si="1"/>
        <v>1316.8801838999998</v>
      </c>
      <c r="Q19" s="140"/>
      <c r="R19" s="28">
        <f t="shared" si="2"/>
        <v>1</v>
      </c>
      <c r="S19" s="33">
        <f t="shared" si="3"/>
        <v>1</v>
      </c>
      <c r="T19" s="140"/>
      <c r="U19" s="39">
        <f t="shared" si="4"/>
        <v>8.6000769080039632E-2</v>
      </c>
      <c r="V19" s="33">
        <f t="shared" si="5"/>
        <v>4.0000000270090218E-3</v>
      </c>
      <c r="W19" s="140"/>
      <c r="X19" s="82">
        <f t="shared" si="13"/>
        <v>7725</v>
      </c>
      <c r="Y19" s="41">
        <f t="shared" si="6"/>
        <v>12469004.324742435</v>
      </c>
      <c r="Z19" s="41">
        <f t="shared" si="7"/>
        <v>262576.81060548197</v>
      </c>
      <c r="AA19" s="41">
        <f t="shared" si="8"/>
        <v>15855.212804736781</v>
      </c>
      <c r="AB19" s="42">
        <f t="shared" si="9"/>
        <v>10233.53936892536</v>
      </c>
      <c r="AD19" s="40">
        <f t="shared" si="10"/>
        <v>12765394.887521578</v>
      </c>
      <c r="AE19" s="119"/>
      <c r="AF19" s="95"/>
      <c r="AG19" s="15"/>
      <c r="AH19" s="96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0"/>
      <c r="I20" s="146">
        <f>'[2]Szenario 1'!$F20</f>
        <v>7</v>
      </c>
      <c r="J20" s="147">
        <f>'[2]Szenario 2'!$F20</f>
        <v>16</v>
      </c>
      <c r="K20" s="148">
        <f>'[2]Szenario 3'!$F20</f>
        <v>25</v>
      </c>
      <c r="L20" s="140"/>
      <c r="M20" s="23">
        <f>'[3]E-Auto'!$E18*(1/100)</f>
        <v>0.20803354838709684</v>
      </c>
      <c r="O20" s="31">
        <f t="shared" si="12"/>
        <v>12624.15</v>
      </c>
      <c r="P20" s="35">
        <f t="shared" si="1"/>
        <v>1323.1044909999998</v>
      </c>
      <c r="Q20" s="140"/>
      <c r="R20" s="28">
        <f t="shared" si="2"/>
        <v>1</v>
      </c>
      <c r="S20" s="33">
        <f t="shared" si="3"/>
        <v>1</v>
      </c>
      <c r="T20" s="140"/>
      <c r="U20" s="39">
        <f t="shared" si="4"/>
        <v>8.6000783905252662E-2</v>
      </c>
      <c r="V20" s="33">
        <f t="shared" si="5"/>
        <v>4.0000000275232919E-3</v>
      </c>
      <c r="W20" s="140"/>
      <c r="X20" s="82">
        <f t="shared" si="13"/>
        <v>7725</v>
      </c>
      <c r="Y20" s="41">
        <f t="shared" si="6"/>
        <v>12528664.583834648</v>
      </c>
      <c r="Z20" s="41">
        <f t="shared" si="7"/>
        <v>263832.82367057999</v>
      </c>
      <c r="AA20" s="41">
        <f t="shared" si="8"/>
        <v>15564.402946401988</v>
      </c>
      <c r="AB20" s="42">
        <f t="shared" si="9"/>
        <v>10282.190974655008</v>
      </c>
      <c r="AD20" s="40">
        <f t="shared" si="10"/>
        <v>12826069.001426283</v>
      </c>
      <c r="AE20" s="119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0"/>
      <c r="I21" s="146">
        <f>'[2]Szenario 1'!$F21</f>
        <v>7</v>
      </c>
      <c r="J21" s="147">
        <f>'[2]Szenario 2'!$F21</f>
        <v>16</v>
      </c>
      <c r="K21" s="148">
        <f>'[2]Szenario 3'!$F21</f>
        <v>25</v>
      </c>
      <c r="L21" s="140"/>
      <c r="M21" s="23">
        <f>'[3]E-Auto'!$E19*(1/100)</f>
        <v>0.23686548387096781</v>
      </c>
      <c r="O21" s="31">
        <f t="shared" si="12"/>
        <v>12684.264999999999</v>
      </c>
      <c r="P21" s="35">
        <f t="shared" si="1"/>
        <v>1329.3287980999999</v>
      </c>
      <c r="Q21" s="140"/>
      <c r="R21" s="28">
        <f t="shared" si="2"/>
        <v>1</v>
      </c>
      <c r="S21" s="33">
        <f t="shared" si="3"/>
        <v>1</v>
      </c>
      <c r="T21" s="140"/>
      <c r="U21" s="39">
        <f t="shared" si="4"/>
        <v>8.6000798943774048E-2</v>
      </c>
      <c r="V21" s="33">
        <f t="shared" si="5"/>
        <v>4.0000000280448712E-3</v>
      </c>
      <c r="W21" s="140"/>
      <c r="X21" s="82">
        <f t="shared" si="13"/>
        <v>7725</v>
      </c>
      <c r="Y21" s="41">
        <f t="shared" si="6"/>
        <v>12588324.894561615</v>
      </c>
      <c r="Z21" s="41">
        <f t="shared" si="7"/>
        <v>265088.83673567796</v>
      </c>
      <c r="AA21" s="41">
        <f t="shared" si="8"/>
        <v>15270.100972633301</v>
      </c>
      <c r="AB21" s="42">
        <f t="shared" si="9"/>
        <v>10330.842580384659</v>
      </c>
      <c r="AD21" s="40">
        <f t="shared" si="10"/>
        <v>12886739.674850313</v>
      </c>
      <c r="AE21" s="119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0"/>
      <c r="I22" s="146">
        <f>'[2]Szenario 1'!$F22</f>
        <v>7</v>
      </c>
      <c r="J22" s="147">
        <f>'[2]Szenario 2'!$F22</f>
        <v>16</v>
      </c>
      <c r="K22" s="148">
        <f>'[2]Szenario 3'!$F22</f>
        <v>25</v>
      </c>
      <c r="L22" s="140"/>
      <c r="M22" s="23">
        <f>'[3]E-Auto'!$E20*(1/100)</f>
        <v>0.26569741935483882</v>
      </c>
      <c r="O22" s="31">
        <f t="shared" si="12"/>
        <v>12744.38</v>
      </c>
      <c r="P22" s="35">
        <f t="shared" si="1"/>
        <v>1335.5531051999999</v>
      </c>
      <c r="Q22" s="140"/>
      <c r="R22" s="28">
        <f t="shared" si="2"/>
        <v>1</v>
      </c>
      <c r="S22" s="33">
        <f t="shared" si="3"/>
        <v>1</v>
      </c>
      <c r="T22" s="140"/>
      <c r="U22" s="39">
        <f t="shared" si="4"/>
        <v>8.6000814197640121E-2</v>
      </c>
      <c r="V22" s="33">
        <f t="shared" si="5"/>
        <v>4.00000002857383E-3</v>
      </c>
      <c r="W22" s="140"/>
      <c r="X22" s="82">
        <f t="shared" si="13"/>
        <v>7725</v>
      </c>
      <c r="Y22" s="41">
        <f t="shared" si="6"/>
        <v>12647985.257664487</v>
      </c>
      <c r="Z22" s="41">
        <f t="shared" si="7"/>
        <v>266344.84980077593</v>
      </c>
      <c r="AA22" s="41">
        <f t="shared" si="8"/>
        <v>14972.306883430729</v>
      </c>
      <c r="AB22" s="42">
        <f t="shared" si="9"/>
        <v>10379.494186114309</v>
      </c>
      <c r="AD22" s="40">
        <f t="shared" si="10"/>
        <v>12947406.908534808</v>
      </c>
      <c r="AE22" s="119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0"/>
      <c r="I23" s="146">
        <f>'[2]Szenario 1'!$F23</f>
        <v>7</v>
      </c>
      <c r="J23" s="147">
        <f>'[2]Szenario 2'!$F23</f>
        <v>16</v>
      </c>
      <c r="K23" s="148">
        <f>'[2]Szenario 3'!$F23</f>
        <v>25</v>
      </c>
      <c r="L23" s="140"/>
      <c r="M23" s="23">
        <f>'[3]E-Auto'!$E21*(1/100)</f>
        <v>0.29452935483870979</v>
      </c>
      <c r="O23" s="31">
        <f t="shared" si="12"/>
        <v>12804.495000000001</v>
      </c>
      <c r="P23" s="35">
        <f t="shared" si="1"/>
        <v>1341.7774122999999</v>
      </c>
      <c r="Q23" s="140"/>
      <c r="R23" s="28">
        <f t="shared" si="2"/>
        <v>1</v>
      </c>
      <c r="S23" s="33">
        <f t="shared" si="3"/>
        <v>1</v>
      </c>
      <c r="T23" s="140"/>
      <c r="U23" s="39">
        <f t="shared" si="4"/>
        <v>8.6000829668896911E-2</v>
      </c>
      <c r="V23" s="33">
        <f t="shared" si="5"/>
        <v>4.0000000291102351E-3</v>
      </c>
      <c r="W23" s="140"/>
      <c r="X23" s="82">
        <f t="shared" si="13"/>
        <v>7725</v>
      </c>
      <c r="Y23" s="41">
        <f t="shared" si="6"/>
        <v>12707645.673891472</v>
      </c>
      <c r="Z23" s="41">
        <f t="shared" si="7"/>
        <v>267600.86286587396</v>
      </c>
      <c r="AA23" s="41">
        <f t="shared" si="8"/>
        <v>14671.020678794261</v>
      </c>
      <c r="AB23" s="42">
        <f t="shared" si="9"/>
        <v>10428.145791843961</v>
      </c>
      <c r="AD23" s="40">
        <f t="shared" si="10"/>
        <v>13008070.703227984</v>
      </c>
      <c r="AE23" s="119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0"/>
      <c r="I24" s="146">
        <f>'[2]Szenario 1'!$F24</f>
        <v>7</v>
      </c>
      <c r="J24" s="147">
        <f>'[2]Szenario 2'!$F24</f>
        <v>16</v>
      </c>
      <c r="K24" s="148">
        <f>'[2]Szenario 3'!$F24</f>
        <v>25</v>
      </c>
      <c r="L24" s="140"/>
      <c r="M24" s="23">
        <f>'[3]E-Auto'!$E22*(1/100)</f>
        <v>0.32336129032258071</v>
      </c>
      <c r="O24" s="31">
        <f t="shared" si="12"/>
        <v>12864.61</v>
      </c>
      <c r="P24" s="35">
        <f t="shared" si="1"/>
        <v>1348.0017194</v>
      </c>
      <c r="Q24" s="140"/>
      <c r="R24" s="28">
        <f t="shared" si="2"/>
        <v>1</v>
      </c>
      <c r="S24" s="33">
        <f t="shared" si="3"/>
        <v>1</v>
      </c>
      <c r="T24" s="140"/>
      <c r="U24" s="39">
        <f t="shared" si="4"/>
        <v>8.6000845359600092E-2</v>
      </c>
      <c r="V24" s="33">
        <f t="shared" si="5"/>
        <v>4.0000000296541577E-3</v>
      </c>
      <c r="W24" s="140"/>
      <c r="X24" s="82">
        <f t="shared" si="13"/>
        <v>7725</v>
      </c>
      <c r="Y24" s="41">
        <f t="shared" si="6"/>
        <v>12767306.143997876</v>
      </c>
      <c r="Z24" s="41">
        <f t="shared" si="7"/>
        <v>268856.87593097205</v>
      </c>
      <c r="AA24" s="41">
        <f t="shared" si="8"/>
        <v>14366.242358723912</v>
      </c>
      <c r="AB24" s="42">
        <f t="shared" si="9"/>
        <v>10476.797397573609</v>
      </c>
      <c r="AD24" s="40">
        <f t="shared" si="10"/>
        <v>13068731.059685146</v>
      </c>
      <c r="AE24" s="119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0"/>
      <c r="I25" s="146">
        <f>'[2]Szenario 1'!$F25</f>
        <v>7</v>
      </c>
      <c r="J25" s="147">
        <f>'[2]Szenario 2'!$F25</f>
        <v>16</v>
      </c>
      <c r="K25" s="148">
        <f>'[2]Szenario 3'!$F25</f>
        <v>25</v>
      </c>
      <c r="L25" s="140"/>
      <c r="M25" s="23">
        <f>'[3]E-Auto'!$E23*(1/100)</f>
        <v>0.35219322580645168</v>
      </c>
      <c r="O25" s="31">
        <f t="shared" si="12"/>
        <v>12924.725</v>
      </c>
      <c r="P25" s="35">
        <f t="shared" si="1"/>
        <v>1354.2260265</v>
      </c>
      <c r="Q25" s="140"/>
      <c r="R25" s="28">
        <f t="shared" si="2"/>
        <v>1</v>
      </c>
      <c r="S25" s="33">
        <f t="shared" si="3"/>
        <v>1</v>
      </c>
      <c r="T25" s="140"/>
      <c r="U25" s="39">
        <f t="shared" si="4"/>
        <v>8.6000861271815013E-2</v>
      </c>
      <c r="V25" s="33">
        <f t="shared" si="5"/>
        <v>4.0000000302056662E-3</v>
      </c>
      <c r="W25" s="140"/>
      <c r="X25" s="82">
        <f t="shared" si="13"/>
        <v>7725</v>
      </c>
      <c r="Y25" s="41">
        <f t="shared" si="6"/>
        <v>12826966.668746121</v>
      </c>
      <c r="Z25" s="41">
        <f t="shared" si="7"/>
        <v>270112.88899606996</v>
      </c>
      <c r="AA25" s="41">
        <f t="shared" si="8"/>
        <v>14057.971923219666</v>
      </c>
      <c r="AB25" s="42">
        <f t="shared" si="9"/>
        <v>10525.449003303258</v>
      </c>
      <c r="AD25" s="40">
        <f t="shared" si="10"/>
        <v>13129387.978668714</v>
      </c>
      <c r="AE25" s="119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0"/>
      <c r="I26" s="146">
        <f>'[2]Szenario 1'!$F26</f>
        <v>7</v>
      </c>
      <c r="J26" s="147">
        <f>'[2]Szenario 2'!$F26</f>
        <v>16</v>
      </c>
      <c r="K26" s="148">
        <f>'[2]Szenario 3'!$F26</f>
        <v>25</v>
      </c>
      <c r="L26" s="140"/>
      <c r="M26" s="23">
        <f>'[3]E-Auto'!$E24*(1/100)</f>
        <v>0.38102516129032266</v>
      </c>
      <c r="O26" s="31">
        <f t="shared" si="12"/>
        <v>12984.84</v>
      </c>
      <c r="P26" s="35">
        <f t="shared" si="1"/>
        <v>1360.4503336</v>
      </c>
      <c r="Q26" s="140"/>
      <c r="R26" s="28">
        <f t="shared" si="2"/>
        <v>1</v>
      </c>
      <c r="S26" s="33">
        <f t="shared" si="3"/>
        <v>1</v>
      </c>
      <c r="T26" s="140"/>
      <c r="U26" s="39">
        <f t="shared" si="4"/>
        <v>8.6000877407616722E-2</v>
      </c>
      <c r="V26" s="33">
        <f t="shared" si="5"/>
        <v>4.0000000307648335E-3</v>
      </c>
      <c r="W26" s="140"/>
      <c r="X26" s="82">
        <f t="shared" si="13"/>
        <v>7725</v>
      </c>
      <c r="Y26" s="41">
        <f t="shared" si="6"/>
        <v>12886627.248905798</v>
      </c>
      <c r="Z26" s="41">
        <f t="shared" si="7"/>
        <v>271368.90206116799</v>
      </c>
      <c r="AA26" s="41">
        <f t="shared" si="8"/>
        <v>13746.209372281532</v>
      </c>
      <c r="AB26" s="42">
        <f t="shared" si="9"/>
        <v>10574.100609032908</v>
      </c>
      <c r="AD26" s="40">
        <f t="shared" si="10"/>
        <v>13190041.460948281</v>
      </c>
      <c r="AE26" s="119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0"/>
      <c r="I27" s="146">
        <f>'[2]Szenario 1'!$F27</f>
        <v>7</v>
      </c>
      <c r="J27" s="147">
        <f>'[2]Szenario 2'!$F27</f>
        <v>16</v>
      </c>
      <c r="K27" s="148">
        <f>'[2]Szenario 3'!$F27</f>
        <v>25</v>
      </c>
      <c r="L27" s="140"/>
      <c r="M27" s="23">
        <f>'[3]E-Auto'!$E25*(1/100)</f>
        <v>0.40985709677419369</v>
      </c>
      <c r="O27" s="31">
        <f t="shared" si="12"/>
        <v>13044.955</v>
      </c>
      <c r="P27" s="35">
        <f t="shared" si="1"/>
        <v>1366.6746406999998</v>
      </c>
      <c r="Q27" s="140"/>
      <c r="R27" s="28">
        <f t="shared" si="2"/>
        <v>1</v>
      </c>
      <c r="S27" s="33">
        <f t="shared" si="3"/>
        <v>1</v>
      </c>
      <c r="T27" s="140"/>
      <c r="U27" s="39">
        <f t="shared" si="4"/>
        <v>8.6000893769089926E-2</v>
      </c>
      <c r="V27" s="33">
        <f t="shared" si="5"/>
        <v>4.0000000313317281E-3</v>
      </c>
      <c r="W27" s="140"/>
      <c r="X27" s="82">
        <f t="shared" si="13"/>
        <v>7725</v>
      </c>
      <c r="Y27" s="41">
        <f t="shared" si="6"/>
        <v>12946287.885253686</v>
      </c>
      <c r="Z27" s="41">
        <f t="shared" si="7"/>
        <v>272624.91512626596</v>
      </c>
      <c r="AA27" s="41">
        <f t="shared" si="8"/>
        <v>13430.954705909509</v>
      </c>
      <c r="AB27" s="42">
        <f t="shared" si="9"/>
        <v>10622.752214762557</v>
      </c>
      <c r="AD27" s="40">
        <f t="shared" si="10"/>
        <v>13250691.507300625</v>
      </c>
      <c r="AE27" s="119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0"/>
      <c r="I28" s="146">
        <f>'[2]Szenario 1'!$F28</f>
        <v>7</v>
      </c>
      <c r="J28" s="147">
        <f>'[2]Szenario 2'!$F28</f>
        <v>16</v>
      </c>
      <c r="K28" s="148">
        <f>'[2]Szenario 3'!$F28</f>
        <v>25</v>
      </c>
      <c r="L28" s="140"/>
      <c r="M28" s="23">
        <f>'[3]E-Auto'!$E26*(1/100)</f>
        <v>0.43868903225806466</v>
      </c>
      <c r="O28" s="31">
        <f t="shared" si="12"/>
        <v>13105.07</v>
      </c>
      <c r="P28" s="35">
        <f t="shared" si="1"/>
        <v>1372.8989477999999</v>
      </c>
      <c r="Q28" s="140"/>
      <c r="R28" s="28">
        <f t="shared" si="2"/>
        <v>1</v>
      </c>
      <c r="S28" s="33">
        <f t="shared" si="3"/>
        <v>1</v>
      </c>
      <c r="T28" s="140"/>
      <c r="U28" s="39">
        <f t="shared" si="4"/>
        <v>8.6000910358328991E-2</v>
      </c>
      <c r="V28" s="33">
        <f t="shared" si="5"/>
        <v>4.0000000319064203E-3</v>
      </c>
      <c r="W28" s="140"/>
      <c r="X28" s="82">
        <f t="shared" si="13"/>
        <v>7725</v>
      </c>
      <c r="Y28" s="41">
        <f t="shared" si="6"/>
        <v>13005948.578573786</v>
      </c>
      <c r="Z28" s="41">
        <f t="shared" si="7"/>
        <v>273880.92819136399</v>
      </c>
      <c r="AA28" s="41">
        <f t="shared" si="8"/>
        <v>13112.207924103595</v>
      </c>
      <c r="AB28" s="42">
        <f t="shared" si="9"/>
        <v>10671.403820492209</v>
      </c>
      <c r="AD28" s="40">
        <f t="shared" si="10"/>
        <v>13311338.118509745</v>
      </c>
      <c r="AE28" s="119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0"/>
      <c r="I29" s="146">
        <f>'[2]Szenario 1'!$F29</f>
        <v>7</v>
      </c>
      <c r="J29" s="147">
        <f>'[2]Szenario 2'!$F29</f>
        <v>16</v>
      </c>
      <c r="K29" s="148">
        <f>'[2]Szenario 3'!$F29</f>
        <v>25</v>
      </c>
      <c r="L29" s="140"/>
      <c r="M29" s="23">
        <f>'[3]E-Auto'!$E27*(1/100)</f>
        <v>0.46752096774193563</v>
      </c>
      <c r="O29" s="31">
        <f t="shared" si="12"/>
        <v>13165.184999999999</v>
      </c>
      <c r="P29" s="35">
        <f t="shared" si="1"/>
        <v>1379.1232548999999</v>
      </c>
      <c r="Q29" s="140"/>
      <c r="R29" s="28">
        <f t="shared" si="2"/>
        <v>1</v>
      </c>
      <c r="S29" s="33">
        <f t="shared" si="3"/>
        <v>1</v>
      </c>
      <c r="T29" s="140"/>
      <c r="U29" s="39">
        <f t="shared" si="4"/>
        <v>8.6000927177437986E-2</v>
      </c>
      <c r="V29" s="33">
        <f t="shared" si="5"/>
        <v>4.0000000324889838E-3</v>
      </c>
      <c r="W29" s="140"/>
      <c r="X29" s="82">
        <f t="shared" si="13"/>
        <v>7725</v>
      </c>
      <c r="Y29" s="41">
        <f t="shared" si="6"/>
        <v>13065609.329657368</v>
      </c>
      <c r="Z29" s="41">
        <f t="shared" si="7"/>
        <v>275136.94125646196</v>
      </c>
      <c r="AA29" s="41">
        <f t="shared" si="8"/>
        <v>12789.969026863795</v>
      </c>
      <c r="AB29" s="42">
        <f t="shared" si="9"/>
        <v>10720.055426221857</v>
      </c>
      <c r="AD29" s="40">
        <f t="shared" si="10"/>
        <v>13371981.295366915</v>
      </c>
      <c r="AE29" s="119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0"/>
      <c r="I30" s="146">
        <f>'[2]Szenario 1'!$F30</f>
        <v>7</v>
      </c>
      <c r="J30" s="147">
        <f>'[2]Szenario 2'!$F30</f>
        <v>16</v>
      </c>
      <c r="K30" s="148">
        <f>'[2]Szenario 3'!$F30</f>
        <v>25</v>
      </c>
      <c r="L30" s="140"/>
      <c r="M30" s="23">
        <f>'[3]E-Auto'!$E28*(1/100)</f>
        <v>0.49635290322580661</v>
      </c>
      <c r="O30" s="31">
        <f t="shared" si="12"/>
        <v>13225.3</v>
      </c>
      <c r="P30" s="35">
        <f t="shared" si="1"/>
        <v>1385.3475619999999</v>
      </c>
      <c r="Q30" s="140"/>
      <c r="R30" s="28">
        <f t="shared" si="2"/>
        <v>1</v>
      </c>
      <c r="S30" s="33">
        <f t="shared" si="3"/>
        <v>1</v>
      </c>
      <c r="T30" s="140"/>
      <c r="U30" s="39">
        <f t="shared" si="4"/>
        <v>8.6000944228530635E-2</v>
      </c>
      <c r="V30" s="33">
        <f t="shared" si="5"/>
        <v>4.0000000330794889E-3</v>
      </c>
      <c r="W30" s="140"/>
      <c r="X30" s="82">
        <f t="shared" si="13"/>
        <v>7725</v>
      </c>
      <c r="Y30" s="41">
        <f t="shared" si="6"/>
        <v>13125270.139302986</v>
      </c>
      <c r="Z30" s="41">
        <f t="shared" si="7"/>
        <v>276392.95432155998</v>
      </c>
      <c r="AA30" s="41">
        <f t="shared" si="8"/>
        <v>12464.238014190099</v>
      </c>
      <c r="AB30" s="42">
        <f t="shared" si="9"/>
        <v>10768.707031951508</v>
      </c>
      <c r="AD30" s="40">
        <f t="shared" si="10"/>
        <v>13432621.038670687</v>
      </c>
      <c r="AE30" s="119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0"/>
      <c r="I31" s="146">
        <f>'[2]Szenario 1'!$F31</f>
        <v>7</v>
      </c>
      <c r="J31" s="147">
        <f>'[2]Szenario 2'!$F31</f>
        <v>16</v>
      </c>
      <c r="K31" s="148">
        <f>'[2]Szenario 3'!$F31</f>
        <v>25</v>
      </c>
      <c r="L31" s="140"/>
      <c r="M31" s="23">
        <f>'[3]E-Auto'!$E29*(1/100)</f>
        <v>0.52518483870967758</v>
      </c>
      <c r="O31" s="31">
        <f t="shared" si="12"/>
        <v>13285.415000000001</v>
      </c>
      <c r="P31" s="35">
        <f t="shared" si="1"/>
        <v>1391.5718691</v>
      </c>
      <c r="Q31" s="140"/>
      <c r="R31" s="28">
        <f t="shared" si="2"/>
        <v>1</v>
      </c>
      <c r="S31" s="33">
        <f t="shared" si="3"/>
        <v>1</v>
      </c>
      <c r="T31" s="140"/>
      <c r="U31" s="39">
        <f t="shared" si="4"/>
        <v>8.6000961513730337E-2</v>
      </c>
      <c r="V31" s="33">
        <f t="shared" si="5"/>
        <v>4.0000000336780058E-3</v>
      </c>
      <c r="W31" s="140"/>
      <c r="X31" s="82">
        <f t="shared" si="13"/>
        <v>7725</v>
      </c>
      <c r="Y31" s="41">
        <f t="shared" si="6"/>
        <v>13184931.008316522</v>
      </c>
      <c r="Z31" s="41">
        <f t="shared" si="7"/>
        <v>277648.96738665801</v>
      </c>
      <c r="AA31" s="41">
        <f t="shared" si="8"/>
        <v>12135.014886082519</v>
      </c>
      <c r="AB31" s="42">
        <f t="shared" si="9"/>
        <v>10817.358637681158</v>
      </c>
      <c r="AD31" s="40">
        <f t="shared" si="10"/>
        <v>13493257.349226944</v>
      </c>
      <c r="AE31" s="119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0"/>
      <c r="I32" s="146">
        <f>'[2]Szenario 1'!$F32</f>
        <v>7</v>
      </c>
      <c r="J32" s="147">
        <f>'[2]Szenario 2'!$F32</f>
        <v>16</v>
      </c>
      <c r="K32" s="148">
        <f>'[2]Szenario 3'!$F32</f>
        <v>25</v>
      </c>
      <c r="L32" s="140"/>
      <c r="M32" s="23">
        <f>'[3]E-Auto'!$E30*(1/100)</f>
        <v>0.55401677419354856</v>
      </c>
      <c r="O32" s="31">
        <f t="shared" si="12"/>
        <v>13345.53</v>
      </c>
      <c r="P32" s="35">
        <f t="shared" si="1"/>
        <v>1397.7961762</v>
      </c>
      <c r="Q32" s="140"/>
      <c r="R32" s="28">
        <f t="shared" si="2"/>
        <v>1</v>
      </c>
      <c r="S32" s="33">
        <f t="shared" si="3"/>
        <v>1</v>
      </c>
      <c r="T32" s="140"/>
      <c r="U32" s="39">
        <f t="shared" si="4"/>
        <v>8.6000979035170164E-2</v>
      </c>
      <c r="V32" s="33">
        <f t="shared" si="5"/>
        <v>4.0000000342846091E-3</v>
      </c>
      <c r="W32" s="140"/>
      <c r="X32" s="82">
        <f t="shared" si="13"/>
        <v>7725</v>
      </c>
      <c r="Y32" s="41">
        <f t="shared" si="6"/>
        <v>13244591.937511219</v>
      </c>
      <c r="Z32" s="41">
        <f t="shared" si="7"/>
        <v>278904.98045175598</v>
      </c>
      <c r="AA32" s="41">
        <f t="shared" si="8"/>
        <v>11802.299642541051</v>
      </c>
      <c r="AB32" s="42">
        <f t="shared" si="9"/>
        <v>10866.010243410807</v>
      </c>
      <c r="AD32" s="40">
        <f t="shared" si="10"/>
        <v>13553890.227848925</v>
      </c>
      <c r="AE32" s="119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0"/>
      <c r="I33" s="146">
        <f>'[2]Szenario 1'!$F33</f>
        <v>7</v>
      </c>
      <c r="J33" s="147">
        <f>'[2]Szenario 2'!$F33</f>
        <v>16</v>
      </c>
      <c r="K33" s="148">
        <f>'[2]Szenario 3'!$F33</f>
        <v>25</v>
      </c>
      <c r="L33" s="140"/>
      <c r="M33" s="23">
        <f>'[3]E-Auto'!$E31*(1/100)</f>
        <v>0.58284870967741953</v>
      </c>
      <c r="O33" s="31">
        <f t="shared" si="12"/>
        <v>13405.645</v>
      </c>
      <c r="P33" s="35">
        <f t="shared" si="1"/>
        <v>1404.0204833</v>
      </c>
      <c r="Q33" s="140"/>
      <c r="R33" s="28">
        <f t="shared" si="2"/>
        <v>1</v>
      </c>
      <c r="S33" s="33">
        <f t="shared" si="3"/>
        <v>1</v>
      </c>
      <c r="T33" s="140"/>
      <c r="U33" s="39">
        <f t="shared" si="4"/>
        <v>8.6000996794992873E-2</v>
      </c>
      <c r="V33" s="33">
        <f t="shared" si="5"/>
        <v>4.0000000348993699E-3</v>
      </c>
      <c r="W33" s="140"/>
      <c r="X33" s="82">
        <f t="shared" si="13"/>
        <v>7725</v>
      </c>
      <c r="Y33" s="41">
        <f t="shared" si="6"/>
        <v>13304252.927707709</v>
      </c>
      <c r="Z33" s="41">
        <f t="shared" si="7"/>
        <v>280160.99351685401</v>
      </c>
      <c r="AA33" s="41">
        <f t="shared" si="8"/>
        <v>11466.092283565689</v>
      </c>
      <c r="AB33" s="42">
        <f t="shared" si="9"/>
        <v>10914.661849140457</v>
      </c>
      <c r="AD33" s="40">
        <f t="shared" si="10"/>
        <v>13614519.675357271</v>
      </c>
      <c r="AE33" s="119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0"/>
      <c r="I34" s="146">
        <f>'[2]Szenario 1'!$F34</f>
        <v>7</v>
      </c>
      <c r="J34" s="147">
        <f>'[2]Szenario 2'!$F34</f>
        <v>16</v>
      </c>
      <c r="K34" s="148">
        <f>'[2]Szenario 3'!$F34</f>
        <v>25</v>
      </c>
      <c r="L34" s="140"/>
      <c r="M34" s="23">
        <f>'[3]E-Auto'!$E32*(1/100)</f>
        <v>0.6116806451612905</v>
      </c>
      <c r="O34" s="31">
        <f t="shared" si="12"/>
        <v>13465.76</v>
      </c>
      <c r="P34" s="35">
        <f t="shared" si="1"/>
        <v>1410.2447903999998</v>
      </c>
      <c r="Q34" s="140"/>
      <c r="R34" s="28">
        <f t="shared" si="2"/>
        <v>1</v>
      </c>
      <c r="S34" s="33">
        <f t="shared" si="3"/>
        <v>1</v>
      </c>
      <c r="T34" s="140"/>
      <c r="U34" s="39">
        <f t="shared" si="4"/>
        <v>8.6001014795350883E-2</v>
      </c>
      <c r="V34" s="33">
        <f t="shared" si="5"/>
        <v>4.0000000355223612E-3</v>
      </c>
      <c r="W34" s="140"/>
      <c r="X34" s="82">
        <f t="shared" si="13"/>
        <v>7725</v>
      </c>
      <c r="Y34" s="41">
        <f t="shared" si="6"/>
        <v>13363913.979734056</v>
      </c>
      <c r="Z34" s="41">
        <f t="shared" si="7"/>
        <v>281417.00658195198</v>
      </c>
      <c r="AA34" s="41">
        <f t="shared" si="8"/>
        <v>11126.392809156436</v>
      </c>
      <c r="AB34" s="42">
        <f t="shared" si="9"/>
        <v>10963.313454870105</v>
      </c>
      <c r="AD34" s="40">
        <f t="shared" si="10"/>
        <v>13675145.692580035</v>
      </c>
      <c r="AE34" s="119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0"/>
      <c r="I35" s="146">
        <f>'[2]Szenario 1'!$F35</f>
        <v>7</v>
      </c>
      <c r="J35" s="147">
        <f>'[2]Szenario 2'!$F35</f>
        <v>16</v>
      </c>
      <c r="K35" s="148">
        <f>'[2]Szenario 3'!$F35</f>
        <v>25</v>
      </c>
      <c r="L35" s="140"/>
      <c r="M35" s="23">
        <f>'[3]E-Auto'!$E33*(1/100)</f>
        <v>0.64051258064516148</v>
      </c>
      <c r="O35" s="31">
        <f t="shared" si="12"/>
        <v>13525.875</v>
      </c>
      <c r="P35" s="35">
        <f t="shared" si="1"/>
        <v>1416.4690974999999</v>
      </c>
      <c r="Q35" s="140"/>
      <c r="R35" s="28">
        <f t="shared" si="2"/>
        <v>1</v>
      </c>
      <c r="S35" s="33">
        <f t="shared" si="3"/>
        <v>1</v>
      </c>
      <c r="T35" s="140"/>
      <c r="U35" s="39">
        <f t="shared" si="4"/>
        <v>8.6001033038406283E-2</v>
      </c>
      <c r="V35" s="33">
        <f t="shared" si="5"/>
        <v>4.0000000361536565E-3</v>
      </c>
      <c r="W35" s="140"/>
      <c r="X35" s="82">
        <f t="shared" si="13"/>
        <v>7725</v>
      </c>
      <c r="Y35" s="41">
        <f t="shared" si="6"/>
        <v>13423575.094425781</v>
      </c>
      <c r="Z35" s="41">
        <f t="shared" si="7"/>
        <v>282673.01964704995</v>
      </c>
      <c r="AA35" s="41">
        <f t="shared" si="8"/>
        <v>10783.201219313296</v>
      </c>
      <c r="AB35" s="42">
        <f t="shared" si="9"/>
        <v>11011.965060599756</v>
      </c>
      <c r="AD35" s="40">
        <f t="shared" si="10"/>
        <v>13735768.280352743</v>
      </c>
      <c r="AE35" s="119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0"/>
      <c r="I36" s="146">
        <f>'[2]Szenario 1'!$F36</f>
        <v>7</v>
      </c>
      <c r="J36" s="147">
        <f>'[2]Szenario 2'!$F36</f>
        <v>16</v>
      </c>
      <c r="K36" s="148">
        <f>'[2]Szenario 3'!$F36</f>
        <v>25</v>
      </c>
      <c r="L36" s="140"/>
      <c r="M36" s="23">
        <f>'[3]E-Auto'!$E34*(1/100)</f>
        <v>0.66934451612903245</v>
      </c>
      <c r="O36" s="31">
        <f t="shared" si="12"/>
        <v>13585.99</v>
      </c>
      <c r="P36" s="35">
        <f t="shared" si="1"/>
        <v>1422.6934045999999</v>
      </c>
      <c r="Q36" s="140"/>
      <c r="R36" s="28">
        <f t="shared" si="2"/>
        <v>1</v>
      </c>
      <c r="S36" s="33">
        <f t="shared" si="3"/>
        <v>1</v>
      </c>
      <c r="T36" s="140"/>
      <c r="U36" s="39">
        <f t="shared" si="4"/>
        <v>8.6001051526330863E-2</v>
      </c>
      <c r="V36" s="33">
        <f t="shared" si="5"/>
        <v>4.0000000367933289E-3</v>
      </c>
      <c r="W36" s="140"/>
      <c r="X36" s="82">
        <f t="shared" si="13"/>
        <v>7725</v>
      </c>
      <c r="Y36" s="41">
        <f t="shared" si="6"/>
        <v>13483236.272625906</v>
      </c>
      <c r="Z36" s="41">
        <f t="shared" si="7"/>
        <v>283929.03271214798</v>
      </c>
      <c r="AA36" s="41">
        <f t="shared" si="8"/>
        <v>10436.517514036268</v>
      </c>
      <c r="AB36" s="42">
        <f t="shared" si="9"/>
        <v>11060.616666329404</v>
      </c>
      <c r="AD36" s="40">
        <f t="shared" si="10"/>
        <v>13796387.439518422</v>
      </c>
      <c r="AE36" s="119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0"/>
      <c r="I37" s="146">
        <f>'[2]Szenario 1'!$F37</f>
        <v>7</v>
      </c>
      <c r="J37" s="147">
        <f>'[2]Szenario 2'!$F37</f>
        <v>16</v>
      </c>
      <c r="K37" s="148">
        <f>'[2]Szenario 3'!$F37</f>
        <v>25</v>
      </c>
      <c r="L37" s="140"/>
      <c r="M37" s="23">
        <f>'[3]E-Auto'!$E35*(1/100)</f>
        <v>0.69817645161290343</v>
      </c>
      <c r="O37" s="31">
        <f t="shared" si="12"/>
        <v>13646.105</v>
      </c>
      <c r="P37" s="35">
        <f t="shared" si="1"/>
        <v>1428.9177116999999</v>
      </c>
      <c r="Q37" s="140"/>
      <c r="R37" s="28">
        <f t="shared" si="2"/>
        <v>1</v>
      </c>
      <c r="S37" s="33">
        <f t="shared" si="3"/>
        <v>1</v>
      </c>
      <c r="T37" s="140"/>
      <c r="U37" s="39">
        <f t="shared" si="4"/>
        <v>8.6001070261306045E-2</v>
      </c>
      <c r="V37" s="33">
        <f t="shared" si="5"/>
        <v>4.0000000374414519E-3</v>
      </c>
      <c r="W37" s="140"/>
      <c r="X37" s="82">
        <f t="shared" si="13"/>
        <v>7725</v>
      </c>
      <c r="Y37" s="41">
        <f t="shared" si="6"/>
        <v>13542897.515184961</v>
      </c>
      <c r="Z37" s="41">
        <f t="shared" si="7"/>
        <v>285185.04577724595</v>
      </c>
      <c r="AA37" s="41">
        <f t="shared" si="8"/>
        <v>10086.341693325347</v>
      </c>
      <c r="AB37" s="42">
        <f t="shared" si="9"/>
        <v>11109.268272059055</v>
      </c>
      <c r="AD37" s="40">
        <f t="shared" si="10"/>
        <v>13857003.170927592</v>
      </c>
      <c r="AE37" s="119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0"/>
      <c r="I38" s="146">
        <f>'[2]Szenario 1'!$F38</f>
        <v>7</v>
      </c>
      <c r="J38" s="147">
        <f>'[2]Szenario 2'!$F38</f>
        <v>16</v>
      </c>
      <c r="K38" s="148">
        <f>'[2]Szenario 3'!$F38</f>
        <v>25</v>
      </c>
      <c r="L38" s="140"/>
      <c r="M38" s="23">
        <f>'[3]E-Auto'!$E36*(1/100)</f>
        <v>0.7270083870967744</v>
      </c>
      <c r="O38" s="31">
        <f t="shared" si="12"/>
        <v>13706.220000000001</v>
      </c>
      <c r="P38" s="35">
        <f t="shared" si="1"/>
        <v>1435.1420188</v>
      </c>
      <c r="Q38" s="140"/>
      <c r="R38" s="28">
        <f t="shared" si="2"/>
        <v>1</v>
      </c>
      <c r="S38" s="33">
        <f t="shared" si="3"/>
        <v>1</v>
      </c>
      <c r="T38" s="140"/>
      <c r="U38" s="39">
        <f t="shared" si="4"/>
        <v>8.6001089245522966E-2</v>
      </c>
      <c r="V38" s="33">
        <f t="shared" si="5"/>
        <v>4.0000000380981011E-3</v>
      </c>
      <c r="W38" s="140"/>
      <c r="X38" s="82">
        <f t="shared" si="13"/>
        <v>7725</v>
      </c>
      <c r="Y38" s="41">
        <f t="shared" si="6"/>
        <v>13602558.82296106</v>
      </c>
      <c r="Z38" s="41">
        <f t="shared" si="7"/>
        <v>286441.05884234403</v>
      </c>
      <c r="AA38" s="41">
        <f t="shared" si="8"/>
        <v>9732.6737571805388</v>
      </c>
      <c r="AB38" s="42">
        <f t="shared" si="9"/>
        <v>11157.919877788707</v>
      </c>
      <c r="AD38" s="40">
        <f t="shared" si="10"/>
        <v>13917615.475438373</v>
      </c>
      <c r="AE38" s="119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0"/>
      <c r="I39" s="146">
        <f>'[2]Szenario 1'!$F39</f>
        <v>7</v>
      </c>
      <c r="J39" s="147">
        <f>'[2]Szenario 2'!$F39</f>
        <v>16</v>
      </c>
      <c r="K39" s="148">
        <f>'[2]Szenario 3'!$F39</f>
        <v>25</v>
      </c>
      <c r="L39" s="140"/>
      <c r="M39" s="23">
        <f>'[3]E-Auto'!$E37*(1/100)</f>
        <v>0.75584032258064537</v>
      </c>
      <c r="O39" s="31">
        <f t="shared" si="12"/>
        <v>13766.334999999999</v>
      </c>
      <c r="P39" s="35">
        <f t="shared" si="1"/>
        <v>1441.3663258999998</v>
      </c>
      <c r="Q39" s="140"/>
      <c r="R39" s="28">
        <f t="shared" si="2"/>
        <v>1</v>
      </c>
      <c r="S39" s="33">
        <f t="shared" si="3"/>
        <v>1</v>
      </c>
      <c r="T39" s="140"/>
      <c r="U39" s="39">
        <f t="shared" si="4"/>
        <v>8.600110848118242E-2</v>
      </c>
      <c r="V39" s="33">
        <f t="shared" si="5"/>
        <v>4.0000000387633494E-3</v>
      </c>
      <c r="W39" s="140"/>
      <c r="X39" s="82">
        <f t="shared" si="13"/>
        <v>7725</v>
      </c>
      <c r="Y39" s="41">
        <f t="shared" si="6"/>
        <v>13662220.196819888</v>
      </c>
      <c r="Z39" s="41">
        <f t="shared" si="7"/>
        <v>287697.071907442</v>
      </c>
      <c r="AA39" s="41">
        <f t="shared" si="8"/>
        <v>9375.5137056018375</v>
      </c>
      <c r="AB39" s="42">
        <f t="shared" si="9"/>
        <v>11206.571483518353</v>
      </c>
      <c r="AD39" s="40">
        <f t="shared" si="10"/>
        <v>13978224.353916451</v>
      </c>
      <c r="AE39" s="119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0"/>
      <c r="I40" s="146">
        <f>'[2]Szenario 1'!$F40</f>
        <v>7</v>
      </c>
      <c r="J40" s="147">
        <f>'[2]Szenario 2'!$F40</f>
        <v>16</v>
      </c>
      <c r="K40" s="148">
        <f>'[2]Szenario 3'!$F40</f>
        <v>25</v>
      </c>
      <c r="L40" s="140"/>
      <c r="M40" s="23">
        <f>'[3]E-Auto'!$E38*(1/100)</f>
        <v>0.78467225806451635</v>
      </c>
      <c r="O40" s="31">
        <f t="shared" si="12"/>
        <v>13826.45</v>
      </c>
      <c r="P40" s="35">
        <f t="shared" si="1"/>
        <v>1447.590633</v>
      </c>
      <c r="Q40" s="140"/>
      <c r="R40" s="28">
        <f t="shared" si="2"/>
        <v>1</v>
      </c>
      <c r="S40" s="33">
        <f t="shared" si="3"/>
        <v>1</v>
      </c>
      <c r="T40" s="140"/>
      <c r="U40" s="39">
        <f t="shared" si="4"/>
        <v>8.6001127970494848E-2</v>
      </c>
      <c r="V40" s="33">
        <f t="shared" si="5"/>
        <v>4.0000000394372712E-3</v>
      </c>
      <c r="W40" s="140"/>
      <c r="X40" s="82">
        <f t="shared" si="13"/>
        <v>7725</v>
      </c>
      <c r="Y40" s="41">
        <f t="shared" si="6"/>
        <v>13721881.637634777</v>
      </c>
      <c r="Z40" s="41">
        <f t="shared" si="7"/>
        <v>288953.08497253997</v>
      </c>
      <c r="AA40" s="41">
        <f t="shared" si="8"/>
        <v>9014.8615385892481</v>
      </c>
      <c r="AB40" s="42">
        <f t="shared" si="9"/>
        <v>11255.223089248006</v>
      </c>
      <c r="AD40" s="40">
        <f t="shared" si="10"/>
        <v>14038829.807235153</v>
      </c>
      <c r="AE40" s="119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0"/>
      <c r="I41" s="146">
        <f>'[2]Szenario 1'!$F41</f>
        <v>7</v>
      </c>
      <c r="J41" s="147">
        <f>'[2]Szenario 2'!$F41</f>
        <v>16</v>
      </c>
      <c r="K41" s="148">
        <f>'[2]Szenario 3'!$F41</f>
        <v>25</v>
      </c>
      <c r="L41" s="140"/>
      <c r="M41" s="23">
        <f>'[3]E-Auto'!$E39*(1/100)</f>
        <v>0.81350419354838732</v>
      </c>
      <c r="O41" s="31">
        <f t="shared" si="12"/>
        <v>13886.565000000001</v>
      </c>
      <c r="P41" s="35">
        <f t="shared" si="1"/>
        <v>1453.8149401000001</v>
      </c>
      <c r="Q41" s="140"/>
      <c r="R41" s="28">
        <f t="shared" si="2"/>
        <v>1</v>
      </c>
      <c r="S41" s="33">
        <f t="shared" si="3"/>
        <v>1</v>
      </c>
      <c r="T41" s="140"/>
      <c r="U41" s="39">
        <f t="shared" si="4"/>
        <v>8.6001147715680418E-2</v>
      </c>
      <c r="V41" s="33">
        <f t="shared" si="5"/>
        <v>4.0000000401199439E-3</v>
      </c>
      <c r="W41" s="140"/>
      <c r="X41" s="82">
        <f t="shared" si="13"/>
        <v>7725</v>
      </c>
      <c r="Y41" s="41">
        <f t="shared" si="6"/>
        <v>13781543.146286706</v>
      </c>
      <c r="Z41" s="41">
        <f t="shared" si="7"/>
        <v>290209.098037638</v>
      </c>
      <c r="AA41" s="41">
        <f t="shared" si="8"/>
        <v>8650.7172561427706</v>
      </c>
      <c r="AB41" s="42">
        <f t="shared" si="9"/>
        <v>11303.874694977654</v>
      </c>
      <c r="AD41" s="40">
        <f t="shared" si="10"/>
        <v>14099431.836275464</v>
      </c>
      <c r="AE41" s="119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0"/>
      <c r="I42" s="146">
        <f>'[2]Szenario 1'!$F42</f>
        <v>7</v>
      </c>
      <c r="J42" s="147">
        <f>'[2]Szenario 2'!$F42</f>
        <v>16</v>
      </c>
      <c r="K42" s="148">
        <f>'[2]Szenario 3'!$F42</f>
        <v>25</v>
      </c>
      <c r="L42" s="140"/>
      <c r="M42" s="23">
        <f>'[3]E-Auto'!$E40*(1/100)</f>
        <v>0.8423361290322583</v>
      </c>
      <c r="O42" s="31">
        <f t="shared" si="12"/>
        <v>13946.68</v>
      </c>
      <c r="P42" s="35">
        <f t="shared" si="1"/>
        <v>1460.0392471999999</v>
      </c>
      <c r="Q42" s="140"/>
      <c r="R42" s="28">
        <f t="shared" si="2"/>
        <v>1</v>
      </c>
      <c r="S42" s="33">
        <f t="shared" si="3"/>
        <v>1</v>
      </c>
      <c r="T42" s="140"/>
      <c r="U42" s="39">
        <f t="shared" si="4"/>
        <v>8.6001167718968929E-2</v>
      </c>
      <c r="V42" s="33">
        <f t="shared" si="5"/>
        <v>4.0000000408114402E-3</v>
      </c>
      <c r="W42" s="140"/>
      <c r="X42" s="82">
        <f t="shared" si="13"/>
        <v>7725</v>
      </c>
      <c r="Y42" s="41">
        <f t="shared" si="6"/>
        <v>13841204.723664356</v>
      </c>
      <c r="Z42" s="41">
        <f t="shared" si="7"/>
        <v>291465.11110273603</v>
      </c>
      <c r="AA42" s="41">
        <f t="shared" si="8"/>
        <v>8283.0808582624013</v>
      </c>
      <c r="AB42" s="42">
        <f t="shared" si="9"/>
        <v>11352.526300707304</v>
      </c>
      <c r="AD42" s="40">
        <f t="shared" si="10"/>
        <v>14160030.441926062</v>
      </c>
      <c r="AE42" s="119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0"/>
      <c r="I43" s="146">
        <f>'[2]Szenario 1'!$F43</f>
        <v>7</v>
      </c>
      <c r="J43" s="147">
        <f>'[2]Szenario 2'!$F43</f>
        <v>16</v>
      </c>
      <c r="K43" s="148">
        <f>'[2]Szenario 3'!$F43</f>
        <v>25</v>
      </c>
      <c r="L43" s="140"/>
      <c r="M43" s="23">
        <f>'[3]E-Auto'!$E41*(1/100)</f>
        <v>0.87116806451612927</v>
      </c>
      <c r="O43" s="31">
        <f t="shared" si="12"/>
        <v>14006.795</v>
      </c>
      <c r="P43" s="35">
        <f t="shared" si="1"/>
        <v>1466.2635542999999</v>
      </c>
      <c r="Q43" s="140"/>
      <c r="R43" s="28">
        <f t="shared" si="2"/>
        <v>1</v>
      </c>
      <c r="S43" s="33">
        <f t="shared" si="3"/>
        <v>1</v>
      </c>
      <c r="T43" s="140"/>
      <c r="U43" s="39">
        <f t="shared" si="4"/>
        <v>8.6001187982599869E-2</v>
      </c>
      <c r="V43" s="33">
        <f t="shared" si="5"/>
        <v>4.0000000415118375E-3</v>
      </c>
      <c r="W43" s="140"/>
      <c r="X43" s="82">
        <f t="shared" si="13"/>
        <v>7725</v>
      </c>
      <c r="Y43" s="41">
        <f t="shared" si="6"/>
        <v>13900866.370664131</v>
      </c>
      <c r="Z43" s="41">
        <f t="shared" si="7"/>
        <v>292721.124167834</v>
      </c>
      <c r="AA43" s="41">
        <f t="shared" si="8"/>
        <v>7911.9523449481449</v>
      </c>
      <c r="AB43" s="42">
        <f t="shared" si="9"/>
        <v>11401.177906436953</v>
      </c>
      <c r="AD43" s="40">
        <f t="shared" si="10"/>
        <v>14220625.62508335</v>
      </c>
      <c r="AE43" s="119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0"/>
      <c r="I44" s="146">
        <f>'[2]Szenario 1'!$F44</f>
        <v>7</v>
      </c>
      <c r="J44" s="147">
        <f>'[2]Szenario 2'!$F44</f>
        <v>16</v>
      </c>
      <c r="K44" s="148">
        <f>'[2]Szenario 3'!$F44</f>
        <v>25</v>
      </c>
      <c r="L44" s="140"/>
      <c r="M44" s="23">
        <f>'[3]E-Auto'!$E42*(1/100)</f>
        <v>0.9</v>
      </c>
      <c r="O44" s="31">
        <f t="shared" si="12"/>
        <v>14066.91</v>
      </c>
      <c r="P44" s="35">
        <f t="shared" si="1"/>
        <v>1472.4878613999999</v>
      </c>
      <c r="Q44" s="140"/>
      <c r="R44" s="28">
        <f t="shared" si="2"/>
        <v>1</v>
      </c>
      <c r="S44" s="33">
        <f t="shared" si="3"/>
        <v>1</v>
      </c>
      <c r="T44" s="140"/>
      <c r="U44" s="39">
        <f t="shared" si="4"/>
        <v>8.6001208508822397E-2</v>
      </c>
      <c r="V44" s="33">
        <f t="shared" si="5"/>
        <v>4.0000000422212127E-3</v>
      </c>
      <c r="W44" s="140"/>
      <c r="X44" s="82">
        <f t="shared" si="13"/>
        <v>7725</v>
      </c>
      <c r="Y44" s="41">
        <f t="shared" si="6"/>
        <v>13960528.088190198</v>
      </c>
      <c r="Z44" s="41">
        <f t="shared" si="7"/>
        <v>293977.13723293203</v>
      </c>
      <c r="AA44" s="41">
        <f t="shared" si="8"/>
        <v>7537.3317161999994</v>
      </c>
      <c r="AB44" s="42">
        <f t="shared" si="9"/>
        <v>11449.829512166601</v>
      </c>
      <c r="AD44" s="40">
        <f t="shared" si="10"/>
        <v>14281217.386651495</v>
      </c>
      <c r="AE44" s="119"/>
      <c r="AF44" s="84" t="s">
        <v>44</v>
      </c>
      <c r="AG44" s="85"/>
      <c r="AH44" s="86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0"/>
      <c r="I45" s="146">
        <f>'[2]Szenario 1'!$F45</f>
        <v>7</v>
      </c>
      <c r="J45" s="147">
        <f>'[2]Szenario 2'!$F45</f>
        <v>16</v>
      </c>
      <c r="K45" s="148">
        <f>'[2]Szenario 3'!$F45</f>
        <v>25</v>
      </c>
      <c r="L45" s="140"/>
      <c r="M45" s="23">
        <f>'[3]E-Auto'!$E43*(1/100)</f>
        <v>0.928831935483871</v>
      </c>
      <c r="O45" s="31">
        <f t="shared" si="12"/>
        <v>14127.025</v>
      </c>
      <c r="P45" s="35">
        <f t="shared" si="1"/>
        <v>1478.7121685</v>
      </c>
      <c r="Q45" s="140"/>
      <c r="R45" s="28">
        <f t="shared" si="2"/>
        <v>1</v>
      </c>
      <c r="S45" s="33">
        <f t="shared" si="3"/>
        <v>1</v>
      </c>
      <c r="T45" s="140"/>
      <c r="U45" s="39">
        <f t="shared" si="4"/>
        <v>8.6001229299895357E-2</v>
      </c>
      <c r="V45" s="33">
        <f t="shared" si="5"/>
        <v>4.0000000429396398E-3</v>
      </c>
      <c r="W45" s="140"/>
      <c r="X45" s="82">
        <f t="shared" si="13"/>
        <v>7725</v>
      </c>
      <c r="Y45" s="41">
        <f t="shared" si="6"/>
        <v>14020189.877154518</v>
      </c>
      <c r="Z45" s="41">
        <f t="shared" si="7"/>
        <v>295233.15029803</v>
      </c>
      <c r="AA45" s="41">
        <f t="shared" si="8"/>
        <v>7159.2189720179631</v>
      </c>
      <c r="AB45" s="42">
        <f t="shared" si="9"/>
        <v>11498.481117896254</v>
      </c>
      <c r="AD45" s="40">
        <f t="shared" si="10"/>
        <v>14341805.727542462</v>
      </c>
      <c r="AE45" s="119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0"/>
      <c r="I46" s="146">
        <f>'[2]Szenario 1'!$F46</f>
        <v>7</v>
      </c>
      <c r="J46" s="147">
        <f>'[2]Szenario 2'!$F46</f>
        <v>16</v>
      </c>
      <c r="K46" s="148">
        <f>'[2]Szenario 3'!$F46</f>
        <v>25</v>
      </c>
      <c r="L46" s="140"/>
      <c r="M46" s="23">
        <f>'[3]E-Auto'!$E44*(1/100)</f>
        <v>0.95766387096774197</v>
      </c>
      <c r="O46" s="31">
        <f t="shared" si="12"/>
        <v>14187.14</v>
      </c>
      <c r="P46" s="35">
        <f t="shared" si="1"/>
        <v>1484.9364755999998</v>
      </c>
      <c r="Q46" s="140"/>
      <c r="R46" s="28">
        <f t="shared" si="2"/>
        <v>1</v>
      </c>
      <c r="S46" s="33">
        <f t="shared" si="3"/>
        <v>1</v>
      </c>
      <c r="T46" s="140"/>
      <c r="U46" s="39">
        <f t="shared" si="4"/>
        <v>8.6001250358087256E-2</v>
      </c>
      <c r="V46" s="33">
        <f t="shared" si="5"/>
        <v>4.0000000436671958E-3</v>
      </c>
      <c r="W46" s="140"/>
      <c r="X46" s="82">
        <f t="shared" si="13"/>
        <v>7725</v>
      </c>
      <c r="Y46" s="41">
        <f t="shared" si="6"/>
        <v>14079851.738476876</v>
      </c>
      <c r="Z46" s="41">
        <f t="shared" si="7"/>
        <v>296489.16336312803</v>
      </c>
      <c r="AA46" s="41">
        <f t="shared" si="8"/>
        <v>6777.614112402036</v>
      </c>
      <c r="AB46" s="42">
        <f t="shared" si="9"/>
        <v>11547.1327236259</v>
      </c>
      <c r="AD46" s="40">
        <f t="shared" si="10"/>
        <v>14402390.648676032</v>
      </c>
      <c r="AE46" s="119"/>
      <c r="AF46" s="49"/>
      <c r="AG46" s="50">
        <f>'[4]Risikoschätzung '!$T$22</f>
        <v>1.6755952380952382E-6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0"/>
      <c r="I47" s="146">
        <f>'[2]Szenario 1'!$F47</f>
        <v>7</v>
      </c>
      <c r="J47" s="147">
        <f>'[2]Szenario 2'!$F47</f>
        <v>16</v>
      </c>
      <c r="K47" s="148">
        <f>'[2]Szenario 3'!$F47</f>
        <v>25</v>
      </c>
      <c r="L47" s="140"/>
      <c r="M47" s="23">
        <f>'[3]E-Auto'!$E45*(1/100)</f>
        <v>0.98649580645161294</v>
      </c>
      <c r="O47" s="31">
        <f t="shared" si="12"/>
        <v>14247.255000000001</v>
      </c>
      <c r="P47" s="35">
        <f t="shared" si="1"/>
        <v>1491.1607827</v>
      </c>
      <c r="Q47" s="140"/>
      <c r="R47" s="28">
        <f t="shared" si="2"/>
        <v>1</v>
      </c>
      <c r="S47" s="33">
        <f t="shared" si="3"/>
        <v>1</v>
      </c>
      <c r="T47" s="140"/>
      <c r="U47" s="39">
        <f t="shared" si="4"/>
        <v>8.600127168567627E-2</v>
      </c>
      <c r="V47" s="33">
        <f t="shared" si="5"/>
        <v>4.0000000444039598E-3</v>
      </c>
      <c r="W47" s="140"/>
      <c r="X47" s="82">
        <f t="shared" si="13"/>
        <v>7725</v>
      </c>
      <c r="Y47" s="41">
        <f t="shared" si="6"/>
        <v>14139513.673084931</v>
      </c>
      <c r="Z47" s="41">
        <f t="shared" si="7"/>
        <v>297745.176428226</v>
      </c>
      <c r="AA47" s="41">
        <f t="shared" si="8"/>
        <v>6392.5171373522198</v>
      </c>
      <c r="AB47" s="42">
        <f t="shared" si="9"/>
        <v>11595.784329355554</v>
      </c>
      <c r="AD47" s="40">
        <f t="shared" ref="AD47:AD54" si="14">SUM(X47:AB47)</f>
        <v>14462972.150979865</v>
      </c>
      <c r="AE47" s="119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0"/>
      <c r="I48" s="146">
        <f>'[2]Szenario 1'!$F48</f>
        <v>7</v>
      </c>
      <c r="J48" s="147">
        <f>'[2]Szenario 2'!$F48</f>
        <v>16</v>
      </c>
      <c r="K48" s="148">
        <f>'[2]Szenario 3'!$F48</f>
        <v>25</v>
      </c>
      <c r="L48" s="140"/>
      <c r="M48" s="23">
        <f>'[3]E-Auto'!$E46*(1/100)</f>
        <v>1</v>
      </c>
      <c r="O48" s="31">
        <f t="shared" si="12"/>
        <v>14307.369999999999</v>
      </c>
      <c r="P48" s="35">
        <f t="shared" si="1"/>
        <v>1497.3850897999998</v>
      </c>
      <c r="Q48" s="140"/>
      <c r="R48" s="28">
        <f t="shared" si="2"/>
        <v>1</v>
      </c>
      <c r="S48" s="33">
        <f t="shared" si="3"/>
        <v>1</v>
      </c>
      <c r="T48" s="140"/>
      <c r="U48" s="39">
        <f t="shared" si="4"/>
        <v>8.6001293284950264E-2</v>
      </c>
      <c r="V48" s="33">
        <f t="shared" si="5"/>
        <v>4.0000000451500062E-3</v>
      </c>
      <c r="W48" s="140"/>
      <c r="X48" s="82">
        <f t="shared" si="13"/>
        <v>7725</v>
      </c>
      <c r="Y48" s="41">
        <f t="shared" si="6"/>
        <v>14199175.681914223</v>
      </c>
      <c r="Z48" s="41">
        <f t="shared" si="7"/>
        <v>299001.18949332403</v>
      </c>
      <c r="AA48" s="41">
        <f t="shared" si="8"/>
        <v>6224.8505396</v>
      </c>
      <c r="AB48" s="42">
        <f t="shared" si="9"/>
        <v>11644.435935085201</v>
      </c>
      <c r="AD48" s="40">
        <f t="shared" si="14"/>
        <v>14523771.157882234</v>
      </c>
      <c r="AE48" s="119"/>
      <c r="AF48" s="84" t="s">
        <v>45</v>
      </c>
      <c r="AG48" s="85"/>
      <c r="AH48" s="86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0"/>
      <c r="I49" s="146">
        <f>'[2]Szenario 1'!$F49</f>
        <v>7</v>
      </c>
      <c r="J49" s="147">
        <f>'[2]Szenario 2'!$F49</f>
        <v>16</v>
      </c>
      <c r="K49" s="148">
        <f>'[2]Szenario 3'!$F49</f>
        <v>25</v>
      </c>
      <c r="L49" s="140"/>
      <c r="M49" s="23">
        <f>'[3]E-Auto'!$E47*(1/100)</f>
        <v>1</v>
      </c>
      <c r="O49" s="31">
        <f t="shared" si="12"/>
        <v>14367.485000000001</v>
      </c>
      <c r="P49" s="35">
        <f t="shared" si="1"/>
        <v>1503.6093968999999</v>
      </c>
      <c r="Q49" s="140"/>
      <c r="R49" s="28">
        <f t="shared" si="2"/>
        <v>1</v>
      </c>
      <c r="S49" s="33">
        <f t="shared" si="3"/>
        <v>1</v>
      </c>
      <c r="T49" s="140"/>
      <c r="U49" s="39">
        <f t="shared" si="4"/>
        <v>8.6001315158206762E-2</v>
      </c>
      <c r="V49" s="33">
        <f t="shared" si="5"/>
        <v>4.0000000459054167E-3</v>
      </c>
      <c r="W49" s="140"/>
      <c r="X49" s="82">
        <f t="shared" si="13"/>
        <v>7725</v>
      </c>
      <c r="Y49" s="41">
        <f t="shared" si="6"/>
        <v>14258837.765908225</v>
      </c>
      <c r="Z49" s="41">
        <f t="shared" si="7"/>
        <v>300257.20255842205</v>
      </c>
      <c r="AA49" s="41">
        <f t="shared" si="8"/>
        <v>6251.0053738000006</v>
      </c>
      <c r="AB49" s="42">
        <f t="shared" si="9"/>
        <v>11693.087540814851</v>
      </c>
      <c r="AD49" s="40">
        <f t="shared" si="14"/>
        <v>14584764.061381262</v>
      </c>
      <c r="AE49" s="119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0"/>
      <c r="I50" s="146">
        <f>'[2]Szenario 1'!$F50</f>
        <v>7</v>
      </c>
      <c r="J50" s="147">
        <f>'[2]Szenario 2'!$F50</f>
        <v>16</v>
      </c>
      <c r="K50" s="148">
        <f>'[2]Szenario 3'!$F50</f>
        <v>25</v>
      </c>
      <c r="L50" s="140"/>
      <c r="M50" s="23">
        <f>'[3]E-Auto'!$E48*(1/100)</f>
        <v>1</v>
      </c>
      <c r="O50" s="31">
        <f t="shared" si="12"/>
        <v>14427.6</v>
      </c>
      <c r="P50" s="35">
        <f t="shared" si="1"/>
        <v>1509.8337039999999</v>
      </c>
      <c r="Q50" s="140"/>
      <c r="R50" s="28">
        <f t="shared" si="2"/>
        <v>1</v>
      </c>
      <c r="S50" s="33">
        <f t="shared" si="3"/>
        <v>1</v>
      </c>
      <c r="T50" s="140"/>
      <c r="U50" s="39">
        <f t="shared" si="4"/>
        <v>8.6001337307752973E-2</v>
      </c>
      <c r="V50" s="33">
        <f t="shared" si="5"/>
        <v>4.000000046670265E-3</v>
      </c>
      <c r="W50" s="140"/>
      <c r="X50" s="82">
        <f t="shared" si="13"/>
        <v>7725</v>
      </c>
      <c r="Y50" s="41">
        <f t="shared" si="6"/>
        <v>14318499.926018372</v>
      </c>
      <c r="Z50" s="41">
        <f t="shared" si="7"/>
        <v>301513.21562351997</v>
      </c>
      <c r="AA50" s="41">
        <f t="shared" si="8"/>
        <v>6277.1602080000011</v>
      </c>
      <c r="AB50" s="42">
        <f t="shared" si="9"/>
        <v>11741.739146544502</v>
      </c>
      <c r="AD50" s="40">
        <f t="shared" si="14"/>
        <v>14645757.040996436</v>
      </c>
      <c r="AE50" s="119"/>
      <c r="AF50" s="49"/>
      <c r="AG50" s="50">
        <f>'[4]Risikoschätzung '!$T$21</f>
        <v>5.2261904761904761E-7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0"/>
      <c r="I51" s="146">
        <f>'[2]Szenario 1'!$F51</f>
        <v>7</v>
      </c>
      <c r="J51" s="147">
        <f>'[2]Szenario 2'!$F51</f>
        <v>16</v>
      </c>
      <c r="K51" s="148">
        <f>'[2]Szenario 3'!$F51</f>
        <v>25</v>
      </c>
      <c r="L51" s="140"/>
      <c r="M51" s="23">
        <f>'[3]E-Auto'!$E49*(1/100)</f>
        <v>1</v>
      </c>
      <c r="O51" s="31">
        <f t="shared" si="12"/>
        <v>14487.715</v>
      </c>
      <c r="P51" s="35">
        <f t="shared" si="1"/>
        <v>1516.0580110999999</v>
      </c>
      <c r="Q51" s="140"/>
      <c r="R51" s="28">
        <f t="shared" si="2"/>
        <v>1</v>
      </c>
      <c r="S51" s="33">
        <f t="shared" si="3"/>
        <v>1</v>
      </c>
      <c r="T51" s="140"/>
      <c r="U51" s="39">
        <f t="shared" si="4"/>
        <v>8.6001359735905766E-2</v>
      </c>
      <c r="V51" s="33">
        <f t="shared" si="5"/>
        <v>4.0000000474446325E-3</v>
      </c>
      <c r="W51" s="140"/>
      <c r="X51" s="82">
        <f t="shared" si="13"/>
        <v>7725</v>
      </c>
      <c r="Y51" s="41">
        <f t="shared" si="6"/>
        <v>14378162.163204098</v>
      </c>
      <c r="Z51" s="41">
        <f t="shared" si="7"/>
        <v>302769.22868861799</v>
      </c>
      <c r="AA51" s="41">
        <f t="shared" si="8"/>
        <v>6303.3150421999999</v>
      </c>
      <c r="AB51" s="42">
        <f t="shared" si="9"/>
        <v>11790.390752274152</v>
      </c>
      <c r="AD51" s="40">
        <f t="shared" si="14"/>
        <v>14706750.09768719</v>
      </c>
      <c r="AE51" s="119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0"/>
      <c r="I52" s="146">
        <f>'[2]Szenario 1'!$F52</f>
        <v>7</v>
      </c>
      <c r="J52" s="147">
        <f>'[2]Szenario 2'!$F52</f>
        <v>16</v>
      </c>
      <c r="K52" s="148">
        <f>'[2]Szenario 3'!$F52</f>
        <v>25</v>
      </c>
      <c r="L52" s="140"/>
      <c r="M52" s="23">
        <f>'[3]E-Auto'!$E50*(1/100)</f>
        <v>1</v>
      </c>
      <c r="O52" s="31">
        <f t="shared" si="12"/>
        <v>14547.83</v>
      </c>
      <c r="P52" s="35">
        <f t="shared" si="1"/>
        <v>1522.2823182</v>
      </c>
      <c r="Q52" s="140"/>
      <c r="R52" s="28">
        <f t="shared" si="2"/>
        <v>1</v>
      </c>
      <c r="S52" s="33">
        <f t="shared" si="3"/>
        <v>1</v>
      </c>
      <c r="T52" s="140"/>
      <c r="U52" s="39">
        <f t="shared" si="4"/>
        <v>8.6001382444991711E-2</v>
      </c>
      <c r="V52" s="33">
        <f t="shared" si="5"/>
        <v>4.0000000482285957E-3</v>
      </c>
      <c r="W52" s="140"/>
      <c r="X52" s="82">
        <f t="shared" si="13"/>
        <v>7725</v>
      </c>
      <c r="Y52" s="41">
        <f t="shared" si="6"/>
        <v>14437824.47843286</v>
      </c>
      <c r="Z52" s="41">
        <f t="shared" si="7"/>
        <v>304025.24175371596</v>
      </c>
      <c r="AA52" s="41">
        <f t="shared" si="8"/>
        <v>6329.4698763999995</v>
      </c>
      <c r="AB52" s="42">
        <f t="shared" si="9"/>
        <v>11839.042358003802</v>
      </c>
      <c r="AD52" s="40">
        <f t="shared" si="14"/>
        <v>14767743.232420979</v>
      </c>
      <c r="AE52" s="119"/>
      <c r="AF52" s="84" t="s">
        <v>46</v>
      </c>
      <c r="AG52" s="85"/>
      <c r="AH52" s="86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0"/>
      <c r="I53" s="146">
        <f>'[2]Szenario 1'!$F53</f>
        <v>7</v>
      </c>
      <c r="J53" s="147">
        <f>'[2]Szenario 2'!$F53</f>
        <v>16</v>
      </c>
      <c r="K53" s="148">
        <f>'[2]Szenario 3'!$F53</f>
        <v>25</v>
      </c>
      <c r="L53" s="140"/>
      <c r="M53" s="23">
        <f>'[3]E-Auto'!$E51*(1/100)</f>
        <v>1</v>
      </c>
      <c r="O53" s="31">
        <f t="shared" si="12"/>
        <v>14607.945</v>
      </c>
      <c r="P53" s="35">
        <f t="shared" si="1"/>
        <v>1528.5066252999998</v>
      </c>
      <c r="Q53" s="140"/>
      <c r="R53" s="28">
        <f t="shared" si="2"/>
        <v>1</v>
      </c>
      <c r="S53" s="33">
        <f t="shared" si="3"/>
        <v>1</v>
      </c>
      <c r="T53" s="140"/>
      <c r="U53" s="39">
        <f t="shared" si="4"/>
        <v>8.6001405437347009E-2</v>
      </c>
      <c r="V53" s="33">
        <f t="shared" si="5"/>
        <v>4.0000000490222343E-3</v>
      </c>
      <c r="W53" s="140"/>
      <c r="X53" s="82">
        <f t="shared" si="13"/>
        <v>7725</v>
      </c>
      <c r="Y53" s="41">
        <f t="shared" si="6"/>
        <v>14497486.872680176</v>
      </c>
      <c r="Z53" s="41">
        <f t="shared" si="7"/>
        <v>305281.25481881399</v>
      </c>
      <c r="AA53" s="41">
        <f t="shared" si="8"/>
        <v>6355.6247106000001</v>
      </c>
      <c r="AB53" s="42">
        <f t="shared" si="9"/>
        <v>11887.693963733451</v>
      </c>
      <c r="AD53" s="40">
        <f t="shared" si="14"/>
        <v>14828736.446173323</v>
      </c>
      <c r="AE53" s="119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0"/>
      <c r="I54" s="146">
        <f>'[2]Szenario 1'!$F54</f>
        <v>7</v>
      </c>
      <c r="J54" s="147">
        <f>'[2]Szenario 2'!$F54</f>
        <v>16</v>
      </c>
      <c r="K54" s="148">
        <f>'[2]Szenario 3'!$F54</f>
        <v>25</v>
      </c>
      <c r="L54" s="140"/>
      <c r="M54" s="23">
        <f>'[3]E-Auto'!$E52*(1/100)</f>
        <v>1</v>
      </c>
      <c r="O54" s="31">
        <f t="shared" si="12"/>
        <v>14668.06</v>
      </c>
      <c r="P54" s="35">
        <f t="shared" si="1"/>
        <v>1534.7309323999998</v>
      </c>
      <c r="Q54" s="141"/>
      <c r="R54" s="28">
        <f t="shared" si="2"/>
        <v>1</v>
      </c>
      <c r="S54" s="33">
        <f t="shared" si="3"/>
        <v>1</v>
      </c>
      <c r="T54" s="141"/>
      <c r="U54" s="39">
        <f t="shared" si="4"/>
        <v>8.6001428715317574E-2</v>
      </c>
      <c r="V54" s="33">
        <f t="shared" si="5"/>
        <v>4.0000000498256289E-3</v>
      </c>
      <c r="W54" s="141"/>
      <c r="X54" s="82">
        <f t="shared" si="13"/>
        <v>7725</v>
      </c>
      <c r="Y54" s="41">
        <f t="shared" si="6"/>
        <v>14557149.346929666</v>
      </c>
      <c r="Z54" s="41">
        <f t="shared" si="7"/>
        <v>306537.26788391196</v>
      </c>
      <c r="AA54" s="41">
        <f t="shared" si="8"/>
        <v>6381.7795448000006</v>
      </c>
      <c r="AB54" s="42">
        <f t="shared" si="9"/>
        <v>11936.345569463099</v>
      </c>
      <c r="AD54" s="40">
        <f t="shared" si="14"/>
        <v>14889729.739927841</v>
      </c>
      <c r="AE54" s="119"/>
      <c r="AF54" s="49"/>
      <c r="AG54" s="50">
        <f>'[4]Risikoschätzung '!$T$20</f>
        <v>1.5476190476190475E-8</v>
      </c>
      <c r="AH54" s="48" t="s">
        <v>52</v>
      </c>
    </row>
    <row r="55" spans="1:34" ht="15" thickBot="1" x14ac:dyDescent="0.35">
      <c r="AD55" s="40">
        <f>SUM(AD9:AD54)</f>
        <v>623212876.59464014</v>
      </c>
      <c r="AE55" s="119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87" t="s">
        <v>22</v>
      </c>
      <c r="V56" s="88"/>
      <c r="X56" s="9">
        <f>SUM(X9:X54)</f>
        <v>1490600</v>
      </c>
      <c r="Y56" s="65">
        <f>SUM(Y9:Y54)</f>
        <v>607879273.81570172</v>
      </c>
      <c r="Z56" s="66">
        <f>SUM(Z9:Z54)</f>
        <v>12800740.800283521</v>
      </c>
      <c r="AA56" s="66">
        <f>SUM(AA9:AA54)</f>
        <v>543544.49438964319</v>
      </c>
      <c r="AB56" s="71">
        <f>SUM(AB9:AB54)</f>
        <v>498717.48426511505</v>
      </c>
      <c r="AD56" s="67">
        <f>X56+Y56+Z56+AA56+AB56</f>
        <v>623212876.59464002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5"/>
      <c r="AF58" s="89"/>
      <c r="AG58" s="90"/>
      <c r="AH58" s="43"/>
    </row>
    <row r="59" spans="1:34" ht="15" thickBot="1" x14ac:dyDescent="0.35">
      <c r="AF59" s="91"/>
      <c r="AG59" s="92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F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0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55</v>
      </c>
      <c r="P2" s="88"/>
      <c r="Q2" s="140"/>
      <c r="R2" s="73"/>
      <c r="S2" s="73"/>
      <c r="T2" s="140"/>
      <c r="U2" s="73"/>
      <c r="V2" s="73"/>
      <c r="W2" s="140"/>
      <c r="Y2" s="126" t="s">
        <v>76</v>
      </c>
      <c r="Z2" s="127"/>
      <c r="AA2" s="128"/>
      <c r="AB2" s="8"/>
      <c r="AC2" s="8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75</v>
      </c>
      <c r="P3" s="136"/>
      <c r="Q3" s="140"/>
      <c r="R3" s="73"/>
      <c r="S3" s="73"/>
      <c r="T3" s="140"/>
      <c r="U3" s="73"/>
      <c r="V3" s="73"/>
      <c r="W3" s="140"/>
      <c r="Y3" s="129"/>
      <c r="Z3" s="130"/>
      <c r="AA3" s="131"/>
      <c r="AB3" s="8"/>
      <c r="AC3" s="8"/>
      <c r="AE3" s="119"/>
      <c r="AF3" s="97" t="s">
        <v>58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73"/>
      <c r="S4" s="73"/>
      <c r="T4" s="140"/>
      <c r="U4" s="73"/>
      <c r="V4" s="73"/>
      <c r="W4" s="140"/>
      <c r="Y4" s="132"/>
      <c r="Z4" s="133"/>
      <c r="AA4" s="134"/>
      <c r="AB4" s="8"/>
      <c r="AC4" s="8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20</v>
      </c>
      <c r="S5" s="104"/>
      <c r="T5" s="140"/>
      <c r="U5" s="103" t="s">
        <v>29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69" t="s">
        <v>70</v>
      </c>
      <c r="J7" s="14" t="s">
        <v>69</v>
      </c>
      <c r="K7" s="20" t="s">
        <v>68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7" t="s">
        <v>56</v>
      </c>
      <c r="AE7" s="119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0"/>
      <c r="I8" s="70"/>
      <c r="J8" s="7"/>
      <c r="K8" s="18"/>
      <c r="L8" s="140"/>
      <c r="M8" s="21"/>
      <c r="O8" s="30"/>
      <c r="P8" s="34"/>
      <c r="Q8" s="140"/>
      <c r="R8" s="75"/>
      <c r="S8" s="74"/>
      <c r="T8" s="140"/>
      <c r="U8" s="75"/>
      <c r="V8" s="74"/>
      <c r="W8" s="140"/>
      <c r="X8" s="37"/>
      <c r="Y8" s="10"/>
      <c r="Z8" s="36"/>
      <c r="AA8" s="36"/>
      <c r="AB8" s="36"/>
      <c r="AD8" s="118"/>
      <c r="AE8" s="119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0"/>
      <c r="I9" s="143">
        <f>'[2]Szenario 1'!$F9</f>
        <v>7</v>
      </c>
      <c r="J9" s="144">
        <f>'[2]Szenario 2'!$F9</f>
        <v>16</v>
      </c>
      <c r="K9" s="145">
        <f>'[2]Szenario 3'!$F9</f>
        <v>25</v>
      </c>
      <c r="L9" s="140"/>
      <c r="M9" s="22">
        <f>'[3]E-Auto'!$E7*(1/100)</f>
        <v>1.6900000000000001E-3</v>
      </c>
      <c r="O9" s="31">
        <f>B9</f>
        <v>11962.885</v>
      </c>
      <c r="P9" s="35">
        <f>C9+(K9)</f>
        <v>1263.6371128999999</v>
      </c>
      <c r="Q9" s="140"/>
      <c r="R9" s="28">
        <f>IF(O9&lt;$AG$18,1,2)</f>
        <v>1</v>
      </c>
      <c r="S9" s="33">
        <f>IF(P9&lt;$AG$10,1,2)</f>
        <v>1</v>
      </c>
      <c r="T9" s="140"/>
      <c r="U9" s="39">
        <f>($AI$15/$AG$20)*(1+0.15*(O9/$AG$18)^4)+$AH$33</f>
        <v>8.6000632118791595E-2</v>
      </c>
      <c r="V9" s="33">
        <f>($AI$7/$AG$12)*(1+0.15*(P9/$AG$10)^4)+$AH$32</f>
        <v>4.0000000228988305E-3</v>
      </c>
      <c r="W9" s="140"/>
      <c r="X9" s="73">
        <f t="shared" ref="X9:X12" si="0">($AG$7*$AG$8*S9*$AG$24+$AG$15*$AG$16*R9*$AG$24)</f>
        <v>3600</v>
      </c>
      <c r="Y9" s="41">
        <f>(O9*U9*$AG$30+P9*V9*$AG$29)*365</f>
        <v>11872663.273665439</v>
      </c>
      <c r="Z9" s="41">
        <f>(O9*$AI$15*$AG$37+P9*$AI$7*$AG$36)*365</f>
        <v>250056.09995450199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9783.7848080574349</v>
      </c>
      <c r="AD9" s="40">
        <f>SUM(X9:AB9)</f>
        <v>12153339.01389931</v>
      </c>
      <c r="AE9" s="119"/>
      <c r="AF9" s="93" t="s">
        <v>15</v>
      </c>
      <c r="AG9" s="15"/>
      <c r="AH9" s="96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0"/>
      <c r="I10" s="146">
        <f>'[2]Szenario 1'!$F10</f>
        <v>7</v>
      </c>
      <c r="J10" s="147">
        <f>'[2]Szenario 2'!$F10</f>
        <v>16</v>
      </c>
      <c r="K10" s="148">
        <f>'[2]Szenario 3'!$F10</f>
        <v>25</v>
      </c>
      <c r="L10" s="140"/>
      <c r="M10" s="23">
        <f>'[3]E-Auto'!$E8*(1/100)</f>
        <v>2.3700000000000001E-3</v>
      </c>
      <c r="O10" s="31">
        <f>B10</f>
        <v>12023</v>
      </c>
      <c r="P10" s="35">
        <f t="shared" ref="P10:P54" si="1">C10+(K10)</f>
        <v>1269.86142</v>
      </c>
      <c r="Q10" s="140"/>
      <c r="R10" s="28">
        <f t="shared" ref="R10:R54" si="2">IF(O10&lt;$AG$18,1,2)</f>
        <v>1</v>
      </c>
      <c r="S10" s="33">
        <f t="shared" ref="S10:S54" si="3">IF(P10&lt;$AG$10,1,2)</f>
        <v>1</v>
      </c>
      <c r="T10" s="140"/>
      <c r="U10" s="39">
        <f t="shared" ref="U10:U54" si="4">($AI$15/$AG$20)*(1+0.15*(O10/$AG$18)^4)+$AH$33</f>
        <v>8.6000644920791361E-2</v>
      </c>
      <c r="V10" s="33">
        <f t="shared" ref="V10:V54" si="5">($AI$7/$AG$12)*(1+0.15*(P10/$AG$10)^4)+$AH$32</f>
        <v>4.0000000233533462E-3</v>
      </c>
      <c r="W10" s="140"/>
      <c r="X10" s="73">
        <f t="shared" si="0"/>
        <v>3600</v>
      </c>
      <c r="Y10" s="41">
        <f t="shared" ref="Y10:Y54" si="6">(O10*U10*$AG$30+P10*V10*$AG$29)*365</f>
        <v>11932323.055644672</v>
      </c>
      <c r="Z10" s="41">
        <f t="shared" ref="Z10:Z54" si="7">(O10*$AI$15*$AG$37+P10*$AI$7*$AG$36)*365</f>
        <v>251312.11301960002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9832.4364137870834</v>
      </c>
      <c r="AD10" s="40">
        <f t="shared" ref="AD10:AD46" si="10">SUM(X10:AB10)</f>
        <v>12214381.836748686</v>
      </c>
      <c r="AE10" s="119"/>
      <c r="AF10" s="94"/>
      <c r="AG10" s="16">
        <v>90408</v>
      </c>
      <c r="AH10" s="96"/>
      <c r="AI10" s="76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0"/>
      <c r="I11" s="146">
        <f>'[2]Szenario 1'!$F11</f>
        <v>7</v>
      </c>
      <c r="J11" s="147">
        <f>'[2]Szenario 2'!$F11</f>
        <v>16</v>
      </c>
      <c r="K11" s="148">
        <f>'[2]Szenario 3'!$F11</f>
        <v>25</v>
      </c>
      <c r="L11" s="140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1"/>
        <v>1276.0857271</v>
      </c>
      <c r="Q11" s="140"/>
      <c r="R11" s="28">
        <f t="shared" si="2"/>
        <v>1</v>
      </c>
      <c r="S11" s="33">
        <f t="shared" si="3"/>
        <v>1</v>
      </c>
      <c r="T11" s="140"/>
      <c r="U11" s="39">
        <f t="shared" si="4"/>
        <v>8.6000657916268167E-2</v>
      </c>
      <c r="V11" s="33">
        <f t="shared" si="5"/>
        <v>4.0000000238145953E-3</v>
      </c>
      <c r="W11" s="140"/>
      <c r="X11" s="73">
        <f t="shared" si="0"/>
        <v>3600</v>
      </c>
      <c r="Y11" s="41">
        <f t="shared" si="6"/>
        <v>11991982.882227998</v>
      </c>
      <c r="Z11" s="41">
        <f t="shared" si="7"/>
        <v>252568.12608469796</v>
      </c>
      <c r="AA11" s="41">
        <f t="shared" si="8"/>
        <v>17390.943079637822</v>
      </c>
      <c r="AB11" s="42">
        <f t="shared" si="9"/>
        <v>9881.0880195167356</v>
      </c>
      <c r="AD11" s="40">
        <f t="shared" si="10"/>
        <v>12275423.03941185</v>
      </c>
      <c r="AE11" s="119"/>
      <c r="AF11" s="95"/>
      <c r="AG11" s="15"/>
      <c r="AH11" s="96"/>
      <c r="AI11" s="76" t="s">
        <v>60</v>
      </c>
      <c r="AJ11" s="77">
        <v>55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0"/>
      <c r="I12" s="146">
        <f>'[2]Szenario 1'!$F12</f>
        <v>7</v>
      </c>
      <c r="J12" s="147">
        <f>'[2]Szenario 2'!$F12</f>
        <v>16</v>
      </c>
      <c r="K12" s="148">
        <f>'[2]Szenario 3'!$F12</f>
        <v>25</v>
      </c>
      <c r="L12" s="140"/>
      <c r="M12" s="23">
        <f>'[3]E-Auto'!$E10*(1/100)</f>
        <v>4.1700000000000001E-3</v>
      </c>
      <c r="O12" s="31">
        <f t="shared" si="12"/>
        <v>12143.23</v>
      </c>
      <c r="P12" s="35">
        <f t="shared" si="1"/>
        <v>1282.3100341999998</v>
      </c>
      <c r="Q12" s="140"/>
      <c r="R12" s="28">
        <f t="shared" si="2"/>
        <v>1</v>
      </c>
      <c r="S12" s="33">
        <f t="shared" si="3"/>
        <v>1</v>
      </c>
      <c r="T12" s="140"/>
      <c r="U12" s="39">
        <f t="shared" si="4"/>
        <v>8.6000671107161628E-2</v>
      </c>
      <c r="V12" s="33">
        <f t="shared" si="5"/>
        <v>4.0000000242826437E-3</v>
      </c>
      <c r="W12" s="140"/>
      <c r="X12" s="73">
        <f t="shared" si="0"/>
        <v>3600</v>
      </c>
      <c r="Y12" s="41">
        <f t="shared" si="6"/>
        <v>12051642.75408783</v>
      </c>
      <c r="Z12" s="41">
        <f t="shared" si="7"/>
        <v>253824.13914979596</v>
      </c>
      <c r="AA12" s="41">
        <f t="shared" si="8"/>
        <v>17465.354425508664</v>
      </c>
      <c r="AB12" s="42">
        <f t="shared" si="9"/>
        <v>9929.7396252463841</v>
      </c>
      <c r="AD12" s="40">
        <f t="shared" si="10"/>
        <v>12336461.987288382</v>
      </c>
      <c r="AE12" s="119"/>
      <c r="AF12" s="63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0"/>
      <c r="I13" s="146">
        <f>'[2]Szenario 1'!$F13</f>
        <v>7</v>
      </c>
      <c r="J13" s="147">
        <f>'[2]Szenario 2'!$F13</f>
        <v>16</v>
      </c>
      <c r="K13" s="148">
        <f>'[2]Szenario 3'!$F13</f>
        <v>25</v>
      </c>
      <c r="L13" s="140"/>
      <c r="M13" s="23">
        <f>'[3]E-Auto'!$E11*(1/100)</f>
        <v>6.2100000000000002E-3</v>
      </c>
      <c r="O13" s="31">
        <f t="shared" si="12"/>
        <v>12203.344999999999</v>
      </c>
      <c r="P13" s="35">
        <f t="shared" si="1"/>
        <v>1288.5343412999998</v>
      </c>
      <c r="Q13" s="140"/>
      <c r="R13" s="28">
        <f t="shared" si="2"/>
        <v>1</v>
      </c>
      <c r="S13" s="33">
        <f t="shared" si="3"/>
        <v>1</v>
      </c>
      <c r="T13" s="140"/>
      <c r="U13" s="39">
        <f t="shared" si="4"/>
        <v>8.600068449542099E-2</v>
      </c>
      <c r="V13" s="33">
        <f t="shared" si="5"/>
        <v>4.0000000247575572E-3</v>
      </c>
      <c r="W13" s="140"/>
      <c r="X13" s="73">
        <f>($AG$7*$AG$8*S13*$AG$24+$AG$15*$AG$16*R13*$AG$24)</f>
        <v>3600</v>
      </c>
      <c r="Y13" s="41">
        <f t="shared" si="6"/>
        <v>12111302.67190329</v>
      </c>
      <c r="Z13" s="41">
        <f t="shared" si="7"/>
        <v>255080.15221489398</v>
      </c>
      <c r="AA13" s="41">
        <f t="shared" si="8"/>
        <v>17526.737530633869</v>
      </c>
      <c r="AB13" s="42">
        <f t="shared" si="9"/>
        <v>9978.3912309760326</v>
      </c>
      <c r="AD13" s="40">
        <f t="shared" si="10"/>
        <v>12397487.952879794</v>
      </c>
      <c r="AE13" s="119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0"/>
      <c r="I14" s="146">
        <f>'[2]Szenario 1'!$F14</f>
        <v>7</v>
      </c>
      <c r="J14" s="147">
        <f>'[2]Szenario 2'!$F14</f>
        <v>16</v>
      </c>
      <c r="K14" s="148">
        <f>'[2]Szenario 3'!$F14</f>
        <v>25</v>
      </c>
      <c r="L14" s="140"/>
      <c r="M14" s="23">
        <f>'[3]E-Auto'!$E12*(1/100)</f>
        <v>3.5041935483870967E-2</v>
      </c>
      <c r="O14" s="31">
        <f t="shared" si="12"/>
        <v>12263.46</v>
      </c>
      <c r="P14" s="35">
        <f t="shared" si="1"/>
        <v>1294.7586483999999</v>
      </c>
      <c r="Q14" s="140"/>
      <c r="R14" s="28">
        <f t="shared" si="2"/>
        <v>1</v>
      </c>
      <c r="S14" s="33">
        <f t="shared" si="3"/>
        <v>1</v>
      </c>
      <c r="T14" s="140"/>
      <c r="U14" s="39">
        <f t="shared" si="4"/>
        <v>8.6000698083005228E-2</v>
      </c>
      <c r="V14" s="33">
        <f t="shared" si="5"/>
        <v>4.0000000252394035E-3</v>
      </c>
      <c r="W14" s="140"/>
      <c r="X14" s="73">
        <f>($AG$7*$AG$8*S14*$AG$24+$AG$15*$AG$16*R14*$AG$24)+AG26</f>
        <v>1163600</v>
      </c>
      <c r="Y14" s="41">
        <f t="shared" si="6"/>
        <v>12170962.636360269</v>
      </c>
      <c r="Z14" s="41">
        <f t="shared" si="7"/>
        <v>256336.16527999195</v>
      </c>
      <c r="AA14" s="41">
        <f t="shared" si="8"/>
        <v>17256.880364902412</v>
      </c>
      <c r="AB14" s="42">
        <f t="shared" si="9"/>
        <v>10027.042836705681</v>
      </c>
      <c r="AD14" s="40">
        <f t="shared" si="10"/>
        <v>13618182.724841869</v>
      </c>
      <c r="AE14" s="119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0"/>
      <c r="I15" s="146">
        <f>'[2]Szenario 1'!$F15</f>
        <v>7</v>
      </c>
      <c r="J15" s="147">
        <f>'[2]Szenario 2'!$F15</f>
        <v>16</v>
      </c>
      <c r="K15" s="148">
        <f>'[2]Szenario 3'!$F15</f>
        <v>25</v>
      </c>
      <c r="L15" s="140"/>
      <c r="M15" s="23">
        <f>'[3]E-Auto'!$E13*(1/100)</f>
        <v>6.3873870967741941E-2</v>
      </c>
      <c r="O15" s="31">
        <f t="shared" si="12"/>
        <v>12323.575000000001</v>
      </c>
      <c r="P15" s="35">
        <f t="shared" si="1"/>
        <v>1300.9829554999999</v>
      </c>
      <c r="Q15" s="140"/>
      <c r="R15" s="28">
        <f t="shared" si="2"/>
        <v>1</v>
      </c>
      <c r="S15" s="33">
        <f t="shared" si="3"/>
        <v>1</v>
      </c>
      <c r="T15" s="140"/>
      <c r="U15" s="39">
        <f t="shared" si="4"/>
        <v>8.6000711871882934E-2</v>
      </c>
      <c r="V15" s="33">
        <f t="shared" si="5"/>
        <v>4.0000000257282486E-3</v>
      </c>
      <c r="W15" s="140"/>
      <c r="X15" s="73">
        <f>($AJ$11*$AG$8*S15*$AG$25+$AJ$9*$AG$8*$AG$24*S15+$AG$15*$AG$16*R15*$AG$24)</f>
        <v>7725</v>
      </c>
      <c r="Y15" s="41">
        <f t="shared" si="6"/>
        <v>12230622.648151452</v>
      </c>
      <c r="Z15" s="41">
        <f t="shared" si="7"/>
        <v>257592.17834509001</v>
      </c>
      <c r="AA15" s="41">
        <f t="shared" si="8"/>
        <v>16983.531083737063</v>
      </c>
      <c r="AB15" s="42">
        <f t="shared" si="9"/>
        <v>10075.694442435333</v>
      </c>
      <c r="AD15" s="40">
        <f t="shared" si="10"/>
        <v>12522999.052022714</v>
      </c>
      <c r="AE15" s="119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0"/>
      <c r="I16" s="146">
        <f>'[2]Szenario 1'!$F16</f>
        <v>7</v>
      </c>
      <c r="J16" s="147">
        <f>'[2]Szenario 2'!$F16</f>
        <v>16</v>
      </c>
      <c r="K16" s="148">
        <f>'[2]Szenario 3'!$F16</f>
        <v>25</v>
      </c>
      <c r="L16" s="140"/>
      <c r="M16" s="23">
        <f>'[3]E-Auto'!$E14*(1/100)</f>
        <v>9.2705806451612929E-2</v>
      </c>
      <c r="O16" s="31">
        <f t="shared" si="12"/>
        <v>12383.69</v>
      </c>
      <c r="P16" s="35">
        <f t="shared" si="1"/>
        <v>1307.2072625999999</v>
      </c>
      <c r="Q16" s="140"/>
      <c r="R16" s="28">
        <f t="shared" si="2"/>
        <v>1</v>
      </c>
      <c r="S16" s="33">
        <f t="shared" si="3"/>
        <v>1</v>
      </c>
      <c r="T16" s="140"/>
      <c r="U16" s="39">
        <f t="shared" si="4"/>
        <v>8.6000725864032429E-2</v>
      </c>
      <c r="V16" s="33">
        <f t="shared" si="5"/>
        <v>4.0000000262241618E-3</v>
      </c>
      <c r="W16" s="140"/>
      <c r="X16" s="82">
        <f t="shared" ref="X16:X54" si="13">($AJ$11*$AG$8*S16*$AG$25+$AJ$9*$AG$8*$AG$24*S16+$AG$15*$AG$16*R16*$AG$24)</f>
        <v>7725</v>
      </c>
      <c r="Y16" s="41">
        <f t="shared" si="6"/>
        <v>12290282.707976334</v>
      </c>
      <c r="Z16" s="41">
        <f t="shared" si="7"/>
        <v>258848.19141018804</v>
      </c>
      <c r="AA16" s="41">
        <f t="shared" si="8"/>
        <v>16706.68968713783</v>
      </c>
      <c r="AB16" s="42">
        <f t="shared" si="9"/>
        <v>10124.346048164982</v>
      </c>
      <c r="AD16" s="40">
        <f t="shared" si="10"/>
        <v>12583686.935121825</v>
      </c>
      <c r="AE16" s="119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0"/>
      <c r="I17" s="146">
        <f>'[2]Szenario 1'!$F17</f>
        <v>7</v>
      </c>
      <c r="J17" s="147">
        <f>'[2]Szenario 2'!$F17</f>
        <v>16</v>
      </c>
      <c r="K17" s="148">
        <f>'[2]Szenario 3'!$F17</f>
        <v>25</v>
      </c>
      <c r="L17" s="140"/>
      <c r="M17" s="23">
        <f>'[3]E-Auto'!$E15*(1/100)</f>
        <v>0.1215377419354839</v>
      </c>
      <c r="O17" s="31">
        <f t="shared" si="12"/>
        <v>12443.805</v>
      </c>
      <c r="P17" s="35">
        <f t="shared" si="1"/>
        <v>1313.4315697</v>
      </c>
      <c r="Q17" s="140"/>
      <c r="R17" s="28">
        <f t="shared" si="2"/>
        <v>1</v>
      </c>
      <c r="S17" s="33">
        <f t="shared" si="3"/>
        <v>1</v>
      </c>
      <c r="T17" s="140"/>
      <c r="U17" s="39">
        <f t="shared" si="4"/>
        <v>8.6000740061441677E-2</v>
      </c>
      <c r="V17" s="33">
        <f t="shared" si="5"/>
        <v>4.0000000267272091E-3</v>
      </c>
      <c r="W17" s="140"/>
      <c r="X17" s="82">
        <f t="shared" si="13"/>
        <v>7725</v>
      </c>
      <c r="Y17" s="41">
        <f t="shared" si="6"/>
        <v>12349942.816541281</v>
      </c>
      <c r="Z17" s="41">
        <f t="shared" si="7"/>
        <v>260104.20447528598</v>
      </c>
      <c r="AA17" s="41">
        <f t="shared" si="8"/>
        <v>16426.356175104705</v>
      </c>
      <c r="AB17" s="42">
        <f t="shared" si="9"/>
        <v>10172.997653894632</v>
      </c>
      <c r="AD17" s="40">
        <f t="shared" si="10"/>
        <v>12644371.374845564</v>
      </c>
      <c r="AE17" s="119"/>
      <c r="AF17" s="93" t="s">
        <v>16</v>
      </c>
      <c r="AG17" s="15"/>
      <c r="AH17" s="96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0"/>
      <c r="I18" s="146">
        <f>'[2]Szenario 1'!$F18</f>
        <v>7</v>
      </c>
      <c r="J18" s="147">
        <f>'[2]Szenario 2'!$F18</f>
        <v>16</v>
      </c>
      <c r="K18" s="148">
        <f>'[2]Szenario 3'!$F18</f>
        <v>25</v>
      </c>
      <c r="L18" s="140"/>
      <c r="M18" s="23">
        <f>'[3]E-Auto'!$E16*(1/100)</f>
        <v>0.15036967741935489</v>
      </c>
      <c r="O18" s="31">
        <f t="shared" si="12"/>
        <v>12503.92</v>
      </c>
      <c r="P18" s="35">
        <f t="shared" si="1"/>
        <v>1319.6558768</v>
      </c>
      <c r="Q18" s="140"/>
      <c r="R18" s="28">
        <f t="shared" si="2"/>
        <v>1</v>
      </c>
      <c r="S18" s="33">
        <f t="shared" si="3"/>
        <v>1</v>
      </c>
      <c r="T18" s="140"/>
      <c r="U18" s="39">
        <f t="shared" si="4"/>
        <v>8.6000754466108303E-2</v>
      </c>
      <c r="V18" s="33">
        <f t="shared" si="5"/>
        <v>4.0000000272374589E-3</v>
      </c>
      <c r="W18" s="140"/>
      <c r="X18" s="82">
        <f t="shared" si="13"/>
        <v>7725</v>
      </c>
      <c r="Y18" s="41">
        <f t="shared" si="6"/>
        <v>12409602.974559544</v>
      </c>
      <c r="Z18" s="41">
        <f t="shared" si="7"/>
        <v>261360.21754038398</v>
      </c>
      <c r="AA18" s="41">
        <f t="shared" si="8"/>
        <v>16142.530547637689</v>
      </c>
      <c r="AB18" s="42">
        <f t="shared" si="9"/>
        <v>10221.649259624282</v>
      </c>
      <c r="AD18" s="40">
        <f t="shared" si="10"/>
        <v>12705052.371907189</v>
      </c>
      <c r="AE18" s="119"/>
      <c r="AF18" s="94"/>
      <c r="AG18" s="16">
        <v>60000</v>
      </c>
      <c r="AH18" s="96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0"/>
      <c r="I19" s="146">
        <f>'[2]Szenario 1'!$F19</f>
        <v>7</v>
      </c>
      <c r="J19" s="147">
        <f>'[2]Szenario 2'!$F19</f>
        <v>16</v>
      </c>
      <c r="K19" s="148">
        <f>'[2]Szenario 3'!$F19</f>
        <v>25</v>
      </c>
      <c r="L19" s="140"/>
      <c r="M19" s="23">
        <f>'[3]E-Auto'!$E17*(1/100)</f>
        <v>0.17920161290322587</v>
      </c>
      <c r="O19" s="31">
        <f t="shared" si="12"/>
        <v>12564.035</v>
      </c>
      <c r="P19" s="35">
        <f t="shared" si="1"/>
        <v>1325.8801838999998</v>
      </c>
      <c r="Q19" s="140"/>
      <c r="R19" s="28">
        <f t="shared" si="2"/>
        <v>1</v>
      </c>
      <c r="S19" s="33">
        <f t="shared" si="3"/>
        <v>1</v>
      </c>
      <c r="T19" s="140"/>
      <c r="U19" s="39">
        <f t="shared" si="4"/>
        <v>8.6000769080039632E-2</v>
      </c>
      <c r="V19" s="33">
        <f t="shared" si="5"/>
        <v>4.0000000277549807E-3</v>
      </c>
      <c r="W19" s="140"/>
      <c r="X19" s="82">
        <f t="shared" si="13"/>
        <v>7725</v>
      </c>
      <c r="Y19" s="41">
        <f t="shared" si="6"/>
        <v>12469263.182751294</v>
      </c>
      <c r="Z19" s="41">
        <f t="shared" si="7"/>
        <v>262616.23060548201</v>
      </c>
      <c r="AA19" s="41">
        <f t="shared" si="8"/>
        <v>15855.212804736781</v>
      </c>
      <c r="AB19" s="42">
        <f t="shared" si="9"/>
        <v>10270.300865353933</v>
      </c>
      <c r="AD19" s="40">
        <f t="shared" si="10"/>
        <v>12765729.927026866</v>
      </c>
      <c r="AE19" s="119"/>
      <c r="AF19" s="95"/>
      <c r="AG19" s="15"/>
      <c r="AH19" s="96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0"/>
      <c r="I20" s="146">
        <f>'[2]Szenario 1'!$F20</f>
        <v>7</v>
      </c>
      <c r="J20" s="147">
        <f>'[2]Szenario 2'!$F20</f>
        <v>16</v>
      </c>
      <c r="K20" s="148">
        <f>'[2]Szenario 3'!$F20</f>
        <v>25</v>
      </c>
      <c r="L20" s="140"/>
      <c r="M20" s="23">
        <f>'[3]E-Auto'!$E18*(1/100)</f>
        <v>0.20803354838709684</v>
      </c>
      <c r="O20" s="31">
        <f t="shared" si="12"/>
        <v>12624.15</v>
      </c>
      <c r="P20" s="35">
        <f t="shared" si="1"/>
        <v>1332.1044909999998</v>
      </c>
      <c r="Q20" s="140"/>
      <c r="R20" s="28">
        <f t="shared" si="2"/>
        <v>1</v>
      </c>
      <c r="S20" s="33">
        <f t="shared" si="3"/>
        <v>1</v>
      </c>
      <c r="T20" s="140"/>
      <c r="U20" s="39">
        <f t="shared" si="4"/>
        <v>8.6000783905252662E-2</v>
      </c>
      <c r="V20" s="33">
        <f t="shared" si="5"/>
        <v>4.0000000282798421E-3</v>
      </c>
      <c r="W20" s="140"/>
      <c r="X20" s="82">
        <f t="shared" si="13"/>
        <v>7725</v>
      </c>
      <c r="Y20" s="41">
        <f t="shared" si="6"/>
        <v>12528923.441843675</v>
      </c>
      <c r="Z20" s="41">
        <f t="shared" si="7"/>
        <v>263872.24367057998</v>
      </c>
      <c r="AA20" s="41">
        <f t="shared" si="8"/>
        <v>15564.402946401988</v>
      </c>
      <c r="AB20" s="42">
        <f t="shared" si="9"/>
        <v>10318.952471083581</v>
      </c>
      <c r="AD20" s="40">
        <f t="shared" si="10"/>
        <v>12826404.040931741</v>
      </c>
      <c r="AE20" s="119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0"/>
      <c r="I21" s="146">
        <f>'[2]Szenario 1'!$F21</f>
        <v>7</v>
      </c>
      <c r="J21" s="147">
        <f>'[2]Szenario 2'!$F21</f>
        <v>16</v>
      </c>
      <c r="K21" s="148">
        <f>'[2]Szenario 3'!$F21</f>
        <v>25</v>
      </c>
      <c r="L21" s="140"/>
      <c r="M21" s="23">
        <f>'[3]E-Auto'!$E19*(1/100)</f>
        <v>0.23686548387096781</v>
      </c>
      <c r="O21" s="31">
        <f t="shared" si="12"/>
        <v>12684.264999999999</v>
      </c>
      <c r="P21" s="35">
        <f t="shared" si="1"/>
        <v>1338.3287980999999</v>
      </c>
      <c r="Q21" s="140"/>
      <c r="R21" s="28">
        <f t="shared" si="2"/>
        <v>1</v>
      </c>
      <c r="S21" s="33">
        <f t="shared" si="3"/>
        <v>1</v>
      </c>
      <c r="T21" s="140"/>
      <c r="U21" s="39">
        <f t="shared" si="4"/>
        <v>8.6000798943774048E-2</v>
      </c>
      <c r="V21" s="33">
        <f t="shared" si="5"/>
        <v>4.0000000288121116E-3</v>
      </c>
      <c r="W21" s="140"/>
      <c r="X21" s="82">
        <f t="shared" si="13"/>
        <v>7725</v>
      </c>
      <c r="Y21" s="41">
        <f t="shared" si="6"/>
        <v>12588583.752570814</v>
      </c>
      <c r="Z21" s="41">
        <f t="shared" si="7"/>
        <v>265128.25673567795</v>
      </c>
      <c r="AA21" s="41">
        <f t="shared" si="8"/>
        <v>15270.100972633301</v>
      </c>
      <c r="AB21" s="42">
        <f t="shared" si="9"/>
        <v>10367.60407681323</v>
      </c>
      <c r="AD21" s="40">
        <f t="shared" si="10"/>
        <v>12887074.71435594</v>
      </c>
      <c r="AE21" s="119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0"/>
      <c r="I22" s="146">
        <f>'[2]Szenario 1'!$F22</f>
        <v>7</v>
      </c>
      <c r="J22" s="147">
        <f>'[2]Szenario 2'!$F22</f>
        <v>16</v>
      </c>
      <c r="K22" s="148">
        <f>'[2]Szenario 3'!$F22</f>
        <v>25</v>
      </c>
      <c r="L22" s="140"/>
      <c r="M22" s="23">
        <f>'[3]E-Auto'!$E20*(1/100)</f>
        <v>0.26569741935483882</v>
      </c>
      <c r="O22" s="31">
        <f t="shared" si="12"/>
        <v>12744.38</v>
      </c>
      <c r="P22" s="35">
        <f t="shared" si="1"/>
        <v>1344.5531051999999</v>
      </c>
      <c r="Q22" s="140"/>
      <c r="R22" s="28">
        <f t="shared" si="2"/>
        <v>1</v>
      </c>
      <c r="S22" s="33">
        <f t="shared" si="3"/>
        <v>1</v>
      </c>
      <c r="T22" s="140"/>
      <c r="U22" s="39">
        <f t="shared" si="4"/>
        <v>8.6000814197640121E-2</v>
      </c>
      <c r="V22" s="33">
        <f t="shared" si="5"/>
        <v>4.0000000293518613E-3</v>
      </c>
      <c r="W22" s="140"/>
      <c r="X22" s="82">
        <f t="shared" si="13"/>
        <v>7725</v>
      </c>
      <c r="Y22" s="41">
        <f t="shared" si="6"/>
        <v>12648244.115673857</v>
      </c>
      <c r="Z22" s="41">
        <f t="shared" si="7"/>
        <v>266384.26980077598</v>
      </c>
      <c r="AA22" s="41">
        <f t="shared" si="8"/>
        <v>14972.306883430729</v>
      </c>
      <c r="AB22" s="42">
        <f t="shared" si="9"/>
        <v>10416.255682542882</v>
      </c>
      <c r="AD22" s="40">
        <f t="shared" si="10"/>
        <v>12947741.948040606</v>
      </c>
      <c r="AE22" s="119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0"/>
      <c r="I23" s="146">
        <f>'[2]Szenario 1'!$F23</f>
        <v>7</v>
      </c>
      <c r="J23" s="147">
        <f>'[2]Szenario 2'!$F23</f>
        <v>16</v>
      </c>
      <c r="K23" s="148">
        <f>'[2]Szenario 3'!$F23</f>
        <v>25</v>
      </c>
      <c r="L23" s="140"/>
      <c r="M23" s="23">
        <f>'[3]E-Auto'!$E21*(1/100)</f>
        <v>0.29452935483870979</v>
      </c>
      <c r="O23" s="31">
        <f t="shared" si="12"/>
        <v>12804.495000000001</v>
      </c>
      <c r="P23" s="35">
        <f t="shared" si="1"/>
        <v>1350.7774122999999</v>
      </c>
      <c r="Q23" s="140"/>
      <c r="R23" s="28">
        <f t="shared" si="2"/>
        <v>1</v>
      </c>
      <c r="S23" s="33">
        <f t="shared" si="3"/>
        <v>1</v>
      </c>
      <c r="T23" s="140"/>
      <c r="U23" s="39">
        <f t="shared" si="4"/>
        <v>8.6000829668896911E-2</v>
      </c>
      <c r="V23" s="33">
        <f t="shared" si="5"/>
        <v>4.0000000298991579E-3</v>
      </c>
      <c r="W23" s="140"/>
      <c r="X23" s="82">
        <f t="shared" si="13"/>
        <v>7725</v>
      </c>
      <c r="Y23" s="41">
        <f t="shared" si="6"/>
        <v>12707904.531901019</v>
      </c>
      <c r="Z23" s="41">
        <f t="shared" si="7"/>
        <v>267640.28286587395</v>
      </c>
      <c r="AA23" s="41">
        <f t="shared" si="8"/>
        <v>14671.020678794261</v>
      </c>
      <c r="AB23" s="42">
        <f t="shared" si="9"/>
        <v>10464.90728827253</v>
      </c>
      <c r="AD23" s="40">
        <f t="shared" si="10"/>
        <v>13008405.742733959</v>
      </c>
      <c r="AE23" s="119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0"/>
      <c r="I24" s="146">
        <f>'[2]Szenario 1'!$F24</f>
        <v>7</v>
      </c>
      <c r="J24" s="147">
        <f>'[2]Szenario 2'!$F24</f>
        <v>16</v>
      </c>
      <c r="K24" s="148">
        <f>'[2]Szenario 3'!$F24</f>
        <v>25</v>
      </c>
      <c r="L24" s="140"/>
      <c r="M24" s="23">
        <f>'[3]E-Auto'!$E22*(1/100)</f>
        <v>0.32336129032258071</v>
      </c>
      <c r="O24" s="31">
        <f t="shared" si="12"/>
        <v>12864.61</v>
      </c>
      <c r="P24" s="35">
        <f t="shared" si="1"/>
        <v>1357.0017194</v>
      </c>
      <c r="Q24" s="140"/>
      <c r="R24" s="28">
        <f t="shared" si="2"/>
        <v>1</v>
      </c>
      <c r="S24" s="33">
        <f t="shared" si="3"/>
        <v>1</v>
      </c>
      <c r="T24" s="140"/>
      <c r="U24" s="39">
        <f t="shared" si="4"/>
        <v>8.6000845359600092E-2</v>
      </c>
      <c r="V24" s="33">
        <f t="shared" si="5"/>
        <v>4.0000000304540742E-3</v>
      </c>
      <c r="W24" s="140"/>
      <c r="X24" s="82">
        <f t="shared" si="13"/>
        <v>7725</v>
      </c>
      <c r="Y24" s="41">
        <f t="shared" si="6"/>
        <v>12767565.0020076</v>
      </c>
      <c r="Z24" s="41">
        <f t="shared" si="7"/>
        <v>268896.29593097203</v>
      </c>
      <c r="AA24" s="41">
        <f t="shared" si="8"/>
        <v>14366.242358723912</v>
      </c>
      <c r="AB24" s="42">
        <f t="shared" si="9"/>
        <v>10513.558894002181</v>
      </c>
      <c r="AD24" s="40">
        <f t="shared" si="10"/>
        <v>13069066.099191299</v>
      </c>
      <c r="AE24" s="119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0"/>
      <c r="I25" s="146">
        <f>'[2]Szenario 1'!$F25</f>
        <v>7</v>
      </c>
      <c r="J25" s="147">
        <f>'[2]Szenario 2'!$F25</f>
        <v>16</v>
      </c>
      <c r="K25" s="148">
        <f>'[2]Szenario 3'!$F25</f>
        <v>25</v>
      </c>
      <c r="L25" s="140"/>
      <c r="M25" s="23">
        <f>'[3]E-Auto'!$E23*(1/100)</f>
        <v>0.35219322580645168</v>
      </c>
      <c r="O25" s="31">
        <f t="shared" si="12"/>
        <v>12924.725</v>
      </c>
      <c r="P25" s="35">
        <f t="shared" si="1"/>
        <v>1363.2260265</v>
      </c>
      <c r="Q25" s="140"/>
      <c r="R25" s="28">
        <f t="shared" si="2"/>
        <v>1</v>
      </c>
      <c r="S25" s="33">
        <f t="shared" si="3"/>
        <v>1</v>
      </c>
      <c r="T25" s="140"/>
      <c r="U25" s="39">
        <f t="shared" si="4"/>
        <v>8.6000861271815013E-2</v>
      </c>
      <c r="V25" s="33">
        <f t="shared" si="5"/>
        <v>4.000000031016678E-3</v>
      </c>
      <c r="W25" s="140"/>
      <c r="X25" s="82">
        <f t="shared" si="13"/>
        <v>7725</v>
      </c>
      <c r="Y25" s="41">
        <f t="shared" si="6"/>
        <v>12827225.526756026</v>
      </c>
      <c r="Z25" s="41">
        <f t="shared" si="7"/>
        <v>270152.30899607</v>
      </c>
      <c r="AA25" s="41">
        <f t="shared" si="8"/>
        <v>14057.971923219666</v>
      </c>
      <c r="AB25" s="42">
        <f t="shared" si="9"/>
        <v>10562.210499731829</v>
      </c>
      <c r="AD25" s="40">
        <f t="shared" si="10"/>
        <v>13129723.018175047</v>
      </c>
      <c r="AE25" s="119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0"/>
      <c r="I26" s="146">
        <f>'[2]Szenario 1'!$F26</f>
        <v>7</v>
      </c>
      <c r="J26" s="147">
        <f>'[2]Szenario 2'!$F26</f>
        <v>16</v>
      </c>
      <c r="K26" s="148">
        <f>'[2]Szenario 3'!$F26</f>
        <v>25</v>
      </c>
      <c r="L26" s="140"/>
      <c r="M26" s="23">
        <f>'[3]E-Auto'!$E24*(1/100)</f>
        <v>0.38102516129032266</v>
      </c>
      <c r="O26" s="31">
        <f t="shared" si="12"/>
        <v>12984.84</v>
      </c>
      <c r="P26" s="35">
        <f t="shared" si="1"/>
        <v>1369.4503336</v>
      </c>
      <c r="Q26" s="140"/>
      <c r="R26" s="28">
        <f t="shared" si="2"/>
        <v>1</v>
      </c>
      <c r="S26" s="33">
        <f t="shared" si="3"/>
        <v>1</v>
      </c>
      <c r="T26" s="140"/>
      <c r="U26" s="39">
        <f t="shared" si="4"/>
        <v>8.6000877407616722E-2</v>
      </c>
      <c r="V26" s="33">
        <f t="shared" si="5"/>
        <v>4.0000000315870412E-3</v>
      </c>
      <c r="W26" s="140"/>
      <c r="X26" s="82">
        <f t="shared" si="13"/>
        <v>7725</v>
      </c>
      <c r="Y26" s="41">
        <f t="shared" si="6"/>
        <v>12886886.106915887</v>
      </c>
      <c r="Z26" s="41">
        <f t="shared" si="7"/>
        <v>271408.32206116803</v>
      </c>
      <c r="AA26" s="41">
        <f t="shared" si="8"/>
        <v>13746.209372281532</v>
      </c>
      <c r="AB26" s="42">
        <f t="shared" si="9"/>
        <v>10610.86210546148</v>
      </c>
      <c r="AD26" s="40">
        <f t="shared" si="10"/>
        <v>13190376.500454798</v>
      </c>
      <c r="AE26" s="119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0"/>
      <c r="I27" s="146">
        <f>'[2]Szenario 1'!$F27</f>
        <v>7</v>
      </c>
      <c r="J27" s="147">
        <f>'[2]Szenario 2'!$F27</f>
        <v>16</v>
      </c>
      <c r="K27" s="148">
        <f>'[2]Szenario 3'!$F27</f>
        <v>25</v>
      </c>
      <c r="L27" s="140"/>
      <c r="M27" s="23">
        <f>'[3]E-Auto'!$E25*(1/100)</f>
        <v>0.40985709677419369</v>
      </c>
      <c r="O27" s="31">
        <f t="shared" si="12"/>
        <v>13044.955</v>
      </c>
      <c r="P27" s="35">
        <f t="shared" si="1"/>
        <v>1375.6746406999998</v>
      </c>
      <c r="Q27" s="140"/>
      <c r="R27" s="28">
        <f t="shared" si="2"/>
        <v>1</v>
      </c>
      <c r="S27" s="33">
        <f t="shared" si="3"/>
        <v>1</v>
      </c>
      <c r="T27" s="140"/>
      <c r="U27" s="39">
        <f t="shared" si="4"/>
        <v>8.6000893769089926E-2</v>
      </c>
      <c r="V27" s="33">
        <f t="shared" si="5"/>
        <v>4.000000032165235E-3</v>
      </c>
      <c r="W27" s="140"/>
      <c r="X27" s="82">
        <f t="shared" si="13"/>
        <v>7725</v>
      </c>
      <c r="Y27" s="41">
        <f t="shared" si="6"/>
        <v>12946546.743263958</v>
      </c>
      <c r="Z27" s="41">
        <f t="shared" si="7"/>
        <v>272664.33512626594</v>
      </c>
      <c r="AA27" s="41">
        <f t="shared" si="8"/>
        <v>13430.954705909509</v>
      </c>
      <c r="AB27" s="42">
        <f t="shared" si="9"/>
        <v>10659.513711191128</v>
      </c>
      <c r="AD27" s="40">
        <f t="shared" si="10"/>
        <v>13251026.546807325</v>
      </c>
      <c r="AE27" s="119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0"/>
      <c r="I28" s="146">
        <f>'[2]Szenario 1'!$F28</f>
        <v>7</v>
      </c>
      <c r="J28" s="147">
        <f>'[2]Szenario 2'!$F28</f>
        <v>16</v>
      </c>
      <c r="K28" s="148">
        <f>'[2]Szenario 3'!$F28</f>
        <v>25</v>
      </c>
      <c r="L28" s="140"/>
      <c r="M28" s="23">
        <f>'[3]E-Auto'!$E26*(1/100)</f>
        <v>0.43868903225806466</v>
      </c>
      <c r="O28" s="31">
        <f t="shared" si="12"/>
        <v>13105.07</v>
      </c>
      <c r="P28" s="35">
        <f t="shared" si="1"/>
        <v>1381.8989477999999</v>
      </c>
      <c r="Q28" s="140"/>
      <c r="R28" s="28">
        <f t="shared" si="2"/>
        <v>1</v>
      </c>
      <c r="S28" s="33">
        <f t="shared" si="3"/>
        <v>1</v>
      </c>
      <c r="T28" s="140"/>
      <c r="U28" s="39">
        <f t="shared" si="4"/>
        <v>8.6000910358328991E-2</v>
      </c>
      <c r="V28" s="33">
        <f t="shared" si="5"/>
        <v>4.0000000327513304E-3</v>
      </c>
      <c r="W28" s="140"/>
      <c r="X28" s="82">
        <f t="shared" si="13"/>
        <v>7725</v>
      </c>
      <c r="Y28" s="41">
        <f t="shared" si="6"/>
        <v>13006207.436584249</v>
      </c>
      <c r="Z28" s="41">
        <f t="shared" si="7"/>
        <v>273920.34819136403</v>
      </c>
      <c r="AA28" s="41">
        <f t="shared" si="8"/>
        <v>13112.207924103595</v>
      </c>
      <c r="AB28" s="42">
        <f t="shared" si="9"/>
        <v>10708.165316920778</v>
      </c>
      <c r="AD28" s="40">
        <f t="shared" si="10"/>
        <v>13311673.158016637</v>
      </c>
      <c r="AE28" s="119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0"/>
      <c r="I29" s="146">
        <f>'[2]Szenario 1'!$F29</f>
        <v>7</v>
      </c>
      <c r="J29" s="147">
        <f>'[2]Szenario 2'!$F29</f>
        <v>16</v>
      </c>
      <c r="K29" s="148">
        <f>'[2]Szenario 3'!$F29</f>
        <v>25</v>
      </c>
      <c r="L29" s="140"/>
      <c r="M29" s="23">
        <f>'[3]E-Auto'!$E27*(1/100)</f>
        <v>0.46752096774193563</v>
      </c>
      <c r="O29" s="31">
        <f t="shared" si="12"/>
        <v>13165.184999999999</v>
      </c>
      <c r="P29" s="35">
        <f t="shared" si="1"/>
        <v>1388.1232548999999</v>
      </c>
      <c r="Q29" s="140"/>
      <c r="R29" s="28">
        <f t="shared" si="2"/>
        <v>1</v>
      </c>
      <c r="S29" s="33">
        <f t="shared" si="3"/>
        <v>1</v>
      </c>
      <c r="T29" s="140"/>
      <c r="U29" s="39">
        <f t="shared" si="4"/>
        <v>8.6000927177437986E-2</v>
      </c>
      <c r="V29" s="33">
        <f t="shared" si="5"/>
        <v>4.0000000333453994E-3</v>
      </c>
      <c r="W29" s="140"/>
      <c r="X29" s="82">
        <f t="shared" si="13"/>
        <v>7725</v>
      </c>
      <c r="Y29" s="41">
        <f t="shared" si="6"/>
        <v>13065868.18766802</v>
      </c>
      <c r="Z29" s="41">
        <f t="shared" si="7"/>
        <v>275176.361256462</v>
      </c>
      <c r="AA29" s="41">
        <f t="shared" si="8"/>
        <v>12789.969026863795</v>
      </c>
      <c r="AB29" s="42">
        <f t="shared" si="9"/>
        <v>10756.816922650429</v>
      </c>
      <c r="AD29" s="40">
        <f t="shared" si="10"/>
        <v>13372316.334873995</v>
      </c>
      <c r="AE29" s="119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0"/>
      <c r="I30" s="146">
        <f>'[2]Szenario 1'!$F30</f>
        <v>7</v>
      </c>
      <c r="J30" s="147">
        <f>'[2]Szenario 2'!$F30</f>
        <v>16</v>
      </c>
      <c r="K30" s="148">
        <f>'[2]Szenario 3'!$F30</f>
        <v>25</v>
      </c>
      <c r="L30" s="140"/>
      <c r="M30" s="23">
        <f>'[3]E-Auto'!$E28*(1/100)</f>
        <v>0.49635290322580661</v>
      </c>
      <c r="O30" s="31">
        <f t="shared" si="12"/>
        <v>13225.3</v>
      </c>
      <c r="P30" s="35">
        <f t="shared" si="1"/>
        <v>1394.3475619999999</v>
      </c>
      <c r="Q30" s="140"/>
      <c r="R30" s="28">
        <f t="shared" si="2"/>
        <v>1</v>
      </c>
      <c r="S30" s="33">
        <f t="shared" si="3"/>
        <v>1</v>
      </c>
      <c r="T30" s="140"/>
      <c r="U30" s="39">
        <f t="shared" si="4"/>
        <v>8.6000944228530635E-2</v>
      </c>
      <c r="V30" s="33">
        <f t="shared" si="5"/>
        <v>4.0000000339475133E-3</v>
      </c>
      <c r="W30" s="140"/>
      <c r="X30" s="82">
        <f t="shared" si="13"/>
        <v>7725</v>
      </c>
      <c r="Y30" s="41">
        <f t="shared" si="6"/>
        <v>13125528.997313831</v>
      </c>
      <c r="Z30" s="41">
        <f t="shared" si="7"/>
        <v>276432.37432155997</v>
      </c>
      <c r="AA30" s="41">
        <f t="shared" si="8"/>
        <v>12464.238014190099</v>
      </c>
      <c r="AB30" s="42">
        <f t="shared" si="9"/>
        <v>10805.468528380079</v>
      </c>
      <c r="AD30" s="40">
        <f t="shared" si="10"/>
        <v>13432956.078177961</v>
      </c>
      <c r="AE30" s="119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0"/>
      <c r="I31" s="146">
        <f>'[2]Szenario 1'!$F31</f>
        <v>7</v>
      </c>
      <c r="J31" s="147">
        <f>'[2]Szenario 2'!$F31</f>
        <v>16</v>
      </c>
      <c r="K31" s="148">
        <f>'[2]Szenario 3'!$F31</f>
        <v>25</v>
      </c>
      <c r="L31" s="140"/>
      <c r="M31" s="23">
        <f>'[3]E-Auto'!$E29*(1/100)</f>
        <v>0.52518483870967758</v>
      </c>
      <c r="O31" s="31">
        <f t="shared" si="12"/>
        <v>13285.415000000001</v>
      </c>
      <c r="P31" s="35">
        <f t="shared" si="1"/>
        <v>1400.5718691</v>
      </c>
      <c r="Q31" s="140"/>
      <c r="R31" s="28">
        <f t="shared" si="2"/>
        <v>1</v>
      </c>
      <c r="S31" s="33">
        <f t="shared" si="3"/>
        <v>1</v>
      </c>
      <c r="T31" s="140"/>
      <c r="U31" s="39">
        <f t="shared" si="4"/>
        <v>8.6000961513730337E-2</v>
      </c>
      <c r="V31" s="33">
        <f t="shared" si="5"/>
        <v>4.0000000345577448E-3</v>
      </c>
      <c r="W31" s="140"/>
      <c r="X31" s="82">
        <f t="shared" si="13"/>
        <v>7725</v>
      </c>
      <c r="Y31" s="41">
        <f t="shared" si="6"/>
        <v>13185189.866327561</v>
      </c>
      <c r="Z31" s="41">
        <f t="shared" si="7"/>
        <v>277688.387386658</v>
      </c>
      <c r="AA31" s="41">
        <f t="shared" si="8"/>
        <v>12135.014886082519</v>
      </c>
      <c r="AB31" s="42">
        <f t="shared" si="9"/>
        <v>10854.120134109729</v>
      </c>
      <c r="AD31" s="40">
        <f t="shared" si="10"/>
        <v>13493592.388734411</v>
      </c>
      <c r="AE31" s="119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0"/>
      <c r="I32" s="146">
        <f>'[2]Szenario 1'!$F32</f>
        <v>7</v>
      </c>
      <c r="J32" s="147">
        <f>'[2]Szenario 2'!$F32</f>
        <v>16</v>
      </c>
      <c r="K32" s="148">
        <f>'[2]Szenario 3'!$F32</f>
        <v>25</v>
      </c>
      <c r="L32" s="140"/>
      <c r="M32" s="23">
        <f>'[3]E-Auto'!$E30*(1/100)</f>
        <v>0.55401677419354856</v>
      </c>
      <c r="O32" s="31">
        <f t="shared" si="12"/>
        <v>13345.53</v>
      </c>
      <c r="P32" s="35">
        <f t="shared" si="1"/>
        <v>1406.7961762</v>
      </c>
      <c r="Q32" s="140"/>
      <c r="R32" s="28">
        <f t="shared" si="2"/>
        <v>1</v>
      </c>
      <c r="S32" s="33">
        <f t="shared" si="3"/>
        <v>1</v>
      </c>
      <c r="T32" s="140"/>
      <c r="U32" s="39">
        <f t="shared" si="4"/>
        <v>8.6000979035170164E-2</v>
      </c>
      <c r="V32" s="33">
        <f t="shared" si="5"/>
        <v>4.0000000351761676E-3</v>
      </c>
      <c r="W32" s="140"/>
      <c r="X32" s="82">
        <f t="shared" si="13"/>
        <v>7725</v>
      </c>
      <c r="Y32" s="41">
        <f t="shared" si="6"/>
        <v>13244850.795522457</v>
      </c>
      <c r="Z32" s="41">
        <f t="shared" si="7"/>
        <v>278944.40045175602</v>
      </c>
      <c r="AA32" s="41">
        <f t="shared" si="8"/>
        <v>11802.299642541051</v>
      </c>
      <c r="AB32" s="42">
        <f t="shared" si="9"/>
        <v>10902.77173983938</v>
      </c>
      <c r="AD32" s="40">
        <f t="shared" si="10"/>
        <v>13554225.267356591</v>
      </c>
      <c r="AE32" s="119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0"/>
      <c r="I33" s="146">
        <f>'[2]Szenario 1'!$F33</f>
        <v>7</v>
      </c>
      <c r="J33" s="147">
        <f>'[2]Szenario 2'!$F33</f>
        <v>16</v>
      </c>
      <c r="K33" s="148">
        <f>'[2]Szenario 3'!$F33</f>
        <v>25</v>
      </c>
      <c r="L33" s="140"/>
      <c r="M33" s="23">
        <f>'[3]E-Auto'!$E31*(1/100)</f>
        <v>0.58284870967741953</v>
      </c>
      <c r="O33" s="31">
        <f t="shared" si="12"/>
        <v>13405.645</v>
      </c>
      <c r="P33" s="35">
        <f t="shared" si="1"/>
        <v>1413.0204833</v>
      </c>
      <c r="Q33" s="140"/>
      <c r="R33" s="28">
        <f t="shared" si="2"/>
        <v>1</v>
      </c>
      <c r="S33" s="33">
        <f t="shared" si="3"/>
        <v>1</v>
      </c>
      <c r="T33" s="140"/>
      <c r="U33" s="39">
        <f t="shared" si="4"/>
        <v>8.6000996794992873E-2</v>
      </c>
      <c r="V33" s="33">
        <f t="shared" si="5"/>
        <v>4.000000035802853E-3</v>
      </c>
      <c r="W33" s="140"/>
      <c r="X33" s="82">
        <f t="shared" si="13"/>
        <v>7725</v>
      </c>
      <c r="Y33" s="41">
        <f t="shared" si="6"/>
        <v>13304511.785719147</v>
      </c>
      <c r="Z33" s="41">
        <f t="shared" si="7"/>
        <v>280200.41351685399</v>
      </c>
      <c r="AA33" s="41">
        <f t="shared" si="8"/>
        <v>11466.092283565689</v>
      </c>
      <c r="AB33" s="42">
        <f t="shared" si="9"/>
        <v>10951.423345569028</v>
      </c>
      <c r="AD33" s="40">
        <f t="shared" si="10"/>
        <v>13614854.714865137</v>
      </c>
      <c r="AE33" s="119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0"/>
      <c r="I34" s="146">
        <f>'[2]Szenario 1'!$F34</f>
        <v>7</v>
      </c>
      <c r="J34" s="147">
        <f>'[2]Szenario 2'!$F34</f>
        <v>16</v>
      </c>
      <c r="K34" s="148">
        <f>'[2]Szenario 3'!$F34</f>
        <v>25</v>
      </c>
      <c r="L34" s="140"/>
      <c r="M34" s="23">
        <f>'[3]E-Auto'!$E32*(1/100)</f>
        <v>0.6116806451612905</v>
      </c>
      <c r="O34" s="31">
        <f t="shared" si="12"/>
        <v>13465.76</v>
      </c>
      <c r="P34" s="35">
        <f t="shared" si="1"/>
        <v>1419.2447903999998</v>
      </c>
      <c r="Q34" s="140"/>
      <c r="R34" s="28">
        <f t="shared" si="2"/>
        <v>1</v>
      </c>
      <c r="S34" s="33">
        <f t="shared" si="3"/>
        <v>1</v>
      </c>
      <c r="T34" s="140"/>
      <c r="U34" s="39">
        <f t="shared" si="4"/>
        <v>8.6001014795350883E-2</v>
      </c>
      <c r="V34" s="33">
        <f t="shared" si="5"/>
        <v>4.0000000364378754E-3</v>
      </c>
      <c r="W34" s="140"/>
      <c r="X34" s="82">
        <f t="shared" si="13"/>
        <v>7725</v>
      </c>
      <c r="Y34" s="41">
        <f t="shared" si="6"/>
        <v>13364172.837745696</v>
      </c>
      <c r="Z34" s="41">
        <f t="shared" si="7"/>
        <v>281456.42658195196</v>
      </c>
      <c r="AA34" s="41">
        <f t="shared" si="8"/>
        <v>11126.392809156436</v>
      </c>
      <c r="AB34" s="42">
        <f t="shared" si="9"/>
        <v>11000.074951298677</v>
      </c>
      <c r="AD34" s="40">
        <f t="shared" si="10"/>
        <v>13675480.732088104</v>
      </c>
      <c r="AE34" s="119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0"/>
      <c r="I35" s="146">
        <f>'[2]Szenario 1'!$F35</f>
        <v>7</v>
      </c>
      <c r="J35" s="147">
        <f>'[2]Szenario 2'!$F35</f>
        <v>16</v>
      </c>
      <c r="K35" s="148">
        <f>'[2]Szenario 3'!$F35</f>
        <v>25</v>
      </c>
      <c r="L35" s="140"/>
      <c r="M35" s="23">
        <f>'[3]E-Auto'!$E33*(1/100)</f>
        <v>0.64051258064516148</v>
      </c>
      <c r="O35" s="31">
        <f t="shared" si="12"/>
        <v>13525.875</v>
      </c>
      <c r="P35" s="35">
        <f t="shared" si="1"/>
        <v>1425.4690974999999</v>
      </c>
      <c r="Q35" s="140"/>
      <c r="R35" s="28">
        <f t="shared" si="2"/>
        <v>1</v>
      </c>
      <c r="S35" s="33">
        <f t="shared" si="3"/>
        <v>1</v>
      </c>
      <c r="T35" s="140"/>
      <c r="U35" s="39">
        <f t="shared" si="4"/>
        <v>8.6001033038406283E-2</v>
      </c>
      <c r="V35" s="33">
        <f t="shared" si="5"/>
        <v>4.0000000370813069E-3</v>
      </c>
      <c r="W35" s="140"/>
      <c r="X35" s="82">
        <f t="shared" si="13"/>
        <v>7725</v>
      </c>
      <c r="Y35" s="41">
        <f t="shared" si="6"/>
        <v>13423833.95243763</v>
      </c>
      <c r="Z35" s="41">
        <f t="shared" si="7"/>
        <v>282712.43964704999</v>
      </c>
      <c r="AA35" s="41">
        <f t="shared" si="8"/>
        <v>10783.201219313296</v>
      </c>
      <c r="AB35" s="42">
        <f t="shared" si="9"/>
        <v>11048.726557028325</v>
      </c>
      <c r="AD35" s="40">
        <f t="shared" si="10"/>
        <v>13736103.319861021</v>
      </c>
      <c r="AE35" s="119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0"/>
      <c r="I36" s="146">
        <f>'[2]Szenario 1'!$F36</f>
        <v>7</v>
      </c>
      <c r="J36" s="147">
        <f>'[2]Szenario 2'!$F36</f>
        <v>16</v>
      </c>
      <c r="K36" s="148">
        <f>'[2]Szenario 3'!$F36</f>
        <v>25</v>
      </c>
      <c r="L36" s="140"/>
      <c r="M36" s="23">
        <f>'[3]E-Auto'!$E34*(1/100)</f>
        <v>0.66934451612903245</v>
      </c>
      <c r="O36" s="31">
        <f t="shared" si="12"/>
        <v>13585.99</v>
      </c>
      <c r="P36" s="35">
        <f t="shared" si="1"/>
        <v>1431.6934045999999</v>
      </c>
      <c r="Q36" s="140"/>
      <c r="R36" s="28">
        <f t="shared" si="2"/>
        <v>1</v>
      </c>
      <c r="S36" s="33">
        <f t="shared" si="3"/>
        <v>1</v>
      </c>
      <c r="T36" s="140"/>
      <c r="U36" s="39">
        <f t="shared" si="4"/>
        <v>8.6001051526330863E-2</v>
      </c>
      <c r="V36" s="33">
        <f t="shared" si="5"/>
        <v>4.0000000377332229E-3</v>
      </c>
      <c r="W36" s="140"/>
      <c r="X36" s="82">
        <f t="shared" si="13"/>
        <v>7725</v>
      </c>
      <c r="Y36" s="41">
        <f t="shared" si="6"/>
        <v>13483495.130637962</v>
      </c>
      <c r="Z36" s="41">
        <f t="shared" si="7"/>
        <v>283968.45271214796</v>
      </c>
      <c r="AA36" s="41">
        <f t="shared" si="8"/>
        <v>10436.517514036268</v>
      </c>
      <c r="AB36" s="42">
        <f t="shared" si="9"/>
        <v>11097.378162757977</v>
      </c>
      <c r="AD36" s="40">
        <f t="shared" si="10"/>
        <v>13796722.479026906</v>
      </c>
      <c r="AE36" s="119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0"/>
      <c r="I37" s="146">
        <f>'[2]Szenario 1'!$F37</f>
        <v>7</v>
      </c>
      <c r="J37" s="147">
        <f>'[2]Szenario 2'!$F37</f>
        <v>16</v>
      </c>
      <c r="K37" s="148">
        <f>'[2]Szenario 3'!$F37</f>
        <v>25</v>
      </c>
      <c r="L37" s="140"/>
      <c r="M37" s="23">
        <f>'[3]E-Auto'!$E35*(1/100)</f>
        <v>0.69817645161290343</v>
      </c>
      <c r="O37" s="31">
        <f t="shared" si="12"/>
        <v>13646.105</v>
      </c>
      <c r="P37" s="35">
        <f t="shared" si="1"/>
        <v>1437.9177116999999</v>
      </c>
      <c r="Q37" s="140"/>
      <c r="R37" s="28">
        <f t="shared" si="2"/>
        <v>1</v>
      </c>
      <c r="S37" s="33">
        <f t="shared" si="3"/>
        <v>1</v>
      </c>
      <c r="T37" s="140"/>
      <c r="U37" s="39">
        <f t="shared" si="4"/>
        <v>8.6001070261306045E-2</v>
      </c>
      <c r="V37" s="33">
        <f t="shared" si="5"/>
        <v>4.0000000383936972E-3</v>
      </c>
      <c r="W37" s="140"/>
      <c r="X37" s="82">
        <f t="shared" si="13"/>
        <v>7725</v>
      </c>
      <c r="Y37" s="41">
        <f t="shared" si="6"/>
        <v>13543156.37319723</v>
      </c>
      <c r="Z37" s="41">
        <f t="shared" si="7"/>
        <v>285224.46577724599</v>
      </c>
      <c r="AA37" s="41">
        <f t="shared" si="8"/>
        <v>10086.341693325347</v>
      </c>
      <c r="AB37" s="42">
        <f t="shared" si="9"/>
        <v>11146.029768487626</v>
      </c>
      <c r="AD37" s="40">
        <f t="shared" si="10"/>
        <v>13857338.210436288</v>
      </c>
      <c r="AE37" s="119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0"/>
      <c r="I38" s="146">
        <f>'[2]Szenario 1'!$F38</f>
        <v>7</v>
      </c>
      <c r="J38" s="147">
        <f>'[2]Szenario 2'!$F38</f>
        <v>16</v>
      </c>
      <c r="K38" s="148">
        <f>'[2]Szenario 3'!$F38</f>
        <v>25</v>
      </c>
      <c r="L38" s="140"/>
      <c r="M38" s="23">
        <f>'[3]E-Auto'!$E36*(1/100)</f>
        <v>0.7270083870967744</v>
      </c>
      <c r="O38" s="31">
        <f t="shared" si="12"/>
        <v>13706.220000000001</v>
      </c>
      <c r="P38" s="35">
        <f t="shared" si="1"/>
        <v>1444.1420188</v>
      </c>
      <c r="Q38" s="140"/>
      <c r="R38" s="28">
        <f t="shared" si="2"/>
        <v>1</v>
      </c>
      <c r="S38" s="33">
        <f t="shared" si="3"/>
        <v>1</v>
      </c>
      <c r="T38" s="140"/>
      <c r="U38" s="39">
        <f t="shared" si="4"/>
        <v>8.6001089245522966E-2</v>
      </c>
      <c r="V38" s="33">
        <f t="shared" si="5"/>
        <v>4.0000000390628043E-3</v>
      </c>
      <c r="W38" s="140"/>
      <c r="X38" s="82">
        <f t="shared" si="13"/>
        <v>7725</v>
      </c>
      <c r="Y38" s="41">
        <f t="shared" si="6"/>
        <v>13602817.680973541</v>
      </c>
      <c r="Z38" s="41">
        <f t="shared" si="7"/>
        <v>286480.47884234408</v>
      </c>
      <c r="AA38" s="41">
        <f t="shared" si="8"/>
        <v>9732.6737571805388</v>
      </c>
      <c r="AB38" s="42">
        <f t="shared" si="9"/>
        <v>11194.681374217278</v>
      </c>
      <c r="AD38" s="40">
        <f t="shared" si="10"/>
        <v>13917950.514947282</v>
      </c>
      <c r="AE38" s="119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0"/>
      <c r="I39" s="146">
        <f>'[2]Szenario 1'!$F39</f>
        <v>7</v>
      </c>
      <c r="J39" s="147">
        <f>'[2]Szenario 2'!$F39</f>
        <v>16</v>
      </c>
      <c r="K39" s="148">
        <f>'[2]Szenario 3'!$F39</f>
        <v>25</v>
      </c>
      <c r="L39" s="140"/>
      <c r="M39" s="23">
        <f>'[3]E-Auto'!$E37*(1/100)</f>
        <v>0.75584032258064537</v>
      </c>
      <c r="O39" s="31">
        <f t="shared" si="12"/>
        <v>13766.334999999999</v>
      </c>
      <c r="P39" s="35">
        <f t="shared" si="1"/>
        <v>1450.3663258999998</v>
      </c>
      <c r="Q39" s="140"/>
      <c r="R39" s="28">
        <f t="shared" si="2"/>
        <v>1</v>
      </c>
      <c r="S39" s="33">
        <f t="shared" si="3"/>
        <v>1</v>
      </c>
      <c r="T39" s="140"/>
      <c r="U39" s="39">
        <f t="shared" si="4"/>
        <v>8.600110848118242E-2</v>
      </c>
      <c r="V39" s="33">
        <f t="shared" si="5"/>
        <v>4.0000000397406197E-3</v>
      </c>
      <c r="W39" s="140"/>
      <c r="X39" s="82">
        <f t="shared" si="13"/>
        <v>7725</v>
      </c>
      <c r="Y39" s="41">
        <f t="shared" si="6"/>
        <v>13662479.054832591</v>
      </c>
      <c r="Z39" s="41">
        <f t="shared" si="7"/>
        <v>287736.49190744199</v>
      </c>
      <c r="AA39" s="41">
        <f t="shared" si="8"/>
        <v>9375.5137056018375</v>
      </c>
      <c r="AB39" s="42">
        <f t="shared" si="9"/>
        <v>11243.332979946925</v>
      </c>
      <c r="AD39" s="40">
        <f t="shared" si="10"/>
        <v>13978559.393425582</v>
      </c>
      <c r="AE39" s="119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0"/>
      <c r="I40" s="146">
        <f>'[2]Szenario 1'!$F40</f>
        <v>7</v>
      </c>
      <c r="J40" s="147">
        <f>'[2]Szenario 2'!$F40</f>
        <v>16</v>
      </c>
      <c r="K40" s="148">
        <f>'[2]Szenario 3'!$F40</f>
        <v>25</v>
      </c>
      <c r="L40" s="140"/>
      <c r="M40" s="23">
        <f>'[3]E-Auto'!$E38*(1/100)</f>
        <v>0.78467225806451635</v>
      </c>
      <c r="O40" s="31">
        <f t="shared" si="12"/>
        <v>13826.45</v>
      </c>
      <c r="P40" s="35">
        <f t="shared" si="1"/>
        <v>1456.590633</v>
      </c>
      <c r="Q40" s="140"/>
      <c r="R40" s="28">
        <f t="shared" si="2"/>
        <v>1</v>
      </c>
      <c r="S40" s="33">
        <f t="shared" si="3"/>
        <v>1</v>
      </c>
      <c r="T40" s="140"/>
      <c r="U40" s="39">
        <f t="shared" si="4"/>
        <v>8.6001127970494848E-2</v>
      </c>
      <c r="V40" s="33">
        <f t="shared" si="5"/>
        <v>4.0000000404272181E-3</v>
      </c>
      <c r="W40" s="140"/>
      <c r="X40" s="82">
        <f t="shared" si="13"/>
        <v>7725</v>
      </c>
      <c r="Y40" s="41">
        <f t="shared" si="6"/>
        <v>13722140.495647695</v>
      </c>
      <c r="Z40" s="41">
        <f t="shared" si="7"/>
        <v>288992.50497253996</v>
      </c>
      <c r="AA40" s="41">
        <f t="shared" si="8"/>
        <v>9014.8615385892481</v>
      </c>
      <c r="AB40" s="42">
        <f t="shared" si="9"/>
        <v>11291.984585676575</v>
      </c>
      <c r="AD40" s="40">
        <f t="shared" si="10"/>
        <v>14039164.8467445</v>
      </c>
      <c r="AE40" s="119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0"/>
      <c r="I41" s="146">
        <f>'[2]Szenario 1'!$F41</f>
        <v>7</v>
      </c>
      <c r="J41" s="147">
        <f>'[2]Szenario 2'!$F41</f>
        <v>16</v>
      </c>
      <c r="K41" s="148">
        <f>'[2]Szenario 3'!$F41</f>
        <v>25</v>
      </c>
      <c r="L41" s="140"/>
      <c r="M41" s="23">
        <f>'[3]E-Auto'!$E39*(1/100)</f>
        <v>0.81350419354838732</v>
      </c>
      <c r="O41" s="31">
        <f t="shared" si="12"/>
        <v>13886.565000000001</v>
      </c>
      <c r="P41" s="35">
        <f t="shared" si="1"/>
        <v>1462.8149401000001</v>
      </c>
      <c r="Q41" s="140"/>
      <c r="R41" s="28">
        <f t="shared" si="2"/>
        <v>1</v>
      </c>
      <c r="S41" s="33">
        <f t="shared" si="3"/>
        <v>1</v>
      </c>
      <c r="T41" s="140"/>
      <c r="U41" s="39">
        <f t="shared" si="4"/>
        <v>8.6001147715680418E-2</v>
      </c>
      <c r="V41" s="33">
        <f t="shared" si="5"/>
        <v>4.0000000411226739E-3</v>
      </c>
      <c r="W41" s="140"/>
      <c r="X41" s="82">
        <f t="shared" si="13"/>
        <v>7725</v>
      </c>
      <c r="Y41" s="41">
        <f t="shared" si="6"/>
        <v>13781802.004299849</v>
      </c>
      <c r="Z41" s="41">
        <f t="shared" si="7"/>
        <v>290248.51803763804</v>
      </c>
      <c r="AA41" s="41">
        <f t="shared" si="8"/>
        <v>8650.7172561427706</v>
      </c>
      <c r="AB41" s="42">
        <f t="shared" si="9"/>
        <v>11340.636191406227</v>
      </c>
      <c r="AD41" s="40">
        <f t="shared" si="10"/>
        <v>14099766.875785036</v>
      </c>
      <c r="AE41" s="119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0"/>
      <c r="I42" s="146">
        <f>'[2]Szenario 1'!$F42</f>
        <v>7</v>
      </c>
      <c r="J42" s="147">
        <f>'[2]Szenario 2'!$F42</f>
        <v>16</v>
      </c>
      <c r="K42" s="148">
        <f>'[2]Szenario 3'!$F42</f>
        <v>25</v>
      </c>
      <c r="L42" s="140"/>
      <c r="M42" s="23">
        <f>'[3]E-Auto'!$E40*(1/100)</f>
        <v>0.8423361290322583</v>
      </c>
      <c r="O42" s="31">
        <f t="shared" si="12"/>
        <v>13946.68</v>
      </c>
      <c r="P42" s="35">
        <f t="shared" si="1"/>
        <v>1469.0392471999999</v>
      </c>
      <c r="Q42" s="140"/>
      <c r="R42" s="28">
        <f t="shared" si="2"/>
        <v>1</v>
      </c>
      <c r="S42" s="33">
        <f t="shared" si="3"/>
        <v>1</v>
      </c>
      <c r="T42" s="140"/>
      <c r="U42" s="39">
        <f t="shared" si="4"/>
        <v>8.6001167718968929E-2</v>
      </c>
      <c r="V42" s="33">
        <f t="shared" si="5"/>
        <v>4.0000000418270653E-3</v>
      </c>
      <c r="W42" s="140"/>
      <c r="X42" s="82">
        <f t="shared" si="13"/>
        <v>7725</v>
      </c>
      <c r="Y42" s="41">
        <f t="shared" si="6"/>
        <v>13841463.581677727</v>
      </c>
      <c r="Z42" s="41">
        <f t="shared" si="7"/>
        <v>291504.53110273601</v>
      </c>
      <c r="AA42" s="41">
        <f t="shared" si="8"/>
        <v>8283.0808582624013</v>
      </c>
      <c r="AB42" s="42">
        <f t="shared" si="9"/>
        <v>11389.287797135874</v>
      </c>
      <c r="AD42" s="40">
        <f t="shared" si="10"/>
        <v>14160365.481435861</v>
      </c>
      <c r="AE42" s="119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0"/>
      <c r="I43" s="146">
        <f>'[2]Szenario 1'!$F43</f>
        <v>7</v>
      </c>
      <c r="J43" s="147">
        <f>'[2]Szenario 2'!$F43</f>
        <v>16</v>
      </c>
      <c r="K43" s="148">
        <f>'[2]Szenario 3'!$F43</f>
        <v>25</v>
      </c>
      <c r="L43" s="140"/>
      <c r="M43" s="23">
        <f>'[3]E-Auto'!$E41*(1/100)</f>
        <v>0.87116806451612927</v>
      </c>
      <c r="O43" s="31">
        <f t="shared" si="12"/>
        <v>14006.795</v>
      </c>
      <c r="P43" s="35">
        <f t="shared" si="1"/>
        <v>1475.2635542999999</v>
      </c>
      <c r="Q43" s="140"/>
      <c r="R43" s="28">
        <f t="shared" si="2"/>
        <v>1</v>
      </c>
      <c r="S43" s="33">
        <f t="shared" si="3"/>
        <v>1</v>
      </c>
      <c r="T43" s="140"/>
      <c r="U43" s="39">
        <f t="shared" si="4"/>
        <v>8.6001187982599869E-2</v>
      </c>
      <c r="V43" s="33">
        <f t="shared" si="5"/>
        <v>4.0000000425404669E-3</v>
      </c>
      <c r="W43" s="140"/>
      <c r="X43" s="82">
        <f t="shared" si="13"/>
        <v>7725</v>
      </c>
      <c r="Y43" s="41">
        <f t="shared" si="6"/>
        <v>13901125.228677727</v>
      </c>
      <c r="Z43" s="41">
        <f t="shared" si="7"/>
        <v>292760.54416783398</v>
      </c>
      <c r="AA43" s="41">
        <f t="shared" si="8"/>
        <v>7911.9523449481449</v>
      </c>
      <c r="AB43" s="42">
        <f t="shared" si="9"/>
        <v>11437.939402865526</v>
      </c>
      <c r="AD43" s="40">
        <f t="shared" si="10"/>
        <v>14220960.664593374</v>
      </c>
      <c r="AE43" s="119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0"/>
      <c r="I44" s="146">
        <f>'[2]Szenario 1'!$F44</f>
        <v>7</v>
      </c>
      <c r="J44" s="147">
        <f>'[2]Szenario 2'!$F44</f>
        <v>16</v>
      </c>
      <c r="K44" s="148">
        <f>'[2]Szenario 3'!$F44</f>
        <v>25</v>
      </c>
      <c r="L44" s="140"/>
      <c r="M44" s="23">
        <f>'[3]E-Auto'!$E42*(1/100)</f>
        <v>0.9</v>
      </c>
      <c r="O44" s="31">
        <f t="shared" si="12"/>
        <v>14066.91</v>
      </c>
      <c r="P44" s="35">
        <f t="shared" si="1"/>
        <v>1481.4878613999999</v>
      </c>
      <c r="Q44" s="140"/>
      <c r="R44" s="28">
        <f t="shared" si="2"/>
        <v>1</v>
      </c>
      <c r="S44" s="33">
        <f t="shared" si="3"/>
        <v>1</v>
      </c>
      <c r="T44" s="140"/>
      <c r="U44" s="39">
        <f t="shared" si="4"/>
        <v>8.6001208508822397E-2</v>
      </c>
      <c r="V44" s="33">
        <f t="shared" si="5"/>
        <v>4.0000000432629558E-3</v>
      </c>
      <c r="W44" s="140"/>
      <c r="X44" s="82">
        <f t="shared" si="13"/>
        <v>7725</v>
      </c>
      <c r="Y44" s="41">
        <f t="shared" si="6"/>
        <v>13960786.946204027</v>
      </c>
      <c r="Z44" s="41">
        <f t="shared" si="7"/>
        <v>294016.55723293201</v>
      </c>
      <c r="AA44" s="41">
        <f t="shared" si="8"/>
        <v>7537.3317161999994</v>
      </c>
      <c r="AB44" s="42">
        <f t="shared" si="9"/>
        <v>11486.591008595175</v>
      </c>
      <c r="AD44" s="40">
        <f t="shared" si="10"/>
        <v>14281552.426161753</v>
      </c>
      <c r="AE44" s="119"/>
      <c r="AF44" s="84" t="s">
        <v>44</v>
      </c>
      <c r="AG44" s="85"/>
      <c r="AH44" s="86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0"/>
      <c r="I45" s="146">
        <f>'[2]Szenario 1'!$F45</f>
        <v>7</v>
      </c>
      <c r="J45" s="147">
        <f>'[2]Szenario 2'!$F45</f>
        <v>16</v>
      </c>
      <c r="K45" s="148">
        <f>'[2]Szenario 3'!$F45</f>
        <v>25</v>
      </c>
      <c r="L45" s="140"/>
      <c r="M45" s="23">
        <f>'[3]E-Auto'!$E43*(1/100)</f>
        <v>0.928831935483871</v>
      </c>
      <c r="O45" s="31">
        <f t="shared" si="12"/>
        <v>14127.025</v>
      </c>
      <c r="P45" s="35">
        <f t="shared" si="1"/>
        <v>1487.7121685</v>
      </c>
      <c r="Q45" s="140"/>
      <c r="R45" s="28">
        <f t="shared" si="2"/>
        <v>1</v>
      </c>
      <c r="S45" s="33">
        <f t="shared" si="3"/>
        <v>1</v>
      </c>
      <c r="T45" s="140"/>
      <c r="U45" s="39">
        <f t="shared" si="4"/>
        <v>8.6001229299895357E-2</v>
      </c>
      <c r="V45" s="33">
        <f t="shared" si="5"/>
        <v>4.0000000439946093E-3</v>
      </c>
      <c r="W45" s="140"/>
      <c r="X45" s="82">
        <f t="shared" si="13"/>
        <v>7725</v>
      </c>
      <c r="Y45" s="41">
        <f t="shared" si="6"/>
        <v>14020448.73516858</v>
      </c>
      <c r="Z45" s="41">
        <f t="shared" si="7"/>
        <v>295272.57029802998</v>
      </c>
      <c r="AA45" s="41">
        <f t="shared" si="8"/>
        <v>7159.2189720179631</v>
      </c>
      <c r="AB45" s="42">
        <f t="shared" si="9"/>
        <v>11535.242614324827</v>
      </c>
      <c r="AD45" s="40">
        <f t="shared" si="10"/>
        <v>14342140.767052952</v>
      </c>
      <c r="AE45" s="119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0"/>
      <c r="I46" s="146">
        <f>'[2]Szenario 1'!$F46</f>
        <v>7</v>
      </c>
      <c r="J46" s="147">
        <f>'[2]Szenario 2'!$F46</f>
        <v>16</v>
      </c>
      <c r="K46" s="148">
        <f>'[2]Szenario 3'!$F46</f>
        <v>25</v>
      </c>
      <c r="L46" s="140"/>
      <c r="M46" s="23">
        <f>'[3]E-Auto'!$E44*(1/100)</f>
        <v>0.95766387096774197</v>
      </c>
      <c r="O46" s="31">
        <f t="shared" si="12"/>
        <v>14187.14</v>
      </c>
      <c r="P46" s="35">
        <f t="shared" si="1"/>
        <v>1493.9364755999998</v>
      </c>
      <c r="Q46" s="140"/>
      <c r="R46" s="28">
        <f t="shared" si="2"/>
        <v>1</v>
      </c>
      <c r="S46" s="33">
        <f t="shared" si="3"/>
        <v>1</v>
      </c>
      <c r="T46" s="140"/>
      <c r="U46" s="39">
        <f t="shared" si="4"/>
        <v>8.6001250358087256E-2</v>
      </c>
      <c r="V46" s="33">
        <f t="shared" si="5"/>
        <v>4.0000000447355036E-3</v>
      </c>
      <c r="W46" s="140"/>
      <c r="X46" s="82">
        <f t="shared" si="13"/>
        <v>7725</v>
      </c>
      <c r="Y46" s="41">
        <f t="shared" si="6"/>
        <v>14080110.59649118</v>
      </c>
      <c r="Z46" s="41">
        <f t="shared" si="7"/>
        <v>296528.58336312801</v>
      </c>
      <c r="AA46" s="41">
        <f t="shared" si="8"/>
        <v>6777.614112402036</v>
      </c>
      <c r="AB46" s="42">
        <f t="shared" si="9"/>
        <v>11583.894220054472</v>
      </c>
      <c r="AD46" s="40">
        <f t="shared" si="10"/>
        <v>14402725.688186765</v>
      </c>
      <c r="AE46" s="119"/>
      <c r="AF46" s="49"/>
      <c r="AG46" s="50">
        <f>'[4]Risikoschätzung '!$T$22</f>
        <v>1.6755952380952382E-6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0"/>
      <c r="I47" s="146">
        <f>'[2]Szenario 1'!$F47</f>
        <v>7</v>
      </c>
      <c r="J47" s="147">
        <f>'[2]Szenario 2'!$F47</f>
        <v>16</v>
      </c>
      <c r="K47" s="148">
        <f>'[2]Szenario 3'!$F47</f>
        <v>25</v>
      </c>
      <c r="L47" s="140"/>
      <c r="M47" s="23">
        <f>'[3]E-Auto'!$E45*(1/100)</f>
        <v>0.98649580645161294</v>
      </c>
      <c r="O47" s="31">
        <f t="shared" si="12"/>
        <v>14247.255000000001</v>
      </c>
      <c r="P47" s="35">
        <f t="shared" si="1"/>
        <v>1500.1607827</v>
      </c>
      <c r="Q47" s="140"/>
      <c r="R47" s="28">
        <f t="shared" si="2"/>
        <v>1</v>
      </c>
      <c r="S47" s="33">
        <f t="shared" si="3"/>
        <v>1</v>
      </c>
      <c r="T47" s="140"/>
      <c r="U47" s="39">
        <f t="shared" si="4"/>
        <v>8.600127168567627E-2</v>
      </c>
      <c r="V47" s="33">
        <f t="shared" si="5"/>
        <v>4.000000045485716E-3</v>
      </c>
      <c r="W47" s="140"/>
      <c r="X47" s="82">
        <f t="shared" si="13"/>
        <v>7725</v>
      </c>
      <c r="Y47" s="41">
        <f t="shared" si="6"/>
        <v>14139772.531099474</v>
      </c>
      <c r="Z47" s="41">
        <f t="shared" si="7"/>
        <v>297784.59642822598</v>
      </c>
      <c r="AA47" s="41">
        <f t="shared" si="8"/>
        <v>6392.5171373522198</v>
      </c>
      <c r="AB47" s="42">
        <f t="shared" si="9"/>
        <v>11632.545825784124</v>
      </c>
      <c r="AD47" s="40">
        <f t="shared" ref="AD47:AD54" si="14">SUM(X47:AB47)</f>
        <v>14463307.190490838</v>
      </c>
      <c r="AE47" s="119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0"/>
      <c r="I48" s="146">
        <f>'[2]Szenario 1'!$F48</f>
        <v>7</v>
      </c>
      <c r="J48" s="147">
        <f>'[2]Szenario 2'!$F48</f>
        <v>16</v>
      </c>
      <c r="K48" s="148">
        <f>'[2]Szenario 3'!$F48</f>
        <v>25</v>
      </c>
      <c r="L48" s="140"/>
      <c r="M48" s="23">
        <f>'[3]E-Auto'!$E46*(1/100)</f>
        <v>1</v>
      </c>
      <c r="O48" s="31">
        <f t="shared" si="12"/>
        <v>14307.369999999999</v>
      </c>
      <c r="P48" s="35">
        <f t="shared" si="1"/>
        <v>1506.3850897999998</v>
      </c>
      <c r="Q48" s="140"/>
      <c r="R48" s="28">
        <f t="shared" si="2"/>
        <v>1</v>
      </c>
      <c r="S48" s="33">
        <f t="shared" si="3"/>
        <v>1</v>
      </c>
      <c r="T48" s="140"/>
      <c r="U48" s="39">
        <f t="shared" si="4"/>
        <v>8.6001293284950264E-2</v>
      </c>
      <c r="V48" s="33">
        <f t="shared" si="5"/>
        <v>4.0000000462453254E-3</v>
      </c>
      <c r="W48" s="140"/>
      <c r="X48" s="82">
        <f t="shared" si="13"/>
        <v>7725</v>
      </c>
      <c r="Y48" s="41">
        <f t="shared" si="6"/>
        <v>14199434.53992901</v>
      </c>
      <c r="Z48" s="41">
        <f t="shared" si="7"/>
        <v>299040.60949332395</v>
      </c>
      <c r="AA48" s="41">
        <f t="shared" si="8"/>
        <v>6224.8505396</v>
      </c>
      <c r="AB48" s="42">
        <f t="shared" si="9"/>
        <v>11681.197431513772</v>
      </c>
      <c r="AD48" s="40">
        <f t="shared" si="14"/>
        <v>14524106.197393449</v>
      </c>
      <c r="AE48" s="119"/>
      <c r="AF48" s="84" t="s">
        <v>45</v>
      </c>
      <c r="AG48" s="85"/>
      <c r="AH48" s="86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0"/>
      <c r="I49" s="146">
        <f>'[2]Szenario 1'!$F49</f>
        <v>7</v>
      </c>
      <c r="J49" s="147">
        <f>'[2]Szenario 2'!$F49</f>
        <v>16</v>
      </c>
      <c r="K49" s="148">
        <f>'[2]Szenario 3'!$F49</f>
        <v>25</v>
      </c>
      <c r="L49" s="140"/>
      <c r="M49" s="23">
        <f>'[3]E-Auto'!$E47*(1/100)</f>
        <v>1</v>
      </c>
      <c r="O49" s="31">
        <f t="shared" si="12"/>
        <v>14367.485000000001</v>
      </c>
      <c r="P49" s="35">
        <f t="shared" si="1"/>
        <v>1512.6093968999999</v>
      </c>
      <c r="Q49" s="140"/>
      <c r="R49" s="28">
        <f t="shared" si="2"/>
        <v>1</v>
      </c>
      <c r="S49" s="33">
        <f t="shared" si="3"/>
        <v>1</v>
      </c>
      <c r="T49" s="140"/>
      <c r="U49" s="39">
        <f t="shared" si="4"/>
        <v>8.6001315158206762E-2</v>
      </c>
      <c r="V49" s="33">
        <f t="shared" si="5"/>
        <v>4.0000000470144081E-3</v>
      </c>
      <c r="W49" s="140"/>
      <c r="X49" s="82">
        <f t="shared" si="13"/>
        <v>7725</v>
      </c>
      <c r="Y49" s="41">
        <f t="shared" si="6"/>
        <v>14259096.623923255</v>
      </c>
      <c r="Z49" s="41">
        <f t="shared" si="7"/>
        <v>300296.62255842204</v>
      </c>
      <c r="AA49" s="41">
        <f t="shared" si="8"/>
        <v>6251.0053738000006</v>
      </c>
      <c r="AB49" s="42">
        <f t="shared" si="9"/>
        <v>11729.849037243424</v>
      </c>
      <c r="AD49" s="40">
        <f t="shared" si="14"/>
        <v>14585099.100892721</v>
      </c>
      <c r="AE49" s="119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0"/>
      <c r="I50" s="146">
        <f>'[2]Szenario 1'!$F50</f>
        <v>7</v>
      </c>
      <c r="J50" s="147">
        <f>'[2]Szenario 2'!$F50</f>
        <v>16</v>
      </c>
      <c r="K50" s="148">
        <f>'[2]Szenario 3'!$F50</f>
        <v>25</v>
      </c>
      <c r="L50" s="140"/>
      <c r="M50" s="23">
        <f>'[3]E-Auto'!$E48*(1/100)</f>
        <v>1</v>
      </c>
      <c r="O50" s="31">
        <f t="shared" si="12"/>
        <v>14427.6</v>
      </c>
      <c r="P50" s="35">
        <f t="shared" si="1"/>
        <v>1518.8337039999999</v>
      </c>
      <c r="Q50" s="140"/>
      <c r="R50" s="28">
        <f t="shared" si="2"/>
        <v>1</v>
      </c>
      <c r="S50" s="33">
        <f t="shared" si="3"/>
        <v>1</v>
      </c>
      <c r="T50" s="140"/>
      <c r="U50" s="39">
        <f t="shared" si="4"/>
        <v>8.6001337307752973E-2</v>
      </c>
      <c r="V50" s="33">
        <f t="shared" si="5"/>
        <v>4.0000000477930456E-3</v>
      </c>
      <c r="W50" s="140"/>
      <c r="X50" s="82">
        <f t="shared" si="13"/>
        <v>7725</v>
      </c>
      <c r="Y50" s="41">
        <f t="shared" si="6"/>
        <v>14318758.784033656</v>
      </c>
      <c r="Z50" s="41">
        <f t="shared" si="7"/>
        <v>301552.63562352001</v>
      </c>
      <c r="AA50" s="41">
        <f t="shared" si="8"/>
        <v>6277.1602080000011</v>
      </c>
      <c r="AB50" s="42">
        <f t="shared" si="9"/>
        <v>11778.500642973073</v>
      </c>
      <c r="AD50" s="40">
        <f t="shared" si="14"/>
        <v>14646092.08050815</v>
      </c>
      <c r="AE50" s="119"/>
      <c r="AF50" s="49"/>
      <c r="AG50" s="50">
        <f>'[4]Risikoschätzung '!$T$21</f>
        <v>5.2261904761904761E-7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0"/>
      <c r="I51" s="146">
        <f>'[2]Szenario 1'!$F51</f>
        <v>7</v>
      </c>
      <c r="J51" s="147">
        <f>'[2]Szenario 2'!$F51</f>
        <v>16</v>
      </c>
      <c r="K51" s="148">
        <f>'[2]Szenario 3'!$F51</f>
        <v>25</v>
      </c>
      <c r="L51" s="140"/>
      <c r="M51" s="23">
        <f>'[3]E-Auto'!$E49*(1/100)</f>
        <v>1</v>
      </c>
      <c r="O51" s="31">
        <f t="shared" si="12"/>
        <v>14487.715</v>
      </c>
      <c r="P51" s="35">
        <f t="shared" si="1"/>
        <v>1525.0580110999999</v>
      </c>
      <c r="Q51" s="140"/>
      <c r="R51" s="28">
        <f t="shared" si="2"/>
        <v>1</v>
      </c>
      <c r="S51" s="33">
        <f t="shared" si="3"/>
        <v>1</v>
      </c>
      <c r="T51" s="140"/>
      <c r="U51" s="39">
        <f t="shared" si="4"/>
        <v>8.6001359735905766E-2</v>
      </c>
      <c r="V51" s="33">
        <f t="shared" si="5"/>
        <v>4.0000000485813144E-3</v>
      </c>
      <c r="W51" s="140"/>
      <c r="X51" s="82">
        <f t="shared" si="13"/>
        <v>7725</v>
      </c>
      <c r="Y51" s="41">
        <f t="shared" si="6"/>
        <v>14378421.021219632</v>
      </c>
      <c r="Z51" s="41">
        <f t="shared" si="7"/>
        <v>302808.64868861798</v>
      </c>
      <c r="AA51" s="41">
        <f t="shared" si="8"/>
        <v>6303.3150421999999</v>
      </c>
      <c r="AB51" s="42">
        <f t="shared" si="9"/>
        <v>11827.152248702721</v>
      </c>
      <c r="AD51" s="40">
        <f t="shared" si="14"/>
        <v>14707085.137199152</v>
      </c>
      <c r="AE51" s="119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0"/>
      <c r="I52" s="146">
        <f>'[2]Szenario 1'!$F52</f>
        <v>7</v>
      </c>
      <c r="J52" s="147">
        <f>'[2]Szenario 2'!$F52</f>
        <v>16</v>
      </c>
      <c r="K52" s="148">
        <f>'[2]Szenario 3'!$F52</f>
        <v>25</v>
      </c>
      <c r="L52" s="140"/>
      <c r="M52" s="23">
        <f>'[3]E-Auto'!$E50*(1/100)</f>
        <v>1</v>
      </c>
      <c r="O52" s="31">
        <f t="shared" si="12"/>
        <v>14547.83</v>
      </c>
      <c r="P52" s="35">
        <f t="shared" si="1"/>
        <v>1531.2823182</v>
      </c>
      <c r="Q52" s="140"/>
      <c r="R52" s="28">
        <f t="shared" si="2"/>
        <v>1</v>
      </c>
      <c r="S52" s="33">
        <f t="shared" si="3"/>
        <v>1</v>
      </c>
      <c r="T52" s="140"/>
      <c r="U52" s="39">
        <f t="shared" si="4"/>
        <v>8.6001382444991711E-2</v>
      </c>
      <c r="V52" s="33">
        <f t="shared" si="5"/>
        <v>4.0000000493792933E-3</v>
      </c>
      <c r="W52" s="140"/>
      <c r="X52" s="82">
        <f t="shared" si="13"/>
        <v>7725</v>
      </c>
      <c r="Y52" s="41">
        <f t="shared" si="6"/>
        <v>14438083.336448651</v>
      </c>
      <c r="Z52" s="41">
        <f t="shared" si="7"/>
        <v>304064.66175371595</v>
      </c>
      <c r="AA52" s="41">
        <f t="shared" si="8"/>
        <v>6329.4698763999995</v>
      </c>
      <c r="AB52" s="42">
        <f t="shared" si="9"/>
        <v>11875.803854432374</v>
      </c>
      <c r="AD52" s="40">
        <f t="shared" si="14"/>
        <v>14768078.271933198</v>
      </c>
      <c r="AE52" s="119"/>
      <c r="AF52" s="84" t="s">
        <v>46</v>
      </c>
      <c r="AG52" s="85"/>
      <c r="AH52" s="86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0"/>
      <c r="I53" s="146">
        <f>'[2]Szenario 1'!$F53</f>
        <v>7</v>
      </c>
      <c r="J53" s="147">
        <f>'[2]Szenario 2'!$F53</f>
        <v>16</v>
      </c>
      <c r="K53" s="148">
        <f>'[2]Szenario 3'!$F53</f>
        <v>25</v>
      </c>
      <c r="L53" s="140"/>
      <c r="M53" s="23">
        <f>'[3]E-Auto'!$E51*(1/100)</f>
        <v>1</v>
      </c>
      <c r="O53" s="31">
        <f t="shared" si="12"/>
        <v>14607.945</v>
      </c>
      <c r="P53" s="35">
        <f t="shared" si="1"/>
        <v>1537.5066252999998</v>
      </c>
      <c r="Q53" s="140"/>
      <c r="R53" s="28">
        <f t="shared" si="2"/>
        <v>1</v>
      </c>
      <c r="S53" s="33">
        <f t="shared" si="3"/>
        <v>1</v>
      </c>
      <c r="T53" s="140"/>
      <c r="U53" s="39">
        <f t="shared" si="4"/>
        <v>8.6001405437347009E-2</v>
      </c>
      <c r="V53" s="33">
        <f t="shared" si="5"/>
        <v>4.0000000501870638E-3</v>
      </c>
      <c r="W53" s="140"/>
      <c r="X53" s="82">
        <f t="shared" si="13"/>
        <v>7725</v>
      </c>
      <c r="Y53" s="41">
        <f t="shared" si="6"/>
        <v>14497745.730696226</v>
      </c>
      <c r="Z53" s="41">
        <f t="shared" si="7"/>
        <v>305320.67481881403</v>
      </c>
      <c r="AA53" s="41">
        <f t="shared" si="8"/>
        <v>6355.6247106000001</v>
      </c>
      <c r="AB53" s="42">
        <f t="shared" si="9"/>
        <v>11924.45546016202</v>
      </c>
      <c r="AD53" s="40">
        <f t="shared" si="14"/>
        <v>14829071.485685803</v>
      </c>
      <c r="AE53" s="119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0"/>
      <c r="I54" s="146">
        <f>'[2]Szenario 1'!$F54</f>
        <v>7</v>
      </c>
      <c r="J54" s="147">
        <f>'[2]Szenario 2'!$F54</f>
        <v>16</v>
      </c>
      <c r="K54" s="148">
        <f>'[2]Szenario 3'!$F54</f>
        <v>25</v>
      </c>
      <c r="L54" s="140"/>
      <c r="M54" s="23">
        <f>'[3]E-Auto'!$E52*(1/100)</f>
        <v>1</v>
      </c>
      <c r="O54" s="31">
        <f t="shared" si="12"/>
        <v>14668.06</v>
      </c>
      <c r="P54" s="35">
        <f t="shared" si="1"/>
        <v>1543.7309323999998</v>
      </c>
      <c r="Q54" s="141"/>
      <c r="R54" s="28">
        <f t="shared" si="2"/>
        <v>1</v>
      </c>
      <c r="S54" s="33">
        <f t="shared" si="3"/>
        <v>1</v>
      </c>
      <c r="T54" s="141"/>
      <c r="U54" s="39">
        <f t="shared" si="4"/>
        <v>8.6001428715317574E-2</v>
      </c>
      <c r="V54" s="33">
        <f t="shared" si="5"/>
        <v>4.000000051004704E-3</v>
      </c>
      <c r="W54" s="141"/>
      <c r="X54" s="82">
        <f t="shared" si="13"/>
        <v>7725</v>
      </c>
      <c r="Y54" s="41">
        <f t="shared" si="6"/>
        <v>14557408.204945978</v>
      </c>
      <c r="Z54" s="41">
        <f t="shared" si="7"/>
        <v>306576.68788391195</v>
      </c>
      <c r="AA54" s="41">
        <f t="shared" si="8"/>
        <v>6381.7795448000006</v>
      </c>
      <c r="AB54" s="42">
        <f t="shared" si="9"/>
        <v>11973.107065891672</v>
      </c>
      <c r="AD54" s="40">
        <f t="shared" si="14"/>
        <v>14890064.779440582</v>
      </c>
      <c r="AE54" s="119"/>
      <c r="AF54" s="49"/>
      <c r="AG54" s="50">
        <f>'[4]Risikoschätzung '!$T$20</f>
        <v>1.5476190476190475E-8</v>
      </c>
      <c r="AH54" s="48" t="s">
        <v>52</v>
      </c>
    </row>
    <row r="55" spans="1:34" ht="15" thickBot="1" x14ac:dyDescent="0.35">
      <c r="AD55" s="40">
        <f>SUM(AD9:AD54)</f>
        <v>623228288.41199875</v>
      </c>
      <c r="AE55" s="119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87" t="s">
        <v>22</v>
      </c>
      <c r="V56" s="88"/>
      <c r="X56" s="9">
        <f>SUM(X9:X54)</f>
        <v>1490600</v>
      </c>
      <c r="Y56" s="65">
        <f>SUM(Y9:Y54)</f>
        <v>607891181.28422475</v>
      </c>
      <c r="Z56" s="66">
        <f>SUM(Z9:Z54)</f>
        <v>12802554.12028352</v>
      </c>
      <c r="AA56" s="66">
        <f>SUM(AA9:AA54)</f>
        <v>543544.49438964319</v>
      </c>
      <c r="AB56" s="71">
        <f>SUM(AB9:AB54)</f>
        <v>500408.51310082944</v>
      </c>
      <c r="AD56" s="67">
        <f>X56+Y56+Z56+AA56+AB56</f>
        <v>623228288.41199875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5"/>
      <c r="AF58" s="89"/>
      <c r="AG58" s="90"/>
      <c r="AH58" s="43"/>
    </row>
    <row r="59" spans="1:34" ht="15" thickBot="1" x14ac:dyDescent="0.35">
      <c r="AF59" s="91"/>
      <c r="AG59" s="92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D29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0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55</v>
      </c>
      <c r="P2" s="88"/>
      <c r="Q2" s="140"/>
      <c r="R2" s="73"/>
      <c r="S2" s="73"/>
      <c r="T2" s="140"/>
      <c r="U2" s="73"/>
      <c r="V2" s="73"/>
      <c r="W2" s="140"/>
      <c r="Y2" s="126" t="s">
        <v>78</v>
      </c>
      <c r="Z2" s="127"/>
      <c r="AA2" s="128"/>
      <c r="AB2" s="8"/>
      <c r="AC2" s="8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77</v>
      </c>
      <c r="P3" s="136"/>
      <c r="Q3" s="140"/>
      <c r="R3" s="73"/>
      <c r="S3" s="73"/>
      <c r="T3" s="140"/>
      <c r="U3" s="73"/>
      <c r="V3" s="73"/>
      <c r="W3" s="140"/>
      <c r="Y3" s="129"/>
      <c r="Z3" s="130"/>
      <c r="AA3" s="131"/>
      <c r="AB3" s="8"/>
      <c r="AC3" s="8"/>
      <c r="AE3" s="119"/>
      <c r="AF3" s="97" t="s">
        <v>58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73"/>
      <c r="S4" s="73"/>
      <c r="T4" s="140"/>
      <c r="U4" s="73"/>
      <c r="V4" s="73"/>
      <c r="W4" s="140"/>
      <c r="Y4" s="132"/>
      <c r="Z4" s="133"/>
      <c r="AA4" s="134"/>
      <c r="AB4" s="8"/>
      <c r="AC4" s="8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20</v>
      </c>
      <c r="S5" s="104"/>
      <c r="T5" s="140"/>
      <c r="U5" s="103" t="s">
        <v>29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69" t="s">
        <v>70</v>
      </c>
      <c r="J7" s="14" t="s">
        <v>69</v>
      </c>
      <c r="K7" s="20" t="s">
        <v>68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7" t="s">
        <v>56</v>
      </c>
      <c r="AE7" s="119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0"/>
      <c r="I8" s="70"/>
      <c r="J8" s="7"/>
      <c r="K8" s="18"/>
      <c r="L8" s="140"/>
      <c r="M8" s="21"/>
      <c r="O8" s="30"/>
      <c r="P8" s="34"/>
      <c r="Q8" s="140"/>
      <c r="R8" s="75"/>
      <c r="S8" s="74"/>
      <c r="T8" s="140"/>
      <c r="U8" s="75"/>
      <c r="V8" s="74"/>
      <c r="W8" s="140"/>
      <c r="X8" s="37"/>
      <c r="Y8" s="10"/>
      <c r="Z8" s="36"/>
      <c r="AA8" s="36"/>
      <c r="AB8" s="36"/>
      <c r="AD8" s="118"/>
      <c r="AE8" s="119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0"/>
      <c r="I9" s="143">
        <f>'[2]Szenario 1'!$F9</f>
        <v>7</v>
      </c>
      <c r="J9" s="144">
        <f>'[2]Szenario 2'!$F9</f>
        <v>16</v>
      </c>
      <c r="K9" s="145">
        <f>'[2]Szenario 3'!$F9</f>
        <v>25</v>
      </c>
      <c r="L9" s="140"/>
      <c r="M9" s="22">
        <f>'[3]E-Auto'!$E7*(1/100)</f>
        <v>1.6900000000000001E-3</v>
      </c>
      <c r="O9" s="31">
        <f>D9</f>
        <v>11902.77</v>
      </c>
      <c r="P9" s="35">
        <f>E9+(I9)</f>
        <v>1239.4128057999999</v>
      </c>
      <c r="Q9" s="140"/>
      <c r="R9" s="28">
        <f>IF(O9&lt;$AG$18,1,2)</f>
        <v>1</v>
      </c>
      <c r="S9" s="33">
        <f>IF(P9&lt;$AG$10,1,2)</f>
        <v>1</v>
      </c>
      <c r="T9" s="140"/>
      <c r="U9" s="39">
        <f>($AI$15/$AG$20)*(1+0.15*(O9/$AG$18)^4)+$AH$33</f>
        <v>8.6000619508338955E-2</v>
      </c>
      <c r="V9" s="33">
        <f>($AI$7/$AG$12)*(1+0.15*(P9/$AG$10)^4)+$AH$32</f>
        <v>4.000000021192769E-3</v>
      </c>
      <c r="W9" s="140"/>
      <c r="X9" s="73">
        <f t="shared" ref="X9:X12" si="0">($AG$7*$AG$8*S9*$AG$24+$AG$15*$AG$16*R9*$AG$24)</f>
        <v>3600</v>
      </c>
      <c r="Y9" s="41">
        <f>(O9*U9*$AG$30+P9*V9*$AG$29)*365</f>
        <v>11812485.819610467</v>
      </c>
      <c r="Z9" s="41">
        <f>(O9*$AI$15*$AG$37+P9*$AI$7*$AG$36)*365</f>
        <v>248721.24688940399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9661.6102094706421</v>
      </c>
      <c r="AD9" s="40">
        <f>SUM(X9:AB9)</f>
        <v>12091617.919841599</v>
      </c>
      <c r="AE9" s="119"/>
      <c r="AF9" s="93" t="s">
        <v>15</v>
      </c>
      <c r="AG9" s="15"/>
      <c r="AH9" s="96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0"/>
      <c r="I10" s="146">
        <f>'[2]Szenario 1'!$F10</f>
        <v>7</v>
      </c>
      <c r="J10" s="147">
        <f>'[2]Szenario 2'!$F10</f>
        <v>16</v>
      </c>
      <c r="K10" s="148">
        <f>'[2]Szenario 3'!$F10</f>
        <v>25</v>
      </c>
      <c r="L10" s="140"/>
      <c r="M10" s="23">
        <f>'[3]E-Auto'!$E8*(1/100)</f>
        <v>2.3700000000000001E-3</v>
      </c>
      <c r="O10" s="31">
        <f t="shared" ref="O10:O54" si="1">D10</f>
        <v>12023</v>
      </c>
      <c r="P10" s="35">
        <f t="shared" ref="P10:P54" si="2">E10+(I10)</f>
        <v>1251.86142</v>
      </c>
      <c r="Q10" s="140"/>
      <c r="R10" s="28">
        <f t="shared" ref="R10:R54" si="3">IF(O10&lt;$AG$18,1,2)</f>
        <v>1</v>
      </c>
      <c r="S10" s="33">
        <f t="shared" ref="S10:S54" si="4">IF(P10&lt;$AG$10,1,2)</f>
        <v>1</v>
      </c>
      <c r="T10" s="140"/>
      <c r="U10" s="39">
        <f t="shared" ref="U10:U54" si="5">($AI$15/$AG$20)*(1+0.15*(O10/$AG$18)^4)+$AH$33</f>
        <v>8.6000644920791361E-2</v>
      </c>
      <c r="V10" s="33">
        <f t="shared" ref="V10:V54" si="6">($AI$7/$AG$12)*(1+0.15*(P10/$AG$10)^4)+$AH$32</f>
        <v>4.000000022057121E-3</v>
      </c>
      <c r="W10" s="140"/>
      <c r="X10" s="73">
        <f t="shared" si="0"/>
        <v>3600</v>
      </c>
      <c r="Y10" s="41">
        <f t="shared" ref="Y10:Y54" si="7">(O10*U10*$AG$30+P10*V10*$AG$29)*365</f>
        <v>11931805.339629982</v>
      </c>
      <c r="Z10" s="41">
        <f t="shared" ref="Z10:Z54" si="8">(O10*$AI$15*$AG$37+P10*$AI$7*$AG$36)*365</f>
        <v>251233.27301960002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9758.9134209299409</v>
      </c>
      <c r="AD10" s="40">
        <f t="shared" ref="AD10:AD46" si="11">SUM(X10:AB10)</f>
        <v>12213711.757741138</v>
      </c>
      <c r="AE10" s="119"/>
      <c r="AF10" s="94"/>
      <c r="AG10" s="16">
        <v>90408</v>
      </c>
      <c r="AH10" s="96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0"/>
      <c r="I11" s="146">
        <f>'[2]Szenario 1'!$F11</f>
        <v>7</v>
      </c>
      <c r="J11" s="147">
        <f>'[2]Szenario 2'!$F11</f>
        <v>16</v>
      </c>
      <c r="K11" s="148">
        <f>'[2]Szenario 3'!$F11</f>
        <v>25</v>
      </c>
      <c r="L11" s="140"/>
      <c r="M11" s="23">
        <f>'[3]E-Auto'!$E9*(1/100)</f>
        <v>3.1800000000000001E-3</v>
      </c>
      <c r="O11" s="31">
        <f>D11</f>
        <v>12143.23</v>
      </c>
      <c r="P11" s="35">
        <f t="shared" si="2"/>
        <v>1264.3100341999998</v>
      </c>
      <c r="Q11" s="140"/>
      <c r="R11" s="28">
        <f t="shared" si="3"/>
        <v>1</v>
      </c>
      <c r="S11" s="33">
        <f t="shared" si="4"/>
        <v>1</v>
      </c>
      <c r="T11" s="140"/>
      <c r="U11" s="39">
        <f t="shared" si="5"/>
        <v>8.6000671107161628E-2</v>
      </c>
      <c r="V11" s="33">
        <f t="shared" si="6"/>
        <v>4.0000000229476456E-3</v>
      </c>
      <c r="W11" s="140"/>
      <c r="X11" s="73">
        <f t="shared" si="0"/>
        <v>3600</v>
      </c>
      <c r="Y11" s="41">
        <f t="shared" si="7"/>
        <v>12051125.038072551</v>
      </c>
      <c r="Z11" s="41">
        <f t="shared" si="8"/>
        <v>253745.29914979596</v>
      </c>
      <c r="AA11" s="41">
        <f t="shared" si="9"/>
        <v>17477.465184511639</v>
      </c>
      <c r="AB11" s="42">
        <f t="shared" si="10"/>
        <v>9856.2166323892416</v>
      </c>
      <c r="AD11" s="40">
        <f t="shared" si="11"/>
        <v>12335804.019039247</v>
      </c>
      <c r="AE11" s="119"/>
      <c r="AF11" s="95"/>
      <c r="AG11" s="15"/>
      <c r="AH11" s="96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0"/>
      <c r="I12" s="146">
        <f>'[2]Szenario 1'!$F12</f>
        <v>7</v>
      </c>
      <c r="J12" s="147">
        <f>'[2]Szenario 2'!$F12</f>
        <v>16</v>
      </c>
      <c r="K12" s="148">
        <f>'[2]Szenario 3'!$F12</f>
        <v>25</v>
      </c>
      <c r="L12" s="140"/>
      <c r="M12" s="23">
        <f>'[3]E-Auto'!$E10*(1/100)</f>
        <v>4.1700000000000001E-3</v>
      </c>
      <c r="O12" s="31">
        <f t="shared" si="1"/>
        <v>12263.46</v>
      </c>
      <c r="P12" s="35">
        <f t="shared" si="2"/>
        <v>1276.7586483999999</v>
      </c>
      <c r="Q12" s="140"/>
      <c r="R12" s="28">
        <f t="shared" si="3"/>
        <v>1</v>
      </c>
      <c r="S12" s="33">
        <f t="shared" si="4"/>
        <v>1</v>
      </c>
      <c r="T12" s="140"/>
      <c r="U12" s="39">
        <f t="shared" si="5"/>
        <v>8.6000698083005228E-2</v>
      </c>
      <c r="V12" s="33">
        <f t="shared" si="6"/>
        <v>4.0000000238648685E-3</v>
      </c>
      <c r="W12" s="140"/>
      <c r="X12" s="73">
        <f t="shared" si="0"/>
        <v>3600</v>
      </c>
      <c r="Y12" s="41">
        <f t="shared" si="7"/>
        <v>12170444.920344383</v>
      </c>
      <c r="Z12" s="41">
        <f t="shared" si="8"/>
        <v>256257.32527999196</v>
      </c>
      <c r="AA12" s="41">
        <f t="shared" si="9"/>
        <v>17638.278726751319</v>
      </c>
      <c r="AB12" s="42">
        <f t="shared" si="10"/>
        <v>9953.5198438485404</v>
      </c>
      <c r="AD12" s="40">
        <f t="shared" si="11"/>
        <v>12457894.044194974</v>
      </c>
      <c r="AE12" s="119"/>
      <c r="AF12" s="63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0"/>
      <c r="I13" s="146">
        <f>'[2]Szenario 1'!$F13</f>
        <v>7</v>
      </c>
      <c r="J13" s="147">
        <f>'[2]Szenario 2'!$F13</f>
        <v>16</v>
      </c>
      <c r="K13" s="148">
        <f>'[2]Szenario 3'!$F13</f>
        <v>25</v>
      </c>
      <c r="L13" s="140"/>
      <c r="M13" s="23">
        <f>'[3]E-Auto'!$E11*(1/100)</f>
        <v>6.2100000000000002E-3</v>
      </c>
      <c r="O13" s="31">
        <f t="shared" si="1"/>
        <v>12383.69</v>
      </c>
      <c r="P13" s="35">
        <f t="shared" si="2"/>
        <v>1289.2072625999999</v>
      </c>
      <c r="Q13" s="140"/>
      <c r="R13" s="28">
        <f t="shared" si="3"/>
        <v>1</v>
      </c>
      <c r="S13" s="33">
        <f t="shared" si="4"/>
        <v>1</v>
      </c>
      <c r="T13" s="140"/>
      <c r="U13" s="39">
        <f t="shared" si="5"/>
        <v>8.6000725864032429E-2</v>
      </c>
      <c r="V13" s="33">
        <f t="shared" si="6"/>
        <v>4.0000000248093153E-3</v>
      </c>
      <c r="W13" s="140"/>
      <c r="X13" s="73">
        <f>($AG$7*$AG$8*S13*$AG$24+$AG$15*$AG$16*R13*$AG$24)</f>
        <v>3600</v>
      </c>
      <c r="Y13" s="41">
        <f t="shared" si="7"/>
        <v>12289764.991959825</v>
      </c>
      <c r="Z13" s="41">
        <f t="shared" si="8"/>
        <v>258769.35141018804</v>
      </c>
      <c r="AA13" s="41">
        <f t="shared" si="9"/>
        <v>17785.753356209741</v>
      </c>
      <c r="AB13" s="42">
        <f t="shared" si="10"/>
        <v>10050.823055307841</v>
      </c>
      <c r="AD13" s="40">
        <f t="shared" si="11"/>
        <v>12579970.91978153</v>
      </c>
      <c r="AE13" s="119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0"/>
      <c r="I14" s="146">
        <f>'[2]Szenario 1'!$F14</f>
        <v>7</v>
      </c>
      <c r="J14" s="147">
        <f>'[2]Szenario 2'!$F14</f>
        <v>16</v>
      </c>
      <c r="K14" s="148">
        <f>'[2]Szenario 3'!$F14</f>
        <v>25</v>
      </c>
      <c r="L14" s="140"/>
      <c r="M14" s="23">
        <f>'[3]E-Auto'!$E12*(1/100)</f>
        <v>3.5041935483870967E-2</v>
      </c>
      <c r="O14" s="31">
        <f t="shared" si="1"/>
        <v>12503.92</v>
      </c>
      <c r="P14" s="35">
        <f t="shared" si="2"/>
        <v>1301.6558768</v>
      </c>
      <c r="Q14" s="140"/>
      <c r="R14" s="28">
        <f t="shared" si="3"/>
        <v>1</v>
      </c>
      <c r="S14" s="33">
        <f t="shared" si="4"/>
        <v>1</v>
      </c>
      <c r="T14" s="140"/>
      <c r="U14" s="39">
        <f t="shared" si="5"/>
        <v>8.6000754466108303E-2</v>
      </c>
      <c r="V14" s="33">
        <f t="shared" si="6"/>
        <v>4.0000000257815211E-3</v>
      </c>
      <c r="W14" s="140"/>
      <c r="X14" s="73">
        <f>($AG$7*$AG$8*S14*$AG$24+$AG$15*$AG$16*R14*$AG$24)+AG26</f>
        <v>1163600</v>
      </c>
      <c r="Y14" s="41">
        <f t="shared" si="7"/>
        <v>12409085.258542392</v>
      </c>
      <c r="Z14" s="41">
        <f t="shared" si="8"/>
        <v>261281.37754038398</v>
      </c>
      <c r="AA14" s="41">
        <f t="shared" si="9"/>
        <v>17595.250568135794</v>
      </c>
      <c r="AB14" s="42">
        <f t="shared" si="10"/>
        <v>10148.126266767138</v>
      </c>
      <c r="AD14" s="40">
        <f t="shared" si="11"/>
        <v>13861710.012917679</v>
      </c>
      <c r="AE14" s="119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0"/>
      <c r="I15" s="146">
        <f>'[2]Szenario 1'!$F15</f>
        <v>7</v>
      </c>
      <c r="J15" s="147">
        <f>'[2]Szenario 2'!$F15</f>
        <v>16</v>
      </c>
      <c r="K15" s="148">
        <f>'[2]Szenario 3'!$F15</f>
        <v>25</v>
      </c>
      <c r="L15" s="140"/>
      <c r="M15" s="23">
        <f>'[3]E-Auto'!$E13*(1/100)</f>
        <v>6.3873870967741941E-2</v>
      </c>
      <c r="O15" s="31">
        <f t="shared" si="1"/>
        <v>12624.15</v>
      </c>
      <c r="P15" s="35">
        <f t="shared" si="2"/>
        <v>1314.1044909999998</v>
      </c>
      <c r="Q15" s="140"/>
      <c r="R15" s="28">
        <f t="shared" si="3"/>
        <v>1</v>
      </c>
      <c r="S15" s="33">
        <f t="shared" si="4"/>
        <v>1</v>
      </c>
      <c r="T15" s="140"/>
      <c r="U15" s="39">
        <f t="shared" si="5"/>
        <v>8.6000783905252662E-2</v>
      </c>
      <c r="V15" s="33">
        <f t="shared" si="6"/>
        <v>4.0000000267820246E-3</v>
      </c>
      <c r="W15" s="140"/>
      <c r="X15" s="73">
        <f>($AJ$11*$AG$8*S15*$AG$25+$AJ$9*$AG$8*$AG$24*S15+$AG$15*$AG$16*R15*$AG$24)</f>
        <v>7725</v>
      </c>
      <c r="Y15" s="41">
        <f t="shared" si="7"/>
        <v>12528405.725825863</v>
      </c>
      <c r="Z15" s="41">
        <f t="shared" si="8"/>
        <v>263793.40367058001</v>
      </c>
      <c r="AA15" s="41">
        <f t="shared" si="9"/>
        <v>17397.763549194067</v>
      </c>
      <c r="AB15" s="42">
        <f t="shared" si="10"/>
        <v>10245.429478226439</v>
      </c>
      <c r="AD15" s="40">
        <f t="shared" si="11"/>
        <v>12827567.322523862</v>
      </c>
      <c r="AE15" s="119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0"/>
      <c r="I16" s="146">
        <f>'[2]Szenario 1'!$F16</f>
        <v>7</v>
      </c>
      <c r="J16" s="147">
        <f>'[2]Szenario 2'!$F16</f>
        <v>16</v>
      </c>
      <c r="K16" s="148">
        <f>'[2]Szenario 3'!$F16</f>
        <v>25</v>
      </c>
      <c r="L16" s="140"/>
      <c r="M16" s="23">
        <f>'[3]E-Auto'!$E14*(1/100)</f>
        <v>9.2705806451612929E-2</v>
      </c>
      <c r="O16" s="31">
        <f t="shared" si="1"/>
        <v>12744.38</v>
      </c>
      <c r="P16" s="35">
        <f t="shared" si="2"/>
        <v>1326.5531051999999</v>
      </c>
      <c r="Q16" s="140"/>
      <c r="R16" s="28">
        <f t="shared" si="3"/>
        <v>1</v>
      </c>
      <c r="S16" s="33">
        <f t="shared" si="4"/>
        <v>1</v>
      </c>
      <c r="T16" s="140"/>
      <c r="U16" s="39">
        <f t="shared" si="5"/>
        <v>8.6000814197640121E-2</v>
      </c>
      <c r="V16" s="33">
        <f t="shared" si="6"/>
        <v>4.0000000278113696E-3</v>
      </c>
      <c r="W16" s="140"/>
      <c r="X16" s="82">
        <f t="shared" ref="X16:X54" si="13">($AJ$11*$AG$8*S16*$AG$25+$AJ$9*$AG$8*$AG$24*S16+$AG$15*$AG$16*R16*$AG$24)</f>
        <v>7725</v>
      </c>
      <c r="Y16" s="41">
        <f t="shared" si="7"/>
        <v>12647726.399655363</v>
      </c>
      <c r="Z16" s="41">
        <f t="shared" si="8"/>
        <v>266305.42980077595</v>
      </c>
      <c r="AA16" s="41">
        <f t="shared" si="9"/>
        <v>17193.29229938456</v>
      </c>
      <c r="AB16" s="42">
        <f t="shared" si="10"/>
        <v>10342.732689685738</v>
      </c>
      <c r="AD16" s="40">
        <f t="shared" si="11"/>
        <v>12949292.85444521</v>
      </c>
      <c r="AE16" s="119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0"/>
      <c r="I17" s="146">
        <f>'[2]Szenario 1'!$F17</f>
        <v>7</v>
      </c>
      <c r="J17" s="147">
        <f>'[2]Szenario 2'!$F17</f>
        <v>16</v>
      </c>
      <c r="K17" s="148">
        <f>'[2]Szenario 3'!$F17</f>
        <v>25</v>
      </c>
      <c r="L17" s="140"/>
      <c r="M17" s="23">
        <f>'[3]E-Auto'!$E15*(1/100)</f>
        <v>0.1215377419354839</v>
      </c>
      <c r="O17" s="31">
        <f t="shared" si="1"/>
        <v>12864.61</v>
      </c>
      <c r="P17" s="35">
        <f t="shared" si="2"/>
        <v>1339.0017194</v>
      </c>
      <c r="Q17" s="140"/>
      <c r="R17" s="28">
        <f t="shared" si="3"/>
        <v>1</v>
      </c>
      <c r="S17" s="33">
        <f t="shared" si="4"/>
        <v>1</v>
      </c>
      <c r="T17" s="140"/>
      <c r="U17" s="39">
        <f t="shared" si="5"/>
        <v>8.6000845359600092E-2</v>
      </c>
      <c r="V17" s="33">
        <f t="shared" si="6"/>
        <v>4.0000000288701034E-3</v>
      </c>
      <c r="W17" s="140"/>
      <c r="X17" s="82">
        <f t="shared" si="13"/>
        <v>7725</v>
      </c>
      <c r="Y17" s="41">
        <f t="shared" si="7"/>
        <v>12767047.285988409</v>
      </c>
      <c r="Z17" s="41">
        <f t="shared" si="8"/>
        <v>268817.45593097201</v>
      </c>
      <c r="AA17" s="41">
        <f t="shared" si="9"/>
        <v>16981.836818707285</v>
      </c>
      <c r="AB17" s="42">
        <f t="shared" si="10"/>
        <v>10440.035901145038</v>
      </c>
      <c r="AD17" s="40">
        <f t="shared" si="11"/>
        <v>13071011.614639234</v>
      </c>
      <c r="AE17" s="119"/>
      <c r="AF17" s="93" t="s">
        <v>16</v>
      </c>
      <c r="AG17" s="15"/>
      <c r="AH17" s="96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0"/>
      <c r="I18" s="146">
        <f>'[2]Szenario 1'!$F18</f>
        <v>7</v>
      </c>
      <c r="J18" s="147">
        <f>'[2]Szenario 2'!$F18</f>
        <v>16</v>
      </c>
      <c r="K18" s="148">
        <f>'[2]Szenario 3'!$F18</f>
        <v>25</v>
      </c>
      <c r="L18" s="140"/>
      <c r="M18" s="23">
        <f>'[3]E-Auto'!$E16*(1/100)</f>
        <v>0.15036967741935489</v>
      </c>
      <c r="O18" s="31">
        <f t="shared" si="1"/>
        <v>12984.84</v>
      </c>
      <c r="P18" s="35">
        <f t="shared" si="2"/>
        <v>1351.4503336</v>
      </c>
      <c r="Q18" s="140"/>
      <c r="R18" s="28">
        <f t="shared" si="3"/>
        <v>1</v>
      </c>
      <c r="S18" s="33">
        <f t="shared" si="4"/>
        <v>1</v>
      </c>
      <c r="T18" s="140"/>
      <c r="U18" s="39">
        <f t="shared" si="5"/>
        <v>8.6000877407616722E-2</v>
      </c>
      <c r="V18" s="33">
        <f t="shared" si="6"/>
        <v>4.0000000299587829E-3</v>
      </c>
      <c r="W18" s="140"/>
      <c r="X18" s="82">
        <f t="shared" si="13"/>
        <v>7725</v>
      </c>
      <c r="Y18" s="41">
        <f t="shared" si="7"/>
        <v>12886368.390895976</v>
      </c>
      <c r="Z18" s="41">
        <f t="shared" si="8"/>
        <v>271329.482061168</v>
      </c>
      <c r="AA18" s="41">
        <f t="shared" si="9"/>
        <v>16763.397107162211</v>
      </c>
      <c r="AB18" s="42">
        <f t="shared" si="10"/>
        <v>10537.339112604337</v>
      </c>
      <c r="AD18" s="40">
        <f t="shared" si="11"/>
        <v>13192723.60917691</v>
      </c>
      <c r="AE18" s="119"/>
      <c r="AF18" s="94"/>
      <c r="AG18" s="16">
        <v>60000</v>
      </c>
      <c r="AH18" s="96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0"/>
      <c r="I19" s="146">
        <f>'[2]Szenario 1'!$F19</f>
        <v>7</v>
      </c>
      <c r="J19" s="147">
        <f>'[2]Szenario 2'!$F19</f>
        <v>16</v>
      </c>
      <c r="K19" s="148">
        <f>'[2]Szenario 3'!$F19</f>
        <v>25</v>
      </c>
      <c r="L19" s="140"/>
      <c r="M19" s="23">
        <f>'[3]E-Auto'!$E17*(1/100)</f>
        <v>0.17920161290322587</v>
      </c>
      <c r="O19" s="31">
        <f t="shared" si="1"/>
        <v>13105.07</v>
      </c>
      <c r="P19" s="35">
        <f t="shared" si="2"/>
        <v>1363.8989477999999</v>
      </c>
      <c r="Q19" s="140"/>
      <c r="R19" s="28">
        <f t="shared" si="3"/>
        <v>1</v>
      </c>
      <c r="S19" s="33">
        <f t="shared" si="4"/>
        <v>1</v>
      </c>
      <c r="T19" s="140"/>
      <c r="U19" s="39">
        <f t="shared" si="5"/>
        <v>8.6000910358328991E-2</v>
      </c>
      <c r="V19" s="33">
        <f t="shared" si="6"/>
        <v>4.0000000310779649E-3</v>
      </c>
      <c r="W19" s="140"/>
      <c r="X19" s="82">
        <f t="shared" si="13"/>
        <v>7725</v>
      </c>
      <c r="Y19" s="41">
        <f t="shared" si="7"/>
        <v>13005689.720563598</v>
      </c>
      <c r="Z19" s="41">
        <f t="shared" si="8"/>
        <v>273841.508191364</v>
      </c>
      <c r="AA19" s="41">
        <f t="shared" si="9"/>
        <v>16537.973164749372</v>
      </c>
      <c r="AB19" s="42">
        <f t="shared" si="10"/>
        <v>10634.642324063636</v>
      </c>
      <c r="AD19" s="40">
        <f t="shared" si="11"/>
        <v>13314428.844243776</v>
      </c>
      <c r="AE19" s="119"/>
      <c r="AF19" s="95"/>
      <c r="AG19" s="15"/>
      <c r="AH19" s="96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0"/>
      <c r="I20" s="146">
        <f>'[2]Szenario 1'!$F20</f>
        <v>7</v>
      </c>
      <c r="J20" s="147">
        <f>'[2]Szenario 2'!$F20</f>
        <v>16</v>
      </c>
      <c r="K20" s="148">
        <f>'[2]Szenario 3'!$F20</f>
        <v>25</v>
      </c>
      <c r="L20" s="140"/>
      <c r="M20" s="23">
        <f>'[3]E-Auto'!$E18*(1/100)</f>
        <v>0.20803354838709684</v>
      </c>
      <c r="O20" s="31">
        <f t="shared" si="1"/>
        <v>13225.3</v>
      </c>
      <c r="P20" s="35">
        <f t="shared" si="2"/>
        <v>1376.3475619999999</v>
      </c>
      <c r="Q20" s="140"/>
      <c r="R20" s="28">
        <f t="shared" si="3"/>
        <v>1</v>
      </c>
      <c r="S20" s="33">
        <f t="shared" si="4"/>
        <v>1</v>
      </c>
      <c r="T20" s="140"/>
      <c r="U20" s="39">
        <f t="shared" si="5"/>
        <v>8.6000944228530635E-2</v>
      </c>
      <c r="V20" s="33">
        <f t="shared" si="6"/>
        <v>4.0000000322282167E-3</v>
      </c>
      <c r="W20" s="140"/>
      <c r="X20" s="82">
        <f t="shared" si="13"/>
        <v>7725</v>
      </c>
      <c r="Y20" s="41">
        <f t="shared" si="7"/>
        <v>13125011.281292422</v>
      </c>
      <c r="Z20" s="41">
        <f t="shared" si="8"/>
        <v>276353.53432155994</v>
      </c>
      <c r="AA20" s="41">
        <f t="shared" si="9"/>
        <v>16305.564991468746</v>
      </c>
      <c r="AB20" s="42">
        <f t="shared" si="10"/>
        <v>10731.945535522937</v>
      </c>
      <c r="AD20" s="40">
        <f t="shared" si="11"/>
        <v>13436127.326140974</v>
      </c>
      <c r="AE20" s="119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0"/>
      <c r="I21" s="146">
        <f>'[2]Szenario 1'!$F21</f>
        <v>7</v>
      </c>
      <c r="J21" s="147">
        <f>'[2]Szenario 2'!$F21</f>
        <v>16</v>
      </c>
      <c r="K21" s="148">
        <f>'[2]Szenario 3'!$F21</f>
        <v>25</v>
      </c>
      <c r="L21" s="140"/>
      <c r="M21" s="23">
        <f>'[3]E-Auto'!$E19*(1/100)</f>
        <v>0.23686548387096781</v>
      </c>
      <c r="O21" s="31">
        <f t="shared" si="1"/>
        <v>13345.53</v>
      </c>
      <c r="P21" s="35">
        <f t="shared" si="2"/>
        <v>1388.7961762</v>
      </c>
      <c r="Q21" s="140"/>
      <c r="R21" s="28">
        <f t="shared" si="3"/>
        <v>1</v>
      </c>
      <c r="S21" s="33">
        <f t="shared" si="4"/>
        <v>1</v>
      </c>
      <c r="T21" s="140"/>
      <c r="U21" s="39">
        <f t="shared" si="5"/>
        <v>8.6000979035170164E-2</v>
      </c>
      <c r="V21" s="33">
        <f t="shared" si="6"/>
        <v>4.0000000334101055E-3</v>
      </c>
      <c r="W21" s="140"/>
      <c r="X21" s="82">
        <f t="shared" si="13"/>
        <v>7725</v>
      </c>
      <c r="Y21" s="41">
        <f t="shared" si="7"/>
        <v>13244333.079500267</v>
      </c>
      <c r="Z21" s="41">
        <f t="shared" si="8"/>
        <v>278865.560451756</v>
      </c>
      <c r="AA21" s="41">
        <f t="shared" si="9"/>
        <v>16066.172587320349</v>
      </c>
      <c r="AB21" s="42">
        <f t="shared" si="10"/>
        <v>10829.248746982235</v>
      </c>
      <c r="AD21" s="40">
        <f t="shared" si="11"/>
        <v>13557819.061286325</v>
      </c>
      <c r="AE21" s="119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0"/>
      <c r="I22" s="146">
        <f>'[2]Szenario 1'!$F22</f>
        <v>7</v>
      </c>
      <c r="J22" s="147">
        <f>'[2]Szenario 2'!$F22</f>
        <v>16</v>
      </c>
      <c r="K22" s="148">
        <f>'[2]Szenario 3'!$F22</f>
        <v>25</v>
      </c>
      <c r="L22" s="140"/>
      <c r="M22" s="23">
        <f>'[3]E-Auto'!$E20*(1/100)</f>
        <v>0.26569741935483882</v>
      </c>
      <c r="O22" s="31">
        <f t="shared" si="1"/>
        <v>13465.76</v>
      </c>
      <c r="P22" s="35">
        <f t="shared" si="2"/>
        <v>1401.2447903999998</v>
      </c>
      <c r="Q22" s="140"/>
      <c r="R22" s="28">
        <f t="shared" si="3"/>
        <v>1</v>
      </c>
      <c r="S22" s="33">
        <f t="shared" si="4"/>
        <v>1</v>
      </c>
      <c r="T22" s="140"/>
      <c r="U22" s="39">
        <f t="shared" si="5"/>
        <v>8.6001014795350883E-2</v>
      </c>
      <c r="V22" s="33">
        <f t="shared" si="6"/>
        <v>4.0000000346242072E-3</v>
      </c>
      <c r="W22" s="140"/>
      <c r="X22" s="82">
        <f t="shared" si="13"/>
        <v>7725</v>
      </c>
      <c r="Y22" s="41">
        <f t="shared" si="7"/>
        <v>13363655.121722708</v>
      </c>
      <c r="Z22" s="41">
        <f t="shared" si="8"/>
        <v>281377.586581952</v>
      </c>
      <c r="AA22" s="41">
        <f t="shared" si="9"/>
        <v>15819.795952304166</v>
      </c>
      <c r="AB22" s="42">
        <f t="shared" si="10"/>
        <v>10926.551958441534</v>
      </c>
      <c r="AD22" s="40">
        <f t="shared" si="11"/>
        <v>13679504.056215405</v>
      </c>
      <c r="AE22" s="119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0"/>
      <c r="I23" s="146">
        <f>'[2]Szenario 1'!$F23</f>
        <v>7</v>
      </c>
      <c r="J23" s="147">
        <f>'[2]Szenario 2'!$F23</f>
        <v>16</v>
      </c>
      <c r="K23" s="148">
        <f>'[2]Szenario 3'!$F23</f>
        <v>25</v>
      </c>
      <c r="L23" s="140"/>
      <c r="M23" s="23">
        <f>'[3]E-Auto'!$E21*(1/100)</f>
        <v>0.29452935483870979</v>
      </c>
      <c r="O23" s="31">
        <f t="shared" si="1"/>
        <v>13585.99</v>
      </c>
      <c r="P23" s="35">
        <f t="shared" si="2"/>
        <v>1413.6934045999999</v>
      </c>
      <c r="Q23" s="140"/>
      <c r="R23" s="28">
        <f t="shared" si="3"/>
        <v>1</v>
      </c>
      <c r="S23" s="33">
        <f t="shared" si="4"/>
        <v>1</v>
      </c>
      <c r="T23" s="140"/>
      <c r="U23" s="39">
        <f t="shared" si="5"/>
        <v>8.6001051526330863E-2</v>
      </c>
      <c r="V23" s="33">
        <f t="shared" si="6"/>
        <v>4.000000035871103E-3</v>
      </c>
      <c r="W23" s="140"/>
      <c r="X23" s="82">
        <f t="shared" si="13"/>
        <v>7725</v>
      </c>
      <c r="Y23" s="41">
        <f t="shared" si="7"/>
        <v>13482977.41461415</v>
      </c>
      <c r="Z23" s="41">
        <f t="shared" si="8"/>
        <v>283889.61271214799</v>
      </c>
      <c r="AA23" s="41">
        <f t="shared" si="9"/>
        <v>15566.435086420204</v>
      </c>
      <c r="AB23" s="42">
        <f t="shared" si="10"/>
        <v>11023.855169900835</v>
      </c>
      <c r="AD23" s="40">
        <f t="shared" si="11"/>
        <v>13801182.31758262</v>
      </c>
      <c r="AE23" s="119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0"/>
      <c r="I24" s="146">
        <f>'[2]Szenario 1'!$F24</f>
        <v>7</v>
      </c>
      <c r="J24" s="147">
        <f>'[2]Szenario 2'!$F24</f>
        <v>16</v>
      </c>
      <c r="K24" s="148">
        <f>'[2]Szenario 3'!$F24</f>
        <v>25</v>
      </c>
      <c r="L24" s="140"/>
      <c r="M24" s="23">
        <f>'[3]E-Auto'!$E22*(1/100)</f>
        <v>0.32336129032258071</v>
      </c>
      <c r="O24" s="31">
        <f t="shared" si="1"/>
        <v>13706.220000000001</v>
      </c>
      <c r="P24" s="35">
        <f t="shared" si="2"/>
        <v>1426.1420188</v>
      </c>
      <c r="Q24" s="140"/>
      <c r="R24" s="28">
        <f t="shared" si="3"/>
        <v>1</v>
      </c>
      <c r="S24" s="33">
        <f t="shared" si="4"/>
        <v>1</v>
      </c>
      <c r="T24" s="140"/>
      <c r="U24" s="39">
        <f t="shared" si="5"/>
        <v>8.6001089245522966E-2</v>
      </c>
      <c r="V24" s="33">
        <f t="shared" si="6"/>
        <v>4.0000000371513767E-3</v>
      </c>
      <c r="W24" s="140"/>
      <c r="X24" s="82">
        <f t="shared" si="13"/>
        <v>7725</v>
      </c>
      <c r="Y24" s="41">
        <f t="shared" si="7"/>
        <v>13602299.964948883</v>
      </c>
      <c r="Z24" s="41">
        <f t="shared" si="8"/>
        <v>286401.63884234405</v>
      </c>
      <c r="AA24" s="41">
        <f t="shared" si="9"/>
        <v>15306.089989668466</v>
      </c>
      <c r="AB24" s="42">
        <f t="shared" si="10"/>
        <v>11121.158381360136</v>
      </c>
      <c r="AD24" s="40">
        <f t="shared" si="11"/>
        <v>13922853.852162255</v>
      </c>
      <c r="AE24" s="119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0"/>
      <c r="I25" s="146">
        <f>'[2]Szenario 1'!$F25</f>
        <v>7</v>
      </c>
      <c r="J25" s="147">
        <f>'[2]Szenario 2'!$F25</f>
        <v>16</v>
      </c>
      <c r="K25" s="148">
        <f>'[2]Szenario 3'!$F25</f>
        <v>25</v>
      </c>
      <c r="L25" s="140"/>
      <c r="M25" s="23">
        <f>'[3]E-Auto'!$E23*(1/100)</f>
        <v>0.35219322580645168</v>
      </c>
      <c r="O25" s="31">
        <f t="shared" si="1"/>
        <v>13826.45</v>
      </c>
      <c r="P25" s="35">
        <f t="shared" si="2"/>
        <v>1438.590633</v>
      </c>
      <c r="Q25" s="140"/>
      <c r="R25" s="28">
        <f t="shared" si="3"/>
        <v>1</v>
      </c>
      <c r="S25" s="33">
        <f t="shared" si="4"/>
        <v>1</v>
      </c>
      <c r="T25" s="140"/>
      <c r="U25" s="39">
        <f t="shared" si="5"/>
        <v>8.6001127970494848E-2</v>
      </c>
      <c r="V25" s="33">
        <f t="shared" si="6"/>
        <v>4.0000000384656179E-3</v>
      </c>
      <c r="W25" s="140"/>
      <c r="X25" s="82">
        <f t="shared" si="13"/>
        <v>7725</v>
      </c>
      <c r="Y25" s="41">
        <f t="shared" si="7"/>
        <v>13721622.779622173</v>
      </c>
      <c r="Z25" s="41">
        <f t="shared" si="8"/>
        <v>288913.66497253993</v>
      </c>
      <c r="AA25" s="41">
        <f t="shared" si="9"/>
        <v>15038.760662048942</v>
      </c>
      <c r="AB25" s="42">
        <f t="shared" si="10"/>
        <v>11218.461592819434</v>
      </c>
      <c r="AD25" s="40">
        <f t="shared" si="11"/>
        <v>14044518.666849582</v>
      </c>
      <c r="AE25" s="119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0"/>
      <c r="I26" s="146">
        <f>'[2]Szenario 1'!$F26</f>
        <v>7</v>
      </c>
      <c r="J26" s="147">
        <f>'[2]Szenario 2'!$F26</f>
        <v>16</v>
      </c>
      <c r="K26" s="148">
        <f>'[2]Szenario 3'!$F26</f>
        <v>25</v>
      </c>
      <c r="L26" s="140"/>
      <c r="M26" s="23">
        <f>'[3]E-Auto'!$E24*(1/100)</f>
        <v>0.38102516129032266</v>
      </c>
      <c r="O26" s="31">
        <f t="shared" si="1"/>
        <v>13946.68</v>
      </c>
      <c r="P26" s="35">
        <f t="shared" si="2"/>
        <v>1451.0392471999999</v>
      </c>
      <c r="Q26" s="140"/>
      <c r="R26" s="28">
        <f t="shared" si="3"/>
        <v>1</v>
      </c>
      <c r="S26" s="33">
        <f t="shared" si="4"/>
        <v>1</v>
      </c>
      <c r="T26" s="140"/>
      <c r="U26" s="39">
        <f t="shared" si="5"/>
        <v>8.6001167718968929E-2</v>
      </c>
      <c r="V26" s="33">
        <f t="shared" si="6"/>
        <v>4.0000000398144244E-3</v>
      </c>
      <c r="W26" s="140"/>
      <c r="X26" s="82">
        <f t="shared" si="13"/>
        <v>7725</v>
      </c>
      <c r="Y26" s="41">
        <f t="shared" si="7"/>
        <v>13840945.865651313</v>
      </c>
      <c r="Z26" s="41">
        <f t="shared" si="8"/>
        <v>291425.69110273599</v>
      </c>
      <c r="AA26" s="41">
        <f t="shared" si="9"/>
        <v>14764.447103561646</v>
      </c>
      <c r="AB26" s="42">
        <f t="shared" si="10"/>
        <v>11315.764804278731</v>
      </c>
      <c r="AD26" s="40">
        <f t="shared" si="11"/>
        <v>14166176.76866189</v>
      </c>
      <c r="AE26" s="119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0"/>
      <c r="I27" s="146">
        <f>'[2]Szenario 1'!$F27</f>
        <v>7</v>
      </c>
      <c r="J27" s="147">
        <f>'[2]Szenario 2'!$F27</f>
        <v>16</v>
      </c>
      <c r="K27" s="148">
        <f>'[2]Szenario 3'!$F27</f>
        <v>25</v>
      </c>
      <c r="L27" s="140"/>
      <c r="M27" s="23">
        <f>'[3]E-Auto'!$E25*(1/100)</f>
        <v>0.40985709677419369</v>
      </c>
      <c r="O27" s="31">
        <f t="shared" si="1"/>
        <v>14066.91</v>
      </c>
      <c r="P27" s="35">
        <f t="shared" si="2"/>
        <v>1463.4878613999999</v>
      </c>
      <c r="Q27" s="140"/>
      <c r="R27" s="28">
        <f t="shared" si="3"/>
        <v>1</v>
      </c>
      <c r="S27" s="33">
        <f t="shared" si="4"/>
        <v>1</v>
      </c>
      <c r="T27" s="140"/>
      <c r="U27" s="39">
        <f t="shared" si="5"/>
        <v>8.6001208508822397E-2</v>
      </c>
      <c r="V27" s="33">
        <f t="shared" si="6"/>
        <v>4.0000000411983955E-3</v>
      </c>
      <c r="W27" s="140"/>
      <c r="X27" s="82">
        <f t="shared" si="13"/>
        <v>7725</v>
      </c>
      <c r="Y27" s="41">
        <f t="shared" si="7"/>
        <v>13960269.230176702</v>
      </c>
      <c r="Z27" s="41">
        <f t="shared" si="8"/>
        <v>293937.71723293205</v>
      </c>
      <c r="AA27" s="41">
        <f t="shared" si="9"/>
        <v>14483.14931420657</v>
      </c>
      <c r="AB27" s="42">
        <f t="shared" si="10"/>
        <v>11413.068015738032</v>
      </c>
      <c r="AD27" s="40">
        <f t="shared" si="11"/>
        <v>14287828.164739577</v>
      </c>
      <c r="AE27" s="119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0"/>
      <c r="I28" s="146">
        <f>'[2]Szenario 1'!$F28</f>
        <v>7</v>
      </c>
      <c r="J28" s="147">
        <f>'[2]Szenario 2'!$F28</f>
        <v>16</v>
      </c>
      <c r="K28" s="148">
        <f>'[2]Szenario 3'!$F28</f>
        <v>25</v>
      </c>
      <c r="L28" s="140"/>
      <c r="M28" s="23">
        <f>'[3]E-Auto'!$E26*(1/100)</f>
        <v>0.43868903225806466</v>
      </c>
      <c r="O28" s="31">
        <f t="shared" si="1"/>
        <v>14187.14</v>
      </c>
      <c r="P28" s="35">
        <f t="shared" si="2"/>
        <v>1475.9364755999998</v>
      </c>
      <c r="Q28" s="140"/>
      <c r="R28" s="28">
        <f t="shared" si="3"/>
        <v>1</v>
      </c>
      <c r="S28" s="33">
        <f t="shared" si="4"/>
        <v>1</v>
      </c>
      <c r="T28" s="140"/>
      <c r="U28" s="39">
        <f t="shared" si="5"/>
        <v>8.6001250358087256E-2</v>
      </c>
      <c r="V28" s="33">
        <f t="shared" si="6"/>
        <v>4.0000000426181374E-3</v>
      </c>
      <c r="W28" s="140"/>
      <c r="X28" s="82">
        <f t="shared" si="13"/>
        <v>7725</v>
      </c>
      <c r="Y28" s="41">
        <f t="shared" si="7"/>
        <v>14079592.880462917</v>
      </c>
      <c r="Z28" s="41">
        <f t="shared" si="8"/>
        <v>296449.74336312799</v>
      </c>
      <c r="AA28" s="41">
        <f t="shared" si="9"/>
        <v>14194.867293983709</v>
      </c>
      <c r="AB28" s="42">
        <f t="shared" si="10"/>
        <v>11510.371227197331</v>
      </c>
      <c r="AD28" s="40">
        <f t="shared" si="11"/>
        <v>14409472.862347225</v>
      </c>
      <c r="AE28" s="119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0"/>
      <c r="I29" s="146">
        <f>'[2]Szenario 1'!$F29</f>
        <v>7</v>
      </c>
      <c r="J29" s="147">
        <f>'[2]Szenario 2'!$F29</f>
        <v>16</v>
      </c>
      <c r="K29" s="148">
        <f>'[2]Szenario 3'!$F29</f>
        <v>25</v>
      </c>
      <c r="L29" s="140"/>
      <c r="M29" s="23">
        <f>'[3]E-Auto'!$E27*(1/100)</f>
        <v>0.46752096774193563</v>
      </c>
      <c r="O29" s="31">
        <f t="shared" si="1"/>
        <v>14307.369999999999</v>
      </c>
      <c r="P29" s="35">
        <f t="shared" si="2"/>
        <v>1488.3850897999998</v>
      </c>
      <c r="Q29" s="140"/>
      <c r="R29" s="28">
        <f t="shared" si="3"/>
        <v>1</v>
      </c>
      <c r="S29" s="33">
        <f t="shared" si="4"/>
        <v>1</v>
      </c>
      <c r="T29" s="140"/>
      <c r="U29" s="39">
        <f t="shared" si="5"/>
        <v>8.6001293284950264E-2</v>
      </c>
      <c r="V29" s="33">
        <f t="shared" si="6"/>
        <v>4.0000000440742617E-3</v>
      </c>
      <c r="W29" s="140"/>
      <c r="X29" s="82">
        <f t="shared" si="13"/>
        <v>7725</v>
      </c>
      <c r="Y29" s="41">
        <f t="shared" si="7"/>
        <v>14198916.823899787</v>
      </c>
      <c r="Z29" s="41">
        <f t="shared" si="8"/>
        <v>298961.76949332398</v>
      </c>
      <c r="AA29" s="41">
        <f t="shared" si="9"/>
        <v>13899.601042893073</v>
      </c>
      <c r="AB29" s="42">
        <f t="shared" si="10"/>
        <v>11607.674438656632</v>
      </c>
      <c r="AD29" s="40">
        <f t="shared" si="11"/>
        <v>14531110.868874662</v>
      </c>
      <c r="AE29" s="119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0"/>
      <c r="I30" s="146">
        <f>'[2]Szenario 1'!$F30</f>
        <v>7</v>
      </c>
      <c r="J30" s="147">
        <f>'[2]Szenario 2'!$F30</f>
        <v>16</v>
      </c>
      <c r="K30" s="148">
        <f>'[2]Szenario 3'!$F30</f>
        <v>25</v>
      </c>
      <c r="L30" s="140"/>
      <c r="M30" s="23">
        <f>'[3]E-Auto'!$E28*(1/100)</f>
        <v>0.49635290322580661</v>
      </c>
      <c r="O30" s="31">
        <f t="shared" si="1"/>
        <v>14427.6</v>
      </c>
      <c r="P30" s="35">
        <f t="shared" si="2"/>
        <v>1500.8337039999999</v>
      </c>
      <c r="Q30" s="140"/>
      <c r="R30" s="28">
        <f t="shared" si="3"/>
        <v>1</v>
      </c>
      <c r="S30" s="33">
        <f t="shared" si="4"/>
        <v>1</v>
      </c>
      <c r="T30" s="140"/>
      <c r="U30" s="39">
        <f t="shared" si="5"/>
        <v>8.6001337307752973E-2</v>
      </c>
      <c r="V30" s="33">
        <f t="shared" si="6"/>
        <v>4.000000045567385E-3</v>
      </c>
      <c r="W30" s="140"/>
      <c r="X30" s="82">
        <f t="shared" si="13"/>
        <v>7725</v>
      </c>
      <c r="Y30" s="41">
        <f t="shared" si="7"/>
        <v>14318241.068003451</v>
      </c>
      <c r="Z30" s="41">
        <f t="shared" si="8"/>
        <v>301473.79562352004</v>
      </c>
      <c r="AA30" s="41">
        <f t="shared" si="9"/>
        <v>13597.350560934658</v>
      </c>
      <c r="AB30" s="42">
        <f t="shared" si="10"/>
        <v>11704.977650115929</v>
      </c>
      <c r="AD30" s="40">
        <f t="shared" si="11"/>
        <v>14652742.191838022</v>
      </c>
      <c r="AE30" s="119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0"/>
      <c r="I31" s="146">
        <f>'[2]Szenario 1'!$F31</f>
        <v>7</v>
      </c>
      <c r="J31" s="147">
        <f>'[2]Szenario 2'!$F31</f>
        <v>16</v>
      </c>
      <c r="K31" s="148">
        <f>'[2]Szenario 3'!$F31</f>
        <v>25</v>
      </c>
      <c r="L31" s="140"/>
      <c r="M31" s="23">
        <f>'[3]E-Auto'!$E29*(1/100)</f>
        <v>0.52518483870967758</v>
      </c>
      <c r="O31" s="31">
        <f t="shared" si="1"/>
        <v>14547.83</v>
      </c>
      <c r="P31" s="35">
        <f t="shared" si="2"/>
        <v>1513.2823182</v>
      </c>
      <c r="Q31" s="140"/>
      <c r="R31" s="28">
        <f t="shared" si="3"/>
        <v>1</v>
      </c>
      <c r="S31" s="33">
        <f t="shared" si="4"/>
        <v>1</v>
      </c>
      <c r="T31" s="140"/>
      <c r="U31" s="39">
        <f t="shared" si="5"/>
        <v>8.6001382444991711E-2</v>
      </c>
      <c r="V31" s="33">
        <f t="shared" si="6"/>
        <v>4.0000000470981267E-3</v>
      </c>
      <c r="W31" s="140"/>
      <c r="X31" s="82">
        <f t="shared" si="13"/>
        <v>7725</v>
      </c>
      <c r="Y31" s="41">
        <f t="shared" si="7"/>
        <v>14437565.620417437</v>
      </c>
      <c r="Z31" s="41">
        <f t="shared" si="8"/>
        <v>303985.82175371598</v>
      </c>
      <c r="AA31" s="41">
        <f t="shared" si="9"/>
        <v>13288.11584810846</v>
      </c>
      <c r="AB31" s="42">
        <f t="shared" si="10"/>
        <v>11802.280861575229</v>
      </c>
      <c r="AD31" s="40">
        <f t="shared" si="11"/>
        <v>14774366.838880837</v>
      </c>
      <c r="AE31" s="119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0"/>
      <c r="I32" s="146">
        <f>'[2]Szenario 1'!$F32</f>
        <v>7</v>
      </c>
      <c r="J32" s="147">
        <f>'[2]Szenario 2'!$F32</f>
        <v>16</v>
      </c>
      <c r="K32" s="148">
        <f>'[2]Szenario 3'!$F32</f>
        <v>25</v>
      </c>
      <c r="L32" s="140"/>
      <c r="M32" s="23">
        <f>'[3]E-Auto'!$E30*(1/100)</f>
        <v>0.55401677419354856</v>
      </c>
      <c r="O32" s="31">
        <f t="shared" si="1"/>
        <v>14668.06</v>
      </c>
      <c r="P32" s="35">
        <f t="shared" si="2"/>
        <v>1525.7309323999998</v>
      </c>
      <c r="Q32" s="140"/>
      <c r="R32" s="28">
        <f t="shared" si="3"/>
        <v>1</v>
      </c>
      <c r="S32" s="33">
        <f t="shared" si="4"/>
        <v>1</v>
      </c>
      <c r="T32" s="140"/>
      <c r="U32" s="39">
        <f t="shared" si="5"/>
        <v>8.6001428715317574E-2</v>
      </c>
      <c r="V32" s="33">
        <f t="shared" si="6"/>
        <v>4.0000000486671156E-3</v>
      </c>
      <c r="W32" s="140"/>
      <c r="X32" s="82">
        <f t="shared" si="13"/>
        <v>7725</v>
      </c>
      <c r="Y32" s="41">
        <f t="shared" si="7"/>
        <v>14556890.488913732</v>
      </c>
      <c r="Z32" s="41">
        <f t="shared" si="8"/>
        <v>306497.84788391198</v>
      </c>
      <c r="AA32" s="41">
        <f t="shared" si="9"/>
        <v>12971.896904414485</v>
      </c>
      <c r="AB32" s="42">
        <f t="shared" si="10"/>
        <v>11899.584073034526</v>
      </c>
      <c r="AD32" s="40">
        <f t="shared" si="11"/>
        <v>14895984.817775093</v>
      </c>
      <c r="AE32" s="119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0"/>
      <c r="I33" s="146">
        <f>'[2]Szenario 1'!$F33</f>
        <v>7</v>
      </c>
      <c r="J33" s="147">
        <f>'[2]Szenario 2'!$F33</f>
        <v>16</v>
      </c>
      <c r="K33" s="148">
        <f>'[2]Szenario 3'!$F33</f>
        <v>25</v>
      </c>
      <c r="L33" s="140"/>
      <c r="M33" s="23">
        <f>'[3]E-Auto'!$E31*(1/100)</f>
        <v>0.58284870967741953</v>
      </c>
      <c r="O33" s="31">
        <f t="shared" si="1"/>
        <v>14788.29</v>
      </c>
      <c r="P33" s="35">
        <f t="shared" si="2"/>
        <v>1538.1795466000001</v>
      </c>
      <c r="Q33" s="140"/>
      <c r="R33" s="28">
        <f t="shared" si="3"/>
        <v>1</v>
      </c>
      <c r="S33" s="33">
        <f t="shared" si="4"/>
        <v>1</v>
      </c>
      <c r="T33" s="140"/>
      <c r="U33" s="39">
        <f t="shared" si="5"/>
        <v>8.6001476137536462E-2</v>
      </c>
      <c r="V33" s="33">
        <f t="shared" si="6"/>
        <v>4.000000050274983E-3</v>
      </c>
      <c r="W33" s="140"/>
      <c r="X33" s="82">
        <f t="shared" si="13"/>
        <v>7725</v>
      </c>
      <c r="Y33" s="41">
        <f t="shared" si="7"/>
        <v>14676215.681393851</v>
      </c>
      <c r="Z33" s="41">
        <f t="shared" si="8"/>
        <v>309009.87401410798</v>
      </c>
      <c r="AA33" s="41">
        <f t="shared" si="9"/>
        <v>12648.693729852734</v>
      </c>
      <c r="AB33" s="42">
        <f t="shared" si="10"/>
        <v>11996.887284493831</v>
      </c>
      <c r="AD33" s="40">
        <f t="shared" si="11"/>
        <v>15017596.136422304</v>
      </c>
      <c r="AE33" s="119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0"/>
      <c r="I34" s="146">
        <f>'[2]Szenario 1'!$F34</f>
        <v>7</v>
      </c>
      <c r="J34" s="147">
        <f>'[2]Szenario 2'!$F34</f>
        <v>16</v>
      </c>
      <c r="K34" s="148">
        <f>'[2]Szenario 3'!$F34</f>
        <v>25</v>
      </c>
      <c r="L34" s="140"/>
      <c r="M34" s="23">
        <f>'[3]E-Auto'!$E32*(1/100)</f>
        <v>0.6116806451612905</v>
      </c>
      <c r="O34" s="31">
        <f t="shared" si="1"/>
        <v>14908.52</v>
      </c>
      <c r="P34" s="35">
        <f t="shared" si="2"/>
        <v>1550.6281607999999</v>
      </c>
      <c r="Q34" s="140"/>
      <c r="R34" s="28">
        <f t="shared" si="3"/>
        <v>1</v>
      </c>
      <c r="S34" s="33">
        <f t="shared" si="4"/>
        <v>1</v>
      </c>
      <c r="T34" s="140"/>
      <c r="U34" s="39">
        <f t="shared" si="5"/>
        <v>8.6001524730609055E-2</v>
      </c>
      <c r="V34" s="33">
        <f t="shared" si="6"/>
        <v>4.0000000519223658E-3</v>
      </c>
      <c r="W34" s="140"/>
      <c r="X34" s="82">
        <f t="shared" si="13"/>
        <v>7725</v>
      </c>
      <c r="Y34" s="41">
        <f t="shared" si="7"/>
        <v>14795541.205889909</v>
      </c>
      <c r="Z34" s="41">
        <f t="shared" si="8"/>
        <v>311521.90014430397</v>
      </c>
      <c r="AA34" s="41">
        <f t="shared" si="9"/>
        <v>12318.506324423201</v>
      </c>
      <c r="AB34" s="42">
        <f t="shared" si="10"/>
        <v>12094.190495953128</v>
      </c>
      <c r="AD34" s="40">
        <f t="shared" si="11"/>
        <v>15139200.802854588</v>
      </c>
      <c r="AE34" s="119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0"/>
      <c r="I35" s="146">
        <f>'[2]Szenario 1'!$F35</f>
        <v>7</v>
      </c>
      <c r="J35" s="147">
        <f>'[2]Szenario 2'!$F35</f>
        <v>16</v>
      </c>
      <c r="K35" s="148">
        <f>'[2]Szenario 3'!$F35</f>
        <v>25</v>
      </c>
      <c r="L35" s="140"/>
      <c r="M35" s="23">
        <f>'[3]E-Auto'!$E33*(1/100)</f>
        <v>0.64051258064516148</v>
      </c>
      <c r="O35" s="31">
        <f t="shared" si="1"/>
        <v>15028.75</v>
      </c>
      <c r="P35" s="35">
        <f t="shared" si="2"/>
        <v>1563.076775</v>
      </c>
      <c r="Q35" s="140"/>
      <c r="R35" s="28">
        <f t="shared" si="3"/>
        <v>1</v>
      </c>
      <c r="S35" s="33">
        <f t="shared" si="4"/>
        <v>1</v>
      </c>
      <c r="T35" s="140"/>
      <c r="U35" s="39">
        <f t="shared" si="5"/>
        <v>8.60015745136508E-2</v>
      </c>
      <c r="V35" s="33">
        <f t="shared" si="6"/>
        <v>4.0000000536099057E-3</v>
      </c>
      <c r="W35" s="140"/>
      <c r="X35" s="82">
        <f t="shared" si="13"/>
        <v>7725</v>
      </c>
      <c r="Y35" s="41">
        <f t="shared" si="7"/>
        <v>14914867.070565691</v>
      </c>
      <c r="Z35" s="41">
        <f t="shared" si="8"/>
        <v>314033.92627449997</v>
      </c>
      <c r="AA35" s="41">
        <f t="shared" si="9"/>
        <v>11981.334688125886</v>
      </c>
      <c r="AB35" s="42">
        <f t="shared" si="10"/>
        <v>12191.493707412426</v>
      </c>
      <c r="AD35" s="40">
        <f t="shared" si="11"/>
        <v>15260798.82523573</v>
      </c>
      <c r="AE35" s="119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0"/>
      <c r="I36" s="146">
        <f>'[2]Szenario 1'!$F36</f>
        <v>7</v>
      </c>
      <c r="J36" s="147">
        <f>'[2]Szenario 2'!$F36</f>
        <v>16</v>
      </c>
      <c r="K36" s="148">
        <f>'[2]Szenario 3'!$F36</f>
        <v>25</v>
      </c>
      <c r="L36" s="140"/>
      <c r="M36" s="23">
        <f>'[3]E-Auto'!$E34*(1/100)</f>
        <v>0.66934451612903245</v>
      </c>
      <c r="O36" s="31">
        <f t="shared" si="1"/>
        <v>15148.98</v>
      </c>
      <c r="P36" s="35">
        <f t="shared" si="2"/>
        <v>1575.5253891999998</v>
      </c>
      <c r="Q36" s="140"/>
      <c r="R36" s="28">
        <f t="shared" si="3"/>
        <v>1</v>
      </c>
      <c r="S36" s="33">
        <f t="shared" si="4"/>
        <v>1</v>
      </c>
      <c r="T36" s="140"/>
      <c r="U36" s="39">
        <f t="shared" si="5"/>
        <v>8.600162550593192E-2</v>
      </c>
      <c r="V36" s="33">
        <f t="shared" si="6"/>
        <v>4.0000000553382506E-3</v>
      </c>
      <c r="W36" s="140"/>
      <c r="X36" s="82">
        <f t="shared" si="13"/>
        <v>7725</v>
      </c>
      <c r="Y36" s="41">
        <f t="shared" si="7"/>
        <v>15034193.283717722</v>
      </c>
      <c r="Z36" s="41">
        <f t="shared" si="8"/>
        <v>316545.95240469597</v>
      </c>
      <c r="AA36" s="41">
        <f t="shared" si="9"/>
        <v>11637.178820960793</v>
      </c>
      <c r="AB36" s="42">
        <f t="shared" si="10"/>
        <v>12288.796918871727</v>
      </c>
      <c r="AD36" s="40">
        <f t="shared" si="11"/>
        <v>15382390.211862249</v>
      </c>
      <c r="AE36" s="119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0"/>
      <c r="I37" s="146">
        <f>'[2]Szenario 1'!$F37</f>
        <v>7</v>
      </c>
      <c r="J37" s="147">
        <f>'[2]Szenario 2'!$F37</f>
        <v>16</v>
      </c>
      <c r="K37" s="148">
        <f>'[2]Szenario 3'!$F37</f>
        <v>25</v>
      </c>
      <c r="L37" s="140"/>
      <c r="M37" s="23">
        <f>'[3]E-Auto'!$E35*(1/100)</f>
        <v>0.69817645161290343</v>
      </c>
      <c r="O37" s="31">
        <f t="shared" si="1"/>
        <v>15269.21</v>
      </c>
      <c r="P37" s="35">
        <f t="shared" si="2"/>
        <v>1587.9740033999999</v>
      </c>
      <c r="Q37" s="140"/>
      <c r="R37" s="28">
        <f t="shared" si="3"/>
        <v>1</v>
      </c>
      <c r="S37" s="33">
        <f t="shared" si="4"/>
        <v>1</v>
      </c>
      <c r="T37" s="140"/>
      <c r="U37" s="39">
        <f t="shared" si="5"/>
        <v>8.6001677726877432E-2</v>
      </c>
      <c r="V37" s="33">
        <f t="shared" si="6"/>
        <v>4.0000000571080536E-3</v>
      </c>
      <c r="W37" s="140"/>
      <c r="X37" s="82">
        <f t="shared" si="13"/>
        <v>7725</v>
      </c>
      <c r="Y37" s="41">
        <f t="shared" si="7"/>
        <v>15153519.853776339</v>
      </c>
      <c r="Z37" s="41">
        <f t="shared" si="8"/>
        <v>319057.97853489191</v>
      </c>
      <c r="AA37" s="41">
        <f t="shared" si="9"/>
        <v>11286.038722927919</v>
      </c>
      <c r="AB37" s="42">
        <f t="shared" si="10"/>
        <v>12386.100130331028</v>
      </c>
      <c r="AD37" s="40">
        <f t="shared" si="11"/>
        <v>15503974.971164491</v>
      </c>
      <c r="AE37" s="119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0"/>
      <c r="I38" s="146">
        <f>'[2]Szenario 1'!$F38</f>
        <v>7</v>
      </c>
      <c r="J38" s="147">
        <f>'[2]Szenario 2'!$F38</f>
        <v>16</v>
      </c>
      <c r="K38" s="148">
        <f>'[2]Szenario 3'!$F38</f>
        <v>25</v>
      </c>
      <c r="L38" s="140"/>
      <c r="M38" s="23">
        <f>'[3]E-Auto'!$E36*(1/100)</f>
        <v>0.7270083870967744</v>
      </c>
      <c r="O38" s="31">
        <f t="shared" si="1"/>
        <v>15389.44</v>
      </c>
      <c r="P38" s="35">
        <f t="shared" si="2"/>
        <v>1600.4226176</v>
      </c>
      <c r="Q38" s="140"/>
      <c r="R38" s="28">
        <f t="shared" si="3"/>
        <v>1</v>
      </c>
      <c r="S38" s="33">
        <f t="shared" si="4"/>
        <v>1</v>
      </c>
      <c r="T38" s="140"/>
      <c r="U38" s="39">
        <f t="shared" si="5"/>
        <v>8.6001731196067147E-2</v>
      </c>
      <c r="V38" s="33">
        <f t="shared" si="6"/>
        <v>4.0000000589199714E-3</v>
      </c>
      <c r="W38" s="140"/>
      <c r="X38" s="82">
        <f t="shared" si="13"/>
        <v>7725</v>
      </c>
      <c r="Y38" s="41">
        <f t="shared" si="7"/>
        <v>15272846.789306756</v>
      </c>
      <c r="Z38" s="41">
        <f t="shared" si="8"/>
        <v>321570.00466508802</v>
      </c>
      <c r="AA38" s="41">
        <f t="shared" si="9"/>
        <v>10927.914394027272</v>
      </c>
      <c r="AB38" s="42">
        <f t="shared" si="10"/>
        <v>12483.403341790325</v>
      </c>
      <c r="AD38" s="40">
        <f t="shared" si="11"/>
        <v>15625553.111707661</v>
      </c>
      <c r="AE38" s="119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0"/>
      <c r="I39" s="146">
        <f>'[2]Szenario 1'!$F39</f>
        <v>7</v>
      </c>
      <c r="J39" s="147">
        <f>'[2]Szenario 2'!$F39</f>
        <v>16</v>
      </c>
      <c r="K39" s="148">
        <f>'[2]Szenario 3'!$F39</f>
        <v>25</v>
      </c>
      <c r="L39" s="140"/>
      <c r="M39" s="23">
        <f>'[3]E-Auto'!$E37*(1/100)</f>
        <v>0.75584032258064537</v>
      </c>
      <c r="O39" s="31">
        <f t="shared" si="1"/>
        <v>15509.67</v>
      </c>
      <c r="P39" s="35">
        <f t="shared" si="2"/>
        <v>1612.8712317999998</v>
      </c>
      <c r="Q39" s="140"/>
      <c r="R39" s="28">
        <f t="shared" si="3"/>
        <v>1</v>
      </c>
      <c r="S39" s="33">
        <f t="shared" si="4"/>
        <v>1</v>
      </c>
      <c r="T39" s="140"/>
      <c r="U39" s="39">
        <f t="shared" si="5"/>
        <v>8.6001785933235611E-2</v>
      </c>
      <c r="V39" s="33">
        <f t="shared" si="6"/>
        <v>4.0000000607746666E-3</v>
      </c>
      <c r="W39" s="140"/>
      <c r="X39" s="82">
        <f t="shared" si="13"/>
        <v>7725</v>
      </c>
      <c r="Y39" s="41">
        <f t="shared" si="7"/>
        <v>15392174.099010138</v>
      </c>
      <c r="Z39" s="41">
        <f t="shared" si="8"/>
        <v>324082.03079528402</v>
      </c>
      <c r="AA39" s="41">
        <f t="shared" si="9"/>
        <v>10562.805834258839</v>
      </c>
      <c r="AB39" s="42">
        <f t="shared" si="10"/>
        <v>12580.706553249624</v>
      </c>
      <c r="AD39" s="40">
        <f t="shared" si="11"/>
        <v>15747124.64219293</v>
      </c>
      <c r="AE39" s="119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0"/>
      <c r="I40" s="146">
        <f>'[2]Szenario 1'!$F40</f>
        <v>7</v>
      </c>
      <c r="J40" s="147">
        <f>'[2]Szenario 2'!$F40</f>
        <v>16</v>
      </c>
      <c r="K40" s="148">
        <f>'[2]Szenario 3'!$F40</f>
        <v>25</v>
      </c>
      <c r="L40" s="140"/>
      <c r="M40" s="23">
        <f>'[3]E-Auto'!$E38*(1/100)</f>
        <v>0.78467225806451635</v>
      </c>
      <c r="O40" s="31">
        <f t="shared" si="1"/>
        <v>15629.9</v>
      </c>
      <c r="P40" s="35">
        <f t="shared" si="2"/>
        <v>1625.3198459999999</v>
      </c>
      <c r="Q40" s="140"/>
      <c r="R40" s="28">
        <f t="shared" si="3"/>
        <v>1</v>
      </c>
      <c r="S40" s="33">
        <f t="shared" si="4"/>
        <v>1</v>
      </c>
      <c r="T40" s="140"/>
      <c r="U40" s="39">
        <f t="shared" si="5"/>
        <v>8.6001841958272221E-2</v>
      </c>
      <c r="V40" s="33">
        <f t="shared" si="6"/>
        <v>4.000000062672808E-3</v>
      </c>
      <c r="W40" s="140"/>
      <c r="X40" s="82">
        <f t="shared" si="13"/>
        <v>7725</v>
      </c>
      <c r="Y40" s="41">
        <f t="shared" si="7"/>
        <v>15511501.791724684</v>
      </c>
      <c r="Z40" s="41">
        <f t="shared" si="8"/>
        <v>326594.05692547996</v>
      </c>
      <c r="AA40" s="41">
        <f t="shared" si="9"/>
        <v>10190.713043622629</v>
      </c>
      <c r="AB40" s="42">
        <f t="shared" si="10"/>
        <v>12678.009764708924</v>
      </c>
      <c r="AD40" s="40">
        <f t="shared" si="11"/>
        <v>15868689.571458494</v>
      </c>
      <c r="AE40" s="119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0"/>
      <c r="I41" s="146">
        <f>'[2]Szenario 1'!$F41</f>
        <v>7</v>
      </c>
      <c r="J41" s="147">
        <f>'[2]Szenario 2'!$F41</f>
        <v>16</v>
      </c>
      <c r="K41" s="148">
        <f>'[2]Szenario 3'!$F41</f>
        <v>25</v>
      </c>
      <c r="L41" s="140"/>
      <c r="M41" s="23">
        <f>'[3]E-Auto'!$E39*(1/100)</f>
        <v>0.81350419354838732</v>
      </c>
      <c r="O41" s="31">
        <f t="shared" si="1"/>
        <v>15750.130000000001</v>
      </c>
      <c r="P41" s="35">
        <f t="shared" si="2"/>
        <v>1637.7684601999999</v>
      </c>
      <c r="Q41" s="140"/>
      <c r="R41" s="28">
        <f t="shared" si="3"/>
        <v>1</v>
      </c>
      <c r="S41" s="33">
        <f t="shared" si="4"/>
        <v>1</v>
      </c>
      <c r="T41" s="140"/>
      <c r="U41" s="39">
        <f t="shared" si="5"/>
        <v>8.6001899291221082E-2</v>
      </c>
      <c r="V41" s="33">
        <f t="shared" si="6"/>
        <v>4.0000000646150695E-3</v>
      </c>
      <c r="W41" s="140"/>
      <c r="X41" s="82">
        <f t="shared" si="13"/>
        <v>7725</v>
      </c>
      <c r="Y41" s="41">
        <f t="shared" si="7"/>
        <v>15630829.876426667</v>
      </c>
      <c r="Z41" s="41">
        <f t="shared" si="8"/>
        <v>329106.08305567602</v>
      </c>
      <c r="AA41" s="41">
        <f t="shared" si="9"/>
        <v>9811.6360221186405</v>
      </c>
      <c r="AB41" s="42">
        <f t="shared" si="10"/>
        <v>12775.312976168223</v>
      </c>
      <c r="AD41" s="40">
        <f t="shared" si="11"/>
        <v>15990247.908480631</v>
      </c>
      <c r="AE41" s="119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0"/>
      <c r="I42" s="146">
        <f>'[2]Szenario 1'!$F42</f>
        <v>7</v>
      </c>
      <c r="J42" s="147">
        <f>'[2]Szenario 2'!$F42</f>
        <v>16</v>
      </c>
      <c r="K42" s="148">
        <f>'[2]Szenario 3'!$F42</f>
        <v>25</v>
      </c>
      <c r="L42" s="140"/>
      <c r="M42" s="23">
        <f>'[3]E-Auto'!$E40*(1/100)</f>
        <v>0.8423361290322583</v>
      </c>
      <c r="O42" s="31">
        <f t="shared" si="1"/>
        <v>15870.36</v>
      </c>
      <c r="P42" s="35">
        <f t="shared" si="2"/>
        <v>1650.2170744</v>
      </c>
      <c r="Q42" s="140"/>
      <c r="R42" s="28">
        <f t="shared" si="3"/>
        <v>1</v>
      </c>
      <c r="S42" s="33">
        <f t="shared" si="4"/>
        <v>1</v>
      </c>
      <c r="T42" s="140"/>
      <c r="U42" s="39">
        <f t="shared" si="5"/>
        <v>8.6001957952281133E-2</v>
      </c>
      <c r="V42" s="33">
        <f t="shared" si="6"/>
        <v>4.0000000666021284E-3</v>
      </c>
      <c r="W42" s="140"/>
      <c r="X42" s="82">
        <f t="shared" si="13"/>
        <v>7725</v>
      </c>
      <c r="Y42" s="41">
        <f t="shared" si="7"/>
        <v>15750158.362231532</v>
      </c>
      <c r="Z42" s="41">
        <f t="shared" si="8"/>
        <v>331618.10918587202</v>
      </c>
      <c r="AA42" s="41">
        <f t="shared" si="9"/>
        <v>9425.5747697468723</v>
      </c>
      <c r="AB42" s="42">
        <f t="shared" si="10"/>
        <v>12872.616187627522</v>
      </c>
      <c r="AD42" s="40">
        <f t="shared" si="11"/>
        <v>16111799.66237478</v>
      </c>
      <c r="AE42" s="119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0"/>
      <c r="I43" s="146">
        <f>'[2]Szenario 1'!$F43</f>
        <v>7</v>
      </c>
      <c r="J43" s="147">
        <f>'[2]Szenario 2'!$F43</f>
        <v>16</v>
      </c>
      <c r="K43" s="148">
        <f>'[2]Szenario 3'!$F43</f>
        <v>25</v>
      </c>
      <c r="L43" s="140"/>
      <c r="M43" s="23">
        <f>'[3]E-Auto'!$E41*(1/100)</f>
        <v>0.87116806451612927</v>
      </c>
      <c r="O43" s="31">
        <f t="shared" si="1"/>
        <v>15990.59</v>
      </c>
      <c r="P43" s="35">
        <f t="shared" si="2"/>
        <v>1662.6656885999998</v>
      </c>
      <c r="Q43" s="140"/>
      <c r="R43" s="28">
        <f t="shared" si="3"/>
        <v>1</v>
      </c>
      <c r="S43" s="33">
        <f t="shared" si="4"/>
        <v>1</v>
      </c>
      <c r="T43" s="140"/>
      <c r="U43" s="39">
        <f t="shared" si="5"/>
        <v>8.6002017961806065E-2</v>
      </c>
      <c r="V43" s="33">
        <f t="shared" si="6"/>
        <v>4.0000000686346683E-3</v>
      </c>
      <c r="W43" s="140"/>
      <c r="X43" s="82">
        <f t="shared" si="13"/>
        <v>7725</v>
      </c>
      <c r="Y43" s="41">
        <f t="shared" si="7"/>
        <v>15869487.25839497</v>
      </c>
      <c r="Z43" s="41">
        <f t="shared" si="8"/>
        <v>334130.13531606796</v>
      </c>
      <c r="AA43" s="41">
        <f t="shared" si="9"/>
        <v>9032.5292865073243</v>
      </c>
      <c r="AB43" s="42">
        <f t="shared" si="10"/>
        <v>12969.919399086824</v>
      </c>
      <c r="AD43" s="40">
        <f t="shared" si="11"/>
        <v>16233344.842396632</v>
      </c>
      <c r="AE43" s="119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0"/>
      <c r="I44" s="146">
        <f>'[2]Szenario 1'!$F44</f>
        <v>7</v>
      </c>
      <c r="J44" s="147">
        <f>'[2]Szenario 2'!$F44</f>
        <v>16</v>
      </c>
      <c r="K44" s="148">
        <f>'[2]Szenario 3'!$F44</f>
        <v>25</v>
      </c>
      <c r="L44" s="140"/>
      <c r="M44" s="23">
        <f>'[3]E-Auto'!$E42*(1/100)</f>
        <v>0.9</v>
      </c>
      <c r="O44" s="31">
        <f t="shared" si="1"/>
        <v>16110.82</v>
      </c>
      <c r="P44" s="35">
        <f t="shared" si="2"/>
        <v>1675.1143027999999</v>
      </c>
      <c r="Q44" s="140"/>
      <c r="R44" s="28">
        <f t="shared" si="3"/>
        <v>1</v>
      </c>
      <c r="S44" s="33">
        <f t="shared" si="4"/>
        <v>1</v>
      </c>
      <c r="T44" s="140"/>
      <c r="U44" s="39">
        <f t="shared" si="5"/>
        <v>8.6002079340304349E-2</v>
      </c>
      <c r="V44" s="33">
        <f t="shared" si="6"/>
        <v>4.0000000707133788E-3</v>
      </c>
      <c r="W44" s="140"/>
      <c r="X44" s="82">
        <f t="shared" si="13"/>
        <v>7725</v>
      </c>
      <c r="Y44" s="41">
        <f t="shared" si="7"/>
        <v>15988816.574313948</v>
      </c>
      <c r="Z44" s="41">
        <f t="shared" si="8"/>
        <v>336642.16144626401</v>
      </c>
      <c r="AA44" s="41">
        <f t="shared" si="9"/>
        <v>8632.4995724</v>
      </c>
      <c r="AB44" s="42">
        <f t="shared" si="10"/>
        <v>13067.222610546123</v>
      </c>
      <c r="AD44" s="40">
        <f t="shared" si="11"/>
        <v>16354883.457943158</v>
      </c>
      <c r="AE44" s="119"/>
      <c r="AF44" s="84" t="s">
        <v>44</v>
      </c>
      <c r="AG44" s="85"/>
      <c r="AH44" s="86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0"/>
      <c r="I45" s="146">
        <f>'[2]Szenario 1'!$F45</f>
        <v>7</v>
      </c>
      <c r="J45" s="147">
        <f>'[2]Szenario 2'!$F45</f>
        <v>16</v>
      </c>
      <c r="K45" s="148">
        <f>'[2]Szenario 3'!$F45</f>
        <v>25</v>
      </c>
      <c r="L45" s="140"/>
      <c r="M45" s="23">
        <f>'[3]E-Auto'!$E43*(1/100)</f>
        <v>0.928831935483871</v>
      </c>
      <c r="O45" s="31">
        <f t="shared" si="1"/>
        <v>16231.05</v>
      </c>
      <c r="P45" s="35">
        <f t="shared" si="2"/>
        <v>1687.5629169999997</v>
      </c>
      <c r="Q45" s="140"/>
      <c r="R45" s="28">
        <f t="shared" si="3"/>
        <v>1</v>
      </c>
      <c r="S45" s="33">
        <f t="shared" si="4"/>
        <v>1</v>
      </c>
      <c r="T45" s="140"/>
      <c r="U45" s="39">
        <f t="shared" si="5"/>
        <v>8.6002142108439275E-2</v>
      </c>
      <c r="V45" s="33">
        <f t="shared" si="6"/>
        <v>4.0000000728389537E-3</v>
      </c>
      <c r="W45" s="140"/>
      <c r="X45" s="82">
        <f t="shared" si="13"/>
        <v>7725</v>
      </c>
      <c r="Y45" s="41">
        <f t="shared" si="7"/>
        <v>16108146.319527835</v>
      </c>
      <c r="Z45" s="41">
        <f t="shared" si="8"/>
        <v>339154.18757645995</v>
      </c>
      <c r="AA45" s="41">
        <f t="shared" si="9"/>
        <v>8225.4856274248923</v>
      </c>
      <c r="AB45" s="42">
        <f t="shared" si="10"/>
        <v>13164.525822005418</v>
      </c>
      <c r="AD45" s="40">
        <f t="shared" si="11"/>
        <v>16476415.518553725</v>
      </c>
      <c r="AE45" s="119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0"/>
      <c r="I46" s="146">
        <f>'[2]Szenario 1'!$F46</f>
        <v>7</v>
      </c>
      <c r="J46" s="147">
        <f>'[2]Szenario 2'!$F46</f>
        <v>16</v>
      </c>
      <c r="K46" s="148">
        <f>'[2]Szenario 3'!$F46</f>
        <v>25</v>
      </c>
      <c r="L46" s="140"/>
      <c r="M46" s="23">
        <f>'[3]E-Auto'!$E44*(1/100)</f>
        <v>0.95766387096774197</v>
      </c>
      <c r="O46" s="31">
        <f t="shared" si="1"/>
        <v>16351.279999999999</v>
      </c>
      <c r="P46" s="35">
        <f t="shared" si="2"/>
        <v>1700.0115311999998</v>
      </c>
      <c r="Q46" s="140"/>
      <c r="R46" s="28">
        <f t="shared" si="3"/>
        <v>1</v>
      </c>
      <c r="S46" s="33">
        <f t="shared" si="4"/>
        <v>1</v>
      </c>
      <c r="T46" s="140"/>
      <c r="U46" s="39">
        <f t="shared" si="5"/>
        <v>8.6002206287028871E-2</v>
      </c>
      <c r="V46" s="33">
        <f t="shared" si="6"/>
        <v>4.0000000750120912E-3</v>
      </c>
      <c r="W46" s="140"/>
      <c r="X46" s="82">
        <f t="shared" si="13"/>
        <v>7725</v>
      </c>
      <c r="Y46" s="41">
        <f t="shared" si="7"/>
        <v>16227476.503719429</v>
      </c>
      <c r="Z46" s="41">
        <f t="shared" si="8"/>
        <v>341666.21370665595</v>
      </c>
      <c r="AA46" s="41">
        <f t="shared" si="9"/>
        <v>7811.4874515820065</v>
      </c>
      <c r="AB46" s="42">
        <f t="shared" si="10"/>
        <v>13261.829033464719</v>
      </c>
      <c r="AD46" s="40">
        <f t="shared" si="11"/>
        <v>16597941.033911129</v>
      </c>
      <c r="AE46" s="119"/>
      <c r="AF46" s="49"/>
      <c r="AG46" s="50">
        <f>'[4]Risikoschätzung '!$T$22</f>
        <v>1.6755952380952382E-6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0"/>
      <c r="I47" s="146">
        <f>'[2]Szenario 1'!$F47</f>
        <v>7</v>
      </c>
      <c r="J47" s="147">
        <f>'[2]Szenario 2'!$F47</f>
        <v>16</v>
      </c>
      <c r="K47" s="148">
        <f>'[2]Szenario 3'!$F47</f>
        <v>25</v>
      </c>
      <c r="L47" s="140"/>
      <c r="M47" s="23">
        <f>'[3]E-Auto'!$E45*(1/100)</f>
        <v>0.98649580645161294</v>
      </c>
      <c r="O47" s="31">
        <f t="shared" si="1"/>
        <v>16471.510000000002</v>
      </c>
      <c r="P47" s="35">
        <f t="shared" si="2"/>
        <v>1712.4601454000001</v>
      </c>
      <c r="Q47" s="140"/>
      <c r="R47" s="28">
        <f t="shared" si="3"/>
        <v>1</v>
      </c>
      <c r="S47" s="33">
        <f t="shared" si="4"/>
        <v>1</v>
      </c>
      <c r="T47" s="140"/>
      <c r="U47" s="39">
        <f t="shared" si="5"/>
        <v>8.6002271897045943E-2</v>
      </c>
      <c r="V47" s="33">
        <f t="shared" si="6"/>
        <v>4.0000000772334957E-3</v>
      </c>
      <c r="W47" s="140"/>
      <c r="X47" s="82">
        <f t="shared" si="13"/>
        <v>7725</v>
      </c>
      <c r="Y47" s="41">
        <f t="shared" si="7"/>
        <v>16346807.136716047</v>
      </c>
      <c r="Z47" s="41">
        <f t="shared" si="8"/>
        <v>344178.23983685207</v>
      </c>
      <c r="AA47" s="41">
        <f t="shared" si="9"/>
        <v>7390.5050448713428</v>
      </c>
      <c r="AB47" s="42">
        <f t="shared" si="10"/>
        <v>13359.132244924022</v>
      </c>
      <c r="AD47" s="40">
        <f t="shared" ref="AD47:AD54" si="14">SUM(X47:AB47)</f>
        <v>16719460.013842694</v>
      </c>
      <c r="AE47" s="119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0"/>
      <c r="I48" s="146">
        <f>'[2]Szenario 1'!$F48</f>
        <v>7</v>
      </c>
      <c r="J48" s="147">
        <f>'[2]Szenario 2'!$F48</f>
        <v>16</v>
      </c>
      <c r="K48" s="148">
        <f>'[2]Szenario 3'!$F48</f>
        <v>25</v>
      </c>
      <c r="L48" s="140"/>
      <c r="M48" s="23">
        <f>'[3]E-Auto'!$E46*(1/100)</f>
        <v>1</v>
      </c>
      <c r="O48" s="31">
        <f t="shared" si="1"/>
        <v>16591.739999999998</v>
      </c>
      <c r="P48" s="35">
        <f t="shared" si="2"/>
        <v>1724.9087595999997</v>
      </c>
      <c r="Q48" s="140"/>
      <c r="R48" s="28">
        <f t="shared" si="3"/>
        <v>1</v>
      </c>
      <c r="S48" s="33">
        <f t="shared" si="4"/>
        <v>1</v>
      </c>
      <c r="T48" s="140"/>
      <c r="U48" s="39">
        <f t="shared" si="5"/>
        <v>8.6002338959618133E-2</v>
      </c>
      <c r="V48" s="33">
        <f t="shared" si="6"/>
        <v>4.0000000795038784E-3</v>
      </c>
      <c r="W48" s="140"/>
      <c r="X48" s="82">
        <f t="shared" si="13"/>
        <v>7725</v>
      </c>
      <c r="Y48" s="41">
        <f t="shared" si="7"/>
        <v>16466138.228490595</v>
      </c>
      <c r="Z48" s="41">
        <f t="shared" si="8"/>
        <v>346690.26596704795</v>
      </c>
      <c r="AA48" s="41">
        <f t="shared" si="9"/>
        <v>7218.7342391999991</v>
      </c>
      <c r="AB48" s="42">
        <f t="shared" si="10"/>
        <v>13456.43545638332</v>
      </c>
      <c r="AD48" s="40">
        <f t="shared" si="14"/>
        <v>16841228.664153226</v>
      </c>
      <c r="AE48" s="119"/>
      <c r="AF48" s="84" t="s">
        <v>45</v>
      </c>
      <c r="AG48" s="85"/>
      <c r="AH48" s="86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0"/>
      <c r="I49" s="146">
        <f>'[2]Szenario 1'!$F49</f>
        <v>7</v>
      </c>
      <c r="J49" s="147">
        <f>'[2]Szenario 2'!$F49</f>
        <v>16</v>
      </c>
      <c r="K49" s="148">
        <f>'[2]Szenario 3'!$F49</f>
        <v>25</v>
      </c>
      <c r="L49" s="140"/>
      <c r="M49" s="23">
        <f>'[3]E-Auto'!$E47*(1/100)</f>
        <v>1</v>
      </c>
      <c r="O49" s="31">
        <f t="shared" si="1"/>
        <v>16711.97</v>
      </c>
      <c r="P49" s="35">
        <f t="shared" si="2"/>
        <v>1737.3573738</v>
      </c>
      <c r="Q49" s="140"/>
      <c r="R49" s="28">
        <f t="shared" si="3"/>
        <v>1</v>
      </c>
      <c r="S49" s="33">
        <f t="shared" si="4"/>
        <v>1</v>
      </c>
      <c r="T49" s="140"/>
      <c r="U49" s="39">
        <f t="shared" si="5"/>
        <v>8.6002407496027791E-2</v>
      </c>
      <c r="V49" s="33">
        <f t="shared" si="6"/>
        <v>4.0000000818239522E-3</v>
      </c>
      <c r="W49" s="140"/>
      <c r="X49" s="82">
        <f t="shared" si="13"/>
        <v>7725</v>
      </c>
      <c r="Y49" s="41">
        <f t="shared" si="7"/>
        <v>16585469.789162628</v>
      </c>
      <c r="Z49" s="41">
        <f t="shared" si="8"/>
        <v>349202.29209724406</v>
      </c>
      <c r="AA49" s="41">
        <f t="shared" si="9"/>
        <v>7271.0439076000002</v>
      </c>
      <c r="AB49" s="42">
        <f t="shared" si="10"/>
        <v>13553.738667842617</v>
      </c>
      <c r="AD49" s="40">
        <f t="shared" si="14"/>
        <v>16963221.863835316</v>
      </c>
      <c r="AE49" s="119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0"/>
      <c r="I50" s="146">
        <f>'[2]Szenario 1'!$F50</f>
        <v>7</v>
      </c>
      <c r="J50" s="147">
        <f>'[2]Szenario 2'!$F50</f>
        <v>16</v>
      </c>
      <c r="K50" s="148">
        <f>'[2]Szenario 3'!$F50</f>
        <v>25</v>
      </c>
      <c r="L50" s="140"/>
      <c r="M50" s="23">
        <f>'[3]E-Auto'!$E48*(1/100)</f>
        <v>1</v>
      </c>
      <c r="O50" s="31">
        <f t="shared" si="1"/>
        <v>16832.2</v>
      </c>
      <c r="P50" s="35">
        <f t="shared" si="2"/>
        <v>1749.8059880000001</v>
      </c>
      <c r="Q50" s="140"/>
      <c r="R50" s="28">
        <f t="shared" si="3"/>
        <v>1</v>
      </c>
      <c r="S50" s="33">
        <f t="shared" si="4"/>
        <v>1</v>
      </c>
      <c r="T50" s="140"/>
      <c r="U50" s="39">
        <f t="shared" si="5"/>
        <v>8.6002477527712118E-2</v>
      </c>
      <c r="V50" s="33">
        <f t="shared" si="6"/>
        <v>4.0000000841944371E-3</v>
      </c>
      <c r="W50" s="140"/>
      <c r="X50" s="82">
        <f t="shared" si="13"/>
        <v>7725</v>
      </c>
      <c r="Y50" s="41">
        <f t="shared" si="7"/>
        <v>16704801.828999445</v>
      </c>
      <c r="Z50" s="41">
        <f t="shared" si="8"/>
        <v>351714.31822743994</v>
      </c>
      <c r="AA50" s="41">
        <f t="shared" si="9"/>
        <v>7323.3535760000004</v>
      </c>
      <c r="AB50" s="42">
        <f t="shared" si="10"/>
        <v>13651.041879301922</v>
      </c>
      <c r="AD50" s="40">
        <f t="shared" si="14"/>
        <v>17085215.542682189</v>
      </c>
      <c r="AE50" s="119"/>
      <c r="AF50" s="49"/>
      <c r="AG50" s="50">
        <f>'[4]Risikoschätzung '!$T$21</f>
        <v>5.2261904761904761E-7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0"/>
      <c r="I51" s="146">
        <f>'[2]Szenario 1'!$F51</f>
        <v>7</v>
      </c>
      <c r="J51" s="147">
        <f>'[2]Szenario 2'!$F51</f>
        <v>16</v>
      </c>
      <c r="K51" s="148">
        <f>'[2]Szenario 3'!$F51</f>
        <v>25</v>
      </c>
      <c r="L51" s="140"/>
      <c r="M51" s="23">
        <f>'[3]E-Auto'!$E49*(1/100)</f>
        <v>1</v>
      </c>
      <c r="O51" s="31">
        <f t="shared" si="1"/>
        <v>16952.43</v>
      </c>
      <c r="P51" s="35">
        <f t="shared" si="2"/>
        <v>1762.2546021999999</v>
      </c>
      <c r="Q51" s="140"/>
      <c r="R51" s="28">
        <f t="shared" si="3"/>
        <v>1</v>
      </c>
      <c r="S51" s="33">
        <f t="shared" si="4"/>
        <v>1</v>
      </c>
      <c r="T51" s="140"/>
      <c r="U51" s="39">
        <f t="shared" si="5"/>
        <v>8.6002549076263035E-2</v>
      </c>
      <c r="V51" s="33">
        <f t="shared" si="6"/>
        <v>4.0000000866160582E-3</v>
      </c>
      <c r="W51" s="140"/>
      <c r="X51" s="82">
        <f t="shared" si="13"/>
        <v>7725</v>
      </c>
      <c r="Y51" s="41">
        <f t="shared" si="7"/>
        <v>16824134.358417116</v>
      </c>
      <c r="Z51" s="41">
        <f t="shared" si="8"/>
        <v>354226.344357636</v>
      </c>
      <c r="AA51" s="41">
        <f t="shared" si="9"/>
        <v>7375.6632443999997</v>
      </c>
      <c r="AB51" s="42">
        <f t="shared" si="10"/>
        <v>13748.345090761219</v>
      </c>
      <c r="AD51" s="40">
        <f t="shared" si="14"/>
        <v>17207209.711109914</v>
      </c>
      <c r="AE51" s="119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0"/>
      <c r="I52" s="146">
        <f>'[2]Szenario 1'!$F52</f>
        <v>7</v>
      </c>
      <c r="J52" s="147">
        <f>'[2]Szenario 2'!$F52</f>
        <v>16</v>
      </c>
      <c r="K52" s="148">
        <f>'[2]Szenario 3'!$F52</f>
        <v>25</v>
      </c>
      <c r="L52" s="140"/>
      <c r="M52" s="23">
        <f>'[3]E-Auto'!$E50*(1/100)</f>
        <v>1</v>
      </c>
      <c r="O52" s="31">
        <f t="shared" si="1"/>
        <v>17072.66</v>
      </c>
      <c r="P52" s="35">
        <f t="shared" si="2"/>
        <v>1774.7032164</v>
      </c>
      <c r="Q52" s="140"/>
      <c r="R52" s="28">
        <f t="shared" si="3"/>
        <v>1</v>
      </c>
      <c r="S52" s="33">
        <f t="shared" si="4"/>
        <v>1</v>
      </c>
      <c r="T52" s="140"/>
      <c r="U52" s="39">
        <f t="shared" si="5"/>
        <v>8.6002622163427273E-2</v>
      </c>
      <c r="V52" s="33">
        <f t="shared" si="6"/>
        <v>4.0000000890895466E-3</v>
      </c>
      <c r="W52" s="140"/>
      <c r="X52" s="82">
        <f t="shared" si="13"/>
        <v>7725</v>
      </c>
      <c r="Y52" s="41">
        <f t="shared" si="7"/>
        <v>16943467.387981601</v>
      </c>
      <c r="Z52" s="41">
        <f t="shared" si="8"/>
        <v>356738.37048783194</v>
      </c>
      <c r="AA52" s="41">
        <f t="shared" si="9"/>
        <v>7427.9729127999999</v>
      </c>
      <c r="AB52" s="42">
        <f t="shared" si="10"/>
        <v>13845.648302220518</v>
      </c>
      <c r="AD52" s="40">
        <f t="shared" si="14"/>
        <v>17329204.379684452</v>
      </c>
      <c r="AE52" s="119"/>
      <c r="AF52" s="84" t="s">
        <v>46</v>
      </c>
      <c r="AG52" s="85"/>
      <c r="AH52" s="86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0"/>
      <c r="I53" s="146">
        <f>'[2]Szenario 1'!$F53</f>
        <v>7</v>
      </c>
      <c r="J53" s="147">
        <f>'[2]Szenario 2'!$F53</f>
        <v>16</v>
      </c>
      <c r="K53" s="148">
        <f>'[2]Szenario 3'!$F53</f>
        <v>25</v>
      </c>
      <c r="L53" s="140"/>
      <c r="M53" s="23">
        <f>'[3]E-Auto'!$E51*(1/100)</f>
        <v>1</v>
      </c>
      <c r="O53" s="31">
        <f t="shared" si="1"/>
        <v>17192.89</v>
      </c>
      <c r="P53" s="35">
        <f t="shared" si="2"/>
        <v>1787.1518305999998</v>
      </c>
      <c r="Q53" s="140"/>
      <c r="R53" s="28">
        <f t="shared" si="3"/>
        <v>1</v>
      </c>
      <c r="S53" s="33">
        <f t="shared" si="4"/>
        <v>1</v>
      </c>
      <c r="T53" s="140"/>
      <c r="U53" s="39">
        <f t="shared" si="5"/>
        <v>8.6002696811106352E-2</v>
      </c>
      <c r="V53" s="33">
        <f t="shared" si="6"/>
        <v>4.000000091615637E-3</v>
      </c>
      <c r="W53" s="140"/>
      <c r="X53" s="82">
        <f t="shared" si="13"/>
        <v>7725</v>
      </c>
      <c r="Y53" s="41">
        <f t="shared" si="7"/>
        <v>17062800.928409789</v>
      </c>
      <c r="Z53" s="41">
        <f t="shared" si="8"/>
        <v>359250.396618028</v>
      </c>
      <c r="AA53" s="41">
        <f t="shared" si="9"/>
        <v>7480.282581200001</v>
      </c>
      <c r="AB53" s="42">
        <f t="shared" si="10"/>
        <v>13942.951513679815</v>
      </c>
      <c r="AD53" s="40">
        <f t="shared" si="14"/>
        <v>17451199.559122697</v>
      </c>
      <c r="AE53" s="119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0"/>
      <c r="I54" s="146">
        <f>'[2]Szenario 1'!$F54</f>
        <v>7</v>
      </c>
      <c r="J54" s="147">
        <f>'[2]Szenario 2'!$F54</f>
        <v>16</v>
      </c>
      <c r="K54" s="148">
        <f>'[2]Szenario 3'!$F54</f>
        <v>25</v>
      </c>
      <c r="L54" s="140"/>
      <c r="M54" s="23">
        <f>'[3]E-Auto'!$E52*(1/100)</f>
        <v>1</v>
      </c>
      <c r="O54" s="31">
        <f t="shared" si="1"/>
        <v>17313.12</v>
      </c>
      <c r="P54" s="35">
        <f t="shared" si="2"/>
        <v>1799.6004447999999</v>
      </c>
      <c r="Q54" s="141"/>
      <c r="R54" s="28">
        <f t="shared" si="3"/>
        <v>1</v>
      </c>
      <c r="S54" s="33">
        <f t="shared" si="4"/>
        <v>1</v>
      </c>
      <c r="T54" s="141"/>
      <c r="U54" s="39">
        <f t="shared" si="5"/>
        <v>8.6002773041356576E-2</v>
      </c>
      <c r="V54" s="33">
        <f t="shared" si="6"/>
        <v>4.0000000941950694E-3</v>
      </c>
      <c r="W54" s="141"/>
      <c r="X54" s="82">
        <f t="shared" si="13"/>
        <v>7725</v>
      </c>
      <c r="Y54" s="41">
        <f t="shared" si="7"/>
        <v>17182134.990570582</v>
      </c>
      <c r="Z54" s="41">
        <f t="shared" si="8"/>
        <v>361762.42274822399</v>
      </c>
      <c r="AA54" s="41">
        <f t="shared" si="9"/>
        <v>7532.5922496000003</v>
      </c>
      <c r="AB54" s="42">
        <f t="shared" si="10"/>
        <v>14040.254725139115</v>
      </c>
      <c r="AD54" s="40">
        <f t="shared" si="14"/>
        <v>17573195.260293543</v>
      </c>
      <c r="AE54" s="119"/>
      <c r="AF54" s="49"/>
      <c r="AG54" s="50">
        <f>'[4]Risikoschätzung '!$T$20</f>
        <v>1.5476190476190475E-8</v>
      </c>
      <c r="AH54" s="48" t="s">
        <v>52</v>
      </c>
    </row>
    <row r="55" spans="1:34" ht="15" thickBot="1" x14ac:dyDescent="0.35">
      <c r="AD55" s="40">
        <f>SUM(AD9:AD54)</f>
        <v>683535316.40318203</v>
      </c>
      <c r="AE55" s="119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87" t="s">
        <v>22</v>
      </c>
      <c r="V56" s="88"/>
      <c r="X56" s="9">
        <f>SUM(X9:X54)</f>
        <v>1490600</v>
      </c>
      <c r="Y56" s="65">
        <f>SUM(Y9:Y54)</f>
        <v>666873799.82906199</v>
      </c>
      <c r="Z56" s="66">
        <f>SUM(Z9:Z54)</f>
        <v>14041124.401665444</v>
      </c>
      <c r="AA56" s="66">
        <f>SUM(AA9:AA54)</f>
        <v>584649.27895867429</v>
      </c>
      <c r="AB56" s="71">
        <f>SUM(AB9:AB54)</f>
        <v>545142.89349602454</v>
      </c>
      <c r="AD56" s="67">
        <f>X56+Y56+Z56+AA56+AB56</f>
        <v>683535316.40318215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5"/>
      <c r="AF58" s="89"/>
      <c r="AG58" s="90"/>
      <c r="AH58" s="43"/>
    </row>
    <row r="59" spans="1:34" ht="15" thickBot="1" x14ac:dyDescent="0.35">
      <c r="AF59" s="91"/>
      <c r="AG59" s="92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E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0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55</v>
      </c>
      <c r="P2" s="88"/>
      <c r="Q2" s="140"/>
      <c r="R2" s="73"/>
      <c r="S2" s="73"/>
      <c r="T2" s="140"/>
      <c r="U2" s="73"/>
      <c r="V2" s="73"/>
      <c r="W2" s="140"/>
      <c r="Y2" s="126" t="s">
        <v>80</v>
      </c>
      <c r="Z2" s="127"/>
      <c r="AA2" s="128"/>
      <c r="AB2" s="8"/>
      <c r="AC2" s="8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79</v>
      </c>
      <c r="P3" s="136"/>
      <c r="Q3" s="140"/>
      <c r="R3" s="73"/>
      <c r="S3" s="73"/>
      <c r="T3" s="140"/>
      <c r="U3" s="73"/>
      <c r="V3" s="73"/>
      <c r="W3" s="140"/>
      <c r="Y3" s="129"/>
      <c r="Z3" s="130"/>
      <c r="AA3" s="131"/>
      <c r="AB3" s="8"/>
      <c r="AC3" s="8"/>
      <c r="AE3" s="119"/>
      <c r="AF3" s="97" t="s">
        <v>58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73"/>
      <c r="S4" s="73"/>
      <c r="T4" s="140"/>
      <c r="U4" s="73"/>
      <c r="V4" s="73"/>
      <c r="W4" s="140"/>
      <c r="Y4" s="132"/>
      <c r="Z4" s="133"/>
      <c r="AA4" s="134"/>
      <c r="AB4" s="8"/>
      <c r="AC4" s="8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20</v>
      </c>
      <c r="S5" s="104"/>
      <c r="T5" s="140"/>
      <c r="U5" s="103" t="s">
        <v>29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69" t="s">
        <v>70</v>
      </c>
      <c r="J7" s="14" t="s">
        <v>69</v>
      </c>
      <c r="K7" s="20" t="s">
        <v>68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7" t="s">
        <v>56</v>
      </c>
      <c r="AE7" s="119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0"/>
      <c r="I8" s="70"/>
      <c r="J8" s="7"/>
      <c r="K8" s="18"/>
      <c r="L8" s="140"/>
      <c r="M8" s="21"/>
      <c r="O8" s="30"/>
      <c r="P8" s="34"/>
      <c r="Q8" s="140"/>
      <c r="R8" s="75"/>
      <c r="S8" s="74"/>
      <c r="T8" s="140"/>
      <c r="U8" s="75"/>
      <c r="V8" s="74"/>
      <c r="W8" s="140"/>
      <c r="X8" s="37"/>
      <c r="Y8" s="10"/>
      <c r="Z8" s="36"/>
      <c r="AA8" s="36"/>
      <c r="AB8" s="36"/>
      <c r="AD8" s="118"/>
      <c r="AE8" s="119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0"/>
      <c r="I9" s="143">
        <f>'[2]Szenario 1'!$F9</f>
        <v>7</v>
      </c>
      <c r="J9" s="144">
        <f>'[2]Szenario 2'!$F9</f>
        <v>16</v>
      </c>
      <c r="K9" s="145">
        <f>'[2]Szenario 3'!$F9</f>
        <v>25</v>
      </c>
      <c r="L9" s="140"/>
      <c r="M9" s="22">
        <f>'[3]E-Auto'!$E7*(1/100)</f>
        <v>1.6900000000000001E-3</v>
      </c>
      <c r="O9" s="31">
        <f>D9</f>
        <v>11902.77</v>
      </c>
      <c r="P9" s="35">
        <f>E9+(J9)</f>
        <v>1248.4128057999999</v>
      </c>
      <c r="Q9" s="140"/>
      <c r="R9" s="28">
        <f>IF(O9&lt;$AG$18,1,2)</f>
        <v>1</v>
      </c>
      <c r="S9" s="33">
        <f>IF(P9&lt;$AG$10,1,2)</f>
        <v>1</v>
      </c>
      <c r="T9" s="140"/>
      <c r="U9" s="39">
        <f>($AI$15/$AG$20)*(1+0.15*(O9/$AG$18)^4)+$AH$33</f>
        <v>8.6000619508338955E-2</v>
      </c>
      <c r="V9" s="33">
        <f>($AI$7/$AG$12)*(1+0.15*(P9/$AG$10)^4)+$AH$32</f>
        <v>4.0000000218150724E-3</v>
      </c>
      <c r="W9" s="140"/>
      <c r="X9" s="73">
        <f t="shared" ref="X9:X12" si="0">($AG$7*$AG$8*S9*$AG$24+$AG$15*$AG$16*R9*$AG$24)</f>
        <v>3600</v>
      </c>
      <c r="Y9" s="41">
        <f>(O9*U9*$AG$30+P9*V9*$AG$29)*365</f>
        <v>11812744.677617427</v>
      </c>
      <c r="Z9" s="41">
        <f>(O9*$AI$15*$AG$37+P9*$AI$7*$AG$36)*365</f>
        <v>248760.666889404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9698.3717058992133</v>
      </c>
      <c r="AD9" s="40">
        <f>SUM(X9:AB9)</f>
        <v>12091952.959344989</v>
      </c>
      <c r="AE9" s="119"/>
      <c r="AF9" s="93" t="s">
        <v>15</v>
      </c>
      <c r="AG9" s="15"/>
      <c r="AH9" s="96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0"/>
      <c r="I10" s="146">
        <f>'[2]Szenario 1'!$F10</f>
        <v>7</v>
      </c>
      <c r="J10" s="147">
        <f>'[2]Szenario 2'!$F10</f>
        <v>16</v>
      </c>
      <c r="K10" s="148">
        <f>'[2]Szenario 3'!$F10</f>
        <v>25</v>
      </c>
      <c r="L10" s="140"/>
      <c r="M10" s="23">
        <f>'[3]E-Auto'!$E8*(1/100)</f>
        <v>2.3700000000000001E-3</v>
      </c>
      <c r="O10" s="31">
        <f t="shared" ref="O10:O54" si="1">D10</f>
        <v>12023</v>
      </c>
      <c r="P10" s="35">
        <f t="shared" ref="P10:P54" si="2">E10+(J10)</f>
        <v>1260.86142</v>
      </c>
      <c r="Q10" s="140"/>
      <c r="R10" s="28">
        <f t="shared" ref="R10:R54" si="3">IF(O10&lt;$AG$18,1,2)</f>
        <v>1</v>
      </c>
      <c r="S10" s="33">
        <f t="shared" ref="S10:S54" si="4">IF(P10&lt;$AG$10,1,2)</f>
        <v>1</v>
      </c>
      <c r="T10" s="140"/>
      <c r="U10" s="39">
        <f t="shared" ref="U10:U54" si="5">($AI$15/$AG$20)*(1+0.15*(O10/$AG$18)^4)+$AH$33</f>
        <v>8.6000644920791361E-2</v>
      </c>
      <c r="V10" s="33">
        <f t="shared" ref="V10:V54" si="6">($AI$7/$AG$12)*(1+0.15*(P10/$AG$10)^4)+$AH$32</f>
        <v>4.0000000226982947E-3</v>
      </c>
      <c r="W10" s="140"/>
      <c r="X10" s="73">
        <f t="shared" si="0"/>
        <v>3600</v>
      </c>
      <c r="Y10" s="41">
        <f t="shared" ref="Y10:Y54" si="7">(O10*U10*$AG$30+P10*V10*$AG$29)*365</f>
        <v>11932064.197637223</v>
      </c>
      <c r="Z10" s="41">
        <f t="shared" ref="Z10:Z54" si="8">(O10*$AI$15*$AG$37+P10*$AI$7*$AG$36)*365</f>
        <v>251272.6930196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9795.6749173585122</v>
      </c>
      <c r="AD10" s="40">
        <f t="shared" ref="AD10:AD46" si="11">SUM(X10:AB10)</f>
        <v>12214046.797244808</v>
      </c>
      <c r="AE10" s="119"/>
      <c r="AF10" s="94"/>
      <c r="AG10" s="16">
        <v>90408</v>
      </c>
      <c r="AH10" s="96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0"/>
      <c r="I11" s="146">
        <f>'[2]Szenario 1'!$F11</f>
        <v>7</v>
      </c>
      <c r="J11" s="147">
        <f>'[2]Szenario 2'!$F11</f>
        <v>16</v>
      </c>
      <c r="K11" s="148">
        <f>'[2]Szenario 3'!$F11</f>
        <v>25</v>
      </c>
      <c r="L11" s="140"/>
      <c r="M11" s="23">
        <f>'[3]E-Auto'!$E9*(1/100)</f>
        <v>3.1800000000000001E-3</v>
      </c>
      <c r="O11" s="31">
        <f>D11</f>
        <v>12143.23</v>
      </c>
      <c r="P11" s="35">
        <f t="shared" si="2"/>
        <v>1273.3100341999998</v>
      </c>
      <c r="Q11" s="140"/>
      <c r="R11" s="28">
        <f t="shared" si="3"/>
        <v>1</v>
      </c>
      <c r="S11" s="33">
        <f t="shared" si="4"/>
        <v>1</v>
      </c>
      <c r="T11" s="140"/>
      <c r="U11" s="39">
        <f t="shared" si="5"/>
        <v>8.6000671107161628E-2</v>
      </c>
      <c r="V11" s="33">
        <f t="shared" si="6"/>
        <v>4.0000000236080687E-3</v>
      </c>
      <c r="W11" s="140"/>
      <c r="X11" s="73">
        <f t="shared" si="0"/>
        <v>3600</v>
      </c>
      <c r="Y11" s="41">
        <f t="shared" si="7"/>
        <v>12051383.89608008</v>
      </c>
      <c r="Z11" s="41">
        <f t="shared" si="8"/>
        <v>253784.719149796</v>
      </c>
      <c r="AA11" s="41">
        <f t="shared" si="9"/>
        <v>17477.465184511639</v>
      </c>
      <c r="AB11" s="42">
        <f t="shared" si="10"/>
        <v>9892.978128817811</v>
      </c>
      <c r="AD11" s="40">
        <f t="shared" si="11"/>
        <v>12336139.058543205</v>
      </c>
      <c r="AE11" s="119"/>
      <c r="AF11" s="95"/>
      <c r="AG11" s="15"/>
      <c r="AH11" s="96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0"/>
      <c r="I12" s="146">
        <f>'[2]Szenario 1'!$F12</f>
        <v>7</v>
      </c>
      <c r="J12" s="147">
        <f>'[2]Szenario 2'!$F12</f>
        <v>16</v>
      </c>
      <c r="K12" s="148">
        <f>'[2]Szenario 3'!$F12</f>
        <v>25</v>
      </c>
      <c r="L12" s="140"/>
      <c r="M12" s="23">
        <f>'[3]E-Auto'!$E10*(1/100)</f>
        <v>4.1700000000000001E-3</v>
      </c>
      <c r="O12" s="31">
        <f t="shared" si="1"/>
        <v>12263.46</v>
      </c>
      <c r="P12" s="35">
        <f t="shared" si="2"/>
        <v>1285.7586483999999</v>
      </c>
      <c r="Q12" s="140"/>
      <c r="R12" s="28">
        <f t="shared" si="3"/>
        <v>1</v>
      </c>
      <c r="S12" s="33">
        <f t="shared" si="4"/>
        <v>1</v>
      </c>
      <c r="T12" s="140"/>
      <c r="U12" s="39">
        <f t="shared" si="5"/>
        <v>8.6000698083005228E-2</v>
      </c>
      <c r="V12" s="33">
        <f t="shared" si="6"/>
        <v>4.00000002454492E-3</v>
      </c>
      <c r="W12" s="140"/>
      <c r="X12" s="73">
        <f t="shared" si="0"/>
        <v>3600</v>
      </c>
      <c r="Y12" s="41">
        <f t="shared" si="7"/>
        <v>12170703.778352214</v>
      </c>
      <c r="Z12" s="41">
        <f t="shared" si="8"/>
        <v>256296.74527999197</v>
      </c>
      <c r="AA12" s="41">
        <f t="shared" si="9"/>
        <v>17638.278726751319</v>
      </c>
      <c r="AB12" s="42">
        <f t="shared" si="10"/>
        <v>9990.2813402771117</v>
      </c>
      <c r="AD12" s="40">
        <f t="shared" si="11"/>
        <v>12458229.083699234</v>
      </c>
      <c r="AE12" s="119"/>
      <c r="AF12" s="63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0"/>
      <c r="I13" s="146">
        <f>'[2]Szenario 1'!$F13</f>
        <v>7</v>
      </c>
      <c r="J13" s="147">
        <f>'[2]Szenario 2'!$F13</f>
        <v>16</v>
      </c>
      <c r="K13" s="148">
        <f>'[2]Szenario 3'!$F13</f>
        <v>25</v>
      </c>
      <c r="L13" s="140"/>
      <c r="M13" s="23">
        <f>'[3]E-Auto'!$E11*(1/100)</f>
        <v>6.2100000000000002E-3</v>
      </c>
      <c r="O13" s="31">
        <f t="shared" si="1"/>
        <v>12383.69</v>
      </c>
      <c r="P13" s="35">
        <f t="shared" si="2"/>
        <v>1298.2072625999999</v>
      </c>
      <c r="Q13" s="140"/>
      <c r="R13" s="28">
        <f t="shared" si="3"/>
        <v>1</v>
      </c>
      <c r="S13" s="33">
        <f t="shared" si="4"/>
        <v>1</v>
      </c>
      <c r="T13" s="140"/>
      <c r="U13" s="39">
        <f t="shared" si="5"/>
        <v>8.6000725864032429E-2</v>
      </c>
      <c r="V13" s="33">
        <f t="shared" si="6"/>
        <v>4.000000025509382E-3</v>
      </c>
      <c r="W13" s="140"/>
      <c r="X13" s="73">
        <f>($AG$7*$AG$8*S13*$AG$24+$AG$15*$AG$16*R13*$AG$24)</f>
        <v>3600</v>
      </c>
      <c r="Y13" s="41">
        <f t="shared" si="7"/>
        <v>12290023.849967964</v>
      </c>
      <c r="Z13" s="41">
        <f t="shared" si="8"/>
        <v>258808.77141018803</v>
      </c>
      <c r="AA13" s="41">
        <f t="shared" si="9"/>
        <v>17785.753356209741</v>
      </c>
      <c r="AB13" s="42">
        <f t="shared" si="10"/>
        <v>10087.584551736412</v>
      </c>
      <c r="AD13" s="40">
        <f t="shared" si="11"/>
        <v>12580305.959286097</v>
      </c>
      <c r="AE13" s="119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0"/>
      <c r="I14" s="146">
        <f>'[2]Szenario 1'!$F14</f>
        <v>7</v>
      </c>
      <c r="J14" s="147">
        <f>'[2]Szenario 2'!$F14</f>
        <v>16</v>
      </c>
      <c r="K14" s="148">
        <f>'[2]Szenario 3'!$F14</f>
        <v>25</v>
      </c>
      <c r="L14" s="140"/>
      <c r="M14" s="23">
        <f>'[3]E-Auto'!$E12*(1/100)</f>
        <v>3.5041935483870967E-2</v>
      </c>
      <c r="O14" s="31">
        <f t="shared" si="1"/>
        <v>12503.92</v>
      </c>
      <c r="P14" s="35">
        <f t="shared" si="2"/>
        <v>1310.6558768</v>
      </c>
      <c r="Q14" s="140"/>
      <c r="R14" s="28">
        <f t="shared" si="3"/>
        <v>1</v>
      </c>
      <c r="S14" s="33">
        <f t="shared" si="4"/>
        <v>1</v>
      </c>
      <c r="T14" s="140"/>
      <c r="U14" s="39">
        <f t="shared" si="5"/>
        <v>8.6000754466108303E-2</v>
      </c>
      <c r="V14" s="33">
        <f t="shared" si="6"/>
        <v>4.0000000265019917E-3</v>
      </c>
      <c r="W14" s="140"/>
      <c r="X14" s="73">
        <f>($AG$7*$AG$8*S14*$AG$24+$AG$15*$AG$16*R14*$AG$24)+AG26</f>
        <v>1163600</v>
      </c>
      <c r="Y14" s="41">
        <f t="shared" si="7"/>
        <v>12409344.11655085</v>
      </c>
      <c r="Z14" s="41">
        <f t="shared" si="8"/>
        <v>261320.797540384</v>
      </c>
      <c r="AA14" s="41">
        <f t="shared" si="9"/>
        <v>17595.250568135794</v>
      </c>
      <c r="AB14" s="42">
        <f t="shared" si="10"/>
        <v>10184.887763195711</v>
      </c>
      <c r="AD14" s="40">
        <f t="shared" si="11"/>
        <v>13862045.052422566</v>
      </c>
      <c r="AE14" s="119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0"/>
      <c r="I15" s="146">
        <f>'[2]Szenario 1'!$F15</f>
        <v>7</v>
      </c>
      <c r="J15" s="147">
        <f>'[2]Szenario 2'!$F15</f>
        <v>16</v>
      </c>
      <c r="K15" s="148">
        <f>'[2]Szenario 3'!$F15</f>
        <v>25</v>
      </c>
      <c r="L15" s="140"/>
      <c r="M15" s="23">
        <f>'[3]E-Auto'!$E13*(1/100)</f>
        <v>6.3873870967741941E-2</v>
      </c>
      <c r="O15" s="31">
        <f t="shared" si="1"/>
        <v>12624.15</v>
      </c>
      <c r="P15" s="35">
        <f t="shared" si="2"/>
        <v>1323.1044909999998</v>
      </c>
      <c r="Q15" s="140"/>
      <c r="R15" s="28">
        <f t="shared" si="3"/>
        <v>1</v>
      </c>
      <c r="S15" s="33">
        <f t="shared" si="4"/>
        <v>1</v>
      </c>
      <c r="T15" s="140"/>
      <c r="U15" s="39">
        <f t="shared" si="5"/>
        <v>8.6000783905252662E-2</v>
      </c>
      <c r="V15" s="33">
        <f t="shared" si="6"/>
        <v>4.0000000275232919E-3</v>
      </c>
      <c r="W15" s="140"/>
      <c r="X15" s="73">
        <f>($AJ$11*$AG$8*S15*$AG$25+$AJ$9*$AG$8*$AG$24*S15+$AG$15*$AG$16*R15*$AG$24)</f>
        <v>7725</v>
      </c>
      <c r="Y15" s="41">
        <f t="shared" si="7"/>
        <v>12528664.583834648</v>
      </c>
      <c r="Z15" s="41">
        <f t="shared" si="8"/>
        <v>263832.82367057999</v>
      </c>
      <c r="AA15" s="41">
        <f t="shared" si="9"/>
        <v>17397.763549194067</v>
      </c>
      <c r="AB15" s="42">
        <f t="shared" si="10"/>
        <v>10282.190974655008</v>
      </c>
      <c r="AD15" s="40">
        <f t="shared" si="11"/>
        <v>12827902.362029076</v>
      </c>
      <c r="AE15" s="119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0"/>
      <c r="I16" s="146">
        <f>'[2]Szenario 1'!$F16</f>
        <v>7</v>
      </c>
      <c r="J16" s="147">
        <f>'[2]Szenario 2'!$F16</f>
        <v>16</v>
      </c>
      <c r="K16" s="148">
        <f>'[2]Szenario 3'!$F16</f>
        <v>25</v>
      </c>
      <c r="L16" s="140"/>
      <c r="M16" s="23">
        <f>'[3]E-Auto'!$E14*(1/100)</f>
        <v>9.2705806451612929E-2</v>
      </c>
      <c r="O16" s="31">
        <f t="shared" si="1"/>
        <v>12744.38</v>
      </c>
      <c r="P16" s="35">
        <f t="shared" si="2"/>
        <v>1335.5531051999999</v>
      </c>
      <c r="Q16" s="140"/>
      <c r="R16" s="28">
        <f t="shared" si="3"/>
        <v>1</v>
      </c>
      <c r="S16" s="33">
        <f t="shared" si="4"/>
        <v>1</v>
      </c>
      <c r="T16" s="140"/>
      <c r="U16" s="39">
        <f t="shared" si="5"/>
        <v>8.6000814197640121E-2</v>
      </c>
      <c r="V16" s="33">
        <f t="shared" si="6"/>
        <v>4.00000002857383E-3</v>
      </c>
      <c r="W16" s="140"/>
      <c r="X16" s="82">
        <f t="shared" ref="X16:X54" si="13">($AJ$11*$AG$8*S16*$AG$25+$AJ$9*$AG$8*$AG$24*S16+$AG$15*$AG$16*R16*$AG$24)</f>
        <v>7725</v>
      </c>
      <c r="Y16" s="41">
        <f t="shared" si="7"/>
        <v>12647985.257664487</v>
      </c>
      <c r="Z16" s="41">
        <f t="shared" si="8"/>
        <v>266344.84980077593</v>
      </c>
      <c r="AA16" s="41">
        <f t="shared" si="9"/>
        <v>17193.29229938456</v>
      </c>
      <c r="AB16" s="42">
        <f t="shared" si="10"/>
        <v>10379.494186114309</v>
      </c>
      <c r="AD16" s="40">
        <f t="shared" si="11"/>
        <v>12949627.893950762</v>
      </c>
      <c r="AE16" s="119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0"/>
      <c r="I17" s="146">
        <f>'[2]Szenario 1'!$F17</f>
        <v>7</v>
      </c>
      <c r="J17" s="147">
        <f>'[2]Szenario 2'!$F17</f>
        <v>16</v>
      </c>
      <c r="K17" s="148">
        <f>'[2]Szenario 3'!$F17</f>
        <v>25</v>
      </c>
      <c r="L17" s="140"/>
      <c r="M17" s="23">
        <f>'[3]E-Auto'!$E15*(1/100)</f>
        <v>0.1215377419354839</v>
      </c>
      <c r="O17" s="31">
        <f t="shared" si="1"/>
        <v>12864.61</v>
      </c>
      <c r="P17" s="35">
        <f t="shared" si="2"/>
        <v>1348.0017194</v>
      </c>
      <c r="Q17" s="140"/>
      <c r="R17" s="28">
        <f t="shared" si="3"/>
        <v>1</v>
      </c>
      <c r="S17" s="33">
        <f t="shared" si="4"/>
        <v>1</v>
      </c>
      <c r="T17" s="140"/>
      <c r="U17" s="39">
        <f t="shared" si="5"/>
        <v>8.6000845359600092E-2</v>
      </c>
      <c r="V17" s="33">
        <f t="shared" si="6"/>
        <v>4.0000000296541577E-3</v>
      </c>
      <c r="W17" s="140"/>
      <c r="X17" s="82">
        <f t="shared" si="13"/>
        <v>7725</v>
      </c>
      <c r="Y17" s="41">
        <f t="shared" si="7"/>
        <v>12767306.143997876</v>
      </c>
      <c r="Z17" s="41">
        <f t="shared" si="8"/>
        <v>268856.87593097205</v>
      </c>
      <c r="AA17" s="41">
        <f t="shared" si="9"/>
        <v>16981.836818707285</v>
      </c>
      <c r="AB17" s="42">
        <f t="shared" si="10"/>
        <v>10476.797397573609</v>
      </c>
      <c r="AD17" s="40">
        <f t="shared" si="11"/>
        <v>13071346.654145131</v>
      </c>
      <c r="AE17" s="119"/>
      <c r="AF17" s="93" t="s">
        <v>16</v>
      </c>
      <c r="AG17" s="15"/>
      <c r="AH17" s="96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0"/>
      <c r="I18" s="146">
        <f>'[2]Szenario 1'!$F18</f>
        <v>7</v>
      </c>
      <c r="J18" s="147">
        <f>'[2]Szenario 2'!$F18</f>
        <v>16</v>
      </c>
      <c r="K18" s="148">
        <f>'[2]Szenario 3'!$F18</f>
        <v>25</v>
      </c>
      <c r="L18" s="140"/>
      <c r="M18" s="23">
        <f>'[3]E-Auto'!$E16*(1/100)</f>
        <v>0.15036967741935489</v>
      </c>
      <c r="O18" s="31">
        <f t="shared" si="1"/>
        <v>12984.84</v>
      </c>
      <c r="P18" s="35">
        <f t="shared" si="2"/>
        <v>1360.4503336</v>
      </c>
      <c r="Q18" s="140"/>
      <c r="R18" s="28">
        <f t="shared" si="3"/>
        <v>1</v>
      </c>
      <c r="S18" s="33">
        <f t="shared" si="4"/>
        <v>1</v>
      </c>
      <c r="T18" s="140"/>
      <c r="U18" s="39">
        <f t="shared" si="5"/>
        <v>8.6000877407616722E-2</v>
      </c>
      <c r="V18" s="33">
        <f t="shared" si="6"/>
        <v>4.0000000307648335E-3</v>
      </c>
      <c r="W18" s="140"/>
      <c r="X18" s="82">
        <f t="shared" si="13"/>
        <v>7725</v>
      </c>
      <c r="Y18" s="41">
        <f t="shared" si="7"/>
        <v>12886627.248905798</v>
      </c>
      <c r="Z18" s="41">
        <f t="shared" si="8"/>
        <v>271368.90206116799</v>
      </c>
      <c r="AA18" s="41">
        <f t="shared" si="9"/>
        <v>16763.397107162211</v>
      </c>
      <c r="AB18" s="42">
        <f t="shared" si="10"/>
        <v>10574.100609032908</v>
      </c>
      <c r="AD18" s="40">
        <f t="shared" si="11"/>
        <v>13193058.648683161</v>
      </c>
      <c r="AE18" s="119"/>
      <c r="AF18" s="94"/>
      <c r="AG18" s="16">
        <v>60000</v>
      </c>
      <c r="AH18" s="96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0"/>
      <c r="I19" s="146">
        <f>'[2]Szenario 1'!$F19</f>
        <v>7</v>
      </c>
      <c r="J19" s="147">
        <f>'[2]Szenario 2'!$F19</f>
        <v>16</v>
      </c>
      <c r="K19" s="148">
        <f>'[2]Szenario 3'!$F19</f>
        <v>25</v>
      </c>
      <c r="L19" s="140"/>
      <c r="M19" s="23">
        <f>'[3]E-Auto'!$E17*(1/100)</f>
        <v>0.17920161290322587</v>
      </c>
      <c r="O19" s="31">
        <f t="shared" si="1"/>
        <v>13105.07</v>
      </c>
      <c r="P19" s="35">
        <f t="shared" si="2"/>
        <v>1372.8989477999999</v>
      </c>
      <c r="Q19" s="140"/>
      <c r="R19" s="28">
        <f t="shared" si="3"/>
        <v>1</v>
      </c>
      <c r="S19" s="33">
        <f t="shared" si="4"/>
        <v>1</v>
      </c>
      <c r="T19" s="140"/>
      <c r="U19" s="39">
        <f t="shared" si="5"/>
        <v>8.6000910358328991E-2</v>
      </c>
      <c r="V19" s="33">
        <f t="shared" si="6"/>
        <v>4.0000000319064203E-3</v>
      </c>
      <c r="W19" s="140"/>
      <c r="X19" s="82">
        <f t="shared" si="13"/>
        <v>7725</v>
      </c>
      <c r="Y19" s="41">
        <f t="shared" si="7"/>
        <v>13005948.578573786</v>
      </c>
      <c r="Z19" s="41">
        <f t="shared" si="8"/>
        <v>273880.92819136399</v>
      </c>
      <c r="AA19" s="41">
        <f t="shared" si="9"/>
        <v>16537.973164749372</v>
      </c>
      <c r="AB19" s="42">
        <f t="shared" si="10"/>
        <v>10671.403820492209</v>
      </c>
      <c r="AD19" s="40">
        <f t="shared" si="11"/>
        <v>13314763.883750392</v>
      </c>
      <c r="AE19" s="119"/>
      <c r="AF19" s="95"/>
      <c r="AG19" s="15"/>
      <c r="AH19" s="96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0"/>
      <c r="I20" s="146">
        <f>'[2]Szenario 1'!$F20</f>
        <v>7</v>
      </c>
      <c r="J20" s="147">
        <f>'[2]Szenario 2'!$F20</f>
        <v>16</v>
      </c>
      <c r="K20" s="148">
        <f>'[2]Szenario 3'!$F20</f>
        <v>25</v>
      </c>
      <c r="L20" s="140"/>
      <c r="M20" s="23">
        <f>'[3]E-Auto'!$E18*(1/100)</f>
        <v>0.20803354838709684</v>
      </c>
      <c r="O20" s="31">
        <f t="shared" si="1"/>
        <v>13225.3</v>
      </c>
      <c r="P20" s="35">
        <f t="shared" si="2"/>
        <v>1385.3475619999999</v>
      </c>
      <c r="Q20" s="140"/>
      <c r="R20" s="28">
        <f t="shared" si="3"/>
        <v>1</v>
      </c>
      <c r="S20" s="33">
        <f t="shared" si="4"/>
        <v>1</v>
      </c>
      <c r="T20" s="140"/>
      <c r="U20" s="39">
        <f t="shared" si="5"/>
        <v>8.6000944228530635E-2</v>
      </c>
      <c r="V20" s="33">
        <f t="shared" si="6"/>
        <v>4.0000000330794889E-3</v>
      </c>
      <c r="W20" s="140"/>
      <c r="X20" s="82">
        <f t="shared" si="13"/>
        <v>7725</v>
      </c>
      <c r="Y20" s="41">
        <f t="shared" si="7"/>
        <v>13125270.139302986</v>
      </c>
      <c r="Z20" s="41">
        <f t="shared" si="8"/>
        <v>276392.95432155998</v>
      </c>
      <c r="AA20" s="41">
        <f t="shared" si="9"/>
        <v>16305.564991468746</v>
      </c>
      <c r="AB20" s="42">
        <f t="shared" si="10"/>
        <v>10768.707031951508</v>
      </c>
      <c r="AD20" s="40">
        <f t="shared" si="11"/>
        <v>13436462.365647966</v>
      </c>
      <c r="AE20" s="119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0"/>
      <c r="I21" s="146">
        <f>'[2]Szenario 1'!$F21</f>
        <v>7</v>
      </c>
      <c r="J21" s="147">
        <f>'[2]Szenario 2'!$F21</f>
        <v>16</v>
      </c>
      <c r="K21" s="148">
        <f>'[2]Szenario 3'!$F21</f>
        <v>25</v>
      </c>
      <c r="L21" s="140"/>
      <c r="M21" s="23">
        <f>'[3]E-Auto'!$E19*(1/100)</f>
        <v>0.23686548387096781</v>
      </c>
      <c r="O21" s="31">
        <f t="shared" si="1"/>
        <v>13345.53</v>
      </c>
      <c r="P21" s="35">
        <f t="shared" si="2"/>
        <v>1397.7961762</v>
      </c>
      <c r="Q21" s="140"/>
      <c r="R21" s="28">
        <f t="shared" si="3"/>
        <v>1</v>
      </c>
      <c r="S21" s="33">
        <f t="shared" si="4"/>
        <v>1</v>
      </c>
      <c r="T21" s="140"/>
      <c r="U21" s="39">
        <f t="shared" si="5"/>
        <v>8.6000979035170164E-2</v>
      </c>
      <c r="V21" s="33">
        <f t="shared" si="6"/>
        <v>4.0000000342846091E-3</v>
      </c>
      <c r="W21" s="140"/>
      <c r="X21" s="82">
        <f t="shared" si="13"/>
        <v>7725</v>
      </c>
      <c r="Y21" s="41">
        <f t="shared" si="7"/>
        <v>13244591.937511219</v>
      </c>
      <c r="Z21" s="41">
        <f t="shared" si="8"/>
        <v>278904.98045175598</v>
      </c>
      <c r="AA21" s="41">
        <f t="shared" si="9"/>
        <v>16066.172587320349</v>
      </c>
      <c r="AB21" s="42">
        <f t="shared" si="10"/>
        <v>10866.010243410807</v>
      </c>
      <c r="AD21" s="40">
        <f t="shared" si="11"/>
        <v>13558154.100793704</v>
      </c>
      <c r="AE21" s="119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0"/>
      <c r="I22" s="146">
        <f>'[2]Szenario 1'!$F22</f>
        <v>7</v>
      </c>
      <c r="J22" s="147">
        <f>'[2]Szenario 2'!$F22</f>
        <v>16</v>
      </c>
      <c r="K22" s="148">
        <f>'[2]Szenario 3'!$F22</f>
        <v>25</v>
      </c>
      <c r="L22" s="140"/>
      <c r="M22" s="23">
        <f>'[3]E-Auto'!$E20*(1/100)</f>
        <v>0.26569741935483882</v>
      </c>
      <c r="O22" s="31">
        <f t="shared" si="1"/>
        <v>13465.76</v>
      </c>
      <c r="P22" s="35">
        <f t="shared" si="2"/>
        <v>1410.2447903999998</v>
      </c>
      <c r="Q22" s="140"/>
      <c r="R22" s="28">
        <f t="shared" si="3"/>
        <v>1</v>
      </c>
      <c r="S22" s="33">
        <f t="shared" si="4"/>
        <v>1</v>
      </c>
      <c r="T22" s="140"/>
      <c r="U22" s="39">
        <f t="shared" si="5"/>
        <v>8.6001014795350883E-2</v>
      </c>
      <c r="V22" s="33">
        <f t="shared" si="6"/>
        <v>4.0000000355223612E-3</v>
      </c>
      <c r="W22" s="140"/>
      <c r="X22" s="82">
        <f t="shared" si="13"/>
        <v>7725</v>
      </c>
      <c r="Y22" s="41">
        <f t="shared" si="7"/>
        <v>13363913.979734056</v>
      </c>
      <c r="Z22" s="41">
        <f t="shared" si="8"/>
        <v>281417.00658195198</v>
      </c>
      <c r="AA22" s="41">
        <f t="shared" si="9"/>
        <v>15819.795952304166</v>
      </c>
      <c r="AB22" s="42">
        <f t="shared" si="10"/>
        <v>10963.313454870105</v>
      </c>
      <c r="AD22" s="40">
        <f t="shared" si="11"/>
        <v>13679839.095723182</v>
      </c>
      <c r="AE22" s="119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0"/>
      <c r="I23" s="146">
        <f>'[2]Szenario 1'!$F23</f>
        <v>7</v>
      </c>
      <c r="J23" s="147">
        <f>'[2]Szenario 2'!$F23</f>
        <v>16</v>
      </c>
      <c r="K23" s="148">
        <f>'[2]Szenario 3'!$F23</f>
        <v>25</v>
      </c>
      <c r="L23" s="140"/>
      <c r="M23" s="23">
        <f>'[3]E-Auto'!$E21*(1/100)</f>
        <v>0.29452935483870979</v>
      </c>
      <c r="O23" s="31">
        <f t="shared" si="1"/>
        <v>13585.99</v>
      </c>
      <c r="P23" s="35">
        <f t="shared" si="2"/>
        <v>1422.6934045999999</v>
      </c>
      <c r="Q23" s="140"/>
      <c r="R23" s="28">
        <f t="shared" si="3"/>
        <v>1</v>
      </c>
      <c r="S23" s="33">
        <f t="shared" si="4"/>
        <v>1</v>
      </c>
      <c r="T23" s="140"/>
      <c r="U23" s="39">
        <f t="shared" si="5"/>
        <v>8.6001051526330863E-2</v>
      </c>
      <c r="V23" s="33">
        <f t="shared" si="6"/>
        <v>4.0000000367933289E-3</v>
      </c>
      <c r="W23" s="140"/>
      <c r="X23" s="82">
        <f t="shared" si="13"/>
        <v>7725</v>
      </c>
      <c r="Y23" s="41">
        <f t="shared" si="7"/>
        <v>13483236.272625906</v>
      </c>
      <c r="Z23" s="41">
        <f t="shared" si="8"/>
        <v>283929.03271214798</v>
      </c>
      <c r="AA23" s="41">
        <f t="shared" si="9"/>
        <v>15566.435086420204</v>
      </c>
      <c r="AB23" s="42">
        <f t="shared" si="10"/>
        <v>11060.616666329404</v>
      </c>
      <c r="AD23" s="40">
        <f t="shared" si="11"/>
        <v>13801517.357090805</v>
      </c>
      <c r="AE23" s="119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0"/>
      <c r="I24" s="146">
        <f>'[2]Szenario 1'!$F24</f>
        <v>7</v>
      </c>
      <c r="J24" s="147">
        <f>'[2]Szenario 2'!$F24</f>
        <v>16</v>
      </c>
      <c r="K24" s="148">
        <f>'[2]Szenario 3'!$F24</f>
        <v>25</v>
      </c>
      <c r="L24" s="140"/>
      <c r="M24" s="23">
        <f>'[3]E-Auto'!$E22*(1/100)</f>
        <v>0.32336129032258071</v>
      </c>
      <c r="O24" s="31">
        <f t="shared" si="1"/>
        <v>13706.220000000001</v>
      </c>
      <c r="P24" s="35">
        <f t="shared" si="2"/>
        <v>1435.1420188</v>
      </c>
      <c r="Q24" s="140"/>
      <c r="R24" s="28">
        <f t="shared" si="3"/>
        <v>1</v>
      </c>
      <c r="S24" s="33">
        <f t="shared" si="4"/>
        <v>1</v>
      </c>
      <c r="T24" s="140"/>
      <c r="U24" s="39">
        <f t="shared" si="5"/>
        <v>8.6001089245522966E-2</v>
      </c>
      <c r="V24" s="33">
        <f t="shared" si="6"/>
        <v>4.0000000380981011E-3</v>
      </c>
      <c r="W24" s="140"/>
      <c r="X24" s="82">
        <f t="shared" si="13"/>
        <v>7725</v>
      </c>
      <c r="Y24" s="41">
        <f t="shared" si="7"/>
        <v>13602558.82296106</v>
      </c>
      <c r="Z24" s="41">
        <f t="shared" si="8"/>
        <v>286441.05884234403</v>
      </c>
      <c r="AA24" s="41">
        <f t="shared" si="9"/>
        <v>15306.089989668466</v>
      </c>
      <c r="AB24" s="42">
        <f t="shared" si="10"/>
        <v>11157.919877788707</v>
      </c>
      <c r="AD24" s="40">
        <f t="shared" si="11"/>
        <v>13923188.89167086</v>
      </c>
      <c r="AE24" s="119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0"/>
      <c r="I25" s="146">
        <f>'[2]Szenario 1'!$F25</f>
        <v>7</v>
      </c>
      <c r="J25" s="147">
        <f>'[2]Szenario 2'!$F25</f>
        <v>16</v>
      </c>
      <c r="K25" s="148">
        <f>'[2]Szenario 3'!$F25</f>
        <v>25</v>
      </c>
      <c r="L25" s="140"/>
      <c r="M25" s="23">
        <f>'[3]E-Auto'!$E23*(1/100)</f>
        <v>0.35219322580645168</v>
      </c>
      <c r="O25" s="31">
        <f t="shared" si="1"/>
        <v>13826.45</v>
      </c>
      <c r="P25" s="35">
        <f t="shared" si="2"/>
        <v>1447.590633</v>
      </c>
      <c r="Q25" s="140"/>
      <c r="R25" s="28">
        <f t="shared" si="3"/>
        <v>1</v>
      </c>
      <c r="S25" s="33">
        <f t="shared" si="4"/>
        <v>1</v>
      </c>
      <c r="T25" s="140"/>
      <c r="U25" s="39">
        <f t="shared" si="5"/>
        <v>8.6001127970494848E-2</v>
      </c>
      <c r="V25" s="33">
        <f t="shared" si="6"/>
        <v>4.0000000394372712E-3</v>
      </c>
      <c r="W25" s="140"/>
      <c r="X25" s="82">
        <f t="shared" si="13"/>
        <v>7725</v>
      </c>
      <c r="Y25" s="41">
        <f t="shared" si="7"/>
        <v>13721881.637634777</v>
      </c>
      <c r="Z25" s="41">
        <f t="shared" si="8"/>
        <v>288953.08497253997</v>
      </c>
      <c r="AA25" s="41">
        <f t="shared" si="9"/>
        <v>15038.760662048942</v>
      </c>
      <c r="AB25" s="42">
        <f t="shared" si="10"/>
        <v>11255.223089248006</v>
      </c>
      <c r="AD25" s="40">
        <f t="shared" si="11"/>
        <v>14044853.706358613</v>
      </c>
      <c r="AE25" s="119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0"/>
      <c r="I26" s="146">
        <f>'[2]Szenario 1'!$F26</f>
        <v>7</v>
      </c>
      <c r="J26" s="147">
        <f>'[2]Szenario 2'!$F26</f>
        <v>16</v>
      </c>
      <c r="K26" s="148">
        <f>'[2]Szenario 3'!$F26</f>
        <v>25</v>
      </c>
      <c r="L26" s="140"/>
      <c r="M26" s="23">
        <f>'[3]E-Auto'!$E24*(1/100)</f>
        <v>0.38102516129032266</v>
      </c>
      <c r="O26" s="31">
        <f t="shared" si="1"/>
        <v>13946.68</v>
      </c>
      <c r="P26" s="35">
        <f t="shared" si="2"/>
        <v>1460.0392471999999</v>
      </c>
      <c r="Q26" s="140"/>
      <c r="R26" s="28">
        <f t="shared" si="3"/>
        <v>1</v>
      </c>
      <c r="S26" s="33">
        <f t="shared" si="4"/>
        <v>1</v>
      </c>
      <c r="T26" s="140"/>
      <c r="U26" s="39">
        <f t="shared" si="5"/>
        <v>8.6001167718968929E-2</v>
      </c>
      <c r="V26" s="33">
        <f t="shared" si="6"/>
        <v>4.0000000408114402E-3</v>
      </c>
      <c r="W26" s="140"/>
      <c r="X26" s="82">
        <f t="shared" si="13"/>
        <v>7725</v>
      </c>
      <c r="Y26" s="41">
        <f t="shared" si="7"/>
        <v>13841204.723664356</v>
      </c>
      <c r="Z26" s="41">
        <f t="shared" si="8"/>
        <v>291465.11110273603</v>
      </c>
      <c r="AA26" s="41">
        <f t="shared" si="9"/>
        <v>14764.447103561646</v>
      </c>
      <c r="AB26" s="42">
        <f t="shared" si="10"/>
        <v>11352.526300707304</v>
      </c>
      <c r="AD26" s="40">
        <f t="shared" si="11"/>
        <v>14166511.808171362</v>
      </c>
      <c r="AE26" s="119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0"/>
      <c r="I27" s="146">
        <f>'[2]Szenario 1'!$F27</f>
        <v>7</v>
      </c>
      <c r="J27" s="147">
        <f>'[2]Szenario 2'!$F27</f>
        <v>16</v>
      </c>
      <c r="K27" s="148">
        <f>'[2]Szenario 3'!$F27</f>
        <v>25</v>
      </c>
      <c r="L27" s="140"/>
      <c r="M27" s="23">
        <f>'[3]E-Auto'!$E25*(1/100)</f>
        <v>0.40985709677419369</v>
      </c>
      <c r="O27" s="31">
        <f t="shared" si="1"/>
        <v>14066.91</v>
      </c>
      <c r="P27" s="35">
        <f t="shared" si="2"/>
        <v>1472.4878613999999</v>
      </c>
      <c r="Q27" s="140"/>
      <c r="R27" s="28">
        <f t="shared" si="3"/>
        <v>1</v>
      </c>
      <c r="S27" s="33">
        <f t="shared" si="4"/>
        <v>1</v>
      </c>
      <c r="T27" s="140"/>
      <c r="U27" s="39">
        <f t="shared" si="5"/>
        <v>8.6001208508822397E-2</v>
      </c>
      <c r="V27" s="33">
        <f t="shared" si="6"/>
        <v>4.0000000422212127E-3</v>
      </c>
      <c r="W27" s="140"/>
      <c r="X27" s="82">
        <f t="shared" si="13"/>
        <v>7725</v>
      </c>
      <c r="Y27" s="41">
        <f t="shared" si="7"/>
        <v>13960528.088190198</v>
      </c>
      <c r="Z27" s="41">
        <f t="shared" si="8"/>
        <v>293977.13723293203</v>
      </c>
      <c r="AA27" s="41">
        <f t="shared" si="9"/>
        <v>14483.14931420657</v>
      </c>
      <c r="AB27" s="42">
        <f t="shared" si="10"/>
        <v>11449.829512166601</v>
      </c>
      <c r="AD27" s="40">
        <f t="shared" si="11"/>
        <v>14288163.204249501</v>
      </c>
      <c r="AE27" s="119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0"/>
      <c r="I28" s="146">
        <f>'[2]Szenario 1'!$F28</f>
        <v>7</v>
      </c>
      <c r="J28" s="147">
        <f>'[2]Szenario 2'!$F28</f>
        <v>16</v>
      </c>
      <c r="K28" s="148">
        <f>'[2]Szenario 3'!$F28</f>
        <v>25</v>
      </c>
      <c r="L28" s="140"/>
      <c r="M28" s="23">
        <f>'[3]E-Auto'!$E26*(1/100)</f>
        <v>0.43868903225806466</v>
      </c>
      <c r="O28" s="31">
        <f t="shared" si="1"/>
        <v>14187.14</v>
      </c>
      <c r="P28" s="35">
        <f t="shared" si="2"/>
        <v>1484.9364755999998</v>
      </c>
      <c r="Q28" s="140"/>
      <c r="R28" s="28">
        <f t="shared" si="3"/>
        <v>1</v>
      </c>
      <c r="S28" s="33">
        <f t="shared" si="4"/>
        <v>1</v>
      </c>
      <c r="T28" s="140"/>
      <c r="U28" s="39">
        <f t="shared" si="5"/>
        <v>8.6001250358087256E-2</v>
      </c>
      <c r="V28" s="33">
        <f t="shared" si="6"/>
        <v>4.0000000436671958E-3</v>
      </c>
      <c r="W28" s="140"/>
      <c r="X28" s="82">
        <f t="shared" si="13"/>
        <v>7725</v>
      </c>
      <c r="Y28" s="41">
        <f t="shared" si="7"/>
        <v>14079851.738476876</v>
      </c>
      <c r="Z28" s="41">
        <f t="shared" si="8"/>
        <v>296489.16336312803</v>
      </c>
      <c r="AA28" s="41">
        <f t="shared" si="9"/>
        <v>14194.867293983709</v>
      </c>
      <c r="AB28" s="42">
        <f t="shared" si="10"/>
        <v>11547.1327236259</v>
      </c>
      <c r="AD28" s="40">
        <f t="shared" si="11"/>
        <v>14409807.901857615</v>
      </c>
      <c r="AE28" s="119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0"/>
      <c r="I29" s="146">
        <f>'[2]Szenario 1'!$F29</f>
        <v>7</v>
      </c>
      <c r="J29" s="147">
        <f>'[2]Szenario 2'!$F29</f>
        <v>16</v>
      </c>
      <c r="K29" s="148">
        <f>'[2]Szenario 3'!$F29</f>
        <v>25</v>
      </c>
      <c r="L29" s="140"/>
      <c r="M29" s="23">
        <f>'[3]E-Auto'!$E27*(1/100)</f>
        <v>0.46752096774193563</v>
      </c>
      <c r="O29" s="31">
        <f t="shared" si="1"/>
        <v>14307.369999999999</v>
      </c>
      <c r="P29" s="35">
        <f t="shared" si="2"/>
        <v>1497.3850897999998</v>
      </c>
      <c r="Q29" s="140"/>
      <c r="R29" s="28">
        <f t="shared" si="3"/>
        <v>1</v>
      </c>
      <c r="S29" s="33">
        <f t="shared" si="4"/>
        <v>1</v>
      </c>
      <c r="T29" s="140"/>
      <c r="U29" s="39">
        <f t="shared" si="5"/>
        <v>8.6001293284950264E-2</v>
      </c>
      <c r="V29" s="33">
        <f t="shared" si="6"/>
        <v>4.0000000451500062E-3</v>
      </c>
      <c r="W29" s="140"/>
      <c r="X29" s="82">
        <f t="shared" si="13"/>
        <v>7725</v>
      </c>
      <c r="Y29" s="41">
        <f t="shared" si="7"/>
        <v>14199175.681914223</v>
      </c>
      <c r="Z29" s="41">
        <f t="shared" si="8"/>
        <v>299001.18949332403</v>
      </c>
      <c r="AA29" s="41">
        <f t="shared" si="9"/>
        <v>13899.601042893073</v>
      </c>
      <c r="AB29" s="42">
        <f t="shared" si="10"/>
        <v>11644.435935085201</v>
      </c>
      <c r="AD29" s="40">
        <f t="shared" si="11"/>
        <v>14531445.908385526</v>
      </c>
      <c r="AE29" s="119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0"/>
      <c r="I30" s="146">
        <f>'[2]Szenario 1'!$F30</f>
        <v>7</v>
      </c>
      <c r="J30" s="147">
        <f>'[2]Szenario 2'!$F30</f>
        <v>16</v>
      </c>
      <c r="K30" s="148">
        <f>'[2]Szenario 3'!$F30</f>
        <v>25</v>
      </c>
      <c r="L30" s="140"/>
      <c r="M30" s="23">
        <f>'[3]E-Auto'!$E28*(1/100)</f>
        <v>0.49635290322580661</v>
      </c>
      <c r="O30" s="31">
        <f t="shared" si="1"/>
        <v>14427.6</v>
      </c>
      <c r="P30" s="35">
        <f t="shared" si="2"/>
        <v>1509.8337039999999</v>
      </c>
      <c r="Q30" s="140"/>
      <c r="R30" s="28">
        <f t="shared" si="3"/>
        <v>1</v>
      </c>
      <c r="S30" s="33">
        <f t="shared" si="4"/>
        <v>1</v>
      </c>
      <c r="T30" s="140"/>
      <c r="U30" s="39">
        <f t="shared" si="5"/>
        <v>8.6001337307752973E-2</v>
      </c>
      <c r="V30" s="33">
        <f t="shared" si="6"/>
        <v>4.000000046670265E-3</v>
      </c>
      <c r="W30" s="140"/>
      <c r="X30" s="82">
        <f t="shared" si="13"/>
        <v>7725</v>
      </c>
      <c r="Y30" s="41">
        <f t="shared" si="7"/>
        <v>14318499.926018372</v>
      </c>
      <c r="Z30" s="41">
        <f t="shared" si="8"/>
        <v>301513.21562351997</v>
      </c>
      <c r="AA30" s="41">
        <f t="shared" si="9"/>
        <v>13597.350560934658</v>
      </c>
      <c r="AB30" s="42">
        <f t="shared" si="10"/>
        <v>11741.739146544502</v>
      </c>
      <c r="AD30" s="40">
        <f t="shared" si="11"/>
        <v>14653077.231349371</v>
      </c>
      <c r="AE30" s="119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0"/>
      <c r="I31" s="146">
        <f>'[2]Szenario 1'!$F31</f>
        <v>7</v>
      </c>
      <c r="J31" s="147">
        <f>'[2]Szenario 2'!$F31</f>
        <v>16</v>
      </c>
      <c r="K31" s="148">
        <f>'[2]Szenario 3'!$F31</f>
        <v>25</v>
      </c>
      <c r="L31" s="140"/>
      <c r="M31" s="23">
        <f>'[3]E-Auto'!$E29*(1/100)</f>
        <v>0.52518483870967758</v>
      </c>
      <c r="O31" s="31">
        <f t="shared" si="1"/>
        <v>14547.83</v>
      </c>
      <c r="P31" s="35">
        <f t="shared" si="2"/>
        <v>1522.2823182</v>
      </c>
      <c r="Q31" s="140"/>
      <c r="R31" s="28">
        <f t="shared" si="3"/>
        <v>1</v>
      </c>
      <c r="S31" s="33">
        <f t="shared" si="4"/>
        <v>1</v>
      </c>
      <c r="T31" s="140"/>
      <c r="U31" s="39">
        <f t="shared" si="5"/>
        <v>8.6001382444991711E-2</v>
      </c>
      <c r="V31" s="33">
        <f t="shared" si="6"/>
        <v>4.0000000482285957E-3</v>
      </c>
      <c r="W31" s="140"/>
      <c r="X31" s="82">
        <f t="shared" si="13"/>
        <v>7725</v>
      </c>
      <c r="Y31" s="41">
        <f t="shared" si="7"/>
        <v>14437824.47843286</v>
      </c>
      <c r="Z31" s="41">
        <f t="shared" si="8"/>
        <v>304025.24175371596</v>
      </c>
      <c r="AA31" s="41">
        <f t="shared" si="9"/>
        <v>13288.11584810846</v>
      </c>
      <c r="AB31" s="42">
        <f t="shared" si="10"/>
        <v>11839.042358003802</v>
      </c>
      <c r="AD31" s="40">
        <f t="shared" si="11"/>
        <v>14774701.878392689</v>
      </c>
      <c r="AE31" s="119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0"/>
      <c r="I32" s="146">
        <f>'[2]Szenario 1'!$F32</f>
        <v>7</v>
      </c>
      <c r="J32" s="147">
        <f>'[2]Szenario 2'!$F32</f>
        <v>16</v>
      </c>
      <c r="K32" s="148">
        <f>'[2]Szenario 3'!$F32</f>
        <v>25</v>
      </c>
      <c r="L32" s="140"/>
      <c r="M32" s="23">
        <f>'[3]E-Auto'!$E30*(1/100)</f>
        <v>0.55401677419354856</v>
      </c>
      <c r="O32" s="31">
        <f t="shared" si="1"/>
        <v>14668.06</v>
      </c>
      <c r="P32" s="35">
        <f t="shared" si="2"/>
        <v>1534.7309323999998</v>
      </c>
      <c r="Q32" s="140"/>
      <c r="R32" s="28">
        <f t="shared" si="3"/>
        <v>1</v>
      </c>
      <c r="S32" s="33">
        <f t="shared" si="4"/>
        <v>1</v>
      </c>
      <c r="T32" s="140"/>
      <c r="U32" s="39">
        <f t="shared" si="5"/>
        <v>8.6001428715317574E-2</v>
      </c>
      <c r="V32" s="33">
        <f t="shared" si="6"/>
        <v>4.0000000498256289E-3</v>
      </c>
      <c r="W32" s="140"/>
      <c r="X32" s="82">
        <f t="shared" si="13"/>
        <v>7725</v>
      </c>
      <c r="Y32" s="41">
        <f t="shared" si="7"/>
        <v>14557149.346929666</v>
      </c>
      <c r="Z32" s="41">
        <f t="shared" si="8"/>
        <v>306537.26788391196</v>
      </c>
      <c r="AA32" s="41">
        <f t="shared" si="9"/>
        <v>12971.896904414485</v>
      </c>
      <c r="AB32" s="42">
        <f t="shared" si="10"/>
        <v>11936.345569463099</v>
      </c>
      <c r="AD32" s="40">
        <f t="shared" si="11"/>
        <v>14896319.857287455</v>
      </c>
      <c r="AE32" s="119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0"/>
      <c r="I33" s="146">
        <f>'[2]Szenario 1'!$F33</f>
        <v>7</v>
      </c>
      <c r="J33" s="147">
        <f>'[2]Szenario 2'!$F33</f>
        <v>16</v>
      </c>
      <c r="K33" s="148">
        <f>'[2]Szenario 3'!$F33</f>
        <v>25</v>
      </c>
      <c r="L33" s="140"/>
      <c r="M33" s="23">
        <f>'[3]E-Auto'!$E31*(1/100)</f>
        <v>0.58284870967741953</v>
      </c>
      <c r="O33" s="31">
        <f t="shared" si="1"/>
        <v>14788.29</v>
      </c>
      <c r="P33" s="35">
        <f t="shared" si="2"/>
        <v>1547.1795466000001</v>
      </c>
      <c r="Q33" s="140"/>
      <c r="R33" s="28">
        <f t="shared" si="3"/>
        <v>1</v>
      </c>
      <c r="S33" s="33">
        <f t="shared" si="4"/>
        <v>1</v>
      </c>
      <c r="T33" s="140"/>
      <c r="U33" s="39">
        <f t="shared" si="5"/>
        <v>8.6001476137536462E-2</v>
      </c>
      <c r="V33" s="33">
        <f t="shared" si="6"/>
        <v>4.0000000514620005E-3</v>
      </c>
      <c r="W33" s="140"/>
      <c r="X33" s="82">
        <f t="shared" si="13"/>
        <v>7725</v>
      </c>
      <c r="Y33" s="41">
        <f t="shared" si="7"/>
        <v>14676474.53941031</v>
      </c>
      <c r="Z33" s="41">
        <f t="shared" si="8"/>
        <v>309049.29401410796</v>
      </c>
      <c r="AA33" s="41">
        <f t="shared" si="9"/>
        <v>12648.693729852734</v>
      </c>
      <c r="AB33" s="42">
        <f t="shared" si="10"/>
        <v>12033.6487809224</v>
      </c>
      <c r="AD33" s="40">
        <f t="shared" si="11"/>
        <v>15017931.175935192</v>
      </c>
      <c r="AE33" s="119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0"/>
      <c r="I34" s="146">
        <f>'[2]Szenario 1'!$F34</f>
        <v>7</v>
      </c>
      <c r="J34" s="147">
        <f>'[2]Szenario 2'!$F34</f>
        <v>16</v>
      </c>
      <c r="K34" s="148">
        <f>'[2]Szenario 3'!$F34</f>
        <v>25</v>
      </c>
      <c r="L34" s="140"/>
      <c r="M34" s="23">
        <f>'[3]E-Auto'!$E32*(1/100)</f>
        <v>0.6116806451612905</v>
      </c>
      <c r="O34" s="31">
        <f t="shared" si="1"/>
        <v>14908.52</v>
      </c>
      <c r="P34" s="35">
        <f t="shared" si="2"/>
        <v>1559.6281607999999</v>
      </c>
      <c r="Q34" s="140"/>
      <c r="R34" s="28">
        <f t="shared" si="3"/>
        <v>1</v>
      </c>
      <c r="S34" s="33">
        <f t="shared" si="4"/>
        <v>1</v>
      </c>
      <c r="T34" s="140"/>
      <c r="U34" s="39">
        <f t="shared" si="5"/>
        <v>8.6001524730609055E-2</v>
      </c>
      <c r="V34" s="33">
        <f t="shared" si="6"/>
        <v>4.0000000531383514E-3</v>
      </c>
      <c r="W34" s="140"/>
      <c r="X34" s="82">
        <f t="shared" si="13"/>
        <v>7725</v>
      </c>
      <c r="Y34" s="41">
        <f t="shared" si="7"/>
        <v>14795800.063906906</v>
      </c>
      <c r="Z34" s="41">
        <f t="shared" si="8"/>
        <v>311561.32014430402</v>
      </c>
      <c r="AA34" s="41">
        <f t="shared" si="9"/>
        <v>12318.506324423201</v>
      </c>
      <c r="AB34" s="42">
        <f t="shared" si="10"/>
        <v>12130.951992381701</v>
      </c>
      <c r="AD34" s="40">
        <f t="shared" si="11"/>
        <v>15139535.842368014</v>
      </c>
      <c r="AE34" s="119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0"/>
      <c r="I35" s="146">
        <f>'[2]Szenario 1'!$F35</f>
        <v>7</v>
      </c>
      <c r="J35" s="147">
        <f>'[2]Szenario 2'!$F35</f>
        <v>16</v>
      </c>
      <c r="K35" s="148">
        <f>'[2]Szenario 3'!$F35</f>
        <v>25</v>
      </c>
      <c r="L35" s="140"/>
      <c r="M35" s="23">
        <f>'[3]E-Auto'!$E33*(1/100)</f>
        <v>0.64051258064516148</v>
      </c>
      <c r="O35" s="31">
        <f t="shared" si="1"/>
        <v>15028.75</v>
      </c>
      <c r="P35" s="35">
        <f t="shared" si="2"/>
        <v>1572.076775</v>
      </c>
      <c r="Q35" s="140"/>
      <c r="R35" s="28">
        <f t="shared" si="3"/>
        <v>1</v>
      </c>
      <c r="S35" s="33">
        <f t="shared" si="4"/>
        <v>1</v>
      </c>
      <c r="T35" s="140"/>
      <c r="U35" s="39">
        <f t="shared" si="5"/>
        <v>8.60015745136508E-2</v>
      </c>
      <c r="V35" s="33">
        <f t="shared" si="6"/>
        <v>4.0000000548553278E-3</v>
      </c>
      <c r="W35" s="140"/>
      <c r="X35" s="82">
        <f t="shared" si="13"/>
        <v>7725</v>
      </c>
      <c r="Y35" s="41">
        <f t="shared" si="7"/>
        <v>14915125.92858324</v>
      </c>
      <c r="Z35" s="41">
        <f t="shared" si="8"/>
        <v>314073.34627449996</v>
      </c>
      <c r="AA35" s="41">
        <f t="shared" si="9"/>
        <v>11981.334688125886</v>
      </c>
      <c r="AB35" s="42">
        <f t="shared" si="10"/>
        <v>12228.255203840998</v>
      </c>
      <c r="AD35" s="40">
        <f t="shared" si="11"/>
        <v>15261133.864749707</v>
      </c>
      <c r="AE35" s="119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0"/>
      <c r="I36" s="146">
        <f>'[2]Szenario 1'!$F36</f>
        <v>7</v>
      </c>
      <c r="J36" s="147">
        <f>'[2]Szenario 2'!$F36</f>
        <v>16</v>
      </c>
      <c r="K36" s="148">
        <f>'[2]Szenario 3'!$F36</f>
        <v>25</v>
      </c>
      <c r="L36" s="140"/>
      <c r="M36" s="23">
        <f>'[3]E-Auto'!$E34*(1/100)</f>
        <v>0.66934451612903245</v>
      </c>
      <c r="O36" s="31">
        <f t="shared" si="1"/>
        <v>15148.98</v>
      </c>
      <c r="P36" s="35">
        <f t="shared" si="2"/>
        <v>1584.5253891999998</v>
      </c>
      <c r="Q36" s="140"/>
      <c r="R36" s="28">
        <f t="shared" si="3"/>
        <v>1</v>
      </c>
      <c r="S36" s="33">
        <f t="shared" si="4"/>
        <v>1</v>
      </c>
      <c r="T36" s="140"/>
      <c r="U36" s="39">
        <f t="shared" si="5"/>
        <v>8.600162550593192E-2</v>
      </c>
      <c r="V36" s="33">
        <f t="shared" si="6"/>
        <v>4.0000000566135794E-3</v>
      </c>
      <c r="W36" s="140"/>
      <c r="X36" s="82">
        <f t="shared" si="13"/>
        <v>7725</v>
      </c>
      <c r="Y36" s="41">
        <f t="shared" si="7"/>
        <v>15034452.141735833</v>
      </c>
      <c r="Z36" s="41">
        <f t="shared" si="8"/>
        <v>316585.37240469595</v>
      </c>
      <c r="AA36" s="41">
        <f t="shared" si="9"/>
        <v>11637.178820960793</v>
      </c>
      <c r="AB36" s="42">
        <f t="shared" si="10"/>
        <v>12325.558415300296</v>
      </c>
      <c r="AD36" s="40">
        <f t="shared" si="11"/>
        <v>15382725.251376791</v>
      </c>
      <c r="AE36" s="119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0"/>
      <c r="I37" s="146">
        <f>'[2]Szenario 1'!$F37</f>
        <v>7</v>
      </c>
      <c r="J37" s="147">
        <f>'[2]Szenario 2'!$F37</f>
        <v>16</v>
      </c>
      <c r="K37" s="148">
        <f>'[2]Szenario 3'!$F37</f>
        <v>25</v>
      </c>
      <c r="L37" s="140"/>
      <c r="M37" s="23">
        <f>'[3]E-Auto'!$E35*(1/100)</f>
        <v>0.69817645161290343</v>
      </c>
      <c r="O37" s="31">
        <f t="shared" si="1"/>
        <v>15269.21</v>
      </c>
      <c r="P37" s="35">
        <f t="shared" si="2"/>
        <v>1596.9740033999999</v>
      </c>
      <c r="Q37" s="140"/>
      <c r="R37" s="28">
        <f t="shared" si="3"/>
        <v>1</v>
      </c>
      <c r="S37" s="33">
        <f t="shared" si="4"/>
        <v>1</v>
      </c>
      <c r="T37" s="140"/>
      <c r="U37" s="39">
        <f t="shared" si="5"/>
        <v>8.6001677726877432E-2</v>
      </c>
      <c r="V37" s="33">
        <f t="shared" si="6"/>
        <v>4.0000000584137635E-3</v>
      </c>
      <c r="W37" s="140"/>
      <c r="X37" s="82">
        <f t="shared" si="13"/>
        <v>7725</v>
      </c>
      <c r="Y37" s="41">
        <f t="shared" si="7"/>
        <v>15153778.711795028</v>
      </c>
      <c r="Z37" s="41">
        <f t="shared" si="8"/>
        <v>319097.39853489195</v>
      </c>
      <c r="AA37" s="41">
        <f t="shared" si="9"/>
        <v>11286.038722927919</v>
      </c>
      <c r="AB37" s="42">
        <f t="shared" si="10"/>
        <v>12422.861626759599</v>
      </c>
      <c r="AD37" s="40">
        <f t="shared" si="11"/>
        <v>15504310.010679608</v>
      </c>
      <c r="AE37" s="119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0"/>
      <c r="I38" s="146">
        <f>'[2]Szenario 1'!$F38</f>
        <v>7</v>
      </c>
      <c r="J38" s="147">
        <f>'[2]Szenario 2'!$F38</f>
        <v>16</v>
      </c>
      <c r="K38" s="148">
        <f>'[2]Szenario 3'!$F38</f>
        <v>25</v>
      </c>
      <c r="L38" s="140"/>
      <c r="M38" s="23">
        <f>'[3]E-Auto'!$E36*(1/100)</f>
        <v>0.7270083870967744</v>
      </c>
      <c r="O38" s="31">
        <f t="shared" si="1"/>
        <v>15389.44</v>
      </c>
      <c r="P38" s="35">
        <f t="shared" si="2"/>
        <v>1609.4226176</v>
      </c>
      <c r="Q38" s="140"/>
      <c r="R38" s="28">
        <f t="shared" si="3"/>
        <v>1</v>
      </c>
      <c r="S38" s="33">
        <f t="shared" si="4"/>
        <v>1</v>
      </c>
      <c r="T38" s="140"/>
      <c r="U38" s="39">
        <f t="shared" si="5"/>
        <v>8.6001731196067147E-2</v>
      </c>
      <c r="V38" s="33">
        <f t="shared" si="6"/>
        <v>4.000000060256542E-3</v>
      </c>
      <c r="W38" s="140"/>
      <c r="X38" s="82">
        <f t="shared" si="13"/>
        <v>7725</v>
      </c>
      <c r="Y38" s="41">
        <f t="shared" si="7"/>
        <v>15273105.647326039</v>
      </c>
      <c r="Z38" s="41">
        <f t="shared" si="8"/>
        <v>321609.42466508801</v>
      </c>
      <c r="AA38" s="41">
        <f t="shared" si="9"/>
        <v>10927.914394027272</v>
      </c>
      <c r="AB38" s="42">
        <f t="shared" si="10"/>
        <v>12520.164838218898</v>
      </c>
      <c r="AD38" s="40">
        <f t="shared" si="11"/>
        <v>15625888.151223373</v>
      </c>
      <c r="AE38" s="119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0"/>
      <c r="I39" s="146">
        <f>'[2]Szenario 1'!$F39</f>
        <v>7</v>
      </c>
      <c r="J39" s="147">
        <f>'[2]Szenario 2'!$F39</f>
        <v>16</v>
      </c>
      <c r="K39" s="148">
        <f>'[2]Szenario 3'!$F39</f>
        <v>25</v>
      </c>
      <c r="L39" s="140"/>
      <c r="M39" s="23">
        <f>'[3]E-Auto'!$E37*(1/100)</f>
        <v>0.75584032258064537</v>
      </c>
      <c r="O39" s="31">
        <f t="shared" si="1"/>
        <v>15509.67</v>
      </c>
      <c r="P39" s="35">
        <f t="shared" si="2"/>
        <v>1621.8712317999998</v>
      </c>
      <c r="Q39" s="140"/>
      <c r="R39" s="28">
        <f t="shared" si="3"/>
        <v>1</v>
      </c>
      <c r="S39" s="33">
        <f t="shared" si="4"/>
        <v>1</v>
      </c>
      <c r="T39" s="140"/>
      <c r="U39" s="39">
        <f t="shared" si="5"/>
        <v>8.6001785933235611E-2</v>
      </c>
      <c r="V39" s="33">
        <f t="shared" si="6"/>
        <v>4.0000000621425811E-3</v>
      </c>
      <c r="W39" s="140"/>
      <c r="X39" s="82">
        <f t="shared" si="13"/>
        <v>7725</v>
      </c>
      <c r="Y39" s="41">
        <f t="shared" si="7"/>
        <v>15392432.957030024</v>
      </c>
      <c r="Z39" s="41">
        <f t="shared" si="8"/>
        <v>324121.45079528395</v>
      </c>
      <c r="AA39" s="41">
        <f t="shared" si="9"/>
        <v>10562.805834258839</v>
      </c>
      <c r="AB39" s="42">
        <f t="shared" si="10"/>
        <v>12617.468049678195</v>
      </c>
      <c r="AD39" s="40">
        <f t="shared" si="11"/>
        <v>15747459.681709245</v>
      </c>
      <c r="AE39" s="119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0"/>
      <c r="I40" s="146">
        <f>'[2]Szenario 1'!$F40</f>
        <v>7</v>
      </c>
      <c r="J40" s="147">
        <f>'[2]Szenario 2'!$F40</f>
        <v>16</v>
      </c>
      <c r="K40" s="148">
        <f>'[2]Szenario 3'!$F40</f>
        <v>25</v>
      </c>
      <c r="L40" s="140"/>
      <c r="M40" s="23">
        <f>'[3]E-Auto'!$E38*(1/100)</f>
        <v>0.78467225806451635</v>
      </c>
      <c r="O40" s="31">
        <f t="shared" si="1"/>
        <v>15629.9</v>
      </c>
      <c r="P40" s="35">
        <f t="shared" si="2"/>
        <v>1634.3198459999999</v>
      </c>
      <c r="Q40" s="140"/>
      <c r="R40" s="28">
        <f t="shared" si="3"/>
        <v>1</v>
      </c>
      <c r="S40" s="33">
        <f t="shared" si="4"/>
        <v>1</v>
      </c>
      <c r="T40" s="140"/>
      <c r="U40" s="39">
        <f t="shared" si="5"/>
        <v>8.6001841958272221E-2</v>
      </c>
      <c r="V40" s="33">
        <f t="shared" si="6"/>
        <v>4.000000064072552E-3</v>
      </c>
      <c r="W40" s="140"/>
      <c r="X40" s="82">
        <f t="shared" si="13"/>
        <v>7725</v>
      </c>
      <c r="Y40" s="41">
        <f t="shared" si="7"/>
        <v>15511760.649745187</v>
      </c>
      <c r="Z40" s="41">
        <f t="shared" si="8"/>
        <v>326633.47692548</v>
      </c>
      <c r="AA40" s="41">
        <f t="shared" si="9"/>
        <v>10190.713043622629</v>
      </c>
      <c r="AB40" s="42">
        <f t="shared" si="10"/>
        <v>12714.771261137495</v>
      </c>
      <c r="AD40" s="40">
        <f t="shared" si="11"/>
        <v>15869024.610975426</v>
      </c>
      <c r="AE40" s="119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0"/>
      <c r="I41" s="146">
        <f>'[2]Szenario 1'!$F41</f>
        <v>7</v>
      </c>
      <c r="J41" s="147">
        <f>'[2]Szenario 2'!$F41</f>
        <v>16</v>
      </c>
      <c r="K41" s="148">
        <f>'[2]Szenario 3'!$F41</f>
        <v>25</v>
      </c>
      <c r="L41" s="140"/>
      <c r="M41" s="23">
        <f>'[3]E-Auto'!$E39*(1/100)</f>
        <v>0.81350419354838732</v>
      </c>
      <c r="O41" s="31">
        <f t="shared" si="1"/>
        <v>15750.130000000001</v>
      </c>
      <c r="P41" s="35">
        <f t="shared" si="2"/>
        <v>1646.7684601999999</v>
      </c>
      <c r="Q41" s="140"/>
      <c r="R41" s="28">
        <f t="shared" si="3"/>
        <v>1</v>
      </c>
      <c r="S41" s="33">
        <f t="shared" si="4"/>
        <v>1</v>
      </c>
      <c r="T41" s="140"/>
      <c r="U41" s="39">
        <f t="shared" si="5"/>
        <v>8.6001899291221082E-2</v>
      </c>
      <c r="V41" s="33">
        <f t="shared" si="6"/>
        <v>4.0000000660471323E-3</v>
      </c>
      <c r="W41" s="140"/>
      <c r="X41" s="82">
        <f t="shared" si="13"/>
        <v>7725</v>
      </c>
      <c r="Y41" s="41">
        <f t="shared" si="7"/>
        <v>15631088.734447805</v>
      </c>
      <c r="Z41" s="41">
        <f t="shared" si="8"/>
        <v>329145.503055676</v>
      </c>
      <c r="AA41" s="41">
        <f t="shared" si="9"/>
        <v>9811.6360221186405</v>
      </c>
      <c r="AB41" s="42">
        <f t="shared" si="10"/>
        <v>12812.074472596796</v>
      </c>
      <c r="AD41" s="40">
        <f t="shared" si="11"/>
        <v>15990582.947998198</v>
      </c>
      <c r="AE41" s="119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0"/>
      <c r="I42" s="146">
        <f>'[2]Szenario 1'!$F42</f>
        <v>7</v>
      </c>
      <c r="J42" s="147">
        <f>'[2]Szenario 2'!$F42</f>
        <v>16</v>
      </c>
      <c r="K42" s="148">
        <f>'[2]Szenario 3'!$F42</f>
        <v>25</v>
      </c>
      <c r="L42" s="140"/>
      <c r="M42" s="23">
        <f>'[3]E-Auto'!$E40*(1/100)</f>
        <v>0.8423361290322583</v>
      </c>
      <c r="O42" s="31">
        <f t="shared" si="1"/>
        <v>15870.36</v>
      </c>
      <c r="P42" s="35">
        <f t="shared" si="2"/>
        <v>1659.2170744</v>
      </c>
      <c r="Q42" s="140"/>
      <c r="R42" s="28">
        <f t="shared" si="3"/>
        <v>1</v>
      </c>
      <c r="S42" s="33">
        <f t="shared" si="4"/>
        <v>1</v>
      </c>
      <c r="T42" s="140"/>
      <c r="U42" s="39">
        <f t="shared" si="5"/>
        <v>8.6001957952281133E-2</v>
      </c>
      <c r="V42" s="33">
        <f t="shared" si="6"/>
        <v>4.0000000680670044E-3</v>
      </c>
      <c r="W42" s="140"/>
      <c r="X42" s="82">
        <f t="shared" si="13"/>
        <v>7725</v>
      </c>
      <c r="Y42" s="41">
        <f t="shared" si="7"/>
        <v>15750417.220253319</v>
      </c>
      <c r="Z42" s="41">
        <f t="shared" si="8"/>
        <v>331657.52918587206</v>
      </c>
      <c r="AA42" s="41">
        <f t="shared" si="9"/>
        <v>9425.5747697468723</v>
      </c>
      <c r="AB42" s="42">
        <f t="shared" si="10"/>
        <v>12909.377684056095</v>
      </c>
      <c r="AD42" s="40">
        <f t="shared" si="11"/>
        <v>16112134.701892994</v>
      </c>
      <c r="AE42" s="119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0"/>
      <c r="I43" s="146">
        <f>'[2]Szenario 1'!$F43</f>
        <v>7</v>
      </c>
      <c r="J43" s="147">
        <f>'[2]Szenario 2'!$F43</f>
        <v>16</v>
      </c>
      <c r="K43" s="148">
        <f>'[2]Szenario 3'!$F43</f>
        <v>25</v>
      </c>
      <c r="L43" s="140"/>
      <c r="M43" s="23">
        <f>'[3]E-Auto'!$E41*(1/100)</f>
        <v>0.87116806451612927</v>
      </c>
      <c r="O43" s="31">
        <f t="shared" si="1"/>
        <v>15990.59</v>
      </c>
      <c r="P43" s="35">
        <f t="shared" si="2"/>
        <v>1671.6656885999998</v>
      </c>
      <c r="Q43" s="140"/>
      <c r="R43" s="28">
        <f t="shared" si="3"/>
        <v>1</v>
      </c>
      <c r="S43" s="33">
        <f t="shared" si="4"/>
        <v>1</v>
      </c>
      <c r="T43" s="140"/>
      <c r="U43" s="39">
        <f t="shared" si="5"/>
        <v>8.6002017961806065E-2</v>
      </c>
      <c r="V43" s="33">
        <f t="shared" si="6"/>
        <v>4.0000000701328553E-3</v>
      </c>
      <c r="W43" s="140"/>
      <c r="X43" s="82">
        <f t="shared" si="13"/>
        <v>7725</v>
      </c>
      <c r="Y43" s="41">
        <f t="shared" si="7"/>
        <v>15869746.116417419</v>
      </c>
      <c r="Z43" s="41">
        <f t="shared" si="8"/>
        <v>334169.555316068</v>
      </c>
      <c r="AA43" s="41">
        <f t="shared" si="9"/>
        <v>9032.5292865073243</v>
      </c>
      <c r="AB43" s="42">
        <f t="shared" si="10"/>
        <v>13006.680895515396</v>
      </c>
      <c r="AD43" s="40">
        <f t="shared" si="11"/>
        <v>16233679.88191551</v>
      </c>
      <c r="AE43" s="119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0"/>
      <c r="I44" s="146">
        <f>'[2]Szenario 1'!$F44</f>
        <v>7</v>
      </c>
      <c r="J44" s="147">
        <f>'[2]Szenario 2'!$F44</f>
        <v>16</v>
      </c>
      <c r="K44" s="148">
        <f>'[2]Szenario 3'!$F44</f>
        <v>25</v>
      </c>
      <c r="L44" s="140"/>
      <c r="M44" s="23">
        <f>'[3]E-Auto'!$E42*(1/100)</f>
        <v>0.9</v>
      </c>
      <c r="O44" s="31">
        <f t="shared" si="1"/>
        <v>16110.82</v>
      </c>
      <c r="P44" s="35">
        <f t="shared" si="2"/>
        <v>1684.1143027999999</v>
      </c>
      <c r="Q44" s="140"/>
      <c r="R44" s="28">
        <f t="shared" si="3"/>
        <v>1</v>
      </c>
      <c r="S44" s="33">
        <f t="shared" si="4"/>
        <v>1</v>
      </c>
      <c r="T44" s="140"/>
      <c r="U44" s="39">
        <f t="shared" si="5"/>
        <v>8.6002079340304349E-2</v>
      </c>
      <c r="V44" s="33">
        <f t="shared" si="6"/>
        <v>4.0000000722453773E-3</v>
      </c>
      <c r="W44" s="140"/>
      <c r="X44" s="82">
        <f t="shared" si="13"/>
        <v>7725</v>
      </c>
      <c r="Y44" s="41">
        <f t="shared" si="7"/>
        <v>15989075.432337075</v>
      </c>
      <c r="Z44" s="41">
        <f t="shared" si="8"/>
        <v>336681.581446264</v>
      </c>
      <c r="AA44" s="41">
        <f t="shared" si="9"/>
        <v>8632.4995724</v>
      </c>
      <c r="AB44" s="42">
        <f t="shared" si="10"/>
        <v>13103.984106974693</v>
      </c>
      <c r="AD44" s="40">
        <f t="shared" si="11"/>
        <v>16355218.497462714</v>
      </c>
      <c r="AE44" s="119"/>
      <c r="AF44" s="84" t="s">
        <v>44</v>
      </c>
      <c r="AG44" s="85"/>
      <c r="AH44" s="86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0"/>
      <c r="I45" s="146">
        <f>'[2]Szenario 1'!$F45</f>
        <v>7</v>
      </c>
      <c r="J45" s="147">
        <f>'[2]Szenario 2'!$F45</f>
        <v>16</v>
      </c>
      <c r="K45" s="148">
        <f>'[2]Szenario 3'!$F45</f>
        <v>25</v>
      </c>
      <c r="L45" s="140"/>
      <c r="M45" s="23">
        <f>'[3]E-Auto'!$E43*(1/100)</f>
        <v>0.928831935483871</v>
      </c>
      <c r="O45" s="31">
        <f t="shared" si="1"/>
        <v>16231.05</v>
      </c>
      <c r="P45" s="35">
        <f t="shared" si="2"/>
        <v>1696.5629169999997</v>
      </c>
      <c r="Q45" s="140"/>
      <c r="R45" s="28">
        <f t="shared" si="3"/>
        <v>1</v>
      </c>
      <c r="S45" s="33">
        <f t="shared" si="4"/>
        <v>1</v>
      </c>
      <c r="T45" s="140"/>
      <c r="U45" s="39">
        <f t="shared" si="5"/>
        <v>8.6002142108439275E-2</v>
      </c>
      <c r="V45" s="33">
        <f t="shared" si="6"/>
        <v>4.0000000744052676E-3</v>
      </c>
      <c r="W45" s="140"/>
      <c r="X45" s="82">
        <f t="shared" si="13"/>
        <v>7725</v>
      </c>
      <c r="Y45" s="41">
        <f t="shared" si="7"/>
        <v>16108405.177551655</v>
      </c>
      <c r="Z45" s="41">
        <f t="shared" si="8"/>
        <v>339193.60757646</v>
      </c>
      <c r="AA45" s="41">
        <f t="shared" si="9"/>
        <v>8225.4856274248923</v>
      </c>
      <c r="AB45" s="42">
        <f t="shared" si="10"/>
        <v>13201.287318433991</v>
      </c>
      <c r="AD45" s="40">
        <f t="shared" si="11"/>
        <v>16476750.558073973</v>
      </c>
      <c r="AE45" s="119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0"/>
      <c r="I46" s="146">
        <f>'[2]Szenario 1'!$F46</f>
        <v>7</v>
      </c>
      <c r="J46" s="147">
        <f>'[2]Szenario 2'!$F46</f>
        <v>16</v>
      </c>
      <c r="K46" s="148">
        <f>'[2]Szenario 3'!$F46</f>
        <v>25</v>
      </c>
      <c r="L46" s="140"/>
      <c r="M46" s="23">
        <f>'[3]E-Auto'!$E44*(1/100)</f>
        <v>0.95766387096774197</v>
      </c>
      <c r="O46" s="31">
        <f t="shared" si="1"/>
        <v>16351.279999999999</v>
      </c>
      <c r="P46" s="35">
        <f t="shared" si="2"/>
        <v>1709.0115311999998</v>
      </c>
      <c r="Q46" s="140"/>
      <c r="R46" s="28">
        <f t="shared" si="3"/>
        <v>1</v>
      </c>
      <c r="S46" s="33">
        <f t="shared" si="4"/>
        <v>1</v>
      </c>
      <c r="T46" s="140"/>
      <c r="U46" s="39">
        <f t="shared" si="5"/>
        <v>8.6002206287028871E-2</v>
      </c>
      <c r="V46" s="33">
        <f t="shared" si="6"/>
        <v>4.0000000766132306E-3</v>
      </c>
      <c r="W46" s="140"/>
      <c r="X46" s="82">
        <f t="shared" si="13"/>
        <v>7725</v>
      </c>
      <c r="Y46" s="41">
        <f t="shared" si="7"/>
        <v>16227735.361743959</v>
      </c>
      <c r="Z46" s="41">
        <f t="shared" si="8"/>
        <v>341705.63370665599</v>
      </c>
      <c r="AA46" s="41">
        <f t="shared" si="9"/>
        <v>7811.4874515820065</v>
      </c>
      <c r="AB46" s="42">
        <f t="shared" si="10"/>
        <v>13298.59052989329</v>
      </c>
      <c r="AD46" s="40">
        <f t="shared" si="11"/>
        <v>16598276.073432088</v>
      </c>
      <c r="AE46" s="119"/>
      <c r="AF46" s="49"/>
      <c r="AG46" s="50">
        <f>'[4]Risikoschätzung '!$T$22</f>
        <v>1.6755952380952382E-6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0"/>
      <c r="I47" s="146">
        <f>'[2]Szenario 1'!$F47</f>
        <v>7</v>
      </c>
      <c r="J47" s="147">
        <f>'[2]Szenario 2'!$F47</f>
        <v>16</v>
      </c>
      <c r="K47" s="148">
        <f>'[2]Szenario 3'!$F47</f>
        <v>25</v>
      </c>
      <c r="L47" s="140"/>
      <c r="M47" s="23">
        <f>'[3]E-Auto'!$E45*(1/100)</f>
        <v>0.98649580645161294</v>
      </c>
      <c r="O47" s="31">
        <f t="shared" si="1"/>
        <v>16471.510000000002</v>
      </c>
      <c r="P47" s="35">
        <f t="shared" si="2"/>
        <v>1721.4601454000001</v>
      </c>
      <c r="Q47" s="140"/>
      <c r="R47" s="28">
        <f t="shared" si="3"/>
        <v>1</v>
      </c>
      <c r="S47" s="33">
        <f t="shared" si="4"/>
        <v>1</v>
      </c>
      <c r="T47" s="140"/>
      <c r="U47" s="39">
        <f t="shared" si="5"/>
        <v>8.6002271897045943E-2</v>
      </c>
      <c r="V47" s="33">
        <f t="shared" si="6"/>
        <v>4.0000000788699731E-3</v>
      </c>
      <c r="W47" s="140"/>
      <c r="X47" s="82">
        <f t="shared" si="13"/>
        <v>7725</v>
      </c>
      <c r="Y47" s="41">
        <f t="shared" si="7"/>
        <v>16347065.994741298</v>
      </c>
      <c r="Z47" s="41">
        <f t="shared" si="8"/>
        <v>344217.65983685205</v>
      </c>
      <c r="AA47" s="41">
        <f t="shared" si="9"/>
        <v>7390.5050448713428</v>
      </c>
      <c r="AB47" s="42">
        <f t="shared" si="10"/>
        <v>13395.893741352591</v>
      </c>
      <c r="AD47" s="40">
        <f t="shared" ref="AD47:AD54" si="14">SUM(X47:AB47)</f>
        <v>16719795.053364376</v>
      </c>
      <c r="AE47" s="119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0"/>
      <c r="I48" s="146">
        <f>'[2]Szenario 1'!$F48</f>
        <v>7</v>
      </c>
      <c r="J48" s="147">
        <f>'[2]Szenario 2'!$F48</f>
        <v>16</v>
      </c>
      <c r="K48" s="148">
        <f>'[2]Szenario 3'!$F48</f>
        <v>25</v>
      </c>
      <c r="L48" s="140"/>
      <c r="M48" s="23">
        <f>'[3]E-Auto'!$E46*(1/100)</f>
        <v>1</v>
      </c>
      <c r="O48" s="31">
        <f t="shared" si="1"/>
        <v>16591.739999999998</v>
      </c>
      <c r="P48" s="35">
        <f t="shared" si="2"/>
        <v>1733.9087595999997</v>
      </c>
      <c r="Q48" s="140"/>
      <c r="R48" s="28">
        <f t="shared" si="3"/>
        <v>1</v>
      </c>
      <c r="S48" s="33">
        <f t="shared" si="4"/>
        <v>1</v>
      </c>
      <c r="T48" s="140"/>
      <c r="U48" s="39">
        <f t="shared" si="5"/>
        <v>8.6002338959618133E-2</v>
      </c>
      <c r="V48" s="33">
        <f t="shared" si="6"/>
        <v>4.0000000811762091E-3</v>
      </c>
      <c r="W48" s="140"/>
      <c r="X48" s="82">
        <f t="shared" si="13"/>
        <v>7725</v>
      </c>
      <c r="Y48" s="41">
        <f t="shared" si="7"/>
        <v>16466397.086516587</v>
      </c>
      <c r="Z48" s="41">
        <f t="shared" si="8"/>
        <v>346729.68596704799</v>
      </c>
      <c r="AA48" s="41">
        <f t="shared" si="9"/>
        <v>7218.7342391999991</v>
      </c>
      <c r="AB48" s="42">
        <f t="shared" si="10"/>
        <v>13493.196952811892</v>
      </c>
      <c r="AD48" s="40">
        <f t="shared" si="14"/>
        <v>16841563.703675646</v>
      </c>
      <c r="AE48" s="119"/>
      <c r="AF48" s="84" t="s">
        <v>45</v>
      </c>
      <c r="AG48" s="85"/>
      <c r="AH48" s="86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0"/>
      <c r="I49" s="146">
        <f>'[2]Szenario 1'!$F49</f>
        <v>7</v>
      </c>
      <c r="J49" s="147">
        <f>'[2]Szenario 2'!$F49</f>
        <v>16</v>
      </c>
      <c r="K49" s="148">
        <f>'[2]Szenario 3'!$F49</f>
        <v>25</v>
      </c>
      <c r="L49" s="140"/>
      <c r="M49" s="23">
        <f>'[3]E-Auto'!$E47*(1/100)</f>
        <v>1</v>
      </c>
      <c r="O49" s="31">
        <f t="shared" si="1"/>
        <v>16711.97</v>
      </c>
      <c r="P49" s="35">
        <f t="shared" si="2"/>
        <v>1746.3573738</v>
      </c>
      <c r="Q49" s="140"/>
      <c r="R49" s="28">
        <f t="shared" si="3"/>
        <v>1</v>
      </c>
      <c r="S49" s="33">
        <f t="shared" si="4"/>
        <v>1</v>
      </c>
      <c r="T49" s="140"/>
      <c r="U49" s="39">
        <f t="shared" si="5"/>
        <v>8.6002407496027791E-2</v>
      </c>
      <c r="V49" s="33">
        <f t="shared" si="6"/>
        <v>4.0000000835326566E-3</v>
      </c>
      <c r="W49" s="140"/>
      <c r="X49" s="82">
        <f t="shared" si="13"/>
        <v>7725</v>
      </c>
      <c r="Y49" s="41">
        <f t="shared" si="7"/>
        <v>16585728.647189382</v>
      </c>
      <c r="Z49" s="41">
        <f t="shared" si="8"/>
        <v>349241.71209724405</v>
      </c>
      <c r="AA49" s="41">
        <f t="shared" si="9"/>
        <v>7271.0439076000002</v>
      </c>
      <c r="AB49" s="42">
        <f t="shared" si="10"/>
        <v>13590.50016427119</v>
      </c>
      <c r="AD49" s="40">
        <f t="shared" si="14"/>
        <v>16963556.903358497</v>
      </c>
      <c r="AE49" s="119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0"/>
      <c r="I50" s="146">
        <f>'[2]Szenario 1'!$F50</f>
        <v>7</v>
      </c>
      <c r="J50" s="147">
        <f>'[2]Szenario 2'!$F50</f>
        <v>16</v>
      </c>
      <c r="K50" s="148">
        <f>'[2]Szenario 3'!$F50</f>
        <v>25</v>
      </c>
      <c r="L50" s="140"/>
      <c r="M50" s="23">
        <f>'[3]E-Auto'!$E48*(1/100)</f>
        <v>1</v>
      </c>
      <c r="O50" s="31">
        <f t="shared" si="1"/>
        <v>16832.2</v>
      </c>
      <c r="P50" s="35">
        <f t="shared" si="2"/>
        <v>1758.8059880000001</v>
      </c>
      <c r="Q50" s="140"/>
      <c r="R50" s="28">
        <f t="shared" si="3"/>
        <v>1</v>
      </c>
      <c r="S50" s="33">
        <f t="shared" si="4"/>
        <v>1</v>
      </c>
      <c r="T50" s="140"/>
      <c r="U50" s="39">
        <f t="shared" si="5"/>
        <v>8.6002477527712118E-2</v>
      </c>
      <c r="V50" s="33">
        <f t="shared" si="6"/>
        <v>4.000000085940039E-3</v>
      </c>
      <c r="W50" s="140"/>
      <c r="X50" s="82">
        <f t="shared" si="13"/>
        <v>7725</v>
      </c>
      <c r="Y50" s="41">
        <f t="shared" si="7"/>
        <v>16705060.687026968</v>
      </c>
      <c r="Z50" s="41">
        <f t="shared" si="8"/>
        <v>351753.73822743993</v>
      </c>
      <c r="AA50" s="41">
        <f t="shared" si="9"/>
        <v>7323.3535760000004</v>
      </c>
      <c r="AB50" s="42">
        <f t="shared" si="10"/>
        <v>13687.803375730491</v>
      </c>
      <c r="AD50" s="40">
        <f t="shared" si="14"/>
        <v>17085550.582206141</v>
      </c>
      <c r="AE50" s="119"/>
      <c r="AF50" s="49"/>
      <c r="AG50" s="50">
        <f>'[4]Risikoschätzung '!$T$21</f>
        <v>5.2261904761904761E-7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0"/>
      <c r="I51" s="146">
        <f>'[2]Szenario 1'!$F51</f>
        <v>7</v>
      </c>
      <c r="J51" s="147">
        <f>'[2]Szenario 2'!$F51</f>
        <v>16</v>
      </c>
      <c r="K51" s="148">
        <f>'[2]Szenario 3'!$F51</f>
        <v>25</v>
      </c>
      <c r="L51" s="140"/>
      <c r="M51" s="23">
        <f>'[3]E-Auto'!$E49*(1/100)</f>
        <v>1</v>
      </c>
      <c r="O51" s="31">
        <f t="shared" si="1"/>
        <v>16952.43</v>
      </c>
      <c r="P51" s="35">
        <f t="shared" si="2"/>
        <v>1771.2546021999999</v>
      </c>
      <c r="Q51" s="140"/>
      <c r="R51" s="28">
        <f t="shared" si="3"/>
        <v>1</v>
      </c>
      <c r="S51" s="33">
        <f t="shared" si="4"/>
        <v>1</v>
      </c>
      <c r="T51" s="140"/>
      <c r="U51" s="39">
        <f t="shared" si="5"/>
        <v>8.6002549076263035E-2</v>
      </c>
      <c r="V51" s="33">
        <f t="shared" si="6"/>
        <v>4.000000088399085E-3</v>
      </c>
      <c r="W51" s="140"/>
      <c r="X51" s="82">
        <f t="shared" si="13"/>
        <v>7725</v>
      </c>
      <c r="Y51" s="41">
        <f t="shared" si="7"/>
        <v>16824393.216445431</v>
      </c>
      <c r="Z51" s="41">
        <f t="shared" si="8"/>
        <v>354265.76435763604</v>
      </c>
      <c r="AA51" s="41">
        <f t="shared" si="9"/>
        <v>7375.6632443999997</v>
      </c>
      <c r="AB51" s="42">
        <f t="shared" si="10"/>
        <v>13785.106587189792</v>
      </c>
      <c r="AD51" s="40">
        <f t="shared" si="14"/>
        <v>17207544.750634659</v>
      </c>
      <c r="AE51" s="119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0"/>
      <c r="I52" s="146">
        <f>'[2]Szenario 1'!$F52</f>
        <v>7</v>
      </c>
      <c r="J52" s="147">
        <f>'[2]Szenario 2'!$F52</f>
        <v>16</v>
      </c>
      <c r="K52" s="148">
        <f>'[2]Szenario 3'!$F52</f>
        <v>25</v>
      </c>
      <c r="L52" s="140"/>
      <c r="M52" s="23">
        <f>'[3]E-Auto'!$E50*(1/100)</f>
        <v>1</v>
      </c>
      <c r="O52" s="31">
        <f t="shared" si="1"/>
        <v>17072.66</v>
      </c>
      <c r="P52" s="35">
        <f t="shared" si="2"/>
        <v>1783.7032164</v>
      </c>
      <c r="Q52" s="140"/>
      <c r="R52" s="28">
        <f t="shared" si="3"/>
        <v>1</v>
      </c>
      <c r="S52" s="33">
        <f t="shared" si="4"/>
        <v>1</v>
      </c>
      <c r="T52" s="140"/>
      <c r="U52" s="39">
        <f t="shared" si="5"/>
        <v>8.6002622163427273E-2</v>
      </c>
      <c r="V52" s="33">
        <f t="shared" si="6"/>
        <v>4.0000000909105292E-3</v>
      </c>
      <c r="W52" s="140"/>
      <c r="X52" s="82">
        <f t="shared" si="13"/>
        <v>7725</v>
      </c>
      <c r="Y52" s="41">
        <f t="shared" si="7"/>
        <v>16943726.246010721</v>
      </c>
      <c r="Z52" s="41">
        <f t="shared" si="8"/>
        <v>356777.79048783192</v>
      </c>
      <c r="AA52" s="41">
        <f t="shared" si="9"/>
        <v>7427.9729127999999</v>
      </c>
      <c r="AB52" s="42">
        <f t="shared" si="10"/>
        <v>13882.409798649089</v>
      </c>
      <c r="AD52" s="40">
        <f t="shared" si="14"/>
        <v>17329539.419210002</v>
      </c>
      <c r="AE52" s="119"/>
      <c r="AF52" s="84" t="s">
        <v>46</v>
      </c>
      <c r="AG52" s="85"/>
      <c r="AH52" s="86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0"/>
      <c r="I53" s="146">
        <f>'[2]Szenario 1'!$F53</f>
        <v>7</v>
      </c>
      <c r="J53" s="147">
        <f>'[2]Szenario 2'!$F53</f>
        <v>16</v>
      </c>
      <c r="K53" s="148">
        <f>'[2]Szenario 3'!$F53</f>
        <v>25</v>
      </c>
      <c r="L53" s="140"/>
      <c r="M53" s="23">
        <f>'[3]E-Auto'!$E51*(1/100)</f>
        <v>1</v>
      </c>
      <c r="O53" s="31">
        <f t="shared" si="1"/>
        <v>17192.89</v>
      </c>
      <c r="P53" s="35">
        <f t="shared" si="2"/>
        <v>1796.1518305999998</v>
      </c>
      <c r="Q53" s="140"/>
      <c r="R53" s="28">
        <f t="shared" si="3"/>
        <v>1</v>
      </c>
      <c r="S53" s="33">
        <f t="shared" si="4"/>
        <v>1</v>
      </c>
      <c r="T53" s="140"/>
      <c r="U53" s="39">
        <f t="shared" si="5"/>
        <v>8.6002696811106352E-2</v>
      </c>
      <c r="V53" s="33">
        <f t="shared" si="6"/>
        <v>4.0000000934751097E-3</v>
      </c>
      <c r="W53" s="140"/>
      <c r="X53" s="82">
        <f t="shared" si="13"/>
        <v>7725</v>
      </c>
      <c r="Y53" s="41">
        <f t="shared" si="7"/>
        <v>17063059.786439732</v>
      </c>
      <c r="Z53" s="41">
        <f t="shared" si="8"/>
        <v>359289.81661802798</v>
      </c>
      <c r="AA53" s="41">
        <f t="shared" si="9"/>
        <v>7480.282581200001</v>
      </c>
      <c r="AB53" s="42">
        <f t="shared" si="10"/>
        <v>13979.713010108388</v>
      </c>
      <c r="AD53" s="40">
        <f t="shared" si="14"/>
        <v>17451534.59864907</v>
      </c>
      <c r="AE53" s="119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0"/>
      <c r="I54" s="146">
        <f>'[2]Szenario 1'!$F54</f>
        <v>7</v>
      </c>
      <c r="J54" s="147">
        <f>'[2]Szenario 2'!$F54</f>
        <v>16</v>
      </c>
      <c r="K54" s="148">
        <f>'[2]Szenario 3'!$F54</f>
        <v>25</v>
      </c>
      <c r="L54" s="140"/>
      <c r="M54" s="23">
        <f>'[3]E-Auto'!$E52*(1/100)</f>
        <v>1</v>
      </c>
      <c r="O54" s="31">
        <f t="shared" si="1"/>
        <v>17313.12</v>
      </c>
      <c r="P54" s="35">
        <f t="shared" si="2"/>
        <v>1808.6004447999999</v>
      </c>
      <c r="Q54" s="141"/>
      <c r="R54" s="28">
        <f t="shared" si="3"/>
        <v>1</v>
      </c>
      <c r="S54" s="33">
        <f t="shared" si="4"/>
        <v>1</v>
      </c>
      <c r="T54" s="141"/>
      <c r="U54" s="39">
        <f t="shared" si="5"/>
        <v>8.6002773041356576E-2</v>
      </c>
      <c r="V54" s="33">
        <f t="shared" si="6"/>
        <v>4.0000000960935716E-3</v>
      </c>
      <c r="W54" s="141"/>
      <c r="X54" s="82">
        <f t="shared" si="13"/>
        <v>7725</v>
      </c>
      <c r="Y54" s="41">
        <f t="shared" si="7"/>
        <v>17182393.848601371</v>
      </c>
      <c r="Z54" s="41">
        <f t="shared" si="8"/>
        <v>361801.84274822398</v>
      </c>
      <c r="AA54" s="41">
        <f t="shared" si="9"/>
        <v>7532.5922496000003</v>
      </c>
      <c r="AB54" s="42">
        <f t="shared" si="10"/>
        <v>14077.016221567685</v>
      </c>
      <c r="AD54" s="40">
        <f t="shared" si="14"/>
        <v>17573530.299820762</v>
      </c>
      <c r="AE54" s="119"/>
      <c r="AF54" s="49"/>
      <c r="AG54" s="50">
        <f>'[4]Risikoschätzung '!$T$20</f>
        <v>1.5476190476190475E-8</v>
      </c>
      <c r="AH54" s="48" t="s">
        <v>52</v>
      </c>
    </row>
    <row r="55" spans="1:34" ht="15" thickBot="1" x14ac:dyDescent="0.35">
      <c r="AD55" s="40">
        <f>SUM(AD9:AD54)</f>
        <v>683550728.22078991</v>
      </c>
      <c r="AE55" s="119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87" t="s">
        <v>22</v>
      </c>
      <c r="V56" s="88"/>
      <c r="X56" s="9">
        <f>SUM(X9:X54)</f>
        <v>1490600</v>
      </c>
      <c r="Y56" s="65">
        <f>SUM(Y9:Y54)</f>
        <v>666885707.29783404</v>
      </c>
      <c r="Z56" s="66">
        <f>SUM(Z9:Z54)</f>
        <v>14042937.721665444</v>
      </c>
      <c r="AA56" s="66">
        <f>SUM(AA9:AA54)</f>
        <v>584649.27895867429</v>
      </c>
      <c r="AB56" s="71">
        <f>SUM(AB9:AB54)</f>
        <v>546833.92233173863</v>
      </c>
      <c r="AD56" s="67">
        <f>X56+Y56+Z56+AA56+AB56</f>
        <v>683550728.22078991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5"/>
      <c r="AF58" s="89"/>
      <c r="AG58" s="90"/>
      <c r="AH58" s="43"/>
    </row>
    <row r="59" spans="1:34" ht="15" thickBot="1" x14ac:dyDescent="0.35">
      <c r="AF59" s="91"/>
      <c r="AG59" s="92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B27" workbookViewId="0">
      <selection activeCell="O54" sqref="O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0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55</v>
      </c>
      <c r="P2" s="88"/>
      <c r="Q2" s="140"/>
      <c r="R2" s="73"/>
      <c r="S2" s="73"/>
      <c r="T2" s="140"/>
      <c r="U2" s="73"/>
      <c r="V2" s="73"/>
      <c r="W2" s="140"/>
      <c r="Y2" s="126" t="s">
        <v>82</v>
      </c>
      <c r="Z2" s="127"/>
      <c r="AA2" s="128"/>
      <c r="AB2" s="8"/>
      <c r="AC2" s="8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81</v>
      </c>
      <c r="P3" s="136"/>
      <c r="Q3" s="140"/>
      <c r="R3" s="73"/>
      <c r="S3" s="73"/>
      <c r="T3" s="140"/>
      <c r="U3" s="73"/>
      <c r="V3" s="73"/>
      <c r="W3" s="140"/>
      <c r="Y3" s="129"/>
      <c r="Z3" s="130"/>
      <c r="AA3" s="131"/>
      <c r="AB3" s="8"/>
      <c r="AC3" s="8"/>
      <c r="AE3" s="119"/>
      <c r="AF3" s="97" t="s">
        <v>58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73"/>
      <c r="S4" s="73"/>
      <c r="T4" s="140"/>
      <c r="U4" s="73"/>
      <c r="V4" s="73"/>
      <c r="W4" s="140"/>
      <c r="Y4" s="132"/>
      <c r="Z4" s="133"/>
      <c r="AA4" s="134"/>
      <c r="AB4" s="8"/>
      <c r="AC4" s="8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20</v>
      </c>
      <c r="S5" s="104"/>
      <c r="T5" s="140"/>
      <c r="U5" s="103" t="s">
        <v>29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69" t="s">
        <v>70</v>
      </c>
      <c r="J7" s="14" t="s">
        <v>69</v>
      </c>
      <c r="K7" s="20" t="s">
        <v>68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7" t="s">
        <v>56</v>
      </c>
      <c r="AE7" s="119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0"/>
      <c r="I8" s="70"/>
      <c r="J8" s="7"/>
      <c r="K8" s="18"/>
      <c r="L8" s="140"/>
      <c r="M8" s="21"/>
      <c r="O8" s="30"/>
      <c r="P8" s="34"/>
      <c r="Q8" s="140"/>
      <c r="R8" s="75"/>
      <c r="S8" s="74"/>
      <c r="T8" s="140"/>
      <c r="U8" s="75"/>
      <c r="V8" s="74"/>
      <c r="W8" s="140"/>
      <c r="X8" s="37"/>
      <c r="Y8" s="10"/>
      <c r="Z8" s="36"/>
      <c r="AA8" s="36"/>
      <c r="AB8" s="36"/>
      <c r="AD8" s="118"/>
      <c r="AE8" s="119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0"/>
      <c r="I9" s="143">
        <f>'[2]Szenario 1'!$F9</f>
        <v>7</v>
      </c>
      <c r="J9" s="144">
        <f>'[2]Szenario 2'!$F9</f>
        <v>16</v>
      </c>
      <c r="K9" s="145">
        <f>'[2]Szenario 3'!$F9</f>
        <v>25</v>
      </c>
      <c r="L9" s="140"/>
      <c r="M9" s="22">
        <f>'[3]E-Auto'!$E7*(1/100)</f>
        <v>1.6900000000000001E-3</v>
      </c>
      <c r="O9" s="31">
        <f>D9</f>
        <v>11902.77</v>
      </c>
      <c r="P9" s="35">
        <f>E9+(K9)</f>
        <v>1257.4128057999999</v>
      </c>
      <c r="Q9" s="140"/>
      <c r="R9" s="28">
        <f>IF(O9&lt;$AG$18,1,2)</f>
        <v>1</v>
      </c>
      <c r="S9" s="33">
        <f>IF(P9&lt;$AG$10,1,2)</f>
        <v>1</v>
      </c>
      <c r="T9" s="140"/>
      <c r="U9" s="39">
        <f>($AI$15/$AG$20)*(1+0.15*(O9/$AG$18)^4)+$AH$33</f>
        <v>8.6000619508338955E-2</v>
      </c>
      <c r="V9" s="33">
        <f>($AI$7/$AG$12)*(1+0.15*(P9/$AG$10)^4)+$AH$32</f>
        <v>4.0000000224509804E-3</v>
      </c>
      <c r="W9" s="140"/>
      <c r="X9" s="73">
        <f>($AG$7*$AG$8*S9*$AG$24+$AG$15*$AG$16*R9*$AG$24)</f>
        <v>3600</v>
      </c>
      <c r="Y9" s="41">
        <f>(O9*U9*$AG$30+P9*V9*$AG$29)*365</f>
        <v>11813003.535624586</v>
      </c>
      <c r="Z9" s="41">
        <f>(O9*$AI$15*$AG$37+P9*$AI$7*$AG$36)*365</f>
        <v>248800.08688940399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9735.1332023277864</v>
      </c>
      <c r="AD9" s="40">
        <f>SUM(X9:AB9)</f>
        <v>12092287.998848576</v>
      </c>
      <c r="AE9" s="119"/>
      <c r="AF9" s="93" t="s">
        <v>15</v>
      </c>
      <c r="AG9" s="15"/>
      <c r="AH9" s="96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0"/>
      <c r="I10" s="146">
        <f>'[2]Szenario 1'!$F10</f>
        <v>7</v>
      </c>
      <c r="J10" s="147">
        <f>'[2]Szenario 2'!$F10</f>
        <v>16</v>
      </c>
      <c r="K10" s="148">
        <f>'[2]Szenario 3'!$F10</f>
        <v>25</v>
      </c>
      <c r="L10" s="140"/>
      <c r="M10" s="23">
        <f>'[3]E-Auto'!$E8*(1/100)</f>
        <v>2.3700000000000001E-3</v>
      </c>
      <c r="O10" s="31">
        <f t="shared" ref="O10:O54" si="0">D10</f>
        <v>12023</v>
      </c>
      <c r="P10" s="35">
        <f t="shared" ref="P10:P54" si="1">E10+(K10)</f>
        <v>1269.86142</v>
      </c>
      <c r="Q10" s="140"/>
      <c r="R10" s="28">
        <f t="shared" ref="R10:R54" si="2">IF(O10&lt;$AG$18,1,2)</f>
        <v>1</v>
      </c>
      <c r="S10" s="33">
        <f t="shared" ref="S10:S54" si="3">IF(P10&lt;$AG$10,1,2)</f>
        <v>1</v>
      </c>
      <c r="T10" s="140"/>
      <c r="U10" s="39">
        <f t="shared" ref="U10:U54" si="4">($AI$15/$AG$20)*(1+0.15*(O10/$AG$18)^4)+$AH$33</f>
        <v>8.6000644920791361E-2</v>
      </c>
      <c r="V10" s="33">
        <f t="shared" ref="V10:V54" si="5">($AI$7/$AG$12)*(1+0.15*(P10/$AG$10)^4)+$AH$32</f>
        <v>4.0000000233533462E-3</v>
      </c>
      <c r="W10" s="140"/>
      <c r="X10" s="73">
        <f t="shared" ref="X10:X12" si="6">($AG$7*$AG$8*S10*$AG$24+$AG$15*$AG$16*R10*$AG$24)</f>
        <v>3600</v>
      </c>
      <c r="Y10" s="41">
        <f t="shared" ref="Y10:Y54" si="7">(O10*U10*$AG$30+P10*V10*$AG$29)*365</f>
        <v>11932323.055644672</v>
      </c>
      <c r="Z10" s="41">
        <f t="shared" ref="Z10:Z54" si="8">(O10*$AI$15*$AG$37+P10*$AI$7*$AG$36)*365</f>
        <v>251312.11301960002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9832.4364137870834</v>
      </c>
      <c r="AD10" s="40">
        <f t="shared" ref="AD10:AD46" si="11">SUM(X10:AB10)</f>
        <v>12214381.836748686</v>
      </c>
      <c r="AE10" s="119"/>
      <c r="AF10" s="94"/>
      <c r="AG10" s="16">
        <v>90408</v>
      </c>
      <c r="AH10" s="96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0"/>
      <c r="I11" s="146">
        <f>'[2]Szenario 1'!$F11</f>
        <v>7</v>
      </c>
      <c r="J11" s="147">
        <f>'[2]Szenario 2'!$F11</f>
        <v>16</v>
      </c>
      <c r="K11" s="148">
        <f>'[2]Szenario 3'!$F11</f>
        <v>25</v>
      </c>
      <c r="L11" s="140"/>
      <c r="M11" s="23">
        <f>'[3]E-Auto'!$E9*(1/100)</f>
        <v>3.1800000000000001E-3</v>
      </c>
      <c r="O11" s="31">
        <f>D11</f>
        <v>12143.23</v>
      </c>
      <c r="P11" s="35">
        <f t="shared" si="1"/>
        <v>1282.3100341999998</v>
      </c>
      <c r="Q11" s="140"/>
      <c r="R11" s="28">
        <f t="shared" si="2"/>
        <v>1</v>
      </c>
      <c r="S11" s="33">
        <f t="shared" si="3"/>
        <v>1</v>
      </c>
      <c r="T11" s="140"/>
      <c r="U11" s="39">
        <f t="shared" si="4"/>
        <v>8.6000671107161628E-2</v>
      </c>
      <c r="V11" s="33">
        <f t="shared" si="5"/>
        <v>4.0000000242826437E-3</v>
      </c>
      <c r="W11" s="140"/>
      <c r="X11" s="73">
        <f t="shared" si="6"/>
        <v>3600</v>
      </c>
      <c r="Y11" s="41">
        <f t="shared" si="7"/>
        <v>12051642.75408783</v>
      </c>
      <c r="Z11" s="41">
        <f t="shared" si="8"/>
        <v>253824.13914979596</v>
      </c>
      <c r="AA11" s="41">
        <f t="shared" si="9"/>
        <v>17477.465184511639</v>
      </c>
      <c r="AB11" s="42">
        <f t="shared" si="10"/>
        <v>9929.7396252463841</v>
      </c>
      <c r="AD11" s="40">
        <f t="shared" si="11"/>
        <v>12336474.098047385</v>
      </c>
      <c r="AE11" s="119"/>
      <c r="AF11" s="95"/>
      <c r="AG11" s="15"/>
      <c r="AH11" s="96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0"/>
      <c r="I12" s="146">
        <f>'[2]Szenario 1'!$F12</f>
        <v>7</v>
      </c>
      <c r="J12" s="147">
        <f>'[2]Szenario 2'!$F12</f>
        <v>16</v>
      </c>
      <c r="K12" s="148">
        <f>'[2]Szenario 3'!$F12</f>
        <v>25</v>
      </c>
      <c r="L12" s="140"/>
      <c r="M12" s="23">
        <f>'[3]E-Auto'!$E10*(1/100)</f>
        <v>4.1700000000000001E-3</v>
      </c>
      <c r="O12" s="31">
        <f t="shared" si="0"/>
        <v>12263.46</v>
      </c>
      <c r="P12" s="35">
        <f t="shared" si="1"/>
        <v>1294.7586483999999</v>
      </c>
      <c r="Q12" s="140"/>
      <c r="R12" s="28">
        <f t="shared" si="2"/>
        <v>1</v>
      </c>
      <c r="S12" s="33">
        <f t="shared" si="3"/>
        <v>1</v>
      </c>
      <c r="T12" s="140"/>
      <c r="U12" s="39">
        <f t="shared" si="4"/>
        <v>8.6000698083005228E-2</v>
      </c>
      <c r="V12" s="33">
        <f t="shared" si="5"/>
        <v>4.0000000252394035E-3</v>
      </c>
      <c r="W12" s="140"/>
      <c r="X12" s="73">
        <f t="shared" si="6"/>
        <v>3600</v>
      </c>
      <c r="Y12" s="41">
        <f t="shared" si="7"/>
        <v>12170962.636360269</v>
      </c>
      <c r="Z12" s="41">
        <f t="shared" si="8"/>
        <v>256336.16527999195</v>
      </c>
      <c r="AA12" s="41">
        <f t="shared" si="9"/>
        <v>17638.278726751319</v>
      </c>
      <c r="AB12" s="42">
        <f t="shared" si="10"/>
        <v>10027.042836705681</v>
      </c>
      <c r="AD12" s="40">
        <f t="shared" si="11"/>
        <v>12458564.123203717</v>
      </c>
      <c r="AE12" s="119"/>
      <c r="AF12" s="63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0"/>
      <c r="I13" s="146">
        <f>'[2]Szenario 1'!$F13</f>
        <v>7</v>
      </c>
      <c r="J13" s="147">
        <f>'[2]Szenario 2'!$F13</f>
        <v>16</v>
      </c>
      <c r="K13" s="148">
        <f>'[2]Szenario 3'!$F13</f>
        <v>25</v>
      </c>
      <c r="L13" s="140"/>
      <c r="M13" s="23">
        <f>'[3]E-Auto'!$E11*(1/100)</f>
        <v>6.2100000000000002E-3</v>
      </c>
      <c r="O13" s="31">
        <f t="shared" si="0"/>
        <v>12383.69</v>
      </c>
      <c r="P13" s="35">
        <f t="shared" si="1"/>
        <v>1307.2072625999999</v>
      </c>
      <c r="Q13" s="140"/>
      <c r="R13" s="28">
        <f t="shared" si="2"/>
        <v>1</v>
      </c>
      <c r="S13" s="33">
        <f t="shared" si="3"/>
        <v>1</v>
      </c>
      <c r="T13" s="140"/>
      <c r="U13" s="39">
        <f t="shared" si="4"/>
        <v>8.6000725864032429E-2</v>
      </c>
      <c r="V13" s="33">
        <f t="shared" si="5"/>
        <v>4.0000000262241618E-3</v>
      </c>
      <c r="W13" s="140"/>
      <c r="X13" s="73">
        <f>($AG$7*$AG$8*S13*$AG$24+$AG$15*$AG$16*R13*$AG$24)</f>
        <v>3600</v>
      </c>
      <c r="Y13" s="41">
        <f t="shared" si="7"/>
        <v>12290282.707976334</v>
      </c>
      <c r="Z13" s="41">
        <f t="shared" si="8"/>
        <v>258848.19141018804</v>
      </c>
      <c r="AA13" s="41">
        <f t="shared" si="9"/>
        <v>17785.753356209741</v>
      </c>
      <c r="AB13" s="42">
        <f t="shared" si="10"/>
        <v>10124.346048164982</v>
      </c>
      <c r="AD13" s="40">
        <f t="shared" si="11"/>
        <v>12580640.998790896</v>
      </c>
      <c r="AE13" s="119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0"/>
      <c r="I14" s="146">
        <f>'[2]Szenario 1'!$F14</f>
        <v>7</v>
      </c>
      <c r="J14" s="147">
        <f>'[2]Szenario 2'!$F14</f>
        <v>16</v>
      </c>
      <c r="K14" s="148">
        <f>'[2]Szenario 3'!$F14</f>
        <v>25</v>
      </c>
      <c r="L14" s="140"/>
      <c r="M14" s="23">
        <f>'[3]E-Auto'!$E12*(1/100)</f>
        <v>3.5041935483870967E-2</v>
      </c>
      <c r="O14" s="31">
        <f t="shared" si="0"/>
        <v>12503.92</v>
      </c>
      <c r="P14" s="35">
        <f t="shared" si="1"/>
        <v>1319.6558768</v>
      </c>
      <c r="Q14" s="140"/>
      <c r="R14" s="28">
        <f t="shared" si="2"/>
        <v>1</v>
      </c>
      <c r="S14" s="33">
        <f t="shared" si="3"/>
        <v>1</v>
      </c>
      <c r="T14" s="140"/>
      <c r="U14" s="39">
        <f t="shared" si="4"/>
        <v>8.6000754466108303E-2</v>
      </c>
      <c r="V14" s="33">
        <f t="shared" si="5"/>
        <v>4.0000000272374589E-3</v>
      </c>
      <c r="W14" s="140"/>
      <c r="X14" s="73">
        <f>($AG$7*$AG$8*S14*$AG$24+$AG$15*$AG$16*R14*$AG$24)+AG26</f>
        <v>1163600</v>
      </c>
      <c r="Y14" s="41">
        <f t="shared" si="7"/>
        <v>12409602.974559544</v>
      </c>
      <c r="Z14" s="41">
        <f t="shared" si="8"/>
        <v>261360.21754038398</v>
      </c>
      <c r="AA14" s="41">
        <f t="shared" si="9"/>
        <v>17595.250568135794</v>
      </c>
      <c r="AB14" s="42">
        <f t="shared" si="10"/>
        <v>10221.649259624282</v>
      </c>
      <c r="AD14" s="40">
        <f t="shared" si="11"/>
        <v>13862380.091927689</v>
      </c>
      <c r="AE14" s="119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0"/>
      <c r="I15" s="146">
        <f>'[2]Szenario 1'!$F15</f>
        <v>7</v>
      </c>
      <c r="J15" s="147">
        <f>'[2]Szenario 2'!$F15</f>
        <v>16</v>
      </c>
      <c r="K15" s="148">
        <f>'[2]Szenario 3'!$F15</f>
        <v>25</v>
      </c>
      <c r="L15" s="140"/>
      <c r="M15" s="23">
        <f>'[3]E-Auto'!$E13*(1/100)</f>
        <v>6.3873870967741941E-2</v>
      </c>
      <c r="O15" s="31">
        <f t="shared" si="0"/>
        <v>12624.15</v>
      </c>
      <c r="P15" s="35">
        <f t="shared" si="1"/>
        <v>1332.1044909999998</v>
      </c>
      <c r="Q15" s="140"/>
      <c r="R15" s="28">
        <f t="shared" si="2"/>
        <v>1</v>
      </c>
      <c r="S15" s="33">
        <f t="shared" si="3"/>
        <v>1</v>
      </c>
      <c r="T15" s="140"/>
      <c r="U15" s="39">
        <f t="shared" si="4"/>
        <v>8.6000783905252662E-2</v>
      </c>
      <c r="V15" s="33">
        <f t="shared" si="5"/>
        <v>4.0000000282798421E-3</v>
      </c>
      <c r="W15" s="140"/>
      <c r="X15" s="73">
        <f>($AJ$11*$AG$8*S15*$AG$25+$AJ$9*$AG$8*$AG$24*S15+$AG$15*$AG$16*R15*$AG$24)</f>
        <v>7725</v>
      </c>
      <c r="Y15" s="41">
        <f t="shared" si="7"/>
        <v>12528923.441843675</v>
      </c>
      <c r="Z15" s="41">
        <f t="shared" si="8"/>
        <v>263872.24367057998</v>
      </c>
      <c r="AA15" s="41">
        <f t="shared" si="9"/>
        <v>17397.763549194067</v>
      </c>
      <c r="AB15" s="42">
        <f t="shared" si="10"/>
        <v>10318.952471083581</v>
      </c>
      <c r="AD15" s="40">
        <f t="shared" si="11"/>
        <v>12828237.401534533</v>
      </c>
      <c r="AE15" s="119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0"/>
      <c r="I16" s="146">
        <f>'[2]Szenario 1'!$F16</f>
        <v>7</v>
      </c>
      <c r="J16" s="147">
        <f>'[2]Szenario 2'!$F16</f>
        <v>16</v>
      </c>
      <c r="K16" s="148">
        <f>'[2]Szenario 3'!$F16</f>
        <v>25</v>
      </c>
      <c r="L16" s="140"/>
      <c r="M16" s="23">
        <f>'[3]E-Auto'!$E14*(1/100)</f>
        <v>9.2705806451612929E-2</v>
      </c>
      <c r="O16" s="31">
        <f t="shared" si="0"/>
        <v>12744.38</v>
      </c>
      <c r="P16" s="35">
        <f t="shared" si="1"/>
        <v>1344.5531051999999</v>
      </c>
      <c r="Q16" s="140"/>
      <c r="R16" s="28">
        <f t="shared" si="2"/>
        <v>1</v>
      </c>
      <c r="S16" s="33">
        <f t="shared" si="3"/>
        <v>1</v>
      </c>
      <c r="T16" s="140"/>
      <c r="U16" s="39">
        <f t="shared" si="4"/>
        <v>8.6000814197640121E-2</v>
      </c>
      <c r="V16" s="33">
        <f t="shared" si="5"/>
        <v>4.0000000293518613E-3</v>
      </c>
      <c r="W16" s="140"/>
      <c r="X16" s="82">
        <f t="shared" ref="X16:X54" si="13">($AJ$11*$AG$8*S16*$AG$25+$AJ$9*$AG$8*$AG$24*S16+$AG$15*$AG$16*R16*$AG$24)</f>
        <v>7725</v>
      </c>
      <c r="Y16" s="41">
        <f t="shared" si="7"/>
        <v>12648244.115673857</v>
      </c>
      <c r="Z16" s="41">
        <f t="shared" si="8"/>
        <v>266384.26980077598</v>
      </c>
      <c r="AA16" s="41">
        <f t="shared" si="9"/>
        <v>17193.29229938456</v>
      </c>
      <c r="AB16" s="42">
        <f t="shared" si="10"/>
        <v>10416.255682542882</v>
      </c>
      <c r="AD16" s="40">
        <f t="shared" si="11"/>
        <v>12949962.933456561</v>
      </c>
      <c r="AE16" s="119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0"/>
      <c r="I17" s="146">
        <f>'[2]Szenario 1'!$F17</f>
        <v>7</v>
      </c>
      <c r="J17" s="147">
        <f>'[2]Szenario 2'!$F17</f>
        <v>16</v>
      </c>
      <c r="K17" s="148">
        <f>'[2]Szenario 3'!$F17</f>
        <v>25</v>
      </c>
      <c r="L17" s="140"/>
      <c r="M17" s="23">
        <f>'[3]E-Auto'!$E15*(1/100)</f>
        <v>0.1215377419354839</v>
      </c>
      <c r="O17" s="31">
        <f t="shared" si="0"/>
        <v>12864.61</v>
      </c>
      <c r="P17" s="35">
        <f t="shared" si="1"/>
        <v>1357.0017194</v>
      </c>
      <c r="Q17" s="140"/>
      <c r="R17" s="28">
        <f t="shared" si="2"/>
        <v>1</v>
      </c>
      <c r="S17" s="33">
        <f t="shared" si="3"/>
        <v>1</v>
      </c>
      <c r="T17" s="140"/>
      <c r="U17" s="39">
        <f t="shared" si="4"/>
        <v>8.6000845359600092E-2</v>
      </c>
      <c r="V17" s="33">
        <f t="shared" si="5"/>
        <v>4.0000000304540742E-3</v>
      </c>
      <c r="W17" s="140"/>
      <c r="X17" s="82">
        <f t="shared" si="13"/>
        <v>7725</v>
      </c>
      <c r="Y17" s="41">
        <f t="shared" si="7"/>
        <v>12767565.0020076</v>
      </c>
      <c r="Z17" s="41">
        <f t="shared" si="8"/>
        <v>268896.29593097203</v>
      </c>
      <c r="AA17" s="41">
        <f t="shared" si="9"/>
        <v>16981.836818707285</v>
      </c>
      <c r="AB17" s="42">
        <f t="shared" si="10"/>
        <v>10513.558894002181</v>
      </c>
      <c r="AD17" s="40">
        <f t="shared" si="11"/>
        <v>13071681.693651283</v>
      </c>
      <c r="AE17" s="119"/>
      <c r="AF17" s="93" t="s">
        <v>16</v>
      </c>
      <c r="AG17" s="15"/>
      <c r="AH17" s="96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0"/>
      <c r="I18" s="146">
        <f>'[2]Szenario 1'!$F18</f>
        <v>7</v>
      </c>
      <c r="J18" s="147">
        <f>'[2]Szenario 2'!$F18</f>
        <v>16</v>
      </c>
      <c r="K18" s="148">
        <f>'[2]Szenario 3'!$F18</f>
        <v>25</v>
      </c>
      <c r="L18" s="140"/>
      <c r="M18" s="23">
        <f>'[3]E-Auto'!$E16*(1/100)</f>
        <v>0.15036967741935489</v>
      </c>
      <c r="O18" s="31">
        <f t="shared" si="0"/>
        <v>12984.84</v>
      </c>
      <c r="P18" s="35">
        <f t="shared" si="1"/>
        <v>1369.4503336</v>
      </c>
      <c r="Q18" s="140"/>
      <c r="R18" s="28">
        <f t="shared" si="2"/>
        <v>1</v>
      </c>
      <c r="S18" s="33">
        <f t="shared" si="3"/>
        <v>1</v>
      </c>
      <c r="T18" s="140"/>
      <c r="U18" s="39">
        <f t="shared" si="4"/>
        <v>8.6000877407616722E-2</v>
      </c>
      <c r="V18" s="33">
        <f t="shared" si="5"/>
        <v>4.0000000315870412E-3</v>
      </c>
      <c r="W18" s="140"/>
      <c r="X18" s="82">
        <f t="shared" si="13"/>
        <v>7725</v>
      </c>
      <c r="Y18" s="41">
        <f t="shared" si="7"/>
        <v>12886886.106915887</v>
      </c>
      <c r="Z18" s="41">
        <f t="shared" si="8"/>
        <v>271408.32206116803</v>
      </c>
      <c r="AA18" s="41">
        <f t="shared" si="9"/>
        <v>16763.397107162211</v>
      </c>
      <c r="AB18" s="42">
        <f t="shared" si="10"/>
        <v>10610.86210546148</v>
      </c>
      <c r="AD18" s="40">
        <f t="shared" si="11"/>
        <v>13193393.688189678</v>
      </c>
      <c r="AE18" s="119"/>
      <c r="AF18" s="94"/>
      <c r="AG18" s="16">
        <v>60000</v>
      </c>
      <c r="AH18" s="96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0"/>
      <c r="I19" s="146">
        <f>'[2]Szenario 1'!$F19</f>
        <v>7</v>
      </c>
      <c r="J19" s="147">
        <f>'[2]Szenario 2'!$F19</f>
        <v>16</v>
      </c>
      <c r="K19" s="148">
        <f>'[2]Szenario 3'!$F19</f>
        <v>25</v>
      </c>
      <c r="L19" s="140"/>
      <c r="M19" s="23">
        <f>'[3]E-Auto'!$E17*(1/100)</f>
        <v>0.17920161290322587</v>
      </c>
      <c r="O19" s="31">
        <f t="shared" si="0"/>
        <v>13105.07</v>
      </c>
      <c r="P19" s="35">
        <f t="shared" si="1"/>
        <v>1381.8989477999999</v>
      </c>
      <c r="Q19" s="140"/>
      <c r="R19" s="28">
        <f t="shared" si="2"/>
        <v>1</v>
      </c>
      <c r="S19" s="33">
        <f t="shared" si="3"/>
        <v>1</v>
      </c>
      <c r="T19" s="140"/>
      <c r="U19" s="39">
        <f t="shared" si="4"/>
        <v>8.6000910358328991E-2</v>
      </c>
      <c r="V19" s="33">
        <f t="shared" si="5"/>
        <v>4.0000000327513304E-3</v>
      </c>
      <c r="W19" s="140"/>
      <c r="X19" s="82">
        <f t="shared" si="13"/>
        <v>7725</v>
      </c>
      <c r="Y19" s="41">
        <f t="shared" si="7"/>
        <v>13006207.436584249</v>
      </c>
      <c r="Z19" s="41">
        <f t="shared" si="8"/>
        <v>273920.34819136403</v>
      </c>
      <c r="AA19" s="41">
        <f t="shared" si="9"/>
        <v>16537.973164749372</v>
      </c>
      <c r="AB19" s="42">
        <f t="shared" si="10"/>
        <v>10708.165316920778</v>
      </c>
      <c r="AD19" s="40">
        <f t="shared" si="11"/>
        <v>13315098.923257284</v>
      </c>
      <c r="AE19" s="119"/>
      <c r="AF19" s="95"/>
      <c r="AG19" s="15"/>
      <c r="AH19" s="96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0"/>
      <c r="I20" s="146">
        <f>'[2]Szenario 1'!$F20</f>
        <v>7</v>
      </c>
      <c r="J20" s="147">
        <f>'[2]Szenario 2'!$F20</f>
        <v>16</v>
      </c>
      <c r="K20" s="148">
        <f>'[2]Szenario 3'!$F20</f>
        <v>25</v>
      </c>
      <c r="L20" s="140"/>
      <c r="M20" s="23">
        <f>'[3]E-Auto'!$E18*(1/100)</f>
        <v>0.20803354838709684</v>
      </c>
      <c r="O20" s="31">
        <f t="shared" si="0"/>
        <v>13225.3</v>
      </c>
      <c r="P20" s="35">
        <f t="shared" si="1"/>
        <v>1394.3475619999999</v>
      </c>
      <c r="Q20" s="140"/>
      <c r="R20" s="28">
        <f t="shared" si="2"/>
        <v>1</v>
      </c>
      <c r="S20" s="33">
        <f t="shared" si="3"/>
        <v>1</v>
      </c>
      <c r="T20" s="140"/>
      <c r="U20" s="39">
        <f t="shared" si="4"/>
        <v>8.6000944228530635E-2</v>
      </c>
      <c r="V20" s="33">
        <f t="shared" si="5"/>
        <v>4.0000000339475133E-3</v>
      </c>
      <c r="W20" s="140"/>
      <c r="X20" s="82">
        <f t="shared" si="13"/>
        <v>7725</v>
      </c>
      <c r="Y20" s="41">
        <f t="shared" si="7"/>
        <v>13125528.997313831</v>
      </c>
      <c r="Z20" s="41">
        <f t="shared" si="8"/>
        <v>276432.37432155997</v>
      </c>
      <c r="AA20" s="41">
        <f t="shared" si="9"/>
        <v>16305.564991468746</v>
      </c>
      <c r="AB20" s="42">
        <f t="shared" si="10"/>
        <v>10805.468528380079</v>
      </c>
      <c r="AD20" s="40">
        <f t="shared" si="11"/>
        <v>13436797.40515524</v>
      </c>
      <c r="AE20" s="119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0"/>
      <c r="I21" s="146">
        <f>'[2]Szenario 1'!$F21</f>
        <v>7</v>
      </c>
      <c r="J21" s="147">
        <f>'[2]Szenario 2'!$F21</f>
        <v>16</v>
      </c>
      <c r="K21" s="148">
        <f>'[2]Szenario 3'!$F21</f>
        <v>25</v>
      </c>
      <c r="L21" s="140"/>
      <c r="M21" s="23">
        <f>'[3]E-Auto'!$E19*(1/100)</f>
        <v>0.23686548387096781</v>
      </c>
      <c r="O21" s="31">
        <f t="shared" si="0"/>
        <v>13345.53</v>
      </c>
      <c r="P21" s="35">
        <f t="shared" si="1"/>
        <v>1406.7961762</v>
      </c>
      <c r="Q21" s="140"/>
      <c r="R21" s="28">
        <f t="shared" si="2"/>
        <v>1</v>
      </c>
      <c r="S21" s="33">
        <f t="shared" si="3"/>
        <v>1</v>
      </c>
      <c r="T21" s="140"/>
      <c r="U21" s="39">
        <f t="shared" si="4"/>
        <v>8.6000979035170164E-2</v>
      </c>
      <c r="V21" s="33">
        <f t="shared" si="5"/>
        <v>4.0000000351761676E-3</v>
      </c>
      <c r="W21" s="140"/>
      <c r="X21" s="82">
        <f t="shared" si="13"/>
        <v>7725</v>
      </c>
      <c r="Y21" s="41">
        <f t="shared" si="7"/>
        <v>13244850.795522457</v>
      </c>
      <c r="Z21" s="41">
        <f t="shared" si="8"/>
        <v>278944.40045175602</v>
      </c>
      <c r="AA21" s="41">
        <f t="shared" si="9"/>
        <v>16066.172587320349</v>
      </c>
      <c r="AB21" s="42">
        <f t="shared" si="10"/>
        <v>10902.77173983938</v>
      </c>
      <c r="AD21" s="40">
        <f t="shared" si="11"/>
        <v>13558489.140301371</v>
      </c>
      <c r="AE21" s="119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0"/>
      <c r="I22" s="146">
        <f>'[2]Szenario 1'!$F22</f>
        <v>7</v>
      </c>
      <c r="J22" s="147">
        <f>'[2]Szenario 2'!$F22</f>
        <v>16</v>
      </c>
      <c r="K22" s="148">
        <f>'[2]Szenario 3'!$F22</f>
        <v>25</v>
      </c>
      <c r="L22" s="140"/>
      <c r="M22" s="23">
        <f>'[3]E-Auto'!$E20*(1/100)</f>
        <v>0.26569741935483882</v>
      </c>
      <c r="O22" s="31">
        <f t="shared" si="0"/>
        <v>13465.76</v>
      </c>
      <c r="P22" s="35">
        <f t="shared" si="1"/>
        <v>1419.2447903999998</v>
      </c>
      <c r="Q22" s="140"/>
      <c r="R22" s="28">
        <f t="shared" si="2"/>
        <v>1</v>
      </c>
      <c r="S22" s="33">
        <f t="shared" si="3"/>
        <v>1</v>
      </c>
      <c r="T22" s="140"/>
      <c r="U22" s="39">
        <f t="shared" si="4"/>
        <v>8.6001014795350883E-2</v>
      </c>
      <c r="V22" s="33">
        <f t="shared" si="5"/>
        <v>4.0000000364378754E-3</v>
      </c>
      <c r="W22" s="140"/>
      <c r="X22" s="82">
        <f t="shared" si="13"/>
        <v>7725</v>
      </c>
      <c r="Y22" s="41">
        <f t="shared" si="7"/>
        <v>13364172.837745696</v>
      </c>
      <c r="Z22" s="41">
        <f t="shared" si="8"/>
        <v>281456.42658195196</v>
      </c>
      <c r="AA22" s="41">
        <f t="shared" si="9"/>
        <v>15819.795952304166</v>
      </c>
      <c r="AB22" s="42">
        <f t="shared" si="10"/>
        <v>11000.074951298677</v>
      </c>
      <c r="AD22" s="40">
        <f t="shared" si="11"/>
        <v>13680174.135231251</v>
      </c>
      <c r="AE22" s="119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0"/>
      <c r="I23" s="146">
        <f>'[2]Szenario 1'!$F23</f>
        <v>7</v>
      </c>
      <c r="J23" s="147">
        <f>'[2]Szenario 2'!$F23</f>
        <v>16</v>
      </c>
      <c r="K23" s="148">
        <f>'[2]Szenario 3'!$F23</f>
        <v>25</v>
      </c>
      <c r="L23" s="140"/>
      <c r="M23" s="23">
        <f>'[3]E-Auto'!$E21*(1/100)</f>
        <v>0.29452935483870979</v>
      </c>
      <c r="O23" s="31">
        <f t="shared" si="0"/>
        <v>13585.99</v>
      </c>
      <c r="P23" s="35">
        <f t="shared" si="1"/>
        <v>1431.6934045999999</v>
      </c>
      <c r="Q23" s="140"/>
      <c r="R23" s="28">
        <f t="shared" si="2"/>
        <v>1</v>
      </c>
      <c r="S23" s="33">
        <f t="shared" si="3"/>
        <v>1</v>
      </c>
      <c r="T23" s="140"/>
      <c r="U23" s="39">
        <f t="shared" si="4"/>
        <v>8.6001051526330863E-2</v>
      </c>
      <c r="V23" s="33">
        <f t="shared" si="5"/>
        <v>4.0000000377332229E-3</v>
      </c>
      <c r="W23" s="140"/>
      <c r="X23" s="82">
        <f t="shared" si="13"/>
        <v>7725</v>
      </c>
      <c r="Y23" s="41">
        <f t="shared" si="7"/>
        <v>13483495.130637962</v>
      </c>
      <c r="Z23" s="41">
        <f t="shared" si="8"/>
        <v>283968.45271214796</v>
      </c>
      <c r="AA23" s="41">
        <f t="shared" si="9"/>
        <v>15566.435086420204</v>
      </c>
      <c r="AB23" s="42">
        <f t="shared" si="10"/>
        <v>11097.378162757977</v>
      </c>
      <c r="AD23" s="40">
        <f t="shared" si="11"/>
        <v>13801852.396599289</v>
      </c>
      <c r="AE23" s="119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0"/>
      <c r="I24" s="146">
        <f>'[2]Szenario 1'!$F24</f>
        <v>7</v>
      </c>
      <c r="J24" s="147">
        <f>'[2]Szenario 2'!$F24</f>
        <v>16</v>
      </c>
      <c r="K24" s="148">
        <f>'[2]Szenario 3'!$F24</f>
        <v>25</v>
      </c>
      <c r="L24" s="140"/>
      <c r="M24" s="23">
        <f>'[3]E-Auto'!$E22*(1/100)</f>
        <v>0.32336129032258071</v>
      </c>
      <c r="O24" s="31">
        <f t="shared" si="0"/>
        <v>13706.220000000001</v>
      </c>
      <c r="P24" s="35">
        <f t="shared" si="1"/>
        <v>1444.1420188</v>
      </c>
      <c r="Q24" s="140"/>
      <c r="R24" s="28">
        <f t="shared" si="2"/>
        <v>1</v>
      </c>
      <c r="S24" s="33">
        <f t="shared" si="3"/>
        <v>1</v>
      </c>
      <c r="T24" s="140"/>
      <c r="U24" s="39">
        <f t="shared" si="4"/>
        <v>8.6001089245522966E-2</v>
      </c>
      <c r="V24" s="33">
        <f t="shared" si="5"/>
        <v>4.0000000390628043E-3</v>
      </c>
      <c r="W24" s="140"/>
      <c r="X24" s="82">
        <f t="shared" si="13"/>
        <v>7725</v>
      </c>
      <c r="Y24" s="41">
        <f t="shared" si="7"/>
        <v>13602817.680973541</v>
      </c>
      <c r="Z24" s="41">
        <f t="shared" si="8"/>
        <v>286480.47884234408</v>
      </c>
      <c r="AA24" s="41">
        <f t="shared" si="9"/>
        <v>15306.089989668466</v>
      </c>
      <c r="AB24" s="42">
        <f t="shared" si="10"/>
        <v>11194.681374217278</v>
      </c>
      <c r="AD24" s="40">
        <f t="shared" si="11"/>
        <v>13923523.931179769</v>
      </c>
      <c r="AE24" s="119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0"/>
      <c r="I25" s="146">
        <f>'[2]Szenario 1'!$F25</f>
        <v>7</v>
      </c>
      <c r="J25" s="147">
        <f>'[2]Szenario 2'!$F25</f>
        <v>16</v>
      </c>
      <c r="K25" s="148">
        <f>'[2]Szenario 3'!$F25</f>
        <v>25</v>
      </c>
      <c r="L25" s="140"/>
      <c r="M25" s="23">
        <f>'[3]E-Auto'!$E23*(1/100)</f>
        <v>0.35219322580645168</v>
      </c>
      <c r="O25" s="31">
        <f t="shared" si="0"/>
        <v>13826.45</v>
      </c>
      <c r="P25" s="35">
        <f t="shared" si="1"/>
        <v>1456.590633</v>
      </c>
      <c r="Q25" s="140"/>
      <c r="R25" s="28">
        <f t="shared" si="2"/>
        <v>1</v>
      </c>
      <c r="S25" s="33">
        <f t="shared" si="3"/>
        <v>1</v>
      </c>
      <c r="T25" s="140"/>
      <c r="U25" s="39">
        <f t="shared" si="4"/>
        <v>8.6001127970494848E-2</v>
      </c>
      <c r="V25" s="33">
        <f t="shared" si="5"/>
        <v>4.0000000404272181E-3</v>
      </c>
      <c r="W25" s="140"/>
      <c r="X25" s="82">
        <f t="shared" si="13"/>
        <v>7725</v>
      </c>
      <c r="Y25" s="41">
        <f t="shared" si="7"/>
        <v>13722140.495647695</v>
      </c>
      <c r="Z25" s="41">
        <f t="shared" si="8"/>
        <v>288992.50497253996</v>
      </c>
      <c r="AA25" s="41">
        <f t="shared" si="9"/>
        <v>15038.760662048942</v>
      </c>
      <c r="AB25" s="42">
        <f t="shared" si="10"/>
        <v>11291.984585676575</v>
      </c>
      <c r="AD25" s="40">
        <f t="shared" si="11"/>
        <v>14045188.74586796</v>
      </c>
      <c r="AE25" s="119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0"/>
      <c r="I26" s="146">
        <f>'[2]Szenario 1'!$F26</f>
        <v>7</v>
      </c>
      <c r="J26" s="147">
        <f>'[2]Szenario 2'!$F26</f>
        <v>16</v>
      </c>
      <c r="K26" s="148">
        <f>'[2]Szenario 3'!$F26</f>
        <v>25</v>
      </c>
      <c r="L26" s="140"/>
      <c r="M26" s="23">
        <f>'[3]E-Auto'!$E24*(1/100)</f>
        <v>0.38102516129032266</v>
      </c>
      <c r="O26" s="31">
        <f t="shared" si="0"/>
        <v>13946.68</v>
      </c>
      <c r="P26" s="35">
        <f t="shared" si="1"/>
        <v>1469.0392471999999</v>
      </c>
      <c r="Q26" s="140"/>
      <c r="R26" s="28">
        <f t="shared" si="2"/>
        <v>1</v>
      </c>
      <c r="S26" s="33">
        <f t="shared" si="3"/>
        <v>1</v>
      </c>
      <c r="T26" s="140"/>
      <c r="U26" s="39">
        <f t="shared" si="4"/>
        <v>8.6001167718968929E-2</v>
      </c>
      <c r="V26" s="33">
        <f t="shared" si="5"/>
        <v>4.0000000418270653E-3</v>
      </c>
      <c r="W26" s="140"/>
      <c r="X26" s="82">
        <f t="shared" si="13"/>
        <v>7725</v>
      </c>
      <c r="Y26" s="41">
        <f t="shared" si="7"/>
        <v>13841463.581677727</v>
      </c>
      <c r="Z26" s="41">
        <f t="shared" si="8"/>
        <v>291504.53110273601</v>
      </c>
      <c r="AA26" s="41">
        <f t="shared" si="9"/>
        <v>14764.447103561646</v>
      </c>
      <c r="AB26" s="42">
        <f t="shared" si="10"/>
        <v>11389.287797135874</v>
      </c>
      <c r="AD26" s="40">
        <f t="shared" si="11"/>
        <v>14166846.847681161</v>
      </c>
      <c r="AE26" s="119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0"/>
      <c r="I27" s="146">
        <f>'[2]Szenario 1'!$F27</f>
        <v>7</v>
      </c>
      <c r="J27" s="147">
        <f>'[2]Szenario 2'!$F27</f>
        <v>16</v>
      </c>
      <c r="K27" s="148">
        <f>'[2]Szenario 3'!$F27</f>
        <v>25</v>
      </c>
      <c r="L27" s="140"/>
      <c r="M27" s="23">
        <f>'[3]E-Auto'!$E25*(1/100)</f>
        <v>0.40985709677419369</v>
      </c>
      <c r="O27" s="31">
        <f t="shared" si="0"/>
        <v>14066.91</v>
      </c>
      <c r="P27" s="35">
        <f t="shared" si="1"/>
        <v>1481.4878613999999</v>
      </c>
      <c r="Q27" s="140"/>
      <c r="R27" s="28">
        <f t="shared" si="2"/>
        <v>1</v>
      </c>
      <c r="S27" s="33">
        <f t="shared" si="3"/>
        <v>1</v>
      </c>
      <c r="T27" s="140"/>
      <c r="U27" s="39">
        <f t="shared" si="4"/>
        <v>8.6001208508822397E-2</v>
      </c>
      <c r="V27" s="33">
        <f t="shared" si="5"/>
        <v>4.0000000432629558E-3</v>
      </c>
      <c r="W27" s="140"/>
      <c r="X27" s="82">
        <f t="shared" si="13"/>
        <v>7725</v>
      </c>
      <c r="Y27" s="41">
        <f t="shared" si="7"/>
        <v>13960786.946204027</v>
      </c>
      <c r="Z27" s="41">
        <f t="shared" si="8"/>
        <v>294016.55723293201</v>
      </c>
      <c r="AA27" s="41">
        <f t="shared" si="9"/>
        <v>14483.14931420657</v>
      </c>
      <c r="AB27" s="42">
        <f t="shared" si="10"/>
        <v>11486.591008595175</v>
      </c>
      <c r="AD27" s="40">
        <f t="shared" si="11"/>
        <v>14288498.243759759</v>
      </c>
      <c r="AE27" s="119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0"/>
      <c r="I28" s="146">
        <f>'[2]Szenario 1'!$F28</f>
        <v>7</v>
      </c>
      <c r="J28" s="147">
        <f>'[2]Szenario 2'!$F28</f>
        <v>16</v>
      </c>
      <c r="K28" s="148">
        <f>'[2]Szenario 3'!$F28</f>
        <v>25</v>
      </c>
      <c r="L28" s="140"/>
      <c r="M28" s="23">
        <f>'[3]E-Auto'!$E26*(1/100)</f>
        <v>0.43868903225806466</v>
      </c>
      <c r="O28" s="31">
        <f t="shared" si="0"/>
        <v>14187.14</v>
      </c>
      <c r="P28" s="35">
        <f t="shared" si="1"/>
        <v>1493.9364755999998</v>
      </c>
      <c r="Q28" s="140"/>
      <c r="R28" s="28">
        <f t="shared" si="2"/>
        <v>1</v>
      </c>
      <c r="S28" s="33">
        <f t="shared" si="3"/>
        <v>1</v>
      </c>
      <c r="T28" s="140"/>
      <c r="U28" s="39">
        <f t="shared" si="4"/>
        <v>8.6001250358087256E-2</v>
      </c>
      <c r="V28" s="33">
        <f t="shared" si="5"/>
        <v>4.0000000447355036E-3</v>
      </c>
      <c r="W28" s="140"/>
      <c r="X28" s="82">
        <f t="shared" si="13"/>
        <v>7725</v>
      </c>
      <c r="Y28" s="41">
        <f t="shared" si="7"/>
        <v>14080110.59649118</v>
      </c>
      <c r="Z28" s="41">
        <f t="shared" si="8"/>
        <v>296528.58336312801</v>
      </c>
      <c r="AA28" s="41">
        <f t="shared" si="9"/>
        <v>14194.867293983709</v>
      </c>
      <c r="AB28" s="42">
        <f t="shared" si="10"/>
        <v>11583.894220054472</v>
      </c>
      <c r="AD28" s="40">
        <f t="shared" si="11"/>
        <v>14410142.941368347</v>
      </c>
      <c r="AE28" s="119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0"/>
      <c r="I29" s="146">
        <f>'[2]Szenario 1'!$F29</f>
        <v>7</v>
      </c>
      <c r="J29" s="147">
        <f>'[2]Szenario 2'!$F29</f>
        <v>16</v>
      </c>
      <c r="K29" s="148">
        <f>'[2]Szenario 3'!$F29</f>
        <v>25</v>
      </c>
      <c r="L29" s="140"/>
      <c r="M29" s="23">
        <f>'[3]E-Auto'!$E27*(1/100)</f>
        <v>0.46752096774193563</v>
      </c>
      <c r="O29" s="31">
        <f t="shared" si="0"/>
        <v>14307.369999999999</v>
      </c>
      <c r="P29" s="35">
        <f t="shared" si="1"/>
        <v>1506.3850897999998</v>
      </c>
      <c r="Q29" s="140"/>
      <c r="R29" s="28">
        <f t="shared" si="2"/>
        <v>1</v>
      </c>
      <c r="S29" s="33">
        <f t="shared" si="3"/>
        <v>1</v>
      </c>
      <c r="T29" s="140"/>
      <c r="U29" s="39">
        <f t="shared" si="4"/>
        <v>8.6001293284950264E-2</v>
      </c>
      <c r="V29" s="33">
        <f t="shared" si="5"/>
        <v>4.0000000462453254E-3</v>
      </c>
      <c r="W29" s="140"/>
      <c r="X29" s="82">
        <f t="shared" si="13"/>
        <v>7725</v>
      </c>
      <c r="Y29" s="41">
        <f t="shared" si="7"/>
        <v>14199434.53992901</v>
      </c>
      <c r="Z29" s="41">
        <f t="shared" si="8"/>
        <v>299040.60949332395</v>
      </c>
      <c r="AA29" s="41">
        <f t="shared" si="9"/>
        <v>13899.601042893073</v>
      </c>
      <c r="AB29" s="42">
        <f t="shared" si="10"/>
        <v>11681.197431513772</v>
      </c>
      <c r="AD29" s="40">
        <f t="shared" si="11"/>
        <v>14531780.947896741</v>
      </c>
      <c r="AE29" s="119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0"/>
      <c r="I30" s="146">
        <f>'[2]Szenario 1'!$F30</f>
        <v>7</v>
      </c>
      <c r="J30" s="147">
        <f>'[2]Szenario 2'!$F30</f>
        <v>16</v>
      </c>
      <c r="K30" s="148">
        <f>'[2]Szenario 3'!$F30</f>
        <v>25</v>
      </c>
      <c r="L30" s="140"/>
      <c r="M30" s="23">
        <f>'[3]E-Auto'!$E28*(1/100)</f>
        <v>0.49635290322580661</v>
      </c>
      <c r="O30" s="31">
        <f t="shared" si="0"/>
        <v>14427.6</v>
      </c>
      <c r="P30" s="35">
        <f t="shared" si="1"/>
        <v>1518.8337039999999</v>
      </c>
      <c r="Q30" s="140"/>
      <c r="R30" s="28">
        <f t="shared" si="2"/>
        <v>1</v>
      </c>
      <c r="S30" s="33">
        <f t="shared" si="3"/>
        <v>1</v>
      </c>
      <c r="T30" s="140"/>
      <c r="U30" s="39">
        <f t="shared" si="4"/>
        <v>8.6001337307752973E-2</v>
      </c>
      <c r="V30" s="33">
        <f t="shared" si="5"/>
        <v>4.0000000477930456E-3</v>
      </c>
      <c r="W30" s="140"/>
      <c r="X30" s="82">
        <f t="shared" si="13"/>
        <v>7725</v>
      </c>
      <c r="Y30" s="41">
        <f t="shared" si="7"/>
        <v>14318758.784033656</v>
      </c>
      <c r="Z30" s="41">
        <f t="shared" si="8"/>
        <v>301552.63562352001</v>
      </c>
      <c r="AA30" s="41">
        <f t="shared" si="9"/>
        <v>13597.350560934658</v>
      </c>
      <c r="AB30" s="42">
        <f t="shared" si="10"/>
        <v>11778.500642973073</v>
      </c>
      <c r="AD30" s="40">
        <f t="shared" si="11"/>
        <v>14653412.270861086</v>
      </c>
      <c r="AE30" s="119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0"/>
      <c r="I31" s="146">
        <f>'[2]Szenario 1'!$F31</f>
        <v>7</v>
      </c>
      <c r="J31" s="147">
        <f>'[2]Szenario 2'!$F31</f>
        <v>16</v>
      </c>
      <c r="K31" s="148">
        <f>'[2]Szenario 3'!$F31</f>
        <v>25</v>
      </c>
      <c r="L31" s="140"/>
      <c r="M31" s="23">
        <f>'[3]E-Auto'!$E29*(1/100)</f>
        <v>0.52518483870967758</v>
      </c>
      <c r="O31" s="31">
        <f t="shared" si="0"/>
        <v>14547.83</v>
      </c>
      <c r="P31" s="35">
        <f t="shared" si="1"/>
        <v>1531.2823182</v>
      </c>
      <c r="Q31" s="140"/>
      <c r="R31" s="28">
        <f t="shared" si="2"/>
        <v>1</v>
      </c>
      <c r="S31" s="33">
        <f t="shared" si="3"/>
        <v>1</v>
      </c>
      <c r="T31" s="140"/>
      <c r="U31" s="39">
        <f t="shared" si="4"/>
        <v>8.6001382444991711E-2</v>
      </c>
      <c r="V31" s="33">
        <f t="shared" si="5"/>
        <v>4.0000000493792933E-3</v>
      </c>
      <c r="W31" s="140"/>
      <c r="X31" s="82">
        <f t="shared" si="13"/>
        <v>7725</v>
      </c>
      <c r="Y31" s="41">
        <f t="shared" si="7"/>
        <v>14438083.336448651</v>
      </c>
      <c r="Z31" s="41">
        <f t="shared" si="8"/>
        <v>304064.66175371595</v>
      </c>
      <c r="AA31" s="41">
        <f t="shared" si="9"/>
        <v>13288.11584810846</v>
      </c>
      <c r="AB31" s="42">
        <f t="shared" si="10"/>
        <v>11875.803854432374</v>
      </c>
      <c r="AD31" s="40">
        <f t="shared" si="11"/>
        <v>14775036.917904908</v>
      </c>
      <c r="AE31" s="119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0"/>
      <c r="I32" s="146">
        <f>'[2]Szenario 1'!$F32</f>
        <v>7</v>
      </c>
      <c r="J32" s="147">
        <f>'[2]Szenario 2'!$F32</f>
        <v>16</v>
      </c>
      <c r="K32" s="148">
        <f>'[2]Szenario 3'!$F32</f>
        <v>25</v>
      </c>
      <c r="L32" s="140"/>
      <c r="M32" s="23">
        <f>'[3]E-Auto'!$E30*(1/100)</f>
        <v>0.55401677419354856</v>
      </c>
      <c r="O32" s="31">
        <f t="shared" si="0"/>
        <v>14668.06</v>
      </c>
      <c r="P32" s="35">
        <f t="shared" si="1"/>
        <v>1543.7309323999998</v>
      </c>
      <c r="Q32" s="140"/>
      <c r="R32" s="28">
        <f t="shared" si="2"/>
        <v>1</v>
      </c>
      <c r="S32" s="33">
        <f t="shared" si="3"/>
        <v>1</v>
      </c>
      <c r="T32" s="140"/>
      <c r="U32" s="39">
        <f t="shared" si="4"/>
        <v>8.6001428715317574E-2</v>
      </c>
      <c r="V32" s="33">
        <f t="shared" si="5"/>
        <v>4.000000051004704E-3</v>
      </c>
      <c r="W32" s="140"/>
      <c r="X32" s="82">
        <f t="shared" si="13"/>
        <v>7725</v>
      </c>
      <c r="Y32" s="41">
        <f t="shared" si="7"/>
        <v>14557408.204945978</v>
      </c>
      <c r="Z32" s="41">
        <f t="shared" si="8"/>
        <v>306576.68788391195</v>
      </c>
      <c r="AA32" s="41">
        <f t="shared" si="9"/>
        <v>12971.896904414485</v>
      </c>
      <c r="AB32" s="42">
        <f t="shared" si="10"/>
        <v>11973.107065891672</v>
      </c>
      <c r="AD32" s="40">
        <f t="shared" si="11"/>
        <v>14896654.896800196</v>
      </c>
      <c r="AE32" s="119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0"/>
      <c r="I33" s="146">
        <f>'[2]Szenario 1'!$F33</f>
        <v>7</v>
      </c>
      <c r="J33" s="147">
        <f>'[2]Szenario 2'!$F33</f>
        <v>16</v>
      </c>
      <c r="K33" s="148">
        <f>'[2]Szenario 3'!$F33</f>
        <v>25</v>
      </c>
      <c r="L33" s="140"/>
      <c r="M33" s="23">
        <f>'[3]E-Auto'!$E31*(1/100)</f>
        <v>0.58284870967741953</v>
      </c>
      <c r="O33" s="31">
        <f t="shared" si="0"/>
        <v>14788.29</v>
      </c>
      <c r="P33" s="35">
        <f t="shared" si="1"/>
        <v>1556.1795466000001</v>
      </c>
      <c r="Q33" s="140"/>
      <c r="R33" s="28">
        <f t="shared" si="2"/>
        <v>1</v>
      </c>
      <c r="S33" s="33">
        <f t="shared" si="3"/>
        <v>1</v>
      </c>
      <c r="T33" s="140"/>
      <c r="U33" s="39">
        <f t="shared" si="4"/>
        <v>8.6001476137536462E-2</v>
      </c>
      <c r="V33" s="33">
        <f t="shared" si="5"/>
        <v>4.0000000526699145E-3</v>
      </c>
      <c r="W33" s="140"/>
      <c r="X33" s="82">
        <f t="shared" si="13"/>
        <v>7725</v>
      </c>
      <c r="Y33" s="41">
        <f t="shared" si="7"/>
        <v>14676733.397427157</v>
      </c>
      <c r="Z33" s="41">
        <f t="shared" si="8"/>
        <v>309088.714014108</v>
      </c>
      <c r="AA33" s="41">
        <f t="shared" si="9"/>
        <v>12648.693729852734</v>
      </c>
      <c r="AB33" s="42">
        <f t="shared" si="10"/>
        <v>12070.410277350973</v>
      </c>
      <c r="AD33" s="40">
        <f t="shared" si="11"/>
        <v>15018266.215448469</v>
      </c>
      <c r="AE33" s="119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0"/>
      <c r="I34" s="146">
        <f>'[2]Szenario 1'!$F34</f>
        <v>7</v>
      </c>
      <c r="J34" s="147">
        <f>'[2]Szenario 2'!$F34</f>
        <v>16</v>
      </c>
      <c r="K34" s="148">
        <f>'[2]Szenario 3'!$F34</f>
        <v>25</v>
      </c>
      <c r="L34" s="140"/>
      <c r="M34" s="23">
        <f>'[3]E-Auto'!$E32*(1/100)</f>
        <v>0.6116806451612905</v>
      </c>
      <c r="O34" s="31">
        <f t="shared" si="0"/>
        <v>14908.52</v>
      </c>
      <c r="P34" s="35">
        <f t="shared" si="1"/>
        <v>1568.6281607999999</v>
      </c>
      <c r="Q34" s="140"/>
      <c r="R34" s="28">
        <f t="shared" si="2"/>
        <v>1</v>
      </c>
      <c r="S34" s="33">
        <f t="shared" si="3"/>
        <v>1</v>
      </c>
      <c r="T34" s="140"/>
      <c r="U34" s="39">
        <f t="shared" si="4"/>
        <v>8.6001524730609055E-2</v>
      </c>
      <c r="V34" s="33">
        <f t="shared" si="5"/>
        <v>4.0000000543755718E-3</v>
      </c>
      <c r="W34" s="140"/>
      <c r="X34" s="82">
        <f t="shared" si="13"/>
        <v>7725</v>
      </c>
      <c r="Y34" s="41">
        <f t="shared" si="7"/>
        <v>14796058.9219243</v>
      </c>
      <c r="Z34" s="41">
        <f t="shared" si="8"/>
        <v>311600.740144304</v>
      </c>
      <c r="AA34" s="41">
        <f t="shared" si="9"/>
        <v>12318.506324423201</v>
      </c>
      <c r="AB34" s="42">
        <f t="shared" si="10"/>
        <v>12167.71348881027</v>
      </c>
      <c r="AD34" s="40">
        <f t="shared" si="11"/>
        <v>15139870.881881839</v>
      </c>
      <c r="AE34" s="119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0"/>
      <c r="I35" s="146">
        <f>'[2]Szenario 1'!$F35</f>
        <v>7</v>
      </c>
      <c r="J35" s="147">
        <f>'[2]Szenario 2'!$F35</f>
        <v>16</v>
      </c>
      <c r="K35" s="148">
        <f>'[2]Szenario 3'!$F35</f>
        <v>25</v>
      </c>
      <c r="L35" s="140"/>
      <c r="M35" s="23">
        <f>'[3]E-Auto'!$E33*(1/100)</f>
        <v>0.64051258064516148</v>
      </c>
      <c r="O35" s="31">
        <f t="shared" si="0"/>
        <v>15028.75</v>
      </c>
      <c r="P35" s="35">
        <f t="shared" si="1"/>
        <v>1581.076775</v>
      </c>
      <c r="Q35" s="140"/>
      <c r="R35" s="28">
        <f t="shared" si="2"/>
        <v>1</v>
      </c>
      <c r="S35" s="33">
        <f t="shared" si="3"/>
        <v>1</v>
      </c>
      <c r="T35" s="140"/>
      <c r="U35" s="39">
        <f t="shared" si="4"/>
        <v>8.60015745136508E-2</v>
      </c>
      <c r="V35" s="33">
        <f t="shared" si="5"/>
        <v>4.000000056122323E-3</v>
      </c>
      <c r="W35" s="140"/>
      <c r="X35" s="82">
        <f t="shared" si="13"/>
        <v>7725</v>
      </c>
      <c r="Y35" s="41">
        <f t="shared" si="7"/>
        <v>14915384.786601193</v>
      </c>
      <c r="Z35" s="41">
        <f t="shared" si="8"/>
        <v>314112.7662745</v>
      </c>
      <c r="AA35" s="41">
        <f t="shared" si="9"/>
        <v>11981.334688125886</v>
      </c>
      <c r="AB35" s="42">
        <f t="shared" si="10"/>
        <v>12265.016700269571</v>
      </c>
      <c r="AD35" s="40">
        <f t="shared" si="11"/>
        <v>15261468.904264089</v>
      </c>
      <c r="AE35" s="119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0"/>
      <c r="I36" s="146">
        <f>'[2]Szenario 1'!$F36</f>
        <v>7</v>
      </c>
      <c r="J36" s="147">
        <f>'[2]Szenario 2'!$F36</f>
        <v>16</v>
      </c>
      <c r="K36" s="148">
        <f>'[2]Szenario 3'!$F36</f>
        <v>25</v>
      </c>
      <c r="L36" s="140"/>
      <c r="M36" s="23">
        <f>'[3]E-Auto'!$E34*(1/100)</f>
        <v>0.66934451612903245</v>
      </c>
      <c r="O36" s="31">
        <f t="shared" si="0"/>
        <v>15148.98</v>
      </c>
      <c r="P36" s="35">
        <f t="shared" si="1"/>
        <v>1593.5253891999998</v>
      </c>
      <c r="Q36" s="140"/>
      <c r="R36" s="28">
        <f t="shared" si="2"/>
        <v>1</v>
      </c>
      <c r="S36" s="33">
        <f t="shared" si="3"/>
        <v>1</v>
      </c>
      <c r="T36" s="140"/>
      <c r="U36" s="39">
        <f t="shared" si="4"/>
        <v>8.600162550593192E-2</v>
      </c>
      <c r="V36" s="33">
        <f t="shared" si="5"/>
        <v>4.0000000579108255E-3</v>
      </c>
      <c r="W36" s="140"/>
      <c r="X36" s="82">
        <f t="shared" si="13"/>
        <v>7725</v>
      </c>
      <c r="Y36" s="41">
        <f t="shared" si="7"/>
        <v>15034710.999754362</v>
      </c>
      <c r="Z36" s="41">
        <f t="shared" si="8"/>
        <v>316624.792404696</v>
      </c>
      <c r="AA36" s="41">
        <f t="shared" si="9"/>
        <v>11637.178820960793</v>
      </c>
      <c r="AB36" s="42">
        <f t="shared" si="10"/>
        <v>12362.319911728868</v>
      </c>
      <c r="AD36" s="40">
        <f t="shared" si="11"/>
        <v>15383060.290891748</v>
      </c>
      <c r="AE36" s="119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0"/>
      <c r="I37" s="146">
        <f>'[2]Szenario 1'!$F37</f>
        <v>7</v>
      </c>
      <c r="J37" s="147">
        <f>'[2]Szenario 2'!$F37</f>
        <v>16</v>
      </c>
      <c r="K37" s="148">
        <f>'[2]Szenario 3'!$F37</f>
        <v>25</v>
      </c>
      <c r="L37" s="140"/>
      <c r="M37" s="23">
        <f>'[3]E-Auto'!$E35*(1/100)</f>
        <v>0.69817645161290343</v>
      </c>
      <c r="O37" s="31">
        <f t="shared" si="0"/>
        <v>15269.21</v>
      </c>
      <c r="P37" s="35">
        <f t="shared" si="1"/>
        <v>1605.9740033999999</v>
      </c>
      <c r="Q37" s="140"/>
      <c r="R37" s="28">
        <f t="shared" si="2"/>
        <v>1</v>
      </c>
      <c r="S37" s="33">
        <f t="shared" si="3"/>
        <v>1</v>
      </c>
      <c r="T37" s="140"/>
      <c r="U37" s="39">
        <f t="shared" si="4"/>
        <v>8.6001677726877432E-2</v>
      </c>
      <c r="V37" s="33">
        <f t="shared" si="5"/>
        <v>4.0000000597417368E-3</v>
      </c>
      <c r="W37" s="140"/>
      <c r="X37" s="82">
        <f t="shared" si="13"/>
        <v>7725</v>
      </c>
      <c r="Y37" s="41">
        <f t="shared" si="7"/>
        <v>15154037.569814144</v>
      </c>
      <c r="Z37" s="41">
        <f t="shared" si="8"/>
        <v>319136.81853489194</v>
      </c>
      <c r="AA37" s="41">
        <f t="shared" si="9"/>
        <v>11286.038722927919</v>
      </c>
      <c r="AB37" s="42">
        <f t="shared" si="10"/>
        <v>12459.623123188168</v>
      </c>
      <c r="AD37" s="40">
        <f t="shared" si="11"/>
        <v>15504645.050195152</v>
      </c>
      <c r="AE37" s="119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0"/>
      <c r="I38" s="146">
        <f>'[2]Szenario 1'!$F38</f>
        <v>7</v>
      </c>
      <c r="J38" s="147">
        <f>'[2]Szenario 2'!$F38</f>
        <v>16</v>
      </c>
      <c r="K38" s="148">
        <f>'[2]Szenario 3'!$F38</f>
        <v>25</v>
      </c>
      <c r="L38" s="140"/>
      <c r="M38" s="23">
        <f>'[3]E-Auto'!$E36*(1/100)</f>
        <v>0.7270083870967744</v>
      </c>
      <c r="O38" s="31">
        <f t="shared" si="0"/>
        <v>15389.44</v>
      </c>
      <c r="P38" s="35">
        <f t="shared" si="1"/>
        <v>1618.4226176</v>
      </c>
      <c r="Q38" s="140"/>
      <c r="R38" s="28">
        <f t="shared" si="2"/>
        <v>1</v>
      </c>
      <c r="S38" s="33">
        <f t="shared" si="3"/>
        <v>1</v>
      </c>
      <c r="T38" s="140"/>
      <c r="U38" s="39">
        <f t="shared" si="4"/>
        <v>8.6001731196067147E-2</v>
      </c>
      <c r="V38" s="33">
        <f t="shared" si="5"/>
        <v>4.0000000616157239E-3</v>
      </c>
      <c r="W38" s="140"/>
      <c r="X38" s="82">
        <f t="shared" si="13"/>
        <v>7725</v>
      </c>
      <c r="Y38" s="41">
        <f t="shared" si="7"/>
        <v>15273364.505345754</v>
      </c>
      <c r="Z38" s="41">
        <f t="shared" si="8"/>
        <v>321648.84466508805</v>
      </c>
      <c r="AA38" s="41">
        <f t="shared" si="9"/>
        <v>10927.914394027272</v>
      </c>
      <c r="AB38" s="42">
        <f t="shared" si="10"/>
        <v>12556.926334647469</v>
      </c>
      <c r="AD38" s="40">
        <f t="shared" si="11"/>
        <v>15626223.190739516</v>
      </c>
      <c r="AE38" s="119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0"/>
      <c r="I39" s="146">
        <f>'[2]Szenario 1'!$F39</f>
        <v>7</v>
      </c>
      <c r="J39" s="147">
        <f>'[2]Szenario 2'!$F39</f>
        <v>16</v>
      </c>
      <c r="K39" s="148">
        <f>'[2]Szenario 3'!$F39</f>
        <v>25</v>
      </c>
      <c r="L39" s="140"/>
      <c r="M39" s="23">
        <f>'[3]E-Auto'!$E37*(1/100)</f>
        <v>0.75584032258064537</v>
      </c>
      <c r="O39" s="31">
        <f t="shared" si="0"/>
        <v>15509.67</v>
      </c>
      <c r="P39" s="35">
        <f t="shared" si="1"/>
        <v>1630.8712317999998</v>
      </c>
      <c r="Q39" s="140"/>
      <c r="R39" s="28">
        <f t="shared" si="2"/>
        <v>1</v>
      </c>
      <c r="S39" s="33">
        <f t="shared" si="3"/>
        <v>1</v>
      </c>
      <c r="T39" s="140"/>
      <c r="U39" s="39">
        <f t="shared" si="4"/>
        <v>8.6001785933235611E-2</v>
      </c>
      <c r="V39" s="33">
        <f t="shared" si="5"/>
        <v>4.0000000635334581E-3</v>
      </c>
      <c r="W39" s="140"/>
      <c r="X39" s="82">
        <f t="shared" si="13"/>
        <v>7725</v>
      </c>
      <c r="Y39" s="41">
        <f t="shared" si="7"/>
        <v>15392691.815050354</v>
      </c>
      <c r="Z39" s="41">
        <f t="shared" si="8"/>
        <v>324160.87079528399</v>
      </c>
      <c r="AA39" s="41">
        <f t="shared" si="9"/>
        <v>10562.805834258839</v>
      </c>
      <c r="AB39" s="42">
        <f t="shared" si="10"/>
        <v>12654.229546106768</v>
      </c>
      <c r="AD39" s="40">
        <f t="shared" si="11"/>
        <v>15747794.721226003</v>
      </c>
      <c r="AE39" s="119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0"/>
      <c r="I40" s="146">
        <f>'[2]Szenario 1'!$F40</f>
        <v>7</v>
      </c>
      <c r="J40" s="147">
        <f>'[2]Szenario 2'!$F40</f>
        <v>16</v>
      </c>
      <c r="K40" s="148">
        <f>'[2]Szenario 3'!$F40</f>
        <v>25</v>
      </c>
      <c r="L40" s="140"/>
      <c r="M40" s="23">
        <f>'[3]E-Auto'!$E38*(1/100)</f>
        <v>0.78467225806451635</v>
      </c>
      <c r="O40" s="31">
        <f t="shared" si="0"/>
        <v>15629.9</v>
      </c>
      <c r="P40" s="35">
        <f t="shared" si="1"/>
        <v>1643.3198459999999</v>
      </c>
      <c r="Q40" s="140"/>
      <c r="R40" s="28">
        <f t="shared" si="2"/>
        <v>1</v>
      </c>
      <c r="S40" s="33">
        <f t="shared" si="3"/>
        <v>1</v>
      </c>
      <c r="T40" s="140"/>
      <c r="U40" s="39">
        <f t="shared" si="4"/>
        <v>8.6001841958272221E-2</v>
      </c>
      <c r="V40" s="33">
        <f t="shared" si="5"/>
        <v>4.0000000654956116E-3</v>
      </c>
      <c r="W40" s="140"/>
      <c r="X40" s="82">
        <f t="shared" si="13"/>
        <v>7725</v>
      </c>
      <c r="Y40" s="41">
        <f t="shared" si="7"/>
        <v>15512019.50776615</v>
      </c>
      <c r="Z40" s="41">
        <f t="shared" si="8"/>
        <v>326672.89692547999</v>
      </c>
      <c r="AA40" s="41">
        <f t="shared" si="9"/>
        <v>10190.713043622629</v>
      </c>
      <c r="AB40" s="42">
        <f t="shared" si="10"/>
        <v>12751.532757566065</v>
      </c>
      <c r="AD40" s="40">
        <f t="shared" si="11"/>
        <v>15869359.650492817</v>
      </c>
      <c r="AE40" s="119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0"/>
      <c r="I41" s="146">
        <f>'[2]Szenario 1'!$F41</f>
        <v>7</v>
      </c>
      <c r="J41" s="147">
        <f>'[2]Szenario 2'!$F41</f>
        <v>16</v>
      </c>
      <c r="K41" s="148">
        <f>'[2]Szenario 3'!$F41</f>
        <v>25</v>
      </c>
      <c r="L41" s="140"/>
      <c r="M41" s="23">
        <f>'[3]E-Auto'!$E39*(1/100)</f>
        <v>0.81350419354838732</v>
      </c>
      <c r="O41" s="31">
        <f t="shared" si="0"/>
        <v>15750.130000000001</v>
      </c>
      <c r="P41" s="35">
        <f t="shared" si="1"/>
        <v>1655.7684601999999</v>
      </c>
      <c r="Q41" s="140"/>
      <c r="R41" s="28">
        <f t="shared" si="2"/>
        <v>1</v>
      </c>
      <c r="S41" s="33">
        <f t="shared" si="3"/>
        <v>1</v>
      </c>
      <c r="T41" s="140"/>
      <c r="U41" s="39">
        <f t="shared" si="4"/>
        <v>8.6001899291221082E-2</v>
      </c>
      <c r="V41" s="33">
        <f t="shared" si="5"/>
        <v>4.000000067502868E-3</v>
      </c>
      <c r="W41" s="140"/>
      <c r="X41" s="82">
        <f t="shared" si="13"/>
        <v>7725</v>
      </c>
      <c r="Y41" s="41">
        <f t="shared" si="7"/>
        <v>15631347.592469411</v>
      </c>
      <c r="Z41" s="41">
        <f t="shared" si="8"/>
        <v>329184.92305567604</v>
      </c>
      <c r="AA41" s="41">
        <f t="shared" si="9"/>
        <v>9811.6360221186405</v>
      </c>
      <c r="AB41" s="42">
        <f t="shared" si="10"/>
        <v>12848.835969025369</v>
      </c>
      <c r="AD41" s="40">
        <f t="shared" si="11"/>
        <v>15990917.987516232</v>
      </c>
      <c r="AE41" s="119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0"/>
      <c r="I42" s="146">
        <f>'[2]Szenario 1'!$F42</f>
        <v>7</v>
      </c>
      <c r="J42" s="147">
        <f>'[2]Szenario 2'!$F42</f>
        <v>16</v>
      </c>
      <c r="K42" s="148">
        <f>'[2]Szenario 3'!$F42</f>
        <v>25</v>
      </c>
      <c r="L42" s="140"/>
      <c r="M42" s="23">
        <f>'[3]E-Auto'!$E40*(1/100)</f>
        <v>0.8423361290322583</v>
      </c>
      <c r="O42" s="31">
        <f t="shared" si="0"/>
        <v>15870.36</v>
      </c>
      <c r="P42" s="35">
        <f t="shared" si="1"/>
        <v>1668.2170744</v>
      </c>
      <c r="Q42" s="140"/>
      <c r="R42" s="28">
        <f t="shared" si="2"/>
        <v>1</v>
      </c>
      <c r="S42" s="33">
        <f t="shared" si="3"/>
        <v>1</v>
      </c>
      <c r="T42" s="140"/>
      <c r="U42" s="39">
        <f t="shared" si="4"/>
        <v>8.6001957952281133E-2</v>
      </c>
      <c r="V42" s="33">
        <f t="shared" si="5"/>
        <v>4.0000000695559123E-3</v>
      </c>
      <c r="W42" s="140"/>
      <c r="X42" s="82">
        <f t="shared" si="13"/>
        <v>7725</v>
      </c>
      <c r="Y42" s="41">
        <f t="shared" si="7"/>
        <v>15750676.078275587</v>
      </c>
      <c r="Z42" s="41">
        <f t="shared" si="8"/>
        <v>331696.94918587204</v>
      </c>
      <c r="AA42" s="41">
        <f t="shared" si="9"/>
        <v>9425.5747697468723</v>
      </c>
      <c r="AB42" s="42">
        <f t="shared" si="10"/>
        <v>12946.139180484666</v>
      </c>
      <c r="AD42" s="40">
        <f t="shared" si="11"/>
        <v>16112469.741411692</v>
      </c>
      <c r="AE42" s="119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0"/>
      <c r="I43" s="146">
        <f>'[2]Szenario 1'!$F43</f>
        <v>7</v>
      </c>
      <c r="J43" s="147">
        <f>'[2]Szenario 2'!$F43</f>
        <v>16</v>
      </c>
      <c r="K43" s="148">
        <f>'[2]Szenario 3'!$F43</f>
        <v>25</v>
      </c>
      <c r="L43" s="140"/>
      <c r="M43" s="23">
        <f>'[3]E-Auto'!$E41*(1/100)</f>
        <v>0.87116806451612927</v>
      </c>
      <c r="O43" s="31">
        <f t="shared" si="0"/>
        <v>15990.59</v>
      </c>
      <c r="P43" s="35">
        <f t="shared" si="1"/>
        <v>1680.6656885999998</v>
      </c>
      <c r="Q43" s="140"/>
      <c r="R43" s="28">
        <f t="shared" si="2"/>
        <v>1</v>
      </c>
      <c r="S43" s="33">
        <f t="shared" si="3"/>
        <v>1</v>
      </c>
      <c r="T43" s="140"/>
      <c r="U43" s="39">
        <f t="shared" si="4"/>
        <v>8.6002017961806065E-2</v>
      </c>
      <c r="V43" s="33">
        <f t="shared" si="5"/>
        <v>4.0000000716554351E-3</v>
      </c>
      <c r="W43" s="140"/>
      <c r="X43" s="82">
        <f t="shared" si="13"/>
        <v>7725</v>
      </c>
      <c r="Y43" s="41">
        <f t="shared" si="7"/>
        <v>15870004.974440357</v>
      </c>
      <c r="Z43" s="41">
        <f t="shared" si="8"/>
        <v>334208.97531606798</v>
      </c>
      <c r="AA43" s="41">
        <f t="shared" si="9"/>
        <v>9032.5292865073243</v>
      </c>
      <c r="AB43" s="42">
        <f t="shared" si="10"/>
        <v>13043.442391943965</v>
      </c>
      <c r="AD43" s="40">
        <f t="shared" si="11"/>
        <v>16234014.921434876</v>
      </c>
      <c r="AE43" s="119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0"/>
      <c r="I44" s="146">
        <f>'[2]Szenario 1'!$F44</f>
        <v>7</v>
      </c>
      <c r="J44" s="147">
        <f>'[2]Szenario 2'!$F44</f>
        <v>16</v>
      </c>
      <c r="K44" s="148">
        <f>'[2]Szenario 3'!$F44</f>
        <v>25</v>
      </c>
      <c r="L44" s="140"/>
      <c r="M44" s="23">
        <f>'[3]E-Auto'!$E42*(1/100)</f>
        <v>0.9</v>
      </c>
      <c r="O44" s="31">
        <f t="shared" si="0"/>
        <v>16110.82</v>
      </c>
      <c r="P44" s="35">
        <f t="shared" si="1"/>
        <v>1693.1143027999999</v>
      </c>
      <c r="Q44" s="140"/>
      <c r="R44" s="28">
        <f t="shared" si="2"/>
        <v>1</v>
      </c>
      <c r="S44" s="33">
        <f t="shared" si="3"/>
        <v>1</v>
      </c>
      <c r="T44" s="140"/>
      <c r="U44" s="39">
        <f t="shared" si="4"/>
        <v>8.6002079340304349E-2</v>
      </c>
      <c r="V44" s="33">
        <f t="shared" si="5"/>
        <v>4.0000000738021338E-3</v>
      </c>
      <c r="W44" s="140"/>
      <c r="X44" s="82">
        <f t="shared" si="13"/>
        <v>7725</v>
      </c>
      <c r="Y44" s="41">
        <f t="shared" si="7"/>
        <v>15989334.290360702</v>
      </c>
      <c r="Z44" s="41">
        <f t="shared" si="8"/>
        <v>336721.00144626398</v>
      </c>
      <c r="AA44" s="41">
        <f t="shared" si="9"/>
        <v>8632.4995724</v>
      </c>
      <c r="AB44" s="42">
        <f t="shared" si="10"/>
        <v>13140.745603403266</v>
      </c>
      <c r="AD44" s="40">
        <f t="shared" si="11"/>
        <v>16355553.536982769</v>
      </c>
      <c r="AE44" s="119"/>
      <c r="AF44" s="84" t="s">
        <v>44</v>
      </c>
      <c r="AG44" s="85"/>
      <c r="AH44" s="86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0"/>
      <c r="I45" s="146">
        <f>'[2]Szenario 1'!$F45</f>
        <v>7</v>
      </c>
      <c r="J45" s="147">
        <f>'[2]Szenario 2'!$F45</f>
        <v>16</v>
      </c>
      <c r="K45" s="148">
        <f>'[2]Szenario 3'!$F45</f>
        <v>25</v>
      </c>
      <c r="L45" s="140"/>
      <c r="M45" s="23">
        <f>'[3]E-Auto'!$E43*(1/100)</f>
        <v>0.928831935483871</v>
      </c>
      <c r="O45" s="31">
        <f t="shared" si="0"/>
        <v>16231.05</v>
      </c>
      <c r="P45" s="35">
        <f t="shared" si="1"/>
        <v>1705.5629169999997</v>
      </c>
      <c r="Q45" s="140"/>
      <c r="R45" s="28">
        <f t="shared" si="2"/>
        <v>1</v>
      </c>
      <c r="S45" s="33">
        <f t="shared" si="3"/>
        <v>1</v>
      </c>
      <c r="T45" s="140"/>
      <c r="U45" s="39">
        <f t="shared" si="4"/>
        <v>8.6002142108439275E-2</v>
      </c>
      <c r="V45" s="33">
        <f t="shared" si="5"/>
        <v>4.0000000759967081E-3</v>
      </c>
      <c r="W45" s="140"/>
      <c r="X45" s="82">
        <f t="shared" si="13"/>
        <v>7725</v>
      </c>
      <c r="Y45" s="41">
        <f t="shared" si="7"/>
        <v>16108664.035575986</v>
      </c>
      <c r="Z45" s="41">
        <f t="shared" si="8"/>
        <v>339233.02757645998</v>
      </c>
      <c r="AA45" s="41">
        <f t="shared" si="9"/>
        <v>8225.4856274248923</v>
      </c>
      <c r="AB45" s="42">
        <f t="shared" si="10"/>
        <v>13238.048814862561</v>
      </c>
      <c r="AD45" s="40">
        <f t="shared" si="11"/>
        <v>16477085.597594732</v>
      </c>
      <c r="AE45" s="119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0"/>
      <c r="I46" s="146">
        <f>'[2]Szenario 1'!$F46</f>
        <v>7</v>
      </c>
      <c r="J46" s="147">
        <f>'[2]Szenario 2'!$F46</f>
        <v>16</v>
      </c>
      <c r="K46" s="148">
        <f>'[2]Szenario 3'!$F46</f>
        <v>25</v>
      </c>
      <c r="L46" s="140"/>
      <c r="M46" s="23">
        <f>'[3]E-Auto'!$E44*(1/100)</f>
        <v>0.95766387096774197</v>
      </c>
      <c r="O46" s="31">
        <f t="shared" si="0"/>
        <v>16351.279999999999</v>
      </c>
      <c r="P46" s="35">
        <f t="shared" si="1"/>
        <v>1718.0115311999998</v>
      </c>
      <c r="Q46" s="140"/>
      <c r="R46" s="28">
        <f t="shared" si="2"/>
        <v>1</v>
      </c>
      <c r="S46" s="33">
        <f t="shared" si="3"/>
        <v>1</v>
      </c>
      <c r="T46" s="140"/>
      <c r="U46" s="39">
        <f t="shared" si="4"/>
        <v>8.6002206287028871E-2</v>
      </c>
      <c r="V46" s="33">
        <f t="shared" si="5"/>
        <v>4.0000000782398661E-3</v>
      </c>
      <c r="W46" s="140"/>
      <c r="X46" s="82">
        <f t="shared" si="13"/>
        <v>7725</v>
      </c>
      <c r="Y46" s="41">
        <f t="shared" si="7"/>
        <v>16227994.219769012</v>
      </c>
      <c r="Z46" s="41">
        <f t="shared" si="8"/>
        <v>341745.05370665598</v>
      </c>
      <c r="AA46" s="41">
        <f t="shared" si="9"/>
        <v>7811.4874515820065</v>
      </c>
      <c r="AB46" s="42">
        <f t="shared" si="10"/>
        <v>13335.352026321863</v>
      </c>
      <c r="AD46" s="40">
        <f t="shared" si="11"/>
        <v>16598611.11295357</v>
      </c>
      <c r="AE46" s="119"/>
      <c r="AF46" s="49"/>
      <c r="AG46" s="50">
        <f>'[4]Risikoschätzung '!$T$22</f>
        <v>1.6755952380952382E-6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0"/>
      <c r="I47" s="146">
        <f>'[2]Szenario 1'!$F47</f>
        <v>7</v>
      </c>
      <c r="J47" s="147">
        <f>'[2]Szenario 2'!$F47</f>
        <v>16</v>
      </c>
      <c r="K47" s="148">
        <f>'[2]Szenario 3'!$F47</f>
        <v>25</v>
      </c>
      <c r="L47" s="140"/>
      <c r="M47" s="23">
        <f>'[3]E-Auto'!$E45*(1/100)</f>
        <v>0.98649580645161294</v>
      </c>
      <c r="O47" s="31">
        <f t="shared" si="0"/>
        <v>16471.510000000002</v>
      </c>
      <c r="P47" s="35">
        <f t="shared" si="1"/>
        <v>1730.4601454000001</v>
      </c>
      <c r="Q47" s="140"/>
      <c r="R47" s="28">
        <f t="shared" si="2"/>
        <v>1</v>
      </c>
      <c r="S47" s="33">
        <f t="shared" si="3"/>
        <v>1</v>
      </c>
      <c r="T47" s="140"/>
      <c r="U47" s="39">
        <f t="shared" si="4"/>
        <v>8.6002271897045943E-2</v>
      </c>
      <c r="V47" s="33">
        <f t="shared" si="5"/>
        <v>4.0000000805323196E-3</v>
      </c>
      <c r="W47" s="140"/>
      <c r="X47" s="82">
        <f t="shared" si="13"/>
        <v>7725</v>
      </c>
      <c r="Y47" s="41">
        <f t="shared" si="7"/>
        <v>16347324.852767088</v>
      </c>
      <c r="Z47" s="41">
        <f t="shared" si="8"/>
        <v>344257.07983685209</v>
      </c>
      <c r="AA47" s="41">
        <f t="shared" si="9"/>
        <v>7390.5050448713428</v>
      </c>
      <c r="AB47" s="42">
        <f t="shared" si="10"/>
        <v>13432.655237781164</v>
      </c>
      <c r="AD47" s="40">
        <f t="shared" ref="AD47:AD54" si="14">SUM(X47:AB47)</f>
        <v>16720130.092886593</v>
      </c>
      <c r="AE47" s="119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0"/>
      <c r="I48" s="146">
        <f>'[2]Szenario 1'!$F48</f>
        <v>7</v>
      </c>
      <c r="J48" s="147">
        <f>'[2]Szenario 2'!$F48</f>
        <v>16</v>
      </c>
      <c r="K48" s="148">
        <f>'[2]Szenario 3'!$F48</f>
        <v>25</v>
      </c>
      <c r="L48" s="140"/>
      <c r="M48" s="23">
        <f>'[3]E-Auto'!$E46*(1/100)</f>
        <v>1</v>
      </c>
      <c r="O48" s="31">
        <f t="shared" si="0"/>
        <v>16591.739999999998</v>
      </c>
      <c r="P48" s="35">
        <f t="shared" si="1"/>
        <v>1742.9087595999997</v>
      </c>
      <c r="Q48" s="140"/>
      <c r="R48" s="28">
        <f t="shared" si="2"/>
        <v>1</v>
      </c>
      <c r="S48" s="33">
        <f t="shared" si="3"/>
        <v>1</v>
      </c>
      <c r="T48" s="140"/>
      <c r="U48" s="39">
        <f t="shared" si="4"/>
        <v>8.6002338959618133E-2</v>
      </c>
      <c r="V48" s="33">
        <f t="shared" si="5"/>
        <v>4.0000000828747844E-3</v>
      </c>
      <c r="W48" s="140"/>
      <c r="X48" s="82">
        <f t="shared" si="13"/>
        <v>7725</v>
      </c>
      <c r="Y48" s="41">
        <f t="shared" si="7"/>
        <v>16466655.944543127</v>
      </c>
      <c r="Z48" s="41">
        <f t="shared" si="8"/>
        <v>346769.10596704792</v>
      </c>
      <c r="AA48" s="41">
        <f t="shared" si="9"/>
        <v>7218.7342391999991</v>
      </c>
      <c r="AB48" s="42">
        <f t="shared" si="10"/>
        <v>13529.958449240465</v>
      </c>
      <c r="AD48" s="40">
        <f t="shared" si="14"/>
        <v>16841898.743198615</v>
      </c>
      <c r="AE48" s="119"/>
      <c r="AF48" s="84" t="s">
        <v>45</v>
      </c>
      <c r="AG48" s="85"/>
      <c r="AH48" s="86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0"/>
      <c r="I49" s="146">
        <f>'[2]Szenario 1'!$F49</f>
        <v>7</v>
      </c>
      <c r="J49" s="147">
        <f>'[2]Szenario 2'!$F49</f>
        <v>16</v>
      </c>
      <c r="K49" s="148">
        <f>'[2]Szenario 3'!$F49</f>
        <v>25</v>
      </c>
      <c r="L49" s="140"/>
      <c r="M49" s="23">
        <f>'[3]E-Auto'!$E47*(1/100)</f>
        <v>1</v>
      </c>
      <c r="O49" s="31">
        <f t="shared" si="0"/>
        <v>16711.97</v>
      </c>
      <c r="P49" s="35">
        <f t="shared" si="1"/>
        <v>1755.3573738</v>
      </c>
      <c r="Q49" s="140"/>
      <c r="R49" s="28">
        <f t="shared" si="2"/>
        <v>1</v>
      </c>
      <c r="S49" s="33">
        <f t="shared" si="3"/>
        <v>1</v>
      </c>
      <c r="T49" s="140"/>
      <c r="U49" s="39">
        <f t="shared" si="4"/>
        <v>8.6002407496027791E-2</v>
      </c>
      <c r="V49" s="33">
        <f t="shared" si="5"/>
        <v>4.0000000852679837E-3</v>
      </c>
      <c r="W49" s="140"/>
      <c r="X49" s="82">
        <f t="shared" si="13"/>
        <v>7725</v>
      </c>
      <c r="Y49" s="41">
        <f t="shared" si="7"/>
        <v>16585987.50521669</v>
      </c>
      <c r="Z49" s="41">
        <f t="shared" si="8"/>
        <v>349281.13209724403</v>
      </c>
      <c r="AA49" s="41">
        <f t="shared" si="9"/>
        <v>7271.0439076000002</v>
      </c>
      <c r="AB49" s="42">
        <f t="shared" si="10"/>
        <v>13627.261660699762</v>
      </c>
      <c r="AD49" s="40">
        <f t="shared" si="14"/>
        <v>16963891.942882232</v>
      </c>
      <c r="AE49" s="119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0"/>
      <c r="I50" s="146">
        <f>'[2]Szenario 1'!$F50</f>
        <v>7</v>
      </c>
      <c r="J50" s="147">
        <f>'[2]Szenario 2'!$F50</f>
        <v>16</v>
      </c>
      <c r="K50" s="148">
        <f>'[2]Szenario 3'!$F50</f>
        <v>25</v>
      </c>
      <c r="L50" s="140"/>
      <c r="M50" s="23">
        <f>'[3]E-Auto'!$E48*(1/100)</f>
        <v>1</v>
      </c>
      <c r="O50" s="31">
        <f t="shared" si="0"/>
        <v>16832.2</v>
      </c>
      <c r="P50" s="35">
        <f t="shared" si="1"/>
        <v>1767.8059880000001</v>
      </c>
      <c r="Q50" s="140"/>
      <c r="R50" s="28">
        <f t="shared" si="2"/>
        <v>1</v>
      </c>
      <c r="S50" s="33">
        <f t="shared" si="3"/>
        <v>1</v>
      </c>
      <c r="T50" s="140"/>
      <c r="U50" s="39">
        <f t="shared" si="4"/>
        <v>8.6002477527712118E-2</v>
      </c>
      <c r="V50" s="33">
        <f t="shared" si="5"/>
        <v>4.0000000877126445E-3</v>
      </c>
      <c r="W50" s="140"/>
      <c r="X50" s="82">
        <f t="shared" si="13"/>
        <v>7725</v>
      </c>
      <c r="Y50" s="41">
        <f t="shared" si="7"/>
        <v>16705319.545055062</v>
      </c>
      <c r="Z50" s="41">
        <f t="shared" si="8"/>
        <v>351793.15822743997</v>
      </c>
      <c r="AA50" s="41">
        <f t="shared" si="9"/>
        <v>7323.3535760000004</v>
      </c>
      <c r="AB50" s="42">
        <f t="shared" si="10"/>
        <v>13724.564872159062</v>
      </c>
      <c r="AD50" s="40">
        <f t="shared" si="14"/>
        <v>17085885.621730663</v>
      </c>
      <c r="AE50" s="119"/>
      <c r="AF50" s="49"/>
      <c r="AG50" s="50">
        <f>'[4]Risikoschätzung '!$T$21</f>
        <v>5.2261904761904761E-7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0"/>
      <c r="I51" s="146">
        <f>'[2]Szenario 1'!$F51</f>
        <v>7</v>
      </c>
      <c r="J51" s="147">
        <f>'[2]Szenario 2'!$F51</f>
        <v>16</v>
      </c>
      <c r="K51" s="148">
        <f>'[2]Szenario 3'!$F51</f>
        <v>25</v>
      </c>
      <c r="L51" s="140"/>
      <c r="M51" s="23">
        <f>'[3]E-Auto'!$E49*(1/100)</f>
        <v>1</v>
      </c>
      <c r="O51" s="31">
        <f t="shared" si="0"/>
        <v>16952.43</v>
      </c>
      <c r="P51" s="35">
        <f t="shared" si="1"/>
        <v>1780.2546021999999</v>
      </c>
      <c r="Q51" s="140"/>
      <c r="R51" s="28">
        <f t="shared" si="2"/>
        <v>1</v>
      </c>
      <c r="S51" s="33">
        <f t="shared" si="3"/>
        <v>1</v>
      </c>
      <c r="T51" s="140"/>
      <c r="U51" s="39">
        <f t="shared" si="4"/>
        <v>8.6002549076263035E-2</v>
      </c>
      <c r="V51" s="33">
        <f t="shared" si="5"/>
        <v>4.0000000902094997E-3</v>
      </c>
      <c r="W51" s="140"/>
      <c r="X51" s="82">
        <f t="shared" si="13"/>
        <v>7725</v>
      </c>
      <c r="Y51" s="41">
        <f t="shared" si="7"/>
        <v>16824652.074474327</v>
      </c>
      <c r="Z51" s="41">
        <f t="shared" si="8"/>
        <v>354305.18435763603</v>
      </c>
      <c r="AA51" s="41">
        <f t="shared" si="9"/>
        <v>7375.6632443999997</v>
      </c>
      <c r="AB51" s="42">
        <f t="shared" si="10"/>
        <v>13821.868083618361</v>
      </c>
      <c r="AD51" s="40">
        <f t="shared" si="14"/>
        <v>17207879.790159982</v>
      </c>
      <c r="AE51" s="119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0"/>
      <c r="I52" s="146">
        <f>'[2]Szenario 1'!$F52</f>
        <v>7</v>
      </c>
      <c r="J52" s="147">
        <f>'[2]Szenario 2'!$F52</f>
        <v>16</v>
      </c>
      <c r="K52" s="148">
        <f>'[2]Szenario 3'!$F52</f>
        <v>25</v>
      </c>
      <c r="L52" s="140"/>
      <c r="M52" s="23">
        <f>'[3]E-Auto'!$E50*(1/100)</f>
        <v>1</v>
      </c>
      <c r="O52" s="31">
        <f t="shared" si="0"/>
        <v>17072.66</v>
      </c>
      <c r="P52" s="35">
        <f t="shared" si="1"/>
        <v>1792.7032164</v>
      </c>
      <c r="Q52" s="140"/>
      <c r="R52" s="28">
        <f t="shared" si="2"/>
        <v>1</v>
      </c>
      <c r="S52" s="33">
        <f t="shared" si="3"/>
        <v>1</v>
      </c>
      <c r="T52" s="140"/>
      <c r="U52" s="39">
        <f t="shared" si="4"/>
        <v>8.6002622163427273E-2</v>
      </c>
      <c r="V52" s="33">
        <f t="shared" si="5"/>
        <v>4.0000000927592856E-3</v>
      </c>
      <c r="W52" s="140"/>
      <c r="X52" s="82">
        <f t="shared" si="13"/>
        <v>7725</v>
      </c>
      <c r="Y52" s="41">
        <f t="shared" si="7"/>
        <v>16943985.104040436</v>
      </c>
      <c r="Z52" s="41">
        <f t="shared" si="8"/>
        <v>356817.21048783197</v>
      </c>
      <c r="AA52" s="41">
        <f t="shared" si="9"/>
        <v>7427.9729127999999</v>
      </c>
      <c r="AB52" s="42">
        <f t="shared" si="10"/>
        <v>13919.171295077662</v>
      </c>
      <c r="AD52" s="40">
        <f t="shared" si="14"/>
        <v>17329874.458736144</v>
      </c>
      <c r="AE52" s="119"/>
      <c r="AF52" s="84" t="s">
        <v>46</v>
      </c>
      <c r="AG52" s="85"/>
      <c r="AH52" s="86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0"/>
      <c r="I53" s="146">
        <f>'[2]Szenario 1'!$F53</f>
        <v>7</v>
      </c>
      <c r="J53" s="147">
        <f>'[2]Szenario 2'!$F53</f>
        <v>16</v>
      </c>
      <c r="K53" s="148">
        <f>'[2]Szenario 3'!$F53</f>
        <v>25</v>
      </c>
      <c r="L53" s="140"/>
      <c r="M53" s="23">
        <f>'[3]E-Auto'!$E51*(1/100)</f>
        <v>1</v>
      </c>
      <c r="O53" s="31">
        <f t="shared" si="0"/>
        <v>17192.89</v>
      </c>
      <c r="P53" s="35">
        <f t="shared" si="1"/>
        <v>1805.1518305999998</v>
      </c>
      <c r="Q53" s="140"/>
      <c r="R53" s="28">
        <f t="shared" si="2"/>
        <v>1</v>
      </c>
      <c r="S53" s="33">
        <f t="shared" si="3"/>
        <v>1</v>
      </c>
      <c r="T53" s="140"/>
      <c r="U53" s="39">
        <f t="shared" si="4"/>
        <v>8.6002696811106352E-2</v>
      </c>
      <c r="V53" s="33">
        <f t="shared" si="5"/>
        <v>4.0000000953627464E-3</v>
      </c>
      <c r="W53" s="140"/>
      <c r="X53" s="82">
        <f t="shared" si="13"/>
        <v>7725</v>
      </c>
      <c r="Y53" s="41">
        <f t="shared" si="7"/>
        <v>17063318.644470286</v>
      </c>
      <c r="Z53" s="41">
        <f t="shared" si="8"/>
        <v>359329.23661802802</v>
      </c>
      <c r="AA53" s="41">
        <f t="shared" si="9"/>
        <v>7480.282581200001</v>
      </c>
      <c r="AB53" s="42">
        <f t="shared" si="10"/>
        <v>14016.474506536959</v>
      </c>
      <c r="AD53" s="40">
        <f t="shared" si="14"/>
        <v>17451869.63817605</v>
      </c>
      <c r="AE53" s="119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0"/>
      <c r="I54" s="146">
        <f>'[2]Szenario 1'!$F54</f>
        <v>7</v>
      </c>
      <c r="J54" s="147">
        <f>'[2]Szenario 2'!$F54</f>
        <v>16</v>
      </c>
      <c r="K54" s="148">
        <f>'[2]Szenario 3'!$F54</f>
        <v>25</v>
      </c>
      <c r="L54" s="140"/>
      <c r="M54" s="23">
        <f>'[3]E-Auto'!$E52*(1/100)</f>
        <v>1</v>
      </c>
      <c r="O54" s="31">
        <f t="shared" si="0"/>
        <v>17313.12</v>
      </c>
      <c r="P54" s="35">
        <f t="shared" si="1"/>
        <v>1817.6004447999999</v>
      </c>
      <c r="Q54" s="141"/>
      <c r="R54" s="28">
        <f t="shared" si="2"/>
        <v>1</v>
      </c>
      <c r="S54" s="33">
        <f t="shared" si="3"/>
        <v>1</v>
      </c>
      <c r="T54" s="141"/>
      <c r="U54" s="39">
        <f t="shared" si="4"/>
        <v>8.6002773041356576E-2</v>
      </c>
      <c r="V54" s="33">
        <f t="shared" si="5"/>
        <v>4.000000098020629E-3</v>
      </c>
      <c r="W54" s="141"/>
      <c r="X54" s="82">
        <f t="shared" si="13"/>
        <v>7725</v>
      </c>
      <c r="Y54" s="41">
        <f t="shared" si="7"/>
        <v>17182652.706632774</v>
      </c>
      <c r="Z54" s="41">
        <f t="shared" si="8"/>
        <v>361841.26274822396</v>
      </c>
      <c r="AA54" s="41">
        <f t="shared" si="9"/>
        <v>7532.5922496000003</v>
      </c>
      <c r="AB54" s="42">
        <f t="shared" si="10"/>
        <v>14113.777717996258</v>
      </c>
      <c r="AD54" s="40">
        <f t="shared" si="14"/>
        <v>17573865.339348592</v>
      </c>
      <c r="AE54" s="119"/>
      <c r="AF54" s="49"/>
      <c r="AG54" s="50">
        <f>'[4]Risikoschätzung '!$T$20</f>
        <v>1.5476190476190475E-8</v>
      </c>
      <c r="AH54" s="48" t="s">
        <v>52</v>
      </c>
    </row>
    <row r="55" spans="1:34" ht="15" thickBot="1" x14ac:dyDescent="0.35">
      <c r="AD55" s="40">
        <f>SUM(AD9:AD54)</f>
        <v>683566140.03841579</v>
      </c>
      <c r="AE55" s="119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87" t="s">
        <v>22</v>
      </c>
      <c r="V56" s="88"/>
      <c r="X56" s="9">
        <f>SUM(X9:X54)</f>
        <v>1490600</v>
      </c>
      <c r="Y56" s="65">
        <f>SUM(Y9:Y54)</f>
        <v>666897614.76662409</v>
      </c>
      <c r="Z56" s="66">
        <f>SUM(Z9:Z54)</f>
        <v>14044751.041665444</v>
      </c>
      <c r="AA56" s="66">
        <f>SUM(AA9:AA54)</f>
        <v>584649.27895867429</v>
      </c>
      <c r="AB56" s="71">
        <f>SUM(AB9:AB54)</f>
        <v>548524.95116745308</v>
      </c>
      <c r="AD56" s="67">
        <f>X56+Y56+Z56+AA56+AB56</f>
        <v>683566140.03841567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5"/>
      <c r="AF58" s="89"/>
      <c r="AG58" s="90"/>
      <c r="AH58" s="43"/>
    </row>
    <row r="59" spans="1:34" ht="15" thickBot="1" x14ac:dyDescent="0.35">
      <c r="AF59" s="91"/>
      <c r="AG59" s="92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G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0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55</v>
      </c>
      <c r="P2" s="88"/>
      <c r="Q2" s="140"/>
      <c r="R2" s="73"/>
      <c r="S2" s="73"/>
      <c r="T2" s="140"/>
      <c r="U2" s="73"/>
      <c r="V2" s="73"/>
      <c r="W2" s="140"/>
      <c r="Y2" s="126" t="s">
        <v>84</v>
      </c>
      <c r="Z2" s="127"/>
      <c r="AA2" s="128"/>
      <c r="AB2" s="8"/>
      <c r="AC2" s="8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83</v>
      </c>
      <c r="P3" s="136"/>
      <c r="Q3" s="140"/>
      <c r="R3" s="73"/>
      <c r="S3" s="73"/>
      <c r="T3" s="140"/>
      <c r="U3" s="73"/>
      <c r="V3" s="73"/>
      <c r="W3" s="140"/>
      <c r="Y3" s="129"/>
      <c r="Z3" s="130"/>
      <c r="AA3" s="131"/>
      <c r="AB3" s="8"/>
      <c r="AC3" s="8"/>
      <c r="AE3" s="119"/>
      <c r="AF3" s="97" t="s">
        <v>58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73"/>
      <c r="S4" s="73"/>
      <c r="T4" s="140"/>
      <c r="U4" s="73"/>
      <c r="V4" s="73"/>
      <c r="W4" s="140"/>
      <c r="Y4" s="132"/>
      <c r="Z4" s="133"/>
      <c r="AA4" s="134"/>
      <c r="AB4" s="8"/>
      <c r="AC4" s="8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20</v>
      </c>
      <c r="S5" s="104"/>
      <c r="T5" s="140"/>
      <c r="U5" s="103" t="s">
        <v>29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69" t="s">
        <v>70</v>
      </c>
      <c r="J7" s="14" t="s">
        <v>69</v>
      </c>
      <c r="K7" s="20" t="s">
        <v>68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7" t="s">
        <v>56</v>
      </c>
      <c r="AE7" s="119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0"/>
      <c r="I8" s="70"/>
      <c r="J8" s="7"/>
      <c r="K8" s="18"/>
      <c r="L8" s="140"/>
      <c r="M8" s="21"/>
      <c r="O8" s="30"/>
      <c r="P8" s="34"/>
      <c r="Q8" s="140"/>
      <c r="R8" s="75"/>
      <c r="S8" s="74"/>
      <c r="T8" s="140"/>
      <c r="U8" s="75"/>
      <c r="V8" s="74"/>
      <c r="W8" s="140"/>
      <c r="X8" s="37"/>
      <c r="Y8" s="10"/>
      <c r="Z8" s="36"/>
      <c r="AA8" s="36"/>
      <c r="AB8" s="36"/>
      <c r="AD8" s="118"/>
      <c r="AE8" s="119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0"/>
      <c r="I9" s="143">
        <f>'[2]Szenario 1'!$F9</f>
        <v>7</v>
      </c>
      <c r="J9" s="144">
        <f>'[2]Szenario 2'!$F9</f>
        <v>16</v>
      </c>
      <c r="K9" s="145">
        <f>'[2]Szenario 3'!$F9</f>
        <v>25</v>
      </c>
      <c r="L9" s="140"/>
      <c r="M9" s="22">
        <f>'[3]E-Auto'!$E7*(1/100)</f>
        <v>1.6900000000000001E-3</v>
      </c>
      <c r="O9" s="31">
        <f>F9</f>
        <v>11842.655000000001</v>
      </c>
      <c r="P9" s="35">
        <f>G9+(I9)</f>
        <v>1233.1884987000001</v>
      </c>
      <c r="Q9" s="140"/>
      <c r="R9" s="28">
        <f>IF(O9&lt;$AG$18,1,2)</f>
        <v>1</v>
      </c>
      <c r="S9" s="33">
        <f>IF(P9&lt;$AG$10,1,2)</f>
        <v>1</v>
      </c>
      <c r="T9" s="140"/>
      <c r="U9" s="39">
        <f>($AI$15/$AG$20)*(1+0.15*(O9/$AG$18)^4)+$AH$33</f>
        <v>8.600060708751317E-2</v>
      </c>
      <c r="V9" s="33">
        <f>($AI$7/$AG$12)*(1+0.15*(P9/$AG$10)^4)+$AH$32</f>
        <v>4.0000000207702467E-3</v>
      </c>
      <c r="W9" s="140"/>
      <c r="X9" s="73">
        <f t="shared" ref="X9:X12" si="0">($AG$7*$AG$8*S9*$AG$24+$AG$15*$AG$16*R9*$AG$24)</f>
        <v>3600</v>
      </c>
      <c r="Y9" s="41">
        <f>(O9*U9*$AG$30+P9*V9*$AG$29)*365</f>
        <v>11752826.124849213</v>
      </c>
      <c r="Z9" s="41">
        <f>(O9*$AI$15*$AG$37+P9*$AI$7*$AG$36)*365</f>
        <v>247465.23382430599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9612.9586037409936</v>
      </c>
      <c r="AD9" s="40">
        <f>SUM(X9:AB9)</f>
        <v>12030566.948070467</v>
      </c>
      <c r="AE9" s="119"/>
      <c r="AF9" s="93" t="s">
        <v>15</v>
      </c>
      <c r="AG9" s="15"/>
      <c r="AH9" s="96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0"/>
      <c r="I10" s="146">
        <f>'[2]Szenario 1'!$F10</f>
        <v>7</v>
      </c>
      <c r="J10" s="147">
        <f>'[2]Szenario 2'!$F10</f>
        <v>16</v>
      </c>
      <c r="K10" s="148">
        <f>'[2]Szenario 3'!$F10</f>
        <v>25</v>
      </c>
      <c r="L10" s="140"/>
      <c r="M10" s="23">
        <f>'[3]E-Auto'!$E8*(1/100)</f>
        <v>2.3700000000000001E-3</v>
      </c>
      <c r="O10" s="31">
        <f t="shared" ref="O10:O54" si="1">F10</f>
        <v>12023</v>
      </c>
      <c r="P10" s="35">
        <f t="shared" ref="P10:P54" si="2">G10+(I10)</f>
        <v>1251.86142</v>
      </c>
      <c r="Q10" s="140"/>
      <c r="R10" s="28">
        <f t="shared" ref="R10:R54" si="3">IF(O10&lt;$AG$18,1,2)</f>
        <v>1</v>
      </c>
      <c r="S10" s="33">
        <f t="shared" ref="S10:S54" si="4">IF(P10&lt;$AG$10,1,2)</f>
        <v>1</v>
      </c>
      <c r="T10" s="140"/>
      <c r="U10" s="39">
        <f t="shared" ref="U10:U54" si="5">($AI$15/$AG$20)*(1+0.15*(O10/$AG$18)^4)+$AH$33</f>
        <v>8.6000644920791361E-2</v>
      </c>
      <c r="V10" s="33">
        <f t="shared" ref="V10:V54" si="6">($AI$7/$AG$12)*(1+0.15*(P10/$AG$10)^4)+$AH$32</f>
        <v>4.000000022057121E-3</v>
      </c>
      <c r="W10" s="140"/>
      <c r="X10" s="73">
        <f t="shared" si="0"/>
        <v>3600</v>
      </c>
      <c r="Y10" s="41">
        <f t="shared" ref="Y10:Y54" si="7">(O10*U10*$AG$30+P10*V10*$AG$29)*365</f>
        <v>11931805.339629982</v>
      </c>
      <c r="Z10" s="41">
        <f t="shared" ref="Z10:Z54" si="8">(O10*$AI$15*$AG$37+P10*$AI$7*$AG$36)*365</f>
        <v>251233.27301960002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9758.9134209299409</v>
      </c>
      <c r="AD10" s="40">
        <f t="shared" ref="AD10:AD46" si="11">SUM(X10:AB10)</f>
        <v>12213711.757741138</v>
      </c>
      <c r="AE10" s="119"/>
      <c r="AF10" s="94"/>
      <c r="AG10" s="16">
        <v>90408</v>
      </c>
      <c r="AH10" s="96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0"/>
      <c r="I11" s="146">
        <f>'[2]Szenario 1'!$F11</f>
        <v>7</v>
      </c>
      <c r="J11" s="147">
        <f>'[2]Szenario 2'!$F11</f>
        <v>16</v>
      </c>
      <c r="K11" s="148">
        <f>'[2]Szenario 3'!$F11</f>
        <v>25</v>
      </c>
      <c r="L11" s="140"/>
      <c r="M11" s="23">
        <f>'[3]E-Auto'!$E9*(1/100)</f>
        <v>3.1800000000000001E-3</v>
      </c>
      <c r="O11" s="31">
        <f t="shared" si="1"/>
        <v>12203.344999999999</v>
      </c>
      <c r="P11" s="35">
        <f t="shared" si="2"/>
        <v>1270.5343412999998</v>
      </c>
      <c r="Q11" s="140"/>
      <c r="R11" s="28">
        <f t="shared" si="3"/>
        <v>1</v>
      </c>
      <c r="S11" s="33">
        <f t="shared" si="4"/>
        <v>1</v>
      </c>
      <c r="T11" s="140"/>
      <c r="U11" s="39">
        <f t="shared" si="5"/>
        <v>8.600068449542099E-2</v>
      </c>
      <c r="V11" s="33">
        <f t="shared" si="6"/>
        <v>4.0000000234028865E-3</v>
      </c>
      <c r="W11" s="140"/>
      <c r="X11" s="73">
        <f t="shared" si="0"/>
        <v>3600</v>
      </c>
      <c r="Y11" s="41">
        <f t="shared" si="7"/>
        <v>12110784.955887709</v>
      </c>
      <c r="Z11" s="41">
        <f t="shared" si="8"/>
        <v>255001.31221489399</v>
      </c>
      <c r="AA11" s="41">
        <f t="shared" si="9"/>
        <v>17563.987289385459</v>
      </c>
      <c r="AB11" s="42">
        <f t="shared" si="10"/>
        <v>9904.8682381188883</v>
      </c>
      <c r="AD11" s="40">
        <f t="shared" si="11"/>
        <v>12396855.123630108</v>
      </c>
      <c r="AE11" s="119"/>
      <c r="AF11" s="95"/>
      <c r="AG11" s="15"/>
      <c r="AH11" s="96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0"/>
      <c r="I12" s="146">
        <f>'[2]Szenario 1'!$F12</f>
        <v>7</v>
      </c>
      <c r="J12" s="147">
        <f>'[2]Szenario 2'!$F12</f>
        <v>16</v>
      </c>
      <c r="K12" s="148">
        <f>'[2]Szenario 3'!$F12</f>
        <v>25</v>
      </c>
      <c r="L12" s="140"/>
      <c r="M12" s="23">
        <f>'[3]E-Auto'!$E10*(1/100)</f>
        <v>4.1700000000000001E-3</v>
      </c>
      <c r="O12" s="31">
        <f t="shared" si="1"/>
        <v>12383.69</v>
      </c>
      <c r="P12" s="35">
        <f t="shared" si="2"/>
        <v>1289.2072625999999</v>
      </c>
      <c r="Q12" s="140"/>
      <c r="R12" s="28">
        <f t="shared" si="3"/>
        <v>1</v>
      </c>
      <c r="S12" s="33">
        <f t="shared" si="4"/>
        <v>1</v>
      </c>
      <c r="T12" s="140"/>
      <c r="U12" s="39">
        <f t="shared" si="5"/>
        <v>8.6000725864032429E-2</v>
      </c>
      <c r="V12" s="33">
        <f t="shared" si="6"/>
        <v>4.0000000248093153E-3</v>
      </c>
      <c r="W12" s="140"/>
      <c r="X12" s="73">
        <f t="shared" si="0"/>
        <v>3600</v>
      </c>
      <c r="Y12" s="41">
        <f t="shared" si="7"/>
        <v>12289764.991959825</v>
      </c>
      <c r="Z12" s="41">
        <f t="shared" si="8"/>
        <v>258769.35141018804</v>
      </c>
      <c r="AA12" s="41">
        <f t="shared" si="9"/>
        <v>17811.203027993986</v>
      </c>
      <c r="AB12" s="42">
        <f t="shared" si="10"/>
        <v>10050.823055307841</v>
      </c>
      <c r="AD12" s="40">
        <f t="shared" si="11"/>
        <v>12579996.369453315</v>
      </c>
      <c r="AE12" s="119"/>
      <c r="AF12" s="63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0"/>
      <c r="I13" s="146">
        <f>'[2]Szenario 1'!$F13</f>
        <v>7</v>
      </c>
      <c r="J13" s="147">
        <f>'[2]Szenario 2'!$F13</f>
        <v>16</v>
      </c>
      <c r="K13" s="148">
        <f>'[2]Szenario 3'!$F13</f>
        <v>25</v>
      </c>
      <c r="L13" s="140"/>
      <c r="M13" s="23">
        <f>'[3]E-Auto'!$E11*(1/100)</f>
        <v>6.2100000000000002E-3</v>
      </c>
      <c r="O13" s="31">
        <f t="shared" si="1"/>
        <v>12564.035</v>
      </c>
      <c r="P13" s="35">
        <f t="shared" si="2"/>
        <v>1307.8801838999998</v>
      </c>
      <c r="Q13" s="140"/>
      <c r="R13" s="28">
        <f t="shared" si="3"/>
        <v>1</v>
      </c>
      <c r="S13" s="33">
        <f t="shared" si="4"/>
        <v>1</v>
      </c>
      <c r="T13" s="140"/>
      <c r="U13" s="39">
        <f t="shared" si="5"/>
        <v>8.6000769080039632E-2</v>
      </c>
      <c r="V13" s="33">
        <f t="shared" si="6"/>
        <v>4.0000000262782019E-3</v>
      </c>
      <c r="W13" s="140"/>
      <c r="X13" s="73">
        <f>($AG$7*$AG$8*S13*$AG$24+$AG$15*$AG$16*R13*$AG$24)</f>
        <v>3600</v>
      </c>
      <c r="Y13" s="41">
        <f t="shared" si="7"/>
        <v>12468745.466733813</v>
      </c>
      <c r="Z13" s="41">
        <f t="shared" si="8"/>
        <v>262537.39060548198</v>
      </c>
      <c r="AA13" s="41">
        <f t="shared" si="9"/>
        <v>18044.76918178561</v>
      </c>
      <c r="AB13" s="42">
        <f t="shared" si="10"/>
        <v>10196.77787249679</v>
      </c>
      <c r="AD13" s="40">
        <f t="shared" si="11"/>
        <v>12763124.404393578</v>
      </c>
      <c r="AE13" s="119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0"/>
      <c r="I14" s="146">
        <f>'[2]Szenario 1'!$F14</f>
        <v>7</v>
      </c>
      <c r="J14" s="147">
        <f>'[2]Szenario 2'!$F14</f>
        <v>16</v>
      </c>
      <c r="K14" s="148">
        <f>'[2]Szenario 3'!$F14</f>
        <v>25</v>
      </c>
      <c r="L14" s="140"/>
      <c r="M14" s="23">
        <f>'[3]E-Auto'!$E12*(1/100)</f>
        <v>3.5041935483870967E-2</v>
      </c>
      <c r="O14" s="31">
        <f t="shared" si="1"/>
        <v>12744.38</v>
      </c>
      <c r="P14" s="35">
        <f t="shared" si="2"/>
        <v>1326.5531051999999</v>
      </c>
      <c r="Q14" s="140"/>
      <c r="R14" s="28">
        <f t="shared" si="3"/>
        <v>1</v>
      </c>
      <c r="S14" s="33">
        <f t="shared" si="4"/>
        <v>1</v>
      </c>
      <c r="T14" s="140"/>
      <c r="U14" s="39">
        <f t="shared" si="5"/>
        <v>8.6000814197640121E-2</v>
      </c>
      <c r="V14" s="33">
        <f t="shared" si="6"/>
        <v>4.0000000278113696E-3</v>
      </c>
      <c r="W14" s="140"/>
      <c r="X14" s="73">
        <f>($AG$7*$AG$8*S14*$AG$24+$AG$15*$AG$16*R14*$AG$24)+AG26</f>
        <v>1163600</v>
      </c>
      <c r="Y14" s="41">
        <f t="shared" si="7"/>
        <v>12647726.399655363</v>
      </c>
      <c r="Z14" s="41">
        <f t="shared" si="8"/>
        <v>266305.42980077595</v>
      </c>
      <c r="AA14" s="41">
        <f t="shared" si="9"/>
        <v>17933.620771369177</v>
      </c>
      <c r="AB14" s="42">
        <f t="shared" si="10"/>
        <v>10342.732689685738</v>
      </c>
      <c r="AD14" s="40">
        <f t="shared" si="11"/>
        <v>14105908.182917194</v>
      </c>
      <c r="AE14" s="119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0"/>
      <c r="I15" s="146">
        <f>'[2]Szenario 1'!$F15</f>
        <v>7</v>
      </c>
      <c r="J15" s="147">
        <f>'[2]Szenario 2'!$F15</f>
        <v>16</v>
      </c>
      <c r="K15" s="148">
        <f>'[2]Szenario 3'!$F15</f>
        <v>25</v>
      </c>
      <c r="L15" s="140"/>
      <c r="M15" s="23">
        <f>'[3]E-Auto'!$E13*(1/100)</f>
        <v>6.3873870967741941E-2</v>
      </c>
      <c r="O15" s="31">
        <f t="shared" si="1"/>
        <v>12924.725</v>
      </c>
      <c r="P15" s="35">
        <f t="shared" si="2"/>
        <v>1345.2260265</v>
      </c>
      <c r="Q15" s="140"/>
      <c r="R15" s="28">
        <f t="shared" si="3"/>
        <v>1</v>
      </c>
      <c r="S15" s="33">
        <f t="shared" si="4"/>
        <v>1</v>
      </c>
      <c r="T15" s="140"/>
      <c r="U15" s="39">
        <f t="shared" si="5"/>
        <v>8.6000861271815013E-2</v>
      </c>
      <c r="V15" s="33">
        <f t="shared" si="6"/>
        <v>4.000000029410665E-3</v>
      </c>
      <c r="W15" s="140"/>
      <c r="X15" s="73">
        <f>($AJ$11*$AG$8*S15*$AG$25+$AJ$9*$AG$8*$AG$24*S15+$AG$15*$AG$16*R15*$AG$24)</f>
        <v>7725</v>
      </c>
      <c r="Y15" s="41">
        <f t="shared" si="7"/>
        <v>12826707.810736476</v>
      </c>
      <c r="Z15" s="41">
        <f t="shared" si="8"/>
        <v>270073.46899606998</v>
      </c>
      <c r="AA15" s="41">
        <f t="shared" si="9"/>
        <v>17811.996014651068</v>
      </c>
      <c r="AB15" s="42">
        <f t="shared" si="10"/>
        <v>10488.687506874687</v>
      </c>
      <c r="AD15" s="40">
        <f t="shared" si="11"/>
        <v>13132806.963254072</v>
      </c>
      <c r="AE15" s="119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0"/>
      <c r="I16" s="146">
        <f>'[2]Szenario 1'!$F16</f>
        <v>7</v>
      </c>
      <c r="J16" s="147">
        <f>'[2]Szenario 2'!$F16</f>
        <v>16</v>
      </c>
      <c r="K16" s="148">
        <f>'[2]Szenario 3'!$F16</f>
        <v>25</v>
      </c>
      <c r="L16" s="140"/>
      <c r="M16" s="23">
        <f>'[3]E-Auto'!$E14*(1/100)</f>
        <v>9.2705806451612929E-2</v>
      </c>
      <c r="O16" s="31">
        <f t="shared" si="1"/>
        <v>13105.07</v>
      </c>
      <c r="P16" s="35">
        <f t="shared" si="2"/>
        <v>1363.8989477999999</v>
      </c>
      <c r="Q16" s="140"/>
      <c r="R16" s="28">
        <f t="shared" si="3"/>
        <v>1</v>
      </c>
      <c r="S16" s="33">
        <f t="shared" si="4"/>
        <v>1</v>
      </c>
      <c r="T16" s="140"/>
      <c r="U16" s="39">
        <f t="shared" si="5"/>
        <v>8.6000910358328991E-2</v>
      </c>
      <c r="V16" s="33">
        <f t="shared" si="6"/>
        <v>4.0000000310779649E-3</v>
      </c>
      <c r="W16" s="140"/>
      <c r="X16" s="82">
        <f t="shared" ref="X16:X54" si="13">($AJ$11*$AG$8*S16*$AG$25+$AJ$9*$AG$8*$AG$24*S16+$AG$15*$AG$16*R16*$AG$24)</f>
        <v>7725</v>
      </c>
      <c r="Y16" s="41">
        <f t="shared" si="7"/>
        <v>13005689.720563598</v>
      </c>
      <c r="Z16" s="41">
        <f t="shared" si="8"/>
        <v>273841.508191364</v>
      </c>
      <c r="AA16" s="41">
        <f t="shared" si="9"/>
        <v>17679.894911631298</v>
      </c>
      <c r="AB16" s="42">
        <f t="shared" si="10"/>
        <v>10634.642324063636</v>
      </c>
      <c r="AD16" s="40">
        <f t="shared" si="11"/>
        <v>13315570.765990658</v>
      </c>
      <c r="AE16" s="119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0"/>
      <c r="I17" s="146">
        <f>'[2]Szenario 1'!$F17</f>
        <v>7</v>
      </c>
      <c r="J17" s="147">
        <f>'[2]Szenario 2'!$F17</f>
        <v>16</v>
      </c>
      <c r="K17" s="148">
        <f>'[2]Szenario 3'!$F17</f>
        <v>25</v>
      </c>
      <c r="L17" s="140"/>
      <c r="M17" s="23">
        <f>'[3]E-Auto'!$E15*(1/100)</f>
        <v>0.1215377419354839</v>
      </c>
      <c r="O17" s="31">
        <f t="shared" si="1"/>
        <v>13285.415000000001</v>
      </c>
      <c r="P17" s="35">
        <f t="shared" si="2"/>
        <v>1382.5718691</v>
      </c>
      <c r="Q17" s="140"/>
      <c r="R17" s="28">
        <f t="shared" si="3"/>
        <v>1</v>
      </c>
      <c r="S17" s="33">
        <f t="shared" si="4"/>
        <v>1</v>
      </c>
      <c r="T17" s="140"/>
      <c r="U17" s="39">
        <f t="shared" si="5"/>
        <v>8.6000961513730337E-2</v>
      </c>
      <c r="V17" s="33">
        <f t="shared" si="6"/>
        <v>4.0000000328151708E-3</v>
      </c>
      <c r="W17" s="140"/>
      <c r="X17" s="82">
        <f t="shared" si="13"/>
        <v>7725</v>
      </c>
      <c r="Y17" s="41">
        <f t="shared" si="7"/>
        <v>13184672.150305765</v>
      </c>
      <c r="Z17" s="41">
        <f t="shared" si="8"/>
        <v>277609.54738665803</v>
      </c>
      <c r="AA17" s="41">
        <f t="shared" si="9"/>
        <v>17537.317462309857</v>
      </c>
      <c r="AB17" s="42">
        <f t="shared" si="10"/>
        <v>10780.597141252587</v>
      </c>
      <c r="AD17" s="40">
        <f t="shared" si="11"/>
        <v>13498324.612295985</v>
      </c>
      <c r="AE17" s="119"/>
      <c r="AF17" s="93" t="s">
        <v>16</v>
      </c>
      <c r="AG17" s="15"/>
      <c r="AH17" s="96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0"/>
      <c r="I18" s="146">
        <f>'[2]Szenario 1'!$F18</f>
        <v>7</v>
      </c>
      <c r="J18" s="147">
        <f>'[2]Szenario 2'!$F18</f>
        <v>16</v>
      </c>
      <c r="K18" s="148">
        <f>'[2]Szenario 3'!$F18</f>
        <v>25</v>
      </c>
      <c r="L18" s="140"/>
      <c r="M18" s="23">
        <f>'[3]E-Auto'!$E16*(1/100)</f>
        <v>0.15036967741935489</v>
      </c>
      <c r="O18" s="31">
        <f t="shared" si="1"/>
        <v>13465.76</v>
      </c>
      <c r="P18" s="35">
        <f t="shared" si="2"/>
        <v>1401.2447903999998</v>
      </c>
      <c r="Q18" s="140"/>
      <c r="R18" s="28">
        <f t="shared" si="3"/>
        <v>1</v>
      </c>
      <c r="S18" s="33">
        <f t="shared" si="4"/>
        <v>1</v>
      </c>
      <c r="T18" s="140"/>
      <c r="U18" s="39">
        <f t="shared" si="5"/>
        <v>8.6001014795350883E-2</v>
      </c>
      <c r="V18" s="33">
        <f t="shared" si="6"/>
        <v>4.0000000346242072E-3</v>
      </c>
      <c r="W18" s="140"/>
      <c r="X18" s="82">
        <f t="shared" si="13"/>
        <v>7725</v>
      </c>
      <c r="Y18" s="41">
        <f t="shared" si="7"/>
        <v>13363655.121722708</v>
      </c>
      <c r="Z18" s="41">
        <f t="shared" si="8"/>
        <v>281377.586581952</v>
      </c>
      <c r="AA18" s="41">
        <f t="shared" si="9"/>
        <v>17384.26366668674</v>
      </c>
      <c r="AB18" s="42">
        <f t="shared" si="10"/>
        <v>10926.551958441534</v>
      </c>
      <c r="AD18" s="40">
        <f t="shared" si="11"/>
        <v>13681068.52392979</v>
      </c>
      <c r="AE18" s="119"/>
      <c r="AF18" s="94"/>
      <c r="AG18" s="16">
        <v>60000</v>
      </c>
      <c r="AH18" s="96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0"/>
      <c r="I19" s="146">
        <f>'[2]Szenario 1'!$F19</f>
        <v>7</v>
      </c>
      <c r="J19" s="147">
        <f>'[2]Szenario 2'!$F19</f>
        <v>16</v>
      </c>
      <c r="K19" s="148">
        <f>'[2]Szenario 3'!$F19</f>
        <v>25</v>
      </c>
      <c r="L19" s="140"/>
      <c r="M19" s="23">
        <f>'[3]E-Auto'!$E17*(1/100)</f>
        <v>0.17920161290322587</v>
      </c>
      <c r="O19" s="31">
        <f t="shared" si="1"/>
        <v>13646.105</v>
      </c>
      <c r="P19" s="35">
        <f t="shared" si="2"/>
        <v>1419.9177116999999</v>
      </c>
      <c r="Q19" s="140"/>
      <c r="R19" s="28">
        <f t="shared" si="3"/>
        <v>1</v>
      </c>
      <c r="S19" s="33">
        <f t="shared" si="4"/>
        <v>1</v>
      </c>
      <c r="T19" s="140"/>
      <c r="U19" s="39">
        <f t="shared" si="5"/>
        <v>8.6001070261306045E-2</v>
      </c>
      <c r="V19" s="33">
        <f t="shared" si="6"/>
        <v>4.0000000365070301E-3</v>
      </c>
      <c r="W19" s="140"/>
      <c r="X19" s="82">
        <f t="shared" si="13"/>
        <v>7725</v>
      </c>
      <c r="Y19" s="41">
        <f t="shared" si="7"/>
        <v>13542638.657172998</v>
      </c>
      <c r="Z19" s="41">
        <f t="shared" si="8"/>
        <v>285145.62577724596</v>
      </c>
      <c r="AA19" s="41">
        <f t="shared" si="9"/>
        <v>17220.733524761959</v>
      </c>
      <c r="AB19" s="42">
        <f t="shared" si="10"/>
        <v>11072.506775630483</v>
      </c>
      <c r="AD19" s="40">
        <f t="shared" si="11"/>
        <v>13863802.523250638</v>
      </c>
      <c r="AE19" s="119"/>
      <c r="AF19" s="95"/>
      <c r="AG19" s="15"/>
      <c r="AH19" s="96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0"/>
      <c r="I20" s="146">
        <f>'[2]Szenario 1'!$F20</f>
        <v>7</v>
      </c>
      <c r="J20" s="147">
        <f>'[2]Szenario 2'!$F20</f>
        <v>16</v>
      </c>
      <c r="K20" s="148">
        <f>'[2]Szenario 3'!$F20</f>
        <v>25</v>
      </c>
      <c r="L20" s="140"/>
      <c r="M20" s="23">
        <f>'[3]E-Auto'!$E18*(1/100)</f>
        <v>0.20803354838709684</v>
      </c>
      <c r="O20" s="31">
        <f t="shared" si="1"/>
        <v>13826.45</v>
      </c>
      <c r="P20" s="35">
        <f t="shared" si="2"/>
        <v>1438.590633</v>
      </c>
      <c r="Q20" s="140"/>
      <c r="R20" s="28">
        <f t="shared" si="3"/>
        <v>1</v>
      </c>
      <c r="S20" s="33">
        <f t="shared" si="4"/>
        <v>1</v>
      </c>
      <c r="T20" s="140"/>
      <c r="U20" s="39">
        <f t="shared" si="5"/>
        <v>8.6001127970494848E-2</v>
      </c>
      <c r="V20" s="33">
        <f t="shared" si="6"/>
        <v>4.0000000384656179E-3</v>
      </c>
      <c r="W20" s="140"/>
      <c r="X20" s="82">
        <f t="shared" si="13"/>
        <v>7725</v>
      </c>
      <c r="Y20" s="41">
        <f t="shared" si="7"/>
        <v>13721622.779622173</v>
      </c>
      <c r="Z20" s="41">
        <f t="shared" si="8"/>
        <v>288913.66497253993</v>
      </c>
      <c r="AA20" s="41">
        <f t="shared" si="9"/>
        <v>17046.727036535511</v>
      </c>
      <c r="AB20" s="42">
        <f t="shared" si="10"/>
        <v>11218.461592819434</v>
      </c>
      <c r="AD20" s="40">
        <f t="shared" si="11"/>
        <v>14046526.633224068</v>
      </c>
      <c r="AE20" s="119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0"/>
      <c r="I21" s="146">
        <f>'[2]Szenario 1'!$F21</f>
        <v>7</v>
      </c>
      <c r="J21" s="147">
        <f>'[2]Szenario 2'!$F21</f>
        <v>16</v>
      </c>
      <c r="K21" s="148">
        <f>'[2]Szenario 3'!$F21</f>
        <v>25</v>
      </c>
      <c r="L21" s="140"/>
      <c r="M21" s="23">
        <f>'[3]E-Auto'!$E19*(1/100)</f>
        <v>0.23686548387096781</v>
      </c>
      <c r="O21" s="31">
        <f t="shared" si="1"/>
        <v>14006.795</v>
      </c>
      <c r="P21" s="35">
        <f t="shared" si="2"/>
        <v>1457.2635542999999</v>
      </c>
      <c r="Q21" s="140"/>
      <c r="R21" s="28">
        <f t="shared" si="3"/>
        <v>1</v>
      </c>
      <c r="S21" s="33">
        <f t="shared" si="4"/>
        <v>1</v>
      </c>
      <c r="T21" s="140"/>
      <c r="U21" s="39">
        <f t="shared" si="5"/>
        <v>8.6001187982599869E-2</v>
      </c>
      <c r="V21" s="33">
        <f t="shared" si="6"/>
        <v>4.000000040501976E-3</v>
      </c>
      <c r="W21" s="140"/>
      <c r="X21" s="82">
        <f t="shared" si="13"/>
        <v>7725</v>
      </c>
      <c r="Y21" s="41">
        <f t="shared" si="7"/>
        <v>13900607.51265086</v>
      </c>
      <c r="Z21" s="41">
        <f t="shared" si="8"/>
        <v>292681.70416783396</v>
      </c>
      <c r="AA21" s="41">
        <f t="shared" si="9"/>
        <v>16862.24420200739</v>
      </c>
      <c r="AB21" s="42">
        <f t="shared" si="10"/>
        <v>11364.41641000838</v>
      </c>
      <c r="AD21" s="40">
        <f t="shared" si="11"/>
        <v>14229240.877430709</v>
      </c>
      <c r="AE21" s="119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0"/>
      <c r="I22" s="146">
        <f>'[2]Szenario 1'!$F22</f>
        <v>7</v>
      </c>
      <c r="J22" s="147">
        <f>'[2]Szenario 2'!$F22</f>
        <v>16</v>
      </c>
      <c r="K22" s="148">
        <f>'[2]Szenario 3'!$F22</f>
        <v>25</v>
      </c>
      <c r="L22" s="140"/>
      <c r="M22" s="23">
        <f>'[3]E-Auto'!$E20*(1/100)</f>
        <v>0.26569741935483882</v>
      </c>
      <c r="O22" s="31">
        <f t="shared" si="1"/>
        <v>14187.14</v>
      </c>
      <c r="P22" s="35">
        <f t="shared" si="2"/>
        <v>1475.9364755999998</v>
      </c>
      <c r="Q22" s="140"/>
      <c r="R22" s="28">
        <f t="shared" si="3"/>
        <v>1</v>
      </c>
      <c r="S22" s="33">
        <f t="shared" si="4"/>
        <v>1</v>
      </c>
      <c r="T22" s="140"/>
      <c r="U22" s="39">
        <f t="shared" si="5"/>
        <v>8.6001250358087256E-2</v>
      </c>
      <c r="V22" s="33">
        <f t="shared" si="6"/>
        <v>4.0000000426181374E-3</v>
      </c>
      <c r="W22" s="140"/>
      <c r="X22" s="82">
        <f t="shared" si="13"/>
        <v>7725</v>
      </c>
      <c r="Y22" s="41">
        <f t="shared" si="7"/>
        <v>14079592.880462917</v>
      </c>
      <c r="Z22" s="41">
        <f t="shared" si="8"/>
        <v>296449.74336312799</v>
      </c>
      <c r="AA22" s="41">
        <f t="shared" si="9"/>
        <v>16667.285021177602</v>
      </c>
      <c r="AB22" s="42">
        <f t="shared" si="10"/>
        <v>11510.371227197331</v>
      </c>
      <c r="AD22" s="40">
        <f t="shared" si="11"/>
        <v>14411945.280074419</v>
      </c>
      <c r="AE22" s="119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0"/>
      <c r="I23" s="146">
        <f>'[2]Szenario 1'!$F23</f>
        <v>7</v>
      </c>
      <c r="J23" s="147">
        <f>'[2]Szenario 2'!$F23</f>
        <v>16</v>
      </c>
      <c r="K23" s="148">
        <f>'[2]Szenario 3'!$F23</f>
        <v>25</v>
      </c>
      <c r="L23" s="140"/>
      <c r="M23" s="23">
        <f>'[3]E-Auto'!$E21*(1/100)</f>
        <v>0.29452935483870979</v>
      </c>
      <c r="O23" s="31">
        <f t="shared" si="1"/>
        <v>14367.485000000001</v>
      </c>
      <c r="P23" s="35">
        <f t="shared" si="2"/>
        <v>1494.6093968999999</v>
      </c>
      <c r="Q23" s="140"/>
      <c r="R23" s="28">
        <f t="shared" si="3"/>
        <v>1</v>
      </c>
      <c r="S23" s="33">
        <f t="shared" si="4"/>
        <v>1</v>
      </c>
      <c r="T23" s="140"/>
      <c r="U23" s="39">
        <f t="shared" si="5"/>
        <v>8.6001315158206762E-2</v>
      </c>
      <c r="V23" s="33">
        <f t="shared" si="6"/>
        <v>4.0000000448161595E-3</v>
      </c>
      <c r="W23" s="140"/>
      <c r="X23" s="82">
        <f t="shared" si="13"/>
        <v>7725</v>
      </c>
      <c r="Y23" s="41">
        <f t="shared" si="7"/>
        <v>14258578.907893548</v>
      </c>
      <c r="Z23" s="41">
        <f t="shared" si="8"/>
        <v>300217.78255842201</v>
      </c>
      <c r="AA23" s="41">
        <f t="shared" si="9"/>
        <v>16461.849494046146</v>
      </c>
      <c r="AB23" s="42">
        <f t="shared" si="10"/>
        <v>11656.326044386282</v>
      </c>
      <c r="AD23" s="40">
        <f t="shared" si="11"/>
        <v>14594639.865990402</v>
      </c>
      <c r="AE23" s="119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0"/>
      <c r="I24" s="146">
        <f>'[2]Szenario 1'!$F24</f>
        <v>7</v>
      </c>
      <c r="J24" s="147">
        <f>'[2]Szenario 2'!$F24</f>
        <v>16</v>
      </c>
      <c r="K24" s="148">
        <f>'[2]Szenario 3'!$F24</f>
        <v>25</v>
      </c>
      <c r="L24" s="140"/>
      <c r="M24" s="23">
        <f>'[3]E-Auto'!$E22*(1/100)</f>
        <v>0.32336129032258071</v>
      </c>
      <c r="O24" s="31">
        <f t="shared" si="1"/>
        <v>14547.83</v>
      </c>
      <c r="P24" s="35">
        <f t="shared" si="2"/>
        <v>1513.2823182</v>
      </c>
      <c r="Q24" s="140"/>
      <c r="R24" s="28">
        <f t="shared" si="3"/>
        <v>1</v>
      </c>
      <c r="S24" s="33">
        <f t="shared" si="4"/>
        <v>1</v>
      </c>
      <c r="T24" s="140"/>
      <c r="U24" s="39">
        <f t="shared" si="5"/>
        <v>8.6001382444991711E-2</v>
      </c>
      <c r="V24" s="33">
        <f t="shared" si="6"/>
        <v>4.0000000470981267E-3</v>
      </c>
      <c r="W24" s="140"/>
      <c r="X24" s="82">
        <f t="shared" si="13"/>
        <v>7725</v>
      </c>
      <c r="Y24" s="41">
        <f t="shared" si="7"/>
        <v>14437565.620417437</v>
      </c>
      <c r="Z24" s="41">
        <f t="shared" si="8"/>
        <v>303985.82175371598</v>
      </c>
      <c r="AA24" s="41">
        <f t="shared" si="9"/>
        <v>16245.937620613016</v>
      </c>
      <c r="AB24" s="42">
        <f t="shared" si="10"/>
        <v>11802.280861575229</v>
      </c>
      <c r="AD24" s="40">
        <f t="shared" si="11"/>
        <v>14777324.660653342</v>
      </c>
      <c r="AE24" s="119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0"/>
      <c r="I25" s="146">
        <f>'[2]Szenario 1'!$F25</f>
        <v>7</v>
      </c>
      <c r="J25" s="147">
        <f>'[2]Szenario 2'!$F25</f>
        <v>16</v>
      </c>
      <c r="K25" s="148">
        <f>'[2]Szenario 3'!$F25</f>
        <v>25</v>
      </c>
      <c r="L25" s="140"/>
      <c r="M25" s="23">
        <f>'[3]E-Auto'!$E23*(1/100)</f>
        <v>0.35219322580645168</v>
      </c>
      <c r="O25" s="31">
        <f t="shared" si="1"/>
        <v>14728.174999999999</v>
      </c>
      <c r="P25" s="35">
        <f t="shared" si="2"/>
        <v>1531.9552394999998</v>
      </c>
      <c r="Q25" s="140"/>
      <c r="R25" s="28">
        <f t="shared" si="3"/>
        <v>1</v>
      </c>
      <c r="S25" s="33">
        <f t="shared" si="4"/>
        <v>1</v>
      </c>
      <c r="T25" s="140"/>
      <c r="U25" s="39">
        <f t="shared" si="5"/>
        <v>8.600145228125898E-2</v>
      </c>
      <c r="V25" s="33">
        <f t="shared" si="6"/>
        <v>4.0000000494661491E-3</v>
      </c>
      <c r="W25" s="140"/>
      <c r="X25" s="82">
        <f t="shared" si="13"/>
        <v>7725</v>
      </c>
      <c r="Y25" s="41">
        <f t="shared" si="7"/>
        <v>14616553.044156881</v>
      </c>
      <c r="Z25" s="41">
        <f t="shared" si="8"/>
        <v>307753.86094900995</v>
      </c>
      <c r="AA25" s="41">
        <f t="shared" si="9"/>
        <v>16019.549400878221</v>
      </c>
      <c r="AB25" s="42">
        <f t="shared" si="10"/>
        <v>11948.235678764178</v>
      </c>
      <c r="AD25" s="40">
        <f t="shared" si="11"/>
        <v>14959999.690185534</v>
      </c>
      <c r="AE25" s="119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0"/>
      <c r="I26" s="146">
        <f>'[2]Szenario 1'!$F26</f>
        <v>7</v>
      </c>
      <c r="J26" s="147">
        <f>'[2]Szenario 2'!$F26</f>
        <v>16</v>
      </c>
      <c r="K26" s="148">
        <f>'[2]Szenario 3'!$F26</f>
        <v>25</v>
      </c>
      <c r="L26" s="140"/>
      <c r="M26" s="23">
        <f>'[3]E-Auto'!$E24*(1/100)</f>
        <v>0.38102516129032266</v>
      </c>
      <c r="O26" s="31">
        <f t="shared" si="1"/>
        <v>14908.52</v>
      </c>
      <c r="P26" s="35">
        <f t="shared" si="2"/>
        <v>1550.6281607999999</v>
      </c>
      <c r="Q26" s="140"/>
      <c r="R26" s="28">
        <f t="shared" si="3"/>
        <v>1</v>
      </c>
      <c r="S26" s="33">
        <f t="shared" si="4"/>
        <v>1</v>
      </c>
      <c r="T26" s="140"/>
      <c r="U26" s="39">
        <f t="shared" si="5"/>
        <v>8.6001524730609055E-2</v>
      </c>
      <c r="V26" s="33">
        <f t="shared" si="6"/>
        <v>4.0000000519223658E-3</v>
      </c>
      <c r="W26" s="140"/>
      <c r="X26" s="82">
        <f t="shared" si="13"/>
        <v>7725</v>
      </c>
      <c r="Y26" s="41">
        <f t="shared" si="7"/>
        <v>14795541.205889909</v>
      </c>
      <c r="Z26" s="41">
        <f t="shared" si="8"/>
        <v>311521.90014430397</v>
      </c>
      <c r="AA26" s="41">
        <f t="shared" si="9"/>
        <v>15782.684834841761</v>
      </c>
      <c r="AB26" s="42">
        <f t="shared" si="10"/>
        <v>12094.190495953128</v>
      </c>
      <c r="AD26" s="40">
        <f t="shared" si="11"/>
        <v>15142664.981365006</v>
      </c>
      <c r="AE26" s="119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0"/>
      <c r="I27" s="146">
        <f>'[2]Szenario 1'!$F27</f>
        <v>7</v>
      </c>
      <c r="J27" s="147">
        <f>'[2]Szenario 2'!$F27</f>
        <v>16</v>
      </c>
      <c r="K27" s="148">
        <f>'[2]Szenario 3'!$F27</f>
        <v>25</v>
      </c>
      <c r="L27" s="140"/>
      <c r="M27" s="23">
        <f>'[3]E-Auto'!$E25*(1/100)</f>
        <v>0.40985709677419369</v>
      </c>
      <c r="O27" s="31">
        <f t="shared" si="1"/>
        <v>15088.865</v>
      </c>
      <c r="P27" s="35">
        <f t="shared" si="2"/>
        <v>1569.3010820999998</v>
      </c>
      <c r="Q27" s="140"/>
      <c r="R27" s="28">
        <f t="shared" si="3"/>
        <v>1</v>
      </c>
      <c r="S27" s="33">
        <f t="shared" si="4"/>
        <v>1</v>
      </c>
      <c r="T27" s="140"/>
      <c r="U27" s="39">
        <f t="shared" si="5"/>
        <v>8.6001599857425989E-2</v>
      </c>
      <c r="V27" s="33">
        <f t="shared" si="6"/>
        <v>4.0000000544689373E-3</v>
      </c>
      <c r="W27" s="140"/>
      <c r="X27" s="82">
        <f t="shared" si="13"/>
        <v>7725</v>
      </c>
      <c r="Y27" s="41">
        <f t="shared" si="7"/>
        <v>14974530.133058427</v>
      </c>
      <c r="Z27" s="41">
        <f t="shared" si="8"/>
        <v>315289.939339598</v>
      </c>
      <c r="AA27" s="41">
        <f t="shared" si="9"/>
        <v>15535.343922503629</v>
      </c>
      <c r="AB27" s="42">
        <f t="shared" si="10"/>
        <v>12240.145313142075</v>
      </c>
      <c r="AD27" s="40">
        <f t="shared" si="11"/>
        <v>15325320.561633671</v>
      </c>
      <c r="AE27" s="119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0"/>
      <c r="I28" s="146">
        <f>'[2]Szenario 1'!$F28</f>
        <v>7</v>
      </c>
      <c r="J28" s="147">
        <f>'[2]Szenario 2'!$F28</f>
        <v>16</v>
      </c>
      <c r="K28" s="148">
        <f>'[2]Szenario 3'!$F28</f>
        <v>25</v>
      </c>
      <c r="L28" s="140"/>
      <c r="M28" s="23">
        <f>'[3]E-Auto'!$E26*(1/100)</f>
        <v>0.43868903225806466</v>
      </c>
      <c r="O28" s="31">
        <f t="shared" si="1"/>
        <v>15269.21</v>
      </c>
      <c r="P28" s="35">
        <f t="shared" si="2"/>
        <v>1587.9740033999999</v>
      </c>
      <c r="Q28" s="140"/>
      <c r="R28" s="28">
        <f t="shared" si="3"/>
        <v>1</v>
      </c>
      <c r="S28" s="33">
        <f t="shared" si="4"/>
        <v>1</v>
      </c>
      <c r="T28" s="140"/>
      <c r="U28" s="39">
        <f t="shared" si="5"/>
        <v>8.6001677726877432E-2</v>
      </c>
      <c r="V28" s="33">
        <f t="shared" si="6"/>
        <v>4.0000000571080536E-3</v>
      </c>
      <c r="W28" s="140"/>
      <c r="X28" s="82">
        <f t="shared" si="13"/>
        <v>7725</v>
      </c>
      <c r="Y28" s="41">
        <f t="shared" si="7"/>
        <v>15153519.853776339</v>
      </c>
      <c r="Z28" s="41">
        <f t="shared" si="8"/>
        <v>319057.97853489191</v>
      </c>
      <c r="AA28" s="41">
        <f t="shared" si="9"/>
        <v>15277.526663863819</v>
      </c>
      <c r="AB28" s="42">
        <f t="shared" si="10"/>
        <v>12386.100130331028</v>
      </c>
      <c r="AD28" s="40">
        <f t="shared" si="11"/>
        <v>15507966.459105426</v>
      </c>
      <c r="AE28" s="119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0"/>
      <c r="I29" s="146">
        <f>'[2]Szenario 1'!$F29</f>
        <v>7</v>
      </c>
      <c r="J29" s="147">
        <f>'[2]Szenario 2'!$F29</f>
        <v>16</v>
      </c>
      <c r="K29" s="148">
        <f>'[2]Szenario 3'!$F29</f>
        <v>25</v>
      </c>
      <c r="L29" s="140"/>
      <c r="M29" s="23">
        <f>'[3]E-Auto'!$E27*(1/100)</f>
        <v>0.46752096774193563</v>
      </c>
      <c r="O29" s="31">
        <f t="shared" si="1"/>
        <v>15449.555</v>
      </c>
      <c r="P29" s="35">
        <f t="shared" si="2"/>
        <v>1606.6469247</v>
      </c>
      <c r="Q29" s="140"/>
      <c r="R29" s="28">
        <f t="shared" si="3"/>
        <v>1</v>
      </c>
      <c r="S29" s="33">
        <f t="shared" si="4"/>
        <v>1</v>
      </c>
      <c r="T29" s="140"/>
      <c r="U29" s="39">
        <f t="shared" si="5"/>
        <v>8.6001758404914572E-2</v>
      </c>
      <c r="V29" s="33">
        <f t="shared" si="6"/>
        <v>4.0000000598419301E-3</v>
      </c>
      <c r="W29" s="140"/>
      <c r="X29" s="82">
        <f t="shared" si="13"/>
        <v>7725</v>
      </c>
      <c r="Y29" s="41">
        <f t="shared" si="7"/>
        <v>15332510.396837661</v>
      </c>
      <c r="Z29" s="41">
        <f t="shared" si="8"/>
        <v>322826.01773018599</v>
      </c>
      <c r="AA29" s="41">
        <f t="shared" si="9"/>
        <v>15009.233058922351</v>
      </c>
      <c r="AB29" s="42">
        <f t="shared" si="10"/>
        <v>12532.054947519973</v>
      </c>
      <c r="AD29" s="40">
        <f t="shared" si="11"/>
        <v>15690602.702574288</v>
      </c>
      <c r="AE29" s="119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0"/>
      <c r="I30" s="146">
        <f>'[2]Szenario 1'!$F30</f>
        <v>7</v>
      </c>
      <c r="J30" s="147">
        <f>'[2]Szenario 2'!$F30</f>
        <v>16</v>
      </c>
      <c r="K30" s="148">
        <f>'[2]Szenario 3'!$F30</f>
        <v>25</v>
      </c>
      <c r="L30" s="140"/>
      <c r="M30" s="23">
        <f>'[3]E-Auto'!$E28*(1/100)</f>
        <v>0.49635290322580661</v>
      </c>
      <c r="O30" s="31">
        <f t="shared" si="1"/>
        <v>15629.9</v>
      </c>
      <c r="P30" s="35">
        <f t="shared" si="2"/>
        <v>1625.3198459999999</v>
      </c>
      <c r="Q30" s="140"/>
      <c r="R30" s="28">
        <f t="shared" si="3"/>
        <v>1</v>
      </c>
      <c r="S30" s="33">
        <f t="shared" si="4"/>
        <v>1</v>
      </c>
      <c r="T30" s="140"/>
      <c r="U30" s="39">
        <f t="shared" si="5"/>
        <v>8.6001841958272221E-2</v>
      </c>
      <c r="V30" s="33">
        <f t="shared" si="6"/>
        <v>4.000000062672808E-3</v>
      </c>
      <c r="W30" s="140"/>
      <c r="X30" s="82">
        <f t="shared" si="13"/>
        <v>7725</v>
      </c>
      <c r="Y30" s="41">
        <f t="shared" si="7"/>
        <v>15511501.791724684</v>
      </c>
      <c r="Z30" s="41">
        <f t="shared" si="8"/>
        <v>326594.05692547996</v>
      </c>
      <c r="AA30" s="41">
        <f t="shared" si="9"/>
        <v>14730.463107679212</v>
      </c>
      <c r="AB30" s="42">
        <f t="shared" si="10"/>
        <v>12678.009764708924</v>
      </c>
      <c r="AD30" s="40">
        <f t="shared" si="11"/>
        <v>15873229.321522551</v>
      </c>
      <c r="AE30" s="119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0"/>
      <c r="I31" s="146">
        <f>'[2]Szenario 1'!$F31</f>
        <v>7</v>
      </c>
      <c r="J31" s="147">
        <f>'[2]Szenario 2'!$F31</f>
        <v>16</v>
      </c>
      <c r="K31" s="148">
        <f>'[2]Szenario 3'!$F31</f>
        <v>25</v>
      </c>
      <c r="L31" s="140"/>
      <c r="M31" s="23">
        <f>'[3]E-Auto'!$E29*(1/100)</f>
        <v>0.52518483870967758</v>
      </c>
      <c r="O31" s="31">
        <f t="shared" si="1"/>
        <v>15810.244999999999</v>
      </c>
      <c r="P31" s="35">
        <f t="shared" si="2"/>
        <v>1643.9927672999997</v>
      </c>
      <c r="Q31" s="140"/>
      <c r="R31" s="28">
        <f t="shared" si="3"/>
        <v>1</v>
      </c>
      <c r="S31" s="33">
        <f t="shared" si="4"/>
        <v>1</v>
      </c>
      <c r="T31" s="140"/>
      <c r="U31" s="39">
        <f t="shared" si="5"/>
        <v>8.6001928454468732E-2</v>
      </c>
      <c r="V31" s="33">
        <f t="shared" si="6"/>
        <v>4.0000000656029572E-3</v>
      </c>
      <c r="W31" s="140"/>
      <c r="X31" s="82">
        <f t="shared" si="13"/>
        <v>7725</v>
      </c>
      <c r="Y31" s="41">
        <f t="shared" si="7"/>
        <v>15690494.068616057</v>
      </c>
      <c r="Z31" s="41">
        <f t="shared" si="8"/>
        <v>330362.09612077393</v>
      </c>
      <c r="AA31" s="41">
        <f t="shared" si="9"/>
        <v>14441.216810134401</v>
      </c>
      <c r="AB31" s="42">
        <f t="shared" si="10"/>
        <v>12823.96458189787</v>
      </c>
      <c r="AD31" s="40">
        <f t="shared" si="11"/>
        <v>16055846.346128864</v>
      </c>
      <c r="AE31" s="119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0"/>
      <c r="I32" s="146">
        <f>'[2]Szenario 1'!$F32</f>
        <v>7</v>
      </c>
      <c r="J32" s="147">
        <f>'[2]Szenario 2'!$F32</f>
        <v>16</v>
      </c>
      <c r="K32" s="148">
        <f>'[2]Szenario 3'!$F32</f>
        <v>25</v>
      </c>
      <c r="L32" s="140"/>
      <c r="M32" s="23">
        <f>'[3]E-Auto'!$E30*(1/100)</f>
        <v>0.55401677419354856</v>
      </c>
      <c r="O32" s="31">
        <f t="shared" si="1"/>
        <v>15990.59</v>
      </c>
      <c r="P32" s="35">
        <f t="shared" si="2"/>
        <v>1662.6656885999998</v>
      </c>
      <c r="Q32" s="140"/>
      <c r="R32" s="28">
        <f t="shared" si="3"/>
        <v>1</v>
      </c>
      <c r="S32" s="33">
        <f t="shared" si="4"/>
        <v>1</v>
      </c>
      <c r="T32" s="140"/>
      <c r="U32" s="39">
        <f t="shared" si="5"/>
        <v>8.6002017961806065E-2</v>
      </c>
      <c r="V32" s="33">
        <f t="shared" si="6"/>
        <v>4.0000000686346683E-3</v>
      </c>
      <c r="W32" s="140"/>
      <c r="X32" s="82">
        <f t="shared" si="13"/>
        <v>7725</v>
      </c>
      <c r="Y32" s="41">
        <f t="shared" si="7"/>
        <v>15869487.25839497</v>
      </c>
      <c r="Z32" s="41">
        <f t="shared" si="8"/>
        <v>334130.13531606796</v>
      </c>
      <c r="AA32" s="41">
        <f t="shared" si="9"/>
        <v>14141.494166287925</v>
      </c>
      <c r="AB32" s="42">
        <f t="shared" si="10"/>
        <v>12969.919399086824</v>
      </c>
      <c r="AD32" s="40">
        <f t="shared" si="11"/>
        <v>16238453.807276413</v>
      </c>
      <c r="AE32" s="119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0"/>
      <c r="I33" s="146">
        <f>'[2]Szenario 1'!$F33</f>
        <v>7</v>
      </c>
      <c r="J33" s="147">
        <f>'[2]Szenario 2'!$F33</f>
        <v>16</v>
      </c>
      <c r="K33" s="148">
        <f>'[2]Szenario 3'!$F33</f>
        <v>25</v>
      </c>
      <c r="L33" s="140"/>
      <c r="M33" s="23">
        <f>'[3]E-Auto'!$E31*(1/100)</f>
        <v>0.58284870967741953</v>
      </c>
      <c r="O33" s="31">
        <f t="shared" si="1"/>
        <v>16170.934999999999</v>
      </c>
      <c r="P33" s="35">
        <f t="shared" si="2"/>
        <v>1681.3386098999999</v>
      </c>
      <c r="Q33" s="140"/>
      <c r="R33" s="28">
        <f t="shared" si="3"/>
        <v>1</v>
      </c>
      <c r="S33" s="33">
        <f t="shared" si="4"/>
        <v>1</v>
      </c>
      <c r="T33" s="140"/>
      <c r="U33" s="39">
        <f t="shared" si="5"/>
        <v>8.6002110549369737E-2</v>
      </c>
      <c r="V33" s="33">
        <f t="shared" si="6"/>
        <v>4.0000000717702643E-3</v>
      </c>
      <c r="W33" s="140"/>
      <c r="X33" s="82">
        <f t="shared" si="13"/>
        <v>7725</v>
      </c>
      <c r="Y33" s="41">
        <f t="shared" si="7"/>
        <v>16048481.392657224</v>
      </c>
      <c r="Z33" s="41">
        <f t="shared" si="8"/>
        <v>337898.17451136193</v>
      </c>
      <c r="AA33" s="41">
        <f t="shared" si="9"/>
        <v>13831.295176139774</v>
      </c>
      <c r="AB33" s="42">
        <f t="shared" si="10"/>
        <v>13115.874216275772</v>
      </c>
      <c r="AD33" s="40">
        <f t="shared" si="11"/>
        <v>16421051.736561</v>
      </c>
      <c r="AE33" s="119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0"/>
      <c r="I34" s="146">
        <f>'[2]Szenario 1'!$F34</f>
        <v>7</v>
      </c>
      <c r="J34" s="147">
        <f>'[2]Szenario 2'!$F34</f>
        <v>16</v>
      </c>
      <c r="K34" s="148">
        <f>'[2]Szenario 3'!$F34</f>
        <v>25</v>
      </c>
      <c r="L34" s="140"/>
      <c r="M34" s="23">
        <f>'[3]E-Auto'!$E32*(1/100)</f>
        <v>0.6116806451612905</v>
      </c>
      <c r="O34" s="31">
        <f t="shared" si="1"/>
        <v>16351.279999999999</v>
      </c>
      <c r="P34" s="35">
        <f t="shared" si="2"/>
        <v>1700.0115311999998</v>
      </c>
      <c r="Q34" s="140"/>
      <c r="R34" s="28">
        <f t="shared" si="3"/>
        <v>1</v>
      </c>
      <c r="S34" s="33">
        <f t="shared" si="4"/>
        <v>1</v>
      </c>
      <c r="T34" s="140"/>
      <c r="U34" s="39">
        <f t="shared" si="5"/>
        <v>8.6002206287028871E-2</v>
      </c>
      <c r="V34" s="33">
        <f t="shared" si="6"/>
        <v>4.0000000750120912E-3</v>
      </c>
      <c r="W34" s="140"/>
      <c r="X34" s="82">
        <f t="shared" si="13"/>
        <v>7725</v>
      </c>
      <c r="Y34" s="41">
        <f t="shared" si="7"/>
        <v>16227476.503719429</v>
      </c>
      <c r="Z34" s="41">
        <f t="shared" si="8"/>
        <v>341666.21370665595</v>
      </c>
      <c r="AA34" s="41">
        <f t="shared" si="9"/>
        <v>13510.619839689958</v>
      </c>
      <c r="AB34" s="42">
        <f t="shared" si="10"/>
        <v>13261.829033464719</v>
      </c>
      <c r="AD34" s="40">
        <f t="shared" si="11"/>
        <v>16603640.166299239</v>
      </c>
      <c r="AE34" s="119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0"/>
      <c r="I35" s="146">
        <f>'[2]Szenario 1'!$F35</f>
        <v>7</v>
      </c>
      <c r="J35" s="147">
        <f>'[2]Szenario 2'!$F35</f>
        <v>16</v>
      </c>
      <c r="K35" s="148">
        <f>'[2]Szenario 3'!$F35</f>
        <v>25</v>
      </c>
      <c r="L35" s="140"/>
      <c r="M35" s="23">
        <f>'[3]E-Auto'!$E33*(1/100)</f>
        <v>0.64051258064516148</v>
      </c>
      <c r="O35" s="31">
        <f t="shared" si="1"/>
        <v>16531.625</v>
      </c>
      <c r="P35" s="35">
        <f t="shared" si="2"/>
        <v>1718.6844524999999</v>
      </c>
      <c r="Q35" s="140"/>
      <c r="R35" s="28">
        <f t="shared" si="3"/>
        <v>1</v>
      </c>
      <c r="S35" s="33">
        <f t="shared" si="4"/>
        <v>1</v>
      </c>
      <c r="T35" s="140"/>
      <c r="U35" s="39">
        <f t="shared" si="5"/>
        <v>8.6002305245436131E-2</v>
      </c>
      <c r="V35" s="33">
        <f t="shared" si="6"/>
        <v>4.0000000783625197E-3</v>
      </c>
      <c r="W35" s="140"/>
      <c r="X35" s="82">
        <f t="shared" si="13"/>
        <v>7725</v>
      </c>
      <c r="Y35" s="41">
        <f t="shared" si="7"/>
        <v>16406472.624627054</v>
      </c>
      <c r="Z35" s="41">
        <f t="shared" si="8"/>
        <v>345434.25290194998</v>
      </c>
      <c r="AA35" s="41">
        <f t="shared" si="9"/>
        <v>13179.468156938474</v>
      </c>
      <c r="AB35" s="42">
        <f t="shared" si="10"/>
        <v>13407.78385065367</v>
      </c>
      <c r="AD35" s="40">
        <f t="shared" si="11"/>
        <v>16786219.129536599</v>
      </c>
      <c r="AE35" s="119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0"/>
      <c r="I36" s="146">
        <f>'[2]Szenario 1'!$F36</f>
        <v>7</v>
      </c>
      <c r="J36" s="147">
        <f>'[2]Szenario 2'!$F36</f>
        <v>16</v>
      </c>
      <c r="K36" s="148">
        <f>'[2]Szenario 3'!$F36</f>
        <v>25</v>
      </c>
      <c r="L36" s="140"/>
      <c r="M36" s="23">
        <f>'[3]E-Auto'!$E34*(1/100)</f>
        <v>0.66934451612903245</v>
      </c>
      <c r="O36" s="31">
        <f t="shared" si="1"/>
        <v>16711.97</v>
      </c>
      <c r="P36" s="35">
        <f t="shared" si="2"/>
        <v>1737.3573738</v>
      </c>
      <c r="Q36" s="140"/>
      <c r="R36" s="28">
        <f t="shared" si="3"/>
        <v>1</v>
      </c>
      <c r="S36" s="33">
        <f t="shared" si="4"/>
        <v>1</v>
      </c>
      <c r="T36" s="140"/>
      <c r="U36" s="39">
        <f t="shared" si="5"/>
        <v>8.6002407496027791E-2</v>
      </c>
      <c r="V36" s="33">
        <f t="shared" si="6"/>
        <v>4.0000000818239522E-3</v>
      </c>
      <c r="W36" s="140"/>
      <c r="X36" s="82">
        <f t="shared" si="13"/>
        <v>7725</v>
      </c>
      <c r="Y36" s="41">
        <f t="shared" si="7"/>
        <v>16585469.789162628</v>
      </c>
      <c r="Z36" s="41">
        <f t="shared" si="8"/>
        <v>349202.29209724406</v>
      </c>
      <c r="AA36" s="41">
        <f t="shared" si="9"/>
        <v>12837.84012788532</v>
      </c>
      <c r="AB36" s="42">
        <f t="shared" si="10"/>
        <v>13553.738667842617</v>
      </c>
      <c r="AD36" s="40">
        <f t="shared" si="11"/>
        <v>16968788.6600556</v>
      </c>
      <c r="AE36" s="119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0"/>
      <c r="I37" s="146">
        <f>'[2]Szenario 1'!$F37</f>
        <v>7</v>
      </c>
      <c r="J37" s="147">
        <f>'[2]Szenario 2'!$F37</f>
        <v>16</v>
      </c>
      <c r="K37" s="148">
        <f>'[2]Szenario 3'!$F37</f>
        <v>25</v>
      </c>
      <c r="L37" s="140"/>
      <c r="M37" s="23">
        <f>'[3]E-Auto'!$E35*(1/100)</f>
        <v>0.69817645161290343</v>
      </c>
      <c r="O37" s="31">
        <f t="shared" si="1"/>
        <v>16892.314999999999</v>
      </c>
      <c r="P37" s="35">
        <f t="shared" si="2"/>
        <v>1756.0302950999996</v>
      </c>
      <c r="Q37" s="140"/>
      <c r="R37" s="28">
        <f t="shared" si="3"/>
        <v>1</v>
      </c>
      <c r="S37" s="33">
        <f t="shared" si="4"/>
        <v>1</v>
      </c>
      <c r="T37" s="140"/>
      <c r="U37" s="39">
        <f t="shared" si="5"/>
        <v>8.6002513111023707E-2</v>
      </c>
      <c r="V37" s="33">
        <f t="shared" si="6"/>
        <v>4.0000000853988096E-3</v>
      </c>
      <c r="W37" s="140"/>
      <c r="X37" s="82">
        <f t="shared" si="13"/>
        <v>7725</v>
      </c>
      <c r="Y37" s="41">
        <f t="shared" si="7"/>
        <v>16764468.031853825</v>
      </c>
      <c r="Z37" s="41">
        <f t="shared" si="8"/>
        <v>352970.33129253797</v>
      </c>
      <c r="AA37" s="41">
        <f t="shared" si="9"/>
        <v>12485.735752530494</v>
      </c>
      <c r="AB37" s="42">
        <f t="shared" si="10"/>
        <v>13699.693485031565</v>
      </c>
      <c r="AD37" s="40">
        <f t="shared" si="11"/>
        <v>17151348.792383928</v>
      </c>
      <c r="AE37" s="119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0"/>
      <c r="I38" s="146">
        <f>'[2]Szenario 1'!$F38</f>
        <v>7</v>
      </c>
      <c r="J38" s="147">
        <f>'[2]Szenario 2'!$F38</f>
        <v>16</v>
      </c>
      <c r="K38" s="148">
        <f>'[2]Szenario 3'!$F38</f>
        <v>25</v>
      </c>
      <c r="L38" s="140"/>
      <c r="M38" s="23">
        <f>'[3]E-Auto'!$E36*(1/100)</f>
        <v>0.7270083870967744</v>
      </c>
      <c r="O38" s="31">
        <f t="shared" si="1"/>
        <v>17072.66</v>
      </c>
      <c r="P38" s="35">
        <f t="shared" si="2"/>
        <v>1774.7032164</v>
      </c>
      <c r="Q38" s="140"/>
      <c r="R38" s="28">
        <f t="shared" si="3"/>
        <v>1</v>
      </c>
      <c r="S38" s="33">
        <f t="shared" si="4"/>
        <v>1</v>
      </c>
      <c r="T38" s="140"/>
      <c r="U38" s="39">
        <f t="shared" si="5"/>
        <v>8.6002622163427273E-2</v>
      </c>
      <c r="V38" s="33">
        <f t="shared" si="6"/>
        <v>4.0000000890895466E-3</v>
      </c>
      <c r="W38" s="140"/>
      <c r="X38" s="82">
        <f t="shared" si="13"/>
        <v>7725</v>
      </c>
      <c r="Y38" s="41">
        <f t="shared" si="7"/>
        <v>16943467.387981601</v>
      </c>
      <c r="Z38" s="41">
        <f t="shared" si="8"/>
        <v>356738.37048783194</v>
      </c>
      <c r="AA38" s="41">
        <f t="shared" si="9"/>
        <v>12123.155030874002</v>
      </c>
      <c r="AB38" s="42">
        <f t="shared" si="10"/>
        <v>13845.648302220518</v>
      </c>
      <c r="AD38" s="40">
        <f t="shared" si="11"/>
        <v>17333899.561802525</v>
      </c>
      <c r="AE38" s="119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0"/>
      <c r="I39" s="146">
        <f>'[2]Szenario 1'!$F39</f>
        <v>7</v>
      </c>
      <c r="J39" s="147">
        <f>'[2]Szenario 2'!$F39</f>
        <v>16</v>
      </c>
      <c r="K39" s="148">
        <f>'[2]Szenario 3'!$F39</f>
        <v>25</v>
      </c>
      <c r="L39" s="140"/>
      <c r="M39" s="23">
        <f>'[3]E-Auto'!$E37*(1/100)</f>
        <v>0.75584032258064537</v>
      </c>
      <c r="O39" s="31">
        <f t="shared" si="1"/>
        <v>17253.005000000001</v>
      </c>
      <c r="P39" s="35">
        <f t="shared" si="2"/>
        <v>1793.3761377000001</v>
      </c>
      <c r="Q39" s="140"/>
      <c r="R39" s="28">
        <f t="shared" si="3"/>
        <v>1</v>
      </c>
      <c r="S39" s="33">
        <f t="shared" si="4"/>
        <v>1</v>
      </c>
      <c r="T39" s="140"/>
      <c r="U39" s="39">
        <f t="shared" si="5"/>
        <v>8.6002734727025507E-2</v>
      </c>
      <c r="V39" s="33">
        <f t="shared" si="6"/>
        <v>4.0000000928986394E-3</v>
      </c>
      <c r="W39" s="140"/>
      <c r="X39" s="82">
        <f t="shared" si="13"/>
        <v>7725</v>
      </c>
      <c r="Y39" s="41">
        <f t="shared" si="7"/>
        <v>17122467.893588342</v>
      </c>
      <c r="Z39" s="41">
        <f t="shared" si="8"/>
        <v>360506.40968312602</v>
      </c>
      <c r="AA39" s="41">
        <f t="shared" si="9"/>
        <v>11750.097962915843</v>
      </c>
      <c r="AB39" s="42">
        <f t="shared" si="10"/>
        <v>13991.603119409468</v>
      </c>
      <c r="AD39" s="40">
        <f t="shared" si="11"/>
        <v>17516441.004353795</v>
      </c>
      <c r="AE39" s="119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0"/>
      <c r="I40" s="146">
        <f>'[2]Szenario 1'!$F40</f>
        <v>7</v>
      </c>
      <c r="J40" s="147">
        <f>'[2]Szenario 2'!$F40</f>
        <v>16</v>
      </c>
      <c r="K40" s="148">
        <f>'[2]Szenario 3'!$F40</f>
        <v>25</v>
      </c>
      <c r="L40" s="140"/>
      <c r="M40" s="23">
        <f>'[3]E-Auto'!$E38*(1/100)</f>
        <v>0.78467225806451635</v>
      </c>
      <c r="O40" s="31">
        <f t="shared" si="1"/>
        <v>17433.349999999999</v>
      </c>
      <c r="P40" s="35">
        <f t="shared" si="2"/>
        <v>1812.0490589999997</v>
      </c>
      <c r="Q40" s="140"/>
      <c r="R40" s="28">
        <f t="shared" si="3"/>
        <v>1</v>
      </c>
      <c r="S40" s="33">
        <f t="shared" si="4"/>
        <v>1</v>
      </c>
      <c r="T40" s="140"/>
      <c r="U40" s="39">
        <f t="shared" si="5"/>
        <v>8.6002850876388995E-2</v>
      </c>
      <c r="V40" s="33">
        <f t="shared" si="6"/>
        <v>4.0000000968285904E-3</v>
      </c>
      <c r="W40" s="140"/>
      <c r="X40" s="82">
        <f t="shared" si="13"/>
        <v>7725</v>
      </c>
      <c r="Y40" s="41">
        <f t="shared" si="7"/>
        <v>17301469.585485954</v>
      </c>
      <c r="Z40" s="41">
        <f t="shared" si="8"/>
        <v>364274.44887841999</v>
      </c>
      <c r="AA40" s="41">
        <f t="shared" si="9"/>
        <v>11366.564548656008</v>
      </c>
      <c r="AB40" s="42">
        <f t="shared" si="10"/>
        <v>14137.557936598416</v>
      </c>
      <c r="AD40" s="40">
        <f t="shared" si="11"/>
        <v>17698973.156849626</v>
      </c>
      <c r="AE40" s="119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0"/>
      <c r="I41" s="146">
        <f>'[2]Szenario 1'!$F41</f>
        <v>7</v>
      </c>
      <c r="J41" s="147">
        <f>'[2]Szenario 2'!$F41</f>
        <v>16</v>
      </c>
      <c r="K41" s="148">
        <f>'[2]Szenario 3'!$F41</f>
        <v>25</v>
      </c>
      <c r="L41" s="140"/>
      <c r="M41" s="23">
        <f>'[3]E-Auto'!$E39*(1/100)</f>
        <v>0.81350419354838732</v>
      </c>
      <c r="O41" s="31">
        <f t="shared" si="1"/>
        <v>17613.695</v>
      </c>
      <c r="P41" s="35">
        <f t="shared" si="2"/>
        <v>1830.7219802999998</v>
      </c>
      <c r="Q41" s="140"/>
      <c r="R41" s="28">
        <f t="shared" si="3"/>
        <v>1</v>
      </c>
      <c r="S41" s="33">
        <f t="shared" si="4"/>
        <v>1</v>
      </c>
      <c r="T41" s="140"/>
      <c r="U41" s="39">
        <f t="shared" si="5"/>
        <v>8.6002970686871863E-2</v>
      </c>
      <c r="V41" s="33">
        <f t="shared" si="6"/>
        <v>4.0000001008819314E-3</v>
      </c>
      <c r="W41" s="140"/>
      <c r="X41" s="82">
        <f t="shared" si="13"/>
        <v>7725</v>
      </c>
      <c r="Y41" s="41">
        <f t="shared" si="7"/>
        <v>17480472.501264054</v>
      </c>
      <c r="Z41" s="41">
        <f t="shared" si="8"/>
        <v>368042.48807371402</v>
      </c>
      <c r="AA41" s="41">
        <f t="shared" si="9"/>
        <v>10972.554788094511</v>
      </c>
      <c r="AB41" s="42">
        <f t="shared" si="10"/>
        <v>14283.512753787363</v>
      </c>
      <c r="AD41" s="40">
        <f t="shared" si="11"/>
        <v>17881496.056879651</v>
      </c>
      <c r="AE41" s="119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0"/>
      <c r="I42" s="146">
        <f>'[2]Szenario 1'!$F42</f>
        <v>7</v>
      </c>
      <c r="J42" s="147">
        <f>'[2]Szenario 2'!$F42</f>
        <v>16</v>
      </c>
      <c r="K42" s="148">
        <f>'[2]Szenario 3'!$F42</f>
        <v>25</v>
      </c>
      <c r="L42" s="140"/>
      <c r="M42" s="23">
        <f>'[3]E-Auto'!$E40*(1/100)</f>
        <v>0.8423361290322583</v>
      </c>
      <c r="O42" s="31">
        <f t="shared" si="1"/>
        <v>17794.04</v>
      </c>
      <c r="P42" s="35">
        <f t="shared" si="2"/>
        <v>1849.3949015999999</v>
      </c>
      <c r="Q42" s="140"/>
      <c r="R42" s="28">
        <f t="shared" si="3"/>
        <v>1</v>
      </c>
      <c r="S42" s="33">
        <f t="shared" si="4"/>
        <v>1</v>
      </c>
      <c r="T42" s="140"/>
      <c r="U42" s="39">
        <f t="shared" si="5"/>
        <v>8.6003094234611888E-2</v>
      </c>
      <c r="V42" s="33">
        <f t="shared" si="6"/>
        <v>4.0000001050612168E-3</v>
      </c>
      <c r="W42" s="140"/>
      <c r="X42" s="82">
        <f t="shared" si="13"/>
        <v>7725</v>
      </c>
      <c r="Y42" s="41">
        <f t="shared" si="7"/>
        <v>17659476.679298028</v>
      </c>
      <c r="Z42" s="41">
        <f t="shared" si="8"/>
        <v>371810.52726900799</v>
      </c>
      <c r="AA42" s="41">
        <f t="shared" si="9"/>
        <v>10568.068681231342</v>
      </c>
      <c r="AB42" s="42">
        <f t="shared" si="10"/>
        <v>14429.467570976314</v>
      </c>
      <c r="AD42" s="40">
        <f t="shared" si="11"/>
        <v>18064009.742819246</v>
      </c>
      <c r="AE42" s="119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0"/>
      <c r="I43" s="146">
        <f>'[2]Szenario 1'!$F43</f>
        <v>7</v>
      </c>
      <c r="J43" s="147">
        <f>'[2]Szenario 2'!$F43</f>
        <v>16</v>
      </c>
      <c r="K43" s="148">
        <f>'[2]Szenario 3'!$F43</f>
        <v>25</v>
      </c>
      <c r="L43" s="140"/>
      <c r="M43" s="23">
        <f>'[3]E-Auto'!$E41*(1/100)</f>
        <v>0.87116806451612927</v>
      </c>
      <c r="O43" s="31">
        <f t="shared" si="1"/>
        <v>17974.385000000002</v>
      </c>
      <c r="P43" s="35">
        <f t="shared" si="2"/>
        <v>1868.0678229</v>
      </c>
      <c r="Q43" s="140"/>
      <c r="R43" s="28">
        <f t="shared" si="3"/>
        <v>1</v>
      </c>
      <c r="S43" s="33">
        <f t="shared" si="4"/>
        <v>1</v>
      </c>
      <c r="T43" s="140"/>
      <c r="U43" s="39">
        <f t="shared" si="5"/>
        <v>8.6003221596530358E-2</v>
      </c>
      <c r="V43" s="33">
        <f t="shared" si="6"/>
        <v>4.0000001093690304E-3</v>
      </c>
      <c r="W43" s="140"/>
      <c r="X43" s="82">
        <f t="shared" si="13"/>
        <v>7725</v>
      </c>
      <c r="Y43" s="41">
        <f t="shared" si="7"/>
        <v>17838482.158757214</v>
      </c>
      <c r="Z43" s="41">
        <f t="shared" si="8"/>
        <v>375578.56646430201</v>
      </c>
      <c r="AA43" s="41">
        <f t="shared" si="9"/>
        <v>10153.106228066506</v>
      </c>
      <c r="AB43" s="42">
        <f t="shared" si="10"/>
        <v>14575.422388165263</v>
      </c>
      <c r="AD43" s="40">
        <f t="shared" si="11"/>
        <v>18246514.253837746</v>
      </c>
      <c r="AE43" s="119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0"/>
      <c r="I44" s="146">
        <f>'[2]Szenario 1'!$F44</f>
        <v>7</v>
      </c>
      <c r="J44" s="147">
        <f>'[2]Szenario 2'!$F44</f>
        <v>16</v>
      </c>
      <c r="K44" s="148">
        <f>'[2]Szenario 3'!$F44</f>
        <v>25</v>
      </c>
      <c r="L44" s="140"/>
      <c r="M44" s="23">
        <f>'[3]E-Auto'!$E42*(1/100)</f>
        <v>0.9</v>
      </c>
      <c r="O44" s="31">
        <f t="shared" si="1"/>
        <v>18154.73</v>
      </c>
      <c r="P44" s="35">
        <f t="shared" si="2"/>
        <v>1886.7407441999999</v>
      </c>
      <c r="Q44" s="140"/>
      <c r="R44" s="28">
        <f t="shared" si="3"/>
        <v>1</v>
      </c>
      <c r="S44" s="33">
        <f t="shared" si="4"/>
        <v>1</v>
      </c>
      <c r="T44" s="140"/>
      <c r="U44" s="39">
        <f t="shared" si="5"/>
        <v>8.6003352850332171E-2</v>
      </c>
      <c r="V44" s="33">
        <f t="shared" si="6"/>
        <v>4.0000001138079796E-3</v>
      </c>
      <c r="W44" s="140"/>
      <c r="X44" s="82">
        <f t="shared" si="13"/>
        <v>7725</v>
      </c>
      <c r="Y44" s="41">
        <f t="shared" si="7"/>
        <v>18017488.979612991</v>
      </c>
      <c r="Z44" s="41">
        <f t="shared" si="8"/>
        <v>379346.60565959592</v>
      </c>
      <c r="AA44" s="41">
        <f t="shared" si="9"/>
        <v>9727.6674285999998</v>
      </c>
      <c r="AB44" s="42">
        <f t="shared" si="10"/>
        <v>14721.377205354211</v>
      </c>
      <c r="AD44" s="40">
        <f t="shared" si="11"/>
        <v>18429009.629906543</v>
      </c>
      <c r="AE44" s="119"/>
      <c r="AF44" s="84" t="s">
        <v>44</v>
      </c>
      <c r="AG44" s="85"/>
      <c r="AH44" s="86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0"/>
      <c r="I45" s="146">
        <f>'[2]Szenario 1'!$F45</f>
        <v>7</v>
      </c>
      <c r="J45" s="147">
        <f>'[2]Szenario 2'!$F45</f>
        <v>16</v>
      </c>
      <c r="K45" s="148">
        <f>'[2]Szenario 3'!$F45</f>
        <v>25</v>
      </c>
      <c r="L45" s="140"/>
      <c r="M45" s="23">
        <f>'[3]E-Auto'!$E43*(1/100)</f>
        <v>0.928831935483871</v>
      </c>
      <c r="O45" s="31">
        <f t="shared" si="1"/>
        <v>18335.075000000001</v>
      </c>
      <c r="P45" s="35">
        <f t="shared" si="2"/>
        <v>1905.4136655</v>
      </c>
      <c r="Q45" s="140"/>
      <c r="R45" s="28">
        <f t="shared" si="3"/>
        <v>1</v>
      </c>
      <c r="S45" s="33">
        <f t="shared" si="4"/>
        <v>1</v>
      </c>
      <c r="T45" s="140"/>
      <c r="U45" s="39">
        <f t="shared" si="5"/>
        <v>8.6003488074505807E-2</v>
      </c>
      <c r="V45" s="33">
        <f t="shared" si="6"/>
        <v>4.0000001183807012E-3</v>
      </c>
      <c r="W45" s="140"/>
      <c r="X45" s="82">
        <f t="shared" si="13"/>
        <v>7725</v>
      </c>
      <c r="Y45" s="41">
        <f t="shared" si="7"/>
        <v>18196497.182646949</v>
      </c>
      <c r="Z45" s="41">
        <f t="shared" si="8"/>
        <v>383114.64485489001</v>
      </c>
      <c r="AA45" s="41">
        <f t="shared" si="9"/>
        <v>9291.7522828318233</v>
      </c>
      <c r="AB45" s="42">
        <f t="shared" si="10"/>
        <v>14867.33202254316</v>
      </c>
      <c r="AD45" s="40">
        <f t="shared" si="11"/>
        <v>18611495.911807213</v>
      </c>
      <c r="AE45" s="119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0"/>
      <c r="I46" s="146">
        <f>'[2]Szenario 1'!$F46</f>
        <v>7</v>
      </c>
      <c r="J46" s="147">
        <f>'[2]Szenario 2'!$F46</f>
        <v>16</v>
      </c>
      <c r="K46" s="148">
        <f>'[2]Szenario 3'!$F46</f>
        <v>25</v>
      </c>
      <c r="L46" s="140"/>
      <c r="M46" s="23">
        <f>'[3]E-Auto'!$E44*(1/100)</f>
        <v>0.95766387096774197</v>
      </c>
      <c r="O46" s="31">
        <f t="shared" si="1"/>
        <v>18515.419999999998</v>
      </c>
      <c r="P46" s="35">
        <f t="shared" si="2"/>
        <v>1924.0865867999996</v>
      </c>
      <c r="Q46" s="140"/>
      <c r="R46" s="28">
        <f t="shared" si="3"/>
        <v>1</v>
      </c>
      <c r="S46" s="33">
        <f t="shared" si="4"/>
        <v>1</v>
      </c>
      <c r="T46" s="140"/>
      <c r="U46" s="39">
        <f t="shared" si="5"/>
        <v>8.60036273483233E-2</v>
      </c>
      <c r="V46" s="33">
        <f t="shared" si="6"/>
        <v>4.0000001230898518E-3</v>
      </c>
      <c r="W46" s="140"/>
      <c r="X46" s="82">
        <f t="shared" si="13"/>
        <v>7725</v>
      </c>
      <c r="Y46" s="41">
        <f t="shared" si="7"/>
        <v>18375506.809458978</v>
      </c>
      <c r="Z46" s="41">
        <f t="shared" si="8"/>
        <v>386882.68405018398</v>
      </c>
      <c r="AA46" s="41">
        <f t="shared" si="9"/>
        <v>8845.3607907619771</v>
      </c>
      <c r="AB46" s="42">
        <f t="shared" si="10"/>
        <v>15013.286839732107</v>
      </c>
      <c r="AD46" s="40">
        <f t="shared" si="11"/>
        <v>18793973.141139656</v>
      </c>
      <c r="AE46" s="119"/>
      <c r="AF46" s="49"/>
      <c r="AG46" s="50">
        <f>'[4]Risikoschätzung '!$T$22</f>
        <v>1.6755952380952382E-6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0"/>
      <c r="I47" s="146">
        <f>'[2]Szenario 1'!$F47</f>
        <v>7</v>
      </c>
      <c r="J47" s="147">
        <f>'[2]Szenario 2'!$F47</f>
        <v>16</v>
      </c>
      <c r="K47" s="148">
        <f>'[2]Szenario 3'!$F47</f>
        <v>25</v>
      </c>
      <c r="L47" s="140"/>
      <c r="M47" s="23">
        <f>'[3]E-Auto'!$E45*(1/100)</f>
        <v>0.98649580645161294</v>
      </c>
      <c r="O47" s="31">
        <f t="shared" si="1"/>
        <v>18695.764999999999</v>
      </c>
      <c r="P47" s="35">
        <f t="shared" si="2"/>
        <v>1942.7595080999997</v>
      </c>
      <c r="Q47" s="140"/>
      <c r="R47" s="28">
        <f t="shared" si="3"/>
        <v>1</v>
      </c>
      <c r="S47" s="33">
        <f t="shared" si="4"/>
        <v>1</v>
      </c>
      <c r="T47" s="140"/>
      <c r="U47" s="39">
        <f t="shared" si="5"/>
        <v>8.6003770751840306E-2</v>
      </c>
      <c r="V47" s="33">
        <f t="shared" si="6"/>
        <v>4.0000001279381237E-3</v>
      </c>
      <c r="W47" s="140"/>
      <c r="X47" s="82">
        <f t="shared" si="13"/>
        <v>7725</v>
      </c>
      <c r="Y47" s="41">
        <f t="shared" si="7"/>
        <v>18554517.902475443</v>
      </c>
      <c r="Z47" s="41">
        <f t="shared" si="8"/>
        <v>390650.723245478</v>
      </c>
      <c r="AA47" s="41">
        <f t="shared" si="9"/>
        <v>8388.4929523904648</v>
      </c>
      <c r="AB47" s="42">
        <f t="shared" si="10"/>
        <v>15159.24165692106</v>
      </c>
      <c r="AD47" s="40">
        <f t="shared" ref="AD47:AD54" si="14">SUM(X47:AB47)</f>
        <v>18976441.360330235</v>
      </c>
      <c r="AE47" s="119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0"/>
      <c r="I48" s="146">
        <f>'[2]Szenario 1'!$F48</f>
        <v>7</v>
      </c>
      <c r="J48" s="147">
        <f>'[2]Szenario 2'!$F48</f>
        <v>16</v>
      </c>
      <c r="K48" s="148">
        <f>'[2]Szenario 3'!$F48</f>
        <v>25</v>
      </c>
      <c r="L48" s="140"/>
      <c r="M48" s="23">
        <f>'[3]E-Auto'!$E46*(1/100)</f>
        <v>1</v>
      </c>
      <c r="O48" s="31">
        <f t="shared" si="1"/>
        <v>18876.11</v>
      </c>
      <c r="P48" s="35">
        <f t="shared" si="2"/>
        <v>1961.4324293999998</v>
      </c>
      <c r="Q48" s="140"/>
      <c r="R48" s="28">
        <f t="shared" si="3"/>
        <v>1</v>
      </c>
      <c r="S48" s="33">
        <f t="shared" si="4"/>
        <v>1</v>
      </c>
      <c r="T48" s="140"/>
      <c r="U48" s="39">
        <f t="shared" si="5"/>
        <v>8.600391836589602E-2</v>
      </c>
      <c r="V48" s="33">
        <f t="shared" si="6"/>
        <v>4.0000001329282258E-3</v>
      </c>
      <c r="W48" s="140"/>
      <c r="X48" s="82">
        <f t="shared" si="13"/>
        <v>7725</v>
      </c>
      <c r="Y48" s="41">
        <f t="shared" si="7"/>
        <v>18733530.504957255</v>
      </c>
      <c r="Z48" s="41">
        <f t="shared" si="8"/>
        <v>394418.76244077197</v>
      </c>
      <c r="AA48" s="41">
        <f t="shared" si="9"/>
        <v>8212.6179388</v>
      </c>
      <c r="AB48" s="42">
        <f t="shared" si="10"/>
        <v>15305.196474110006</v>
      </c>
      <c r="AD48" s="40">
        <f t="shared" si="14"/>
        <v>19159192.081810936</v>
      </c>
      <c r="AE48" s="119"/>
      <c r="AF48" s="84" t="s">
        <v>45</v>
      </c>
      <c r="AG48" s="85"/>
      <c r="AH48" s="86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0"/>
      <c r="I49" s="146">
        <f>'[2]Szenario 1'!$F49</f>
        <v>7</v>
      </c>
      <c r="J49" s="147">
        <f>'[2]Szenario 2'!$F49</f>
        <v>16</v>
      </c>
      <c r="K49" s="148">
        <f>'[2]Szenario 3'!$F49</f>
        <v>25</v>
      </c>
      <c r="L49" s="140"/>
      <c r="M49" s="23">
        <f>'[3]E-Auto'!$E47*(1/100)</f>
        <v>1</v>
      </c>
      <c r="O49" s="31">
        <f t="shared" si="1"/>
        <v>19056.455000000002</v>
      </c>
      <c r="P49" s="35">
        <f t="shared" si="2"/>
        <v>1980.1053507000001</v>
      </c>
      <c r="Q49" s="140"/>
      <c r="R49" s="28">
        <f t="shared" si="3"/>
        <v>1</v>
      </c>
      <c r="S49" s="33">
        <f t="shared" si="4"/>
        <v>1</v>
      </c>
      <c r="T49" s="140"/>
      <c r="U49" s="39">
        <f t="shared" si="5"/>
        <v>8.6004070272113223E-2</v>
      </c>
      <c r="V49" s="33">
        <f t="shared" si="6"/>
        <v>4.0000001380628997E-3</v>
      </c>
      <c r="W49" s="140"/>
      <c r="X49" s="82">
        <f t="shared" si="13"/>
        <v>7725</v>
      </c>
      <c r="Y49" s="41">
        <f t="shared" si="7"/>
        <v>18912544.661008041</v>
      </c>
      <c r="Z49" s="41">
        <f t="shared" si="8"/>
        <v>398186.801636066</v>
      </c>
      <c r="AA49" s="41">
        <f t="shared" si="9"/>
        <v>8291.0824413999999</v>
      </c>
      <c r="AB49" s="42">
        <f t="shared" si="10"/>
        <v>15451.151291298958</v>
      </c>
      <c r="AD49" s="40">
        <f t="shared" si="14"/>
        <v>19342198.696376808</v>
      </c>
      <c r="AE49" s="119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0"/>
      <c r="I50" s="146">
        <f>'[2]Szenario 1'!$F50</f>
        <v>7</v>
      </c>
      <c r="J50" s="147">
        <f>'[2]Szenario 2'!$F50</f>
        <v>16</v>
      </c>
      <c r="K50" s="148">
        <f>'[2]Szenario 3'!$F50</f>
        <v>25</v>
      </c>
      <c r="L50" s="140"/>
      <c r="M50" s="23">
        <f>'[3]E-Auto'!$E48*(1/100)</f>
        <v>1</v>
      </c>
      <c r="O50" s="31">
        <f t="shared" si="1"/>
        <v>19236.8</v>
      </c>
      <c r="P50" s="35">
        <f t="shared" si="2"/>
        <v>1998.7782719999998</v>
      </c>
      <c r="Q50" s="140"/>
      <c r="R50" s="28">
        <f t="shared" si="3"/>
        <v>1</v>
      </c>
      <c r="S50" s="33">
        <f t="shared" si="4"/>
        <v>1</v>
      </c>
      <c r="T50" s="140"/>
      <c r="U50" s="39">
        <f t="shared" si="5"/>
        <v>8.60042265528983E-2</v>
      </c>
      <c r="V50" s="33">
        <f t="shared" si="6"/>
        <v>4.0000001433449124E-3</v>
      </c>
      <c r="W50" s="140"/>
      <c r="X50" s="82">
        <f t="shared" si="13"/>
        <v>7725</v>
      </c>
      <c r="Y50" s="41">
        <f t="shared" si="7"/>
        <v>19091560.415582269</v>
      </c>
      <c r="Z50" s="41">
        <f t="shared" si="8"/>
        <v>401954.84083135991</v>
      </c>
      <c r="AA50" s="41">
        <f t="shared" si="9"/>
        <v>8369.5469439999997</v>
      </c>
      <c r="AB50" s="42">
        <f t="shared" si="10"/>
        <v>15597.106108487906</v>
      </c>
      <c r="AD50" s="40">
        <f t="shared" si="14"/>
        <v>19525206.909466118</v>
      </c>
      <c r="AE50" s="119"/>
      <c r="AF50" s="49"/>
      <c r="AG50" s="50">
        <f>'[4]Risikoschätzung '!$T$21</f>
        <v>5.2261904761904761E-7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0"/>
      <c r="I51" s="146">
        <f>'[2]Szenario 1'!$F51</f>
        <v>7</v>
      </c>
      <c r="J51" s="147">
        <f>'[2]Szenario 2'!$F51</f>
        <v>16</v>
      </c>
      <c r="K51" s="148">
        <f>'[2]Szenario 3'!$F51</f>
        <v>25</v>
      </c>
      <c r="L51" s="140"/>
      <c r="M51" s="23">
        <f>'[3]E-Auto'!$E49*(1/100)</f>
        <v>1</v>
      </c>
      <c r="O51" s="31">
        <f t="shared" si="1"/>
        <v>19417.145</v>
      </c>
      <c r="P51" s="35">
        <f t="shared" si="2"/>
        <v>2017.4511932999999</v>
      </c>
      <c r="Q51" s="140"/>
      <c r="R51" s="28">
        <f t="shared" si="3"/>
        <v>1</v>
      </c>
      <c r="S51" s="33">
        <f t="shared" si="4"/>
        <v>1</v>
      </c>
      <c r="T51" s="140"/>
      <c r="U51" s="39">
        <f t="shared" si="5"/>
        <v>8.6004387291441178E-2</v>
      </c>
      <c r="V51" s="33">
        <f t="shared" si="6"/>
        <v>4.0000001487770533E-3</v>
      </c>
      <c r="W51" s="140"/>
      <c r="X51" s="82">
        <f t="shared" si="13"/>
        <v>7725</v>
      </c>
      <c r="Y51" s="41">
        <f t="shared" si="7"/>
        <v>19270577.814493373</v>
      </c>
      <c r="Z51" s="41">
        <f t="shared" si="8"/>
        <v>405722.88002665399</v>
      </c>
      <c r="AA51" s="41">
        <f t="shared" si="9"/>
        <v>8448.0114466000014</v>
      </c>
      <c r="AB51" s="42">
        <f t="shared" si="10"/>
        <v>15743.060925676857</v>
      </c>
      <c r="AD51" s="40">
        <f t="shared" si="14"/>
        <v>19708216.766892303</v>
      </c>
      <c r="AE51" s="119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0"/>
      <c r="I52" s="146">
        <f>'[2]Szenario 1'!$F52</f>
        <v>7</v>
      </c>
      <c r="J52" s="147">
        <f>'[2]Szenario 2'!$F52</f>
        <v>16</v>
      </c>
      <c r="K52" s="148">
        <f>'[2]Szenario 3'!$F52</f>
        <v>25</v>
      </c>
      <c r="L52" s="140"/>
      <c r="M52" s="23">
        <f>'[3]E-Auto'!$E50*(1/100)</f>
        <v>1</v>
      </c>
      <c r="O52" s="31">
        <f t="shared" si="1"/>
        <v>19597.489999999998</v>
      </c>
      <c r="P52" s="35">
        <f t="shared" si="2"/>
        <v>2036.1241145999998</v>
      </c>
      <c r="Q52" s="140"/>
      <c r="R52" s="28">
        <f t="shared" si="3"/>
        <v>1</v>
      </c>
      <c r="S52" s="33">
        <f t="shared" si="4"/>
        <v>1</v>
      </c>
      <c r="T52" s="140"/>
      <c r="U52" s="39">
        <f t="shared" si="5"/>
        <v>8.6004552571715395E-2</v>
      </c>
      <c r="V52" s="33">
        <f t="shared" si="6"/>
        <v>4.0000001543621412E-3</v>
      </c>
      <c r="W52" s="140"/>
      <c r="X52" s="82">
        <f t="shared" si="13"/>
        <v>7725</v>
      </c>
      <c r="Y52" s="41">
        <f t="shared" si="7"/>
        <v>19449596.904421866</v>
      </c>
      <c r="Z52" s="41">
        <f t="shared" si="8"/>
        <v>409490.91922194796</v>
      </c>
      <c r="AA52" s="41">
        <f t="shared" si="9"/>
        <v>8526.4759491999994</v>
      </c>
      <c r="AB52" s="42">
        <f t="shared" si="10"/>
        <v>15889.015742865804</v>
      </c>
      <c r="AD52" s="40">
        <f t="shared" si="14"/>
        <v>19891228.315335881</v>
      </c>
      <c r="AE52" s="119"/>
      <c r="AF52" s="84" t="s">
        <v>46</v>
      </c>
      <c r="AG52" s="85"/>
      <c r="AH52" s="86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0"/>
      <c r="I53" s="146">
        <f>'[2]Szenario 1'!$F53</f>
        <v>7</v>
      </c>
      <c r="J53" s="147">
        <f>'[2]Szenario 2'!$F53</f>
        <v>16</v>
      </c>
      <c r="K53" s="148">
        <f>'[2]Szenario 3'!$F53</f>
        <v>25</v>
      </c>
      <c r="L53" s="140"/>
      <c r="M53" s="23">
        <f>'[3]E-Auto'!$E51*(1/100)</f>
        <v>1</v>
      </c>
      <c r="O53" s="31">
        <f t="shared" si="1"/>
        <v>19777.834999999999</v>
      </c>
      <c r="P53" s="35">
        <f t="shared" si="2"/>
        <v>2054.7970359000001</v>
      </c>
      <c r="Q53" s="140"/>
      <c r="R53" s="28">
        <f t="shared" si="3"/>
        <v>1</v>
      </c>
      <c r="S53" s="33">
        <f t="shared" si="4"/>
        <v>1</v>
      </c>
      <c r="T53" s="140"/>
      <c r="U53" s="39">
        <f t="shared" si="5"/>
        <v>8.6004722478478041E-2</v>
      </c>
      <c r="V53" s="33">
        <f t="shared" si="6"/>
        <v>4.0000001601030203E-3</v>
      </c>
      <c r="W53" s="140"/>
      <c r="X53" s="82">
        <f t="shared" si="13"/>
        <v>7725</v>
      </c>
      <c r="Y53" s="41">
        <f t="shared" si="7"/>
        <v>19628617.732923493</v>
      </c>
      <c r="Z53" s="41">
        <f t="shared" si="8"/>
        <v>413258.95841724199</v>
      </c>
      <c r="AA53" s="41">
        <f t="shared" si="9"/>
        <v>8604.9404517999992</v>
      </c>
      <c r="AB53" s="42">
        <f t="shared" si="10"/>
        <v>16034.970560054753</v>
      </c>
      <c r="AD53" s="40">
        <f t="shared" si="14"/>
        <v>20074241.602352589</v>
      </c>
      <c r="AE53" s="119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0"/>
      <c r="I54" s="146">
        <f>'[2]Szenario 1'!$F54</f>
        <v>7</v>
      </c>
      <c r="J54" s="147">
        <f>'[2]Szenario 2'!$F54</f>
        <v>16</v>
      </c>
      <c r="K54" s="148">
        <f>'[2]Szenario 3'!$F54</f>
        <v>25</v>
      </c>
      <c r="L54" s="140"/>
      <c r="M54" s="23">
        <f>'[3]E-Auto'!$E52*(1/100)</f>
        <v>1</v>
      </c>
      <c r="O54" s="31">
        <f t="shared" si="1"/>
        <v>19958.18</v>
      </c>
      <c r="P54" s="35">
        <f t="shared" si="2"/>
        <v>2073.4699572</v>
      </c>
      <c r="Q54" s="141"/>
      <c r="R54" s="28">
        <f t="shared" si="3"/>
        <v>1</v>
      </c>
      <c r="S54" s="33">
        <f t="shared" si="4"/>
        <v>1</v>
      </c>
      <c r="T54" s="141"/>
      <c r="U54" s="39">
        <f t="shared" si="5"/>
        <v>8.60048970972698E-2</v>
      </c>
      <c r="V54" s="33">
        <f t="shared" si="6"/>
        <v>4.0000001660025616E-3</v>
      </c>
      <c r="W54" s="141"/>
      <c r="X54" s="82">
        <f t="shared" si="13"/>
        <v>7725</v>
      </c>
      <c r="Y54" s="41">
        <f t="shared" si="7"/>
        <v>19807640.348437343</v>
      </c>
      <c r="Z54" s="41">
        <f t="shared" si="8"/>
        <v>417026.99761253595</v>
      </c>
      <c r="AA54" s="41">
        <f t="shared" si="9"/>
        <v>8683.4049544000009</v>
      </c>
      <c r="AB54" s="42">
        <f t="shared" si="10"/>
        <v>16180.925377243704</v>
      </c>
      <c r="AD54" s="40">
        <f t="shared" si="14"/>
        <v>20257256.676381521</v>
      </c>
      <c r="AE54" s="119"/>
      <c r="AF54" s="49"/>
      <c r="AG54" s="50">
        <f>'[4]Risikoschätzung '!$T$20</f>
        <v>1.5476190476190475E-8</v>
      </c>
      <c r="AH54" s="48" t="s">
        <v>52</v>
      </c>
    </row>
    <row r="55" spans="1:34" ht="15" thickBot="1" x14ac:dyDescent="0.35">
      <c r="AD55" s="40">
        <f>SUM(AD9:AD54)</f>
        <v>743876340.71527028</v>
      </c>
      <c r="AE55" s="119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87" t="s">
        <v>22</v>
      </c>
      <c r="V56" s="88"/>
      <c r="X56" s="9">
        <f>SUM(X9:X54)</f>
        <v>1490600</v>
      </c>
      <c r="Y56" s="65">
        <f>SUM(Y9:Y54)</f>
        <v>725883405.99713278</v>
      </c>
      <c r="Z56" s="66">
        <f>SUM(Z9:Z54)</f>
        <v>15283321.323047368</v>
      </c>
      <c r="AA56" s="66">
        <f>SUM(AA9:AA54)</f>
        <v>625754.06352770538</v>
      </c>
      <c r="AB56" s="71">
        <f>SUM(AB9:AB54)</f>
        <v>593259.33156264795</v>
      </c>
      <c r="AD56" s="67">
        <f>X56+Y56+Z56+AA56+AB56</f>
        <v>743876340.71527052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5"/>
      <c r="AF58" s="89"/>
      <c r="AG58" s="90"/>
      <c r="AH58" s="43"/>
    </row>
    <row r="59" spans="1:34" ht="15" thickBot="1" x14ac:dyDescent="0.35">
      <c r="AF59" s="91"/>
      <c r="AG59" s="92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H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0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55</v>
      </c>
      <c r="P2" s="88"/>
      <c r="Q2" s="140"/>
      <c r="R2" s="73"/>
      <c r="S2" s="73"/>
      <c r="T2" s="140"/>
      <c r="U2" s="73"/>
      <c r="V2" s="73"/>
      <c r="W2" s="140"/>
      <c r="Y2" s="126" t="s">
        <v>86</v>
      </c>
      <c r="Z2" s="127"/>
      <c r="AA2" s="128"/>
      <c r="AB2" s="8"/>
      <c r="AC2" s="8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85</v>
      </c>
      <c r="P3" s="136"/>
      <c r="Q3" s="140"/>
      <c r="R3" s="73"/>
      <c r="S3" s="73"/>
      <c r="T3" s="140"/>
      <c r="U3" s="73"/>
      <c r="V3" s="73"/>
      <c r="W3" s="140"/>
      <c r="Y3" s="129"/>
      <c r="Z3" s="130"/>
      <c r="AA3" s="131"/>
      <c r="AB3" s="8"/>
      <c r="AC3" s="8"/>
      <c r="AE3" s="119"/>
      <c r="AF3" s="97" t="s">
        <v>58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73"/>
      <c r="S4" s="73"/>
      <c r="T4" s="140"/>
      <c r="U4" s="73"/>
      <c r="V4" s="73"/>
      <c r="W4" s="140"/>
      <c r="Y4" s="132"/>
      <c r="Z4" s="133"/>
      <c r="AA4" s="134"/>
      <c r="AB4" s="8"/>
      <c r="AC4" s="8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20</v>
      </c>
      <c r="S5" s="104"/>
      <c r="T5" s="140"/>
      <c r="U5" s="103" t="s">
        <v>29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69" t="s">
        <v>70</v>
      </c>
      <c r="J7" s="14" t="s">
        <v>69</v>
      </c>
      <c r="K7" s="20" t="s">
        <v>68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7" t="s">
        <v>56</v>
      </c>
      <c r="AE7" s="119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0"/>
      <c r="I8" s="70"/>
      <c r="J8" s="7"/>
      <c r="K8" s="18"/>
      <c r="L8" s="140"/>
      <c r="M8" s="21"/>
      <c r="O8" s="30"/>
      <c r="P8" s="34"/>
      <c r="Q8" s="140"/>
      <c r="R8" s="75"/>
      <c r="S8" s="74"/>
      <c r="T8" s="140"/>
      <c r="U8" s="75"/>
      <c r="V8" s="74"/>
      <c r="W8" s="140"/>
      <c r="X8" s="37"/>
      <c r="Y8" s="10"/>
      <c r="Z8" s="36"/>
      <c r="AA8" s="36"/>
      <c r="AB8" s="36"/>
      <c r="AD8" s="118"/>
      <c r="AE8" s="119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0"/>
      <c r="I9" s="143">
        <f>'[2]Szenario 1'!$F9</f>
        <v>7</v>
      </c>
      <c r="J9" s="144">
        <f>'[2]Szenario 2'!$F9</f>
        <v>16</v>
      </c>
      <c r="K9" s="145">
        <f>'[2]Szenario 3'!$F9</f>
        <v>25</v>
      </c>
      <c r="L9" s="140"/>
      <c r="M9" s="22">
        <f>'[3]E-Auto'!$E7*(1/100)</f>
        <v>1.6900000000000001E-3</v>
      </c>
      <c r="O9" s="31">
        <f>F9</f>
        <v>11842.655000000001</v>
      </c>
      <c r="P9" s="35">
        <f>G9+(J9)</f>
        <v>1242.1884987000001</v>
      </c>
      <c r="Q9" s="140"/>
      <c r="R9" s="28">
        <f>IF(O9&lt;$AG$18,1,2)</f>
        <v>1</v>
      </c>
      <c r="S9" s="33">
        <f>IF(P9&lt;$AG$10,1,2)</f>
        <v>1</v>
      </c>
      <c r="T9" s="140"/>
      <c r="U9" s="39">
        <f>($AI$15/$AG$20)*(1+0.15*(O9/$AG$18)^4)+$AH$33</f>
        <v>8.600060708751317E-2</v>
      </c>
      <c r="V9" s="33">
        <f>($AI$7/$AG$12)*(1+0.15*(P9/$AG$10)^4)+$AH$32</f>
        <v>4.0000000213832555E-3</v>
      </c>
      <c r="W9" s="140"/>
      <c r="X9" s="73">
        <f t="shared" ref="X9:X12" si="0">($AG$7*$AG$8*S9*$AG$24+$AG$15*$AG$16*R9*$AG$24)</f>
        <v>3600</v>
      </c>
      <c r="Y9" s="41">
        <f>(O9*U9*$AG$30+P9*V9*$AG$29)*365</f>
        <v>11753084.982856032</v>
      </c>
      <c r="Z9" s="41">
        <f>(O9*$AI$15*$AG$37+P9*$AI$7*$AG$36)*365</f>
        <v>247504.65382430598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9649.7201001695648</v>
      </c>
      <c r="AD9" s="40">
        <f>SUM(X9:AB9)</f>
        <v>12030901.987573713</v>
      </c>
      <c r="AE9" s="119"/>
      <c r="AF9" s="93" t="s">
        <v>15</v>
      </c>
      <c r="AG9" s="15"/>
      <c r="AH9" s="96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0"/>
      <c r="I10" s="146">
        <f>'[2]Szenario 1'!$F10</f>
        <v>7</v>
      </c>
      <c r="J10" s="147">
        <f>'[2]Szenario 2'!$F10</f>
        <v>16</v>
      </c>
      <c r="K10" s="148">
        <f>'[2]Szenario 3'!$F10</f>
        <v>25</v>
      </c>
      <c r="L10" s="140"/>
      <c r="M10" s="23">
        <f>'[3]E-Auto'!$E8*(1/100)</f>
        <v>2.3700000000000001E-3</v>
      </c>
      <c r="O10" s="31">
        <f t="shared" ref="O10:O54" si="1">F10</f>
        <v>12023</v>
      </c>
      <c r="P10" s="35">
        <f t="shared" ref="P10:P54" si="2">G10+(J10)</f>
        <v>1260.86142</v>
      </c>
      <c r="Q10" s="140"/>
      <c r="R10" s="28">
        <f t="shared" ref="R10:R54" si="3">IF(O10&lt;$AG$18,1,2)</f>
        <v>1</v>
      </c>
      <c r="S10" s="33">
        <f t="shared" ref="S10:S54" si="4">IF(P10&lt;$AG$10,1,2)</f>
        <v>1</v>
      </c>
      <c r="T10" s="140"/>
      <c r="U10" s="39">
        <f t="shared" ref="U10:U54" si="5">($AI$15/$AG$20)*(1+0.15*(O10/$AG$18)^4)+$AH$33</f>
        <v>8.6000644920791361E-2</v>
      </c>
      <c r="V10" s="33">
        <f t="shared" ref="V10:V54" si="6">($AI$7/$AG$12)*(1+0.15*(P10/$AG$10)^4)+$AH$32</f>
        <v>4.0000000226982947E-3</v>
      </c>
      <c r="W10" s="140"/>
      <c r="X10" s="73">
        <f t="shared" si="0"/>
        <v>3600</v>
      </c>
      <c r="Y10" s="41">
        <f t="shared" ref="Y10:Y54" si="7">(O10*U10*$AG$30+P10*V10*$AG$29)*365</f>
        <v>11932064.197637223</v>
      </c>
      <c r="Z10" s="41">
        <f t="shared" ref="Z10:Z54" si="8">(O10*$AI$15*$AG$37+P10*$AI$7*$AG$36)*365</f>
        <v>251272.6930196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9795.6749173585122</v>
      </c>
      <c r="AD10" s="40">
        <f t="shared" ref="AD10:AD46" si="11">SUM(X10:AB10)</f>
        <v>12214046.797244808</v>
      </c>
      <c r="AE10" s="119"/>
      <c r="AF10" s="94"/>
      <c r="AG10" s="16">
        <v>90408</v>
      </c>
      <c r="AH10" s="96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0"/>
      <c r="I11" s="146">
        <f>'[2]Szenario 1'!$F11</f>
        <v>7</v>
      </c>
      <c r="J11" s="147">
        <f>'[2]Szenario 2'!$F11</f>
        <v>16</v>
      </c>
      <c r="K11" s="148">
        <f>'[2]Szenario 3'!$F11</f>
        <v>25</v>
      </c>
      <c r="L11" s="140"/>
      <c r="M11" s="23">
        <f>'[3]E-Auto'!$E9*(1/100)</f>
        <v>3.1800000000000001E-3</v>
      </c>
      <c r="O11" s="31">
        <f t="shared" si="1"/>
        <v>12203.344999999999</v>
      </c>
      <c r="P11" s="35">
        <f t="shared" si="2"/>
        <v>1279.5343412999998</v>
      </c>
      <c r="Q11" s="140"/>
      <c r="R11" s="28">
        <f t="shared" si="3"/>
        <v>1</v>
      </c>
      <c r="S11" s="33">
        <f t="shared" si="4"/>
        <v>1</v>
      </c>
      <c r="T11" s="140"/>
      <c r="U11" s="39">
        <f t="shared" si="5"/>
        <v>8.600068449542099E-2</v>
      </c>
      <c r="V11" s="33">
        <f t="shared" si="6"/>
        <v>4.0000000240730761E-3</v>
      </c>
      <c r="W11" s="140"/>
      <c r="X11" s="73">
        <f t="shared" si="0"/>
        <v>3600</v>
      </c>
      <c r="Y11" s="41">
        <f t="shared" si="7"/>
        <v>12111043.813895389</v>
      </c>
      <c r="Z11" s="41">
        <f t="shared" si="8"/>
        <v>255040.73221489397</v>
      </c>
      <c r="AA11" s="41">
        <f t="shared" si="9"/>
        <v>17563.987289385459</v>
      </c>
      <c r="AB11" s="42">
        <f t="shared" si="10"/>
        <v>9941.6297345474613</v>
      </c>
      <c r="AD11" s="40">
        <f t="shared" si="11"/>
        <v>12397190.163134217</v>
      </c>
      <c r="AE11" s="119"/>
      <c r="AF11" s="95"/>
      <c r="AG11" s="15"/>
      <c r="AH11" s="96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0"/>
      <c r="I12" s="146">
        <f>'[2]Szenario 1'!$F12</f>
        <v>7</v>
      </c>
      <c r="J12" s="147">
        <f>'[2]Szenario 2'!$F12</f>
        <v>16</v>
      </c>
      <c r="K12" s="148">
        <f>'[2]Szenario 3'!$F12</f>
        <v>25</v>
      </c>
      <c r="L12" s="140"/>
      <c r="M12" s="23">
        <f>'[3]E-Auto'!$E10*(1/100)</f>
        <v>4.1700000000000001E-3</v>
      </c>
      <c r="O12" s="31">
        <f t="shared" si="1"/>
        <v>12383.69</v>
      </c>
      <c r="P12" s="35">
        <f t="shared" si="2"/>
        <v>1298.2072625999999</v>
      </c>
      <c r="Q12" s="140"/>
      <c r="R12" s="28">
        <f t="shared" si="3"/>
        <v>1</v>
      </c>
      <c r="S12" s="33">
        <f t="shared" si="4"/>
        <v>1</v>
      </c>
      <c r="T12" s="140"/>
      <c r="U12" s="39">
        <f t="shared" si="5"/>
        <v>8.6000725864032429E-2</v>
      </c>
      <c r="V12" s="33">
        <f t="shared" si="6"/>
        <v>4.000000025509382E-3</v>
      </c>
      <c r="W12" s="140"/>
      <c r="X12" s="73">
        <f t="shared" si="0"/>
        <v>3600</v>
      </c>
      <c r="Y12" s="41">
        <f t="shared" si="7"/>
        <v>12290023.849967964</v>
      </c>
      <c r="Z12" s="41">
        <f t="shared" si="8"/>
        <v>258808.77141018803</v>
      </c>
      <c r="AA12" s="41">
        <f t="shared" si="9"/>
        <v>17811.203027993986</v>
      </c>
      <c r="AB12" s="42">
        <f t="shared" si="10"/>
        <v>10087.584551736412</v>
      </c>
      <c r="AD12" s="40">
        <f t="shared" si="11"/>
        <v>12580331.408957882</v>
      </c>
      <c r="AE12" s="119"/>
      <c r="AF12" s="63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0"/>
      <c r="I13" s="146">
        <f>'[2]Szenario 1'!$F13</f>
        <v>7</v>
      </c>
      <c r="J13" s="147">
        <f>'[2]Szenario 2'!$F13</f>
        <v>16</v>
      </c>
      <c r="K13" s="148">
        <f>'[2]Szenario 3'!$F13</f>
        <v>25</v>
      </c>
      <c r="L13" s="140"/>
      <c r="M13" s="23">
        <f>'[3]E-Auto'!$E11*(1/100)</f>
        <v>6.2100000000000002E-3</v>
      </c>
      <c r="O13" s="31">
        <f t="shared" si="1"/>
        <v>12564.035</v>
      </c>
      <c r="P13" s="35">
        <f t="shared" si="2"/>
        <v>1316.8801838999998</v>
      </c>
      <c r="Q13" s="140"/>
      <c r="R13" s="28">
        <f t="shared" si="3"/>
        <v>1</v>
      </c>
      <c r="S13" s="33">
        <f t="shared" si="4"/>
        <v>1</v>
      </c>
      <c r="T13" s="140"/>
      <c r="U13" s="39">
        <f t="shared" si="5"/>
        <v>8.6000769080039632E-2</v>
      </c>
      <c r="V13" s="33">
        <f t="shared" si="6"/>
        <v>4.0000000270090218E-3</v>
      </c>
      <c r="W13" s="140"/>
      <c r="X13" s="73">
        <f>($AG$7*$AG$8*S13*$AG$24+$AG$15*$AG$16*R13*$AG$24)</f>
        <v>3600</v>
      </c>
      <c r="Y13" s="41">
        <f t="shared" si="7"/>
        <v>12469004.324742435</v>
      </c>
      <c r="Z13" s="41">
        <f t="shared" si="8"/>
        <v>262576.81060548197</v>
      </c>
      <c r="AA13" s="41">
        <f t="shared" si="9"/>
        <v>18044.76918178561</v>
      </c>
      <c r="AB13" s="42">
        <f t="shared" si="10"/>
        <v>10233.53936892536</v>
      </c>
      <c r="AD13" s="40">
        <f t="shared" si="11"/>
        <v>12763459.443898628</v>
      </c>
      <c r="AE13" s="119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0"/>
      <c r="I14" s="146">
        <f>'[2]Szenario 1'!$F14</f>
        <v>7</v>
      </c>
      <c r="J14" s="147">
        <f>'[2]Szenario 2'!$F14</f>
        <v>16</v>
      </c>
      <c r="K14" s="148">
        <f>'[2]Szenario 3'!$F14</f>
        <v>25</v>
      </c>
      <c r="L14" s="140"/>
      <c r="M14" s="23">
        <f>'[3]E-Auto'!$E12*(1/100)</f>
        <v>3.5041935483870967E-2</v>
      </c>
      <c r="O14" s="31">
        <f t="shared" si="1"/>
        <v>12744.38</v>
      </c>
      <c r="P14" s="35">
        <f t="shared" si="2"/>
        <v>1335.5531051999999</v>
      </c>
      <c r="Q14" s="140"/>
      <c r="R14" s="28">
        <f t="shared" si="3"/>
        <v>1</v>
      </c>
      <c r="S14" s="33">
        <f t="shared" si="4"/>
        <v>1</v>
      </c>
      <c r="T14" s="140"/>
      <c r="U14" s="39">
        <f t="shared" si="5"/>
        <v>8.6000814197640121E-2</v>
      </c>
      <c r="V14" s="33">
        <f t="shared" si="6"/>
        <v>4.00000002857383E-3</v>
      </c>
      <c r="W14" s="140"/>
      <c r="X14" s="73">
        <f>($AG$7*$AG$8*S14*$AG$24+$AG$15*$AG$16*R14*$AG$24)+AG26</f>
        <v>1163600</v>
      </c>
      <c r="Y14" s="41">
        <f t="shared" si="7"/>
        <v>12647985.257664487</v>
      </c>
      <c r="Z14" s="41">
        <f t="shared" si="8"/>
        <v>266344.84980077593</v>
      </c>
      <c r="AA14" s="41">
        <f t="shared" si="9"/>
        <v>17933.620771369177</v>
      </c>
      <c r="AB14" s="42">
        <f t="shared" si="10"/>
        <v>10379.494186114309</v>
      </c>
      <c r="AD14" s="40">
        <f t="shared" si="11"/>
        <v>14106243.222422747</v>
      </c>
      <c r="AE14" s="119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0"/>
      <c r="I15" s="146">
        <f>'[2]Szenario 1'!$F15</f>
        <v>7</v>
      </c>
      <c r="J15" s="147">
        <f>'[2]Szenario 2'!$F15</f>
        <v>16</v>
      </c>
      <c r="K15" s="148">
        <f>'[2]Szenario 3'!$F15</f>
        <v>25</v>
      </c>
      <c r="L15" s="140"/>
      <c r="M15" s="23">
        <f>'[3]E-Auto'!$E13*(1/100)</f>
        <v>6.3873870967741941E-2</v>
      </c>
      <c r="O15" s="31">
        <f t="shared" si="1"/>
        <v>12924.725</v>
      </c>
      <c r="P15" s="35">
        <f t="shared" si="2"/>
        <v>1354.2260265</v>
      </c>
      <c r="Q15" s="140"/>
      <c r="R15" s="28">
        <f t="shared" si="3"/>
        <v>1</v>
      </c>
      <c r="S15" s="33">
        <f t="shared" si="4"/>
        <v>1</v>
      </c>
      <c r="T15" s="140"/>
      <c r="U15" s="39">
        <f t="shared" si="5"/>
        <v>8.6000861271815013E-2</v>
      </c>
      <c r="V15" s="33">
        <f t="shared" si="6"/>
        <v>4.0000000302056662E-3</v>
      </c>
      <c r="W15" s="140"/>
      <c r="X15" s="73">
        <f>($AJ$11*$AG$8*S15*$AG$25+$AJ$9*$AG$8*$AG$24*S15+$AG$15*$AG$16*R15*$AG$24)</f>
        <v>7725</v>
      </c>
      <c r="Y15" s="41">
        <f t="shared" si="7"/>
        <v>12826966.668746121</v>
      </c>
      <c r="Z15" s="41">
        <f t="shared" si="8"/>
        <v>270112.88899606996</v>
      </c>
      <c r="AA15" s="41">
        <f t="shared" si="9"/>
        <v>17811.996014651068</v>
      </c>
      <c r="AB15" s="42">
        <f t="shared" si="10"/>
        <v>10525.449003303258</v>
      </c>
      <c r="AD15" s="40">
        <f t="shared" si="11"/>
        <v>13133142.002760146</v>
      </c>
      <c r="AE15" s="119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0"/>
      <c r="I16" s="146">
        <f>'[2]Szenario 1'!$F16</f>
        <v>7</v>
      </c>
      <c r="J16" s="147">
        <f>'[2]Szenario 2'!$F16</f>
        <v>16</v>
      </c>
      <c r="K16" s="148">
        <f>'[2]Szenario 3'!$F16</f>
        <v>25</v>
      </c>
      <c r="L16" s="140"/>
      <c r="M16" s="23">
        <f>'[3]E-Auto'!$E14*(1/100)</f>
        <v>9.2705806451612929E-2</v>
      </c>
      <c r="O16" s="31">
        <f t="shared" si="1"/>
        <v>13105.07</v>
      </c>
      <c r="P16" s="35">
        <f t="shared" si="2"/>
        <v>1372.8989477999999</v>
      </c>
      <c r="Q16" s="140"/>
      <c r="R16" s="28">
        <f t="shared" si="3"/>
        <v>1</v>
      </c>
      <c r="S16" s="33">
        <f t="shared" si="4"/>
        <v>1</v>
      </c>
      <c r="T16" s="140"/>
      <c r="U16" s="39">
        <f t="shared" si="5"/>
        <v>8.6000910358328991E-2</v>
      </c>
      <c r="V16" s="33">
        <f t="shared" si="6"/>
        <v>4.0000000319064203E-3</v>
      </c>
      <c r="W16" s="140"/>
      <c r="X16" s="82">
        <f t="shared" ref="X16:X54" si="13">($AJ$11*$AG$8*S16*$AG$25+$AJ$9*$AG$8*$AG$24*S16+$AG$15*$AG$16*R16*$AG$24)</f>
        <v>7725</v>
      </c>
      <c r="Y16" s="41">
        <f t="shared" si="7"/>
        <v>13005948.578573786</v>
      </c>
      <c r="Z16" s="41">
        <f t="shared" si="8"/>
        <v>273880.92819136399</v>
      </c>
      <c r="AA16" s="41">
        <f t="shared" si="9"/>
        <v>17679.894911631298</v>
      </c>
      <c r="AB16" s="42">
        <f t="shared" si="10"/>
        <v>10671.403820492209</v>
      </c>
      <c r="AD16" s="40">
        <f t="shared" si="11"/>
        <v>13315905.805497274</v>
      </c>
      <c r="AE16" s="119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0"/>
      <c r="I17" s="146">
        <f>'[2]Szenario 1'!$F17</f>
        <v>7</v>
      </c>
      <c r="J17" s="147">
        <f>'[2]Szenario 2'!$F17</f>
        <v>16</v>
      </c>
      <c r="K17" s="148">
        <f>'[2]Szenario 3'!$F17</f>
        <v>25</v>
      </c>
      <c r="L17" s="140"/>
      <c r="M17" s="23">
        <f>'[3]E-Auto'!$E15*(1/100)</f>
        <v>0.1215377419354839</v>
      </c>
      <c r="O17" s="31">
        <f t="shared" si="1"/>
        <v>13285.415000000001</v>
      </c>
      <c r="P17" s="35">
        <f t="shared" si="2"/>
        <v>1391.5718691</v>
      </c>
      <c r="Q17" s="140"/>
      <c r="R17" s="28">
        <f t="shared" si="3"/>
        <v>1</v>
      </c>
      <c r="S17" s="33">
        <f t="shared" si="4"/>
        <v>1</v>
      </c>
      <c r="T17" s="140"/>
      <c r="U17" s="39">
        <f t="shared" si="5"/>
        <v>8.6000961513730337E-2</v>
      </c>
      <c r="V17" s="33">
        <f t="shared" si="6"/>
        <v>4.0000000336780058E-3</v>
      </c>
      <c r="W17" s="140"/>
      <c r="X17" s="82">
        <f t="shared" si="13"/>
        <v>7725</v>
      </c>
      <c r="Y17" s="41">
        <f t="shared" si="7"/>
        <v>13184931.008316522</v>
      </c>
      <c r="Z17" s="41">
        <f t="shared" si="8"/>
        <v>277648.96738665801</v>
      </c>
      <c r="AA17" s="41">
        <f t="shared" si="9"/>
        <v>17537.317462309857</v>
      </c>
      <c r="AB17" s="42">
        <f t="shared" si="10"/>
        <v>10817.358637681158</v>
      </c>
      <c r="AD17" s="40">
        <f t="shared" si="11"/>
        <v>13498659.651803171</v>
      </c>
      <c r="AE17" s="119"/>
      <c r="AF17" s="93" t="s">
        <v>16</v>
      </c>
      <c r="AG17" s="15"/>
      <c r="AH17" s="96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0"/>
      <c r="I18" s="146">
        <f>'[2]Szenario 1'!$F18</f>
        <v>7</v>
      </c>
      <c r="J18" s="147">
        <f>'[2]Szenario 2'!$F18</f>
        <v>16</v>
      </c>
      <c r="K18" s="148">
        <f>'[2]Szenario 3'!$F18</f>
        <v>25</v>
      </c>
      <c r="L18" s="140"/>
      <c r="M18" s="23">
        <f>'[3]E-Auto'!$E16*(1/100)</f>
        <v>0.15036967741935489</v>
      </c>
      <c r="O18" s="31">
        <f t="shared" si="1"/>
        <v>13465.76</v>
      </c>
      <c r="P18" s="35">
        <f t="shared" si="2"/>
        <v>1410.2447903999998</v>
      </c>
      <c r="Q18" s="140"/>
      <c r="R18" s="28">
        <f t="shared" si="3"/>
        <v>1</v>
      </c>
      <c r="S18" s="33">
        <f t="shared" si="4"/>
        <v>1</v>
      </c>
      <c r="T18" s="140"/>
      <c r="U18" s="39">
        <f t="shared" si="5"/>
        <v>8.6001014795350883E-2</v>
      </c>
      <c r="V18" s="33">
        <f t="shared" si="6"/>
        <v>4.0000000355223612E-3</v>
      </c>
      <c r="W18" s="140"/>
      <c r="X18" s="82">
        <f t="shared" si="13"/>
        <v>7725</v>
      </c>
      <c r="Y18" s="41">
        <f t="shared" si="7"/>
        <v>13363913.979734056</v>
      </c>
      <c r="Z18" s="41">
        <f t="shared" si="8"/>
        <v>281417.00658195198</v>
      </c>
      <c r="AA18" s="41">
        <f t="shared" si="9"/>
        <v>17384.26366668674</v>
      </c>
      <c r="AB18" s="42">
        <f t="shared" si="10"/>
        <v>10963.313454870105</v>
      </c>
      <c r="AD18" s="40">
        <f t="shared" si="11"/>
        <v>13681403.563437566</v>
      </c>
      <c r="AE18" s="119"/>
      <c r="AF18" s="94"/>
      <c r="AG18" s="16">
        <v>60000</v>
      </c>
      <c r="AH18" s="96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0"/>
      <c r="I19" s="146">
        <f>'[2]Szenario 1'!$F19</f>
        <v>7</v>
      </c>
      <c r="J19" s="147">
        <f>'[2]Szenario 2'!$F19</f>
        <v>16</v>
      </c>
      <c r="K19" s="148">
        <f>'[2]Szenario 3'!$F19</f>
        <v>25</v>
      </c>
      <c r="L19" s="140"/>
      <c r="M19" s="23">
        <f>'[3]E-Auto'!$E17*(1/100)</f>
        <v>0.17920161290322587</v>
      </c>
      <c r="O19" s="31">
        <f t="shared" si="1"/>
        <v>13646.105</v>
      </c>
      <c r="P19" s="35">
        <f t="shared" si="2"/>
        <v>1428.9177116999999</v>
      </c>
      <c r="Q19" s="140"/>
      <c r="R19" s="28">
        <f t="shared" si="3"/>
        <v>1</v>
      </c>
      <c r="S19" s="33">
        <f t="shared" si="4"/>
        <v>1</v>
      </c>
      <c r="T19" s="140"/>
      <c r="U19" s="39">
        <f t="shared" si="5"/>
        <v>8.6001070261306045E-2</v>
      </c>
      <c r="V19" s="33">
        <f t="shared" si="6"/>
        <v>4.0000000374414519E-3</v>
      </c>
      <c r="W19" s="140"/>
      <c r="X19" s="82">
        <f t="shared" si="13"/>
        <v>7725</v>
      </c>
      <c r="Y19" s="41">
        <f t="shared" si="7"/>
        <v>13542897.515184961</v>
      </c>
      <c r="Z19" s="41">
        <f t="shared" si="8"/>
        <v>285185.04577724595</v>
      </c>
      <c r="AA19" s="41">
        <f t="shared" si="9"/>
        <v>17220.733524761959</v>
      </c>
      <c r="AB19" s="42">
        <f t="shared" si="10"/>
        <v>11109.268272059055</v>
      </c>
      <c r="AD19" s="40">
        <f t="shared" si="11"/>
        <v>13864137.562759029</v>
      </c>
      <c r="AE19" s="119"/>
      <c r="AF19" s="95"/>
      <c r="AG19" s="15"/>
      <c r="AH19" s="96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0"/>
      <c r="I20" s="146">
        <f>'[2]Szenario 1'!$F20</f>
        <v>7</v>
      </c>
      <c r="J20" s="147">
        <f>'[2]Szenario 2'!$F20</f>
        <v>16</v>
      </c>
      <c r="K20" s="148">
        <f>'[2]Szenario 3'!$F20</f>
        <v>25</v>
      </c>
      <c r="L20" s="140"/>
      <c r="M20" s="23">
        <f>'[3]E-Auto'!$E18*(1/100)</f>
        <v>0.20803354838709684</v>
      </c>
      <c r="O20" s="31">
        <f t="shared" si="1"/>
        <v>13826.45</v>
      </c>
      <c r="P20" s="35">
        <f t="shared" si="2"/>
        <v>1447.590633</v>
      </c>
      <c r="Q20" s="140"/>
      <c r="R20" s="28">
        <f t="shared" si="3"/>
        <v>1</v>
      </c>
      <c r="S20" s="33">
        <f t="shared" si="4"/>
        <v>1</v>
      </c>
      <c r="T20" s="140"/>
      <c r="U20" s="39">
        <f t="shared" si="5"/>
        <v>8.6001127970494848E-2</v>
      </c>
      <c r="V20" s="33">
        <f t="shared" si="6"/>
        <v>4.0000000394372712E-3</v>
      </c>
      <c r="W20" s="140"/>
      <c r="X20" s="82">
        <f t="shared" si="13"/>
        <v>7725</v>
      </c>
      <c r="Y20" s="41">
        <f t="shared" si="7"/>
        <v>13721881.637634777</v>
      </c>
      <c r="Z20" s="41">
        <f t="shared" si="8"/>
        <v>288953.08497253997</v>
      </c>
      <c r="AA20" s="41">
        <f t="shared" si="9"/>
        <v>17046.727036535511</v>
      </c>
      <c r="AB20" s="42">
        <f t="shared" si="10"/>
        <v>11255.223089248006</v>
      </c>
      <c r="AD20" s="40">
        <f t="shared" si="11"/>
        <v>14046861.6727331</v>
      </c>
      <c r="AE20" s="119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0"/>
      <c r="I21" s="146">
        <f>'[2]Szenario 1'!$F21</f>
        <v>7</v>
      </c>
      <c r="J21" s="147">
        <f>'[2]Szenario 2'!$F21</f>
        <v>16</v>
      </c>
      <c r="K21" s="148">
        <f>'[2]Szenario 3'!$F21</f>
        <v>25</v>
      </c>
      <c r="L21" s="140"/>
      <c r="M21" s="23">
        <f>'[3]E-Auto'!$E19*(1/100)</f>
        <v>0.23686548387096781</v>
      </c>
      <c r="O21" s="31">
        <f t="shared" si="1"/>
        <v>14006.795</v>
      </c>
      <c r="P21" s="35">
        <f t="shared" si="2"/>
        <v>1466.2635542999999</v>
      </c>
      <c r="Q21" s="140"/>
      <c r="R21" s="28">
        <f t="shared" si="3"/>
        <v>1</v>
      </c>
      <c r="S21" s="33">
        <f t="shared" si="4"/>
        <v>1</v>
      </c>
      <c r="T21" s="140"/>
      <c r="U21" s="39">
        <f t="shared" si="5"/>
        <v>8.6001187982599869E-2</v>
      </c>
      <c r="V21" s="33">
        <f t="shared" si="6"/>
        <v>4.0000000415118375E-3</v>
      </c>
      <c r="W21" s="140"/>
      <c r="X21" s="82">
        <f t="shared" si="13"/>
        <v>7725</v>
      </c>
      <c r="Y21" s="41">
        <f t="shared" si="7"/>
        <v>13900866.370664131</v>
      </c>
      <c r="Z21" s="41">
        <f t="shared" si="8"/>
        <v>292721.124167834</v>
      </c>
      <c r="AA21" s="41">
        <f t="shared" si="9"/>
        <v>16862.24420200739</v>
      </c>
      <c r="AB21" s="42">
        <f t="shared" si="10"/>
        <v>11401.177906436953</v>
      </c>
      <c r="AD21" s="40">
        <f t="shared" si="11"/>
        <v>14229575.916940408</v>
      </c>
      <c r="AE21" s="119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0"/>
      <c r="I22" s="146">
        <f>'[2]Szenario 1'!$F22</f>
        <v>7</v>
      </c>
      <c r="J22" s="147">
        <f>'[2]Szenario 2'!$F22</f>
        <v>16</v>
      </c>
      <c r="K22" s="148">
        <f>'[2]Szenario 3'!$F22</f>
        <v>25</v>
      </c>
      <c r="L22" s="140"/>
      <c r="M22" s="23">
        <f>'[3]E-Auto'!$E20*(1/100)</f>
        <v>0.26569741935483882</v>
      </c>
      <c r="O22" s="31">
        <f t="shared" si="1"/>
        <v>14187.14</v>
      </c>
      <c r="P22" s="35">
        <f t="shared" si="2"/>
        <v>1484.9364755999998</v>
      </c>
      <c r="Q22" s="140"/>
      <c r="R22" s="28">
        <f t="shared" si="3"/>
        <v>1</v>
      </c>
      <c r="S22" s="33">
        <f t="shared" si="4"/>
        <v>1</v>
      </c>
      <c r="T22" s="140"/>
      <c r="U22" s="39">
        <f t="shared" si="5"/>
        <v>8.6001250358087256E-2</v>
      </c>
      <c r="V22" s="33">
        <f t="shared" si="6"/>
        <v>4.0000000436671958E-3</v>
      </c>
      <c r="W22" s="140"/>
      <c r="X22" s="82">
        <f t="shared" si="13"/>
        <v>7725</v>
      </c>
      <c r="Y22" s="41">
        <f t="shared" si="7"/>
        <v>14079851.738476876</v>
      </c>
      <c r="Z22" s="41">
        <f t="shared" si="8"/>
        <v>296489.16336312803</v>
      </c>
      <c r="AA22" s="41">
        <f t="shared" si="9"/>
        <v>16667.285021177602</v>
      </c>
      <c r="AB22" s="42">
        <f t="shared" si="10"/>
        <v>11547.1327236259</v>
      </c>
      <c r="AD22" s="40">
        <f t="shared" si="11"/>
        <v>14412280.319584809</v>
      </c>
      <c r="AE22" s="119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0"/>
      <c r="I23" s="146">
        <f>'[2]Szenario 1'!$F23</f>
        <v>7</v>
      </c>
      <c r="J23" s="147">
        <f>'[2]Szenario 2'!$F23</f>
        <v>16</v>
      </c>
      <c r="K23" s="148">
        <f>'[2]Szenario 3'!$F23</f>
        <v>25</v>
      </c>
      <c r="L23" s="140"/>
      <c r="M23" s="23">
        <f>'[3]E-Auto'!$E21*(1/100)</f>
        <v>0.29452935483870979</v>
      </c>
      <c r="O23" s="31">
        <f t="shared" si="1"/>
        <v>14367.485000000001</v>
      </c>
      <c r="P23" s="35">
        <f t="shared" si="2"/>
        <v>1503.6093968999999</v>
      </c>
      <c r="Q23" s="140"/>
      <c r="R23" s="28">
        <f t="shared" si="3"/>
        <v>1</v>
      </c>
      <c r="S23" s="33">
        <f t="shared" si="4"/>
        <v>1</v>
      </c>
      <c r="T23" s="140"/>
      <c r="U23" s="39">
        <f t="shared" si="5"/>
        <v>8.6001315158206762E-2</v>
      </c>
      <c r="V23" s="33">
        <f t="shared" si="6"/>
        <v>4.0000000459054167E-3</v>
      </c>
      <c r="W23" s="140"/>
      <c r="X23" s="82">
        <f t="shared" si="13"/>
        <v>7725</v>
      </c>
      <c r="Y23" s="41">
        <f t="shared" si="7"/>
        <v>14258837.765908225</v>
      </c>
      <c r="Z23" s="41">
        <f t="shared" si="8"/>
        <v>300257.20255842205</v>
      </c>
      <c r="AA23" s="41">
        <f t="shared" si="9"/>
        <v>16461.849494046146</v>
      </c>
      <c r="AB23" s="42">
        <f t="shared" si="10"/>
        <v>11693.087540814851</v>
      </c>
      <c r="AD23" s="40">
        <f t="shared" si="11"/>
        <v>14594974.905501507</v>
      </c>
      <c r="AE23" s="119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0"/>
      <c r="I24" s="146">
        <f>'[2]Szenario 1'!$F24</f>
        <v>7</v>
      </c>
      <c r="J24" s="147">
        <f>'[2]Szenario 2'!$F24</f>
        <v>16</v>
      </c>
      <c r="K24" s="148">
        <f>'[2]Szenario 3'!$F24</f>
        <v>25</v>
      </c>
      <c r="L24" s="140"/>
      <c r="M24" s="23">
        <f>'[3]E-Auto'!$E22*(1/100)</f>
        <v>0.32336129032258071</v>
      </c>
      <c r="O24" s="31">
        <f t="shared" si="1"/>
        <v>14547.83</v>
      </c>
      <c r="P24" s="35">
        <f t="shared" si="2"/>
        <v>1522.2823182</v>
      </c>
      <c r="Q24" s="140"/>
      <c r="R24" s="28">
        <f t="shared" si="3"/>
        <v>1</v>
      </c>
      <c r="S24" s="33">
        <f t="shared" si="4"/>
        <v>1</v>
      </c>
      <c r="T24" s="140"/>
      <c r="U24" s="39">
        <f t="shared" si="5"/>
        <v>8.6001382444991711E-2</v>
      </c>
      <c r="V24" s="33">
        <f t="shared" si="6"/>
        <v>4.0000000482285957E-3</v>
      </c>
      <c r="W24" s="140"/>
      <c r="X24" s="82">
        <f t="shared" si="13"/>
        <v>7725</v>
      </c>
      <c r="Y24" s="41">
        <f t="shared" si="7"/>
        <v>14437824.47843286</v>
      </c>
      <c r="Z24" s="41">
        <f t="shared" si="8"/>
        <v>304025.24175371596</v>
      </c>
      <c r="AA24" s="41">
        <f t="shared" si="9"/>
        <v>16245.937620613016</v>
      </c>
      <c r="AB24" s="42">
        <f t="shared" si="10"/>
        <v>11839.042358003802</v>
      </c>
      <c r="AD24" s="40">
        <f t="shared" si="11"/>
        <v>14777659.700165194</v>
      </c>
      <c r="AE24" s="119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0"/>
      <c r="I25" s="146">
        <f>'[2]Szenario 1'!$F25</f>
        <v>7</v>
      </c>
      <c r="J25" s="147">
        <f>'[2]Szenario 2'!$F25</f>
        <v>16</v>
      </c>
      <c r="K25" s="148">
        <f>'[2]Szenario 3'!$F25</f>
        <v>25</v>
      </c>
      <c r="L25" s="140"/>
      <c r="M25" s="23">
        <f>'[3]E-Auto'!$E23*(1/100)</f>
        <v>0.35219322580645168</v>
      </c>
      <c r="O25" s="31">
        <f t="shared" si="1"/>
        <v>14728.174999999999</v>
      </c>
      <c r="P25" s="35">
        <f t="shared" si="2"/>
        <v>1540.9552394999998</v>
      </c>
      <c r="Q25" s="140"/>
      <c r="R25" s="28">
        <f t="shared" si="3"/>
        <v>1</v>
      </c>
      <c r="S25" s="33">
        <f t="shared" si="4"/>
        <v>1</v>
      </c>
      <c r="T25" s="140"/>
      <c r="U25" s="39">
        <f t="shared" si="5"/>
        <v>8.600145228125898E-2</v>
      </c>
      <c r="V25" s="33">
        <f t="shared" si="6"/>
        <v>4.0000000506388578E-3</v>
      </c>
      <c r="W25" s="140"/>
      <c r="X25" s="82">
        <f t="shared" si="13"/>
        <v>7725</v>
      </c>
      <c r="Y25" s="41">
        <f t="shared" si="7"/>
        <v>14616811.902173076</v>
      </c>
      <c r="Z25" s="41">
        <f t="shared" si="8"/>
        <v>307793.28094900993</v>
      </c>
      <c r="AA25" s="41">
        <f t="shared" si="9"/>
        <v>16019.549400878221</v>
      </c>
      <c r="AB25" s="42">
        <f t="shared" si="10"/>
        <v>11984.997175192748</v>
      </c>
      <c r="AD25" s="40">
        <f t="shared" si="11"/>
        <v>14960334.729698157</v>
      </c>
      <c r="AE25" s="119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0"/>
      <c r="I26" s="146">
        <f>'[2]Szenario 1'!$F26</f>
        <v>7</v>
      </c>
      <c r="J26" s="147">
        <f>'[2]Szenario 2'!$F26</f>
        <v>16</v>
      </c>
      <c r="K26" s="148">
        <f>'[2]Szenario 3'!$F26</f>
        <v>25</v>
      </c>
      <c r="L26" s="140"/>
      <c r="M26" s="23">
        <f>'[3]E-Auto'!$E24*(1/100)</f>
        <v>0.38102516129032266</v>
      </c>
      <c r="O26" s="31">
        <f t="shared" si="1"/>
        <v>14908.52</v>
      </c>
      <c r="P26" s="35">
        <f t="shared" si="2"/>
        <v>1559.6281607999999</v>
      </c>
      <c r="Q26" s="140"/>
      <c r="R26" s="28">
        <f t="shared" si="3"/>
        <v>1</v>
      </c>
      <c r="S26" s="33">
        <f t="shared" si="4"/>
        <v>1</v>
      </c>
      <c r="T26" s="140"/>
      <c r="U26" s="39">
        <f t="shared" si="5"/>
        <v>8.6001524730609055E-2</v>
      </c>
      <c r="V26" s="33">
        <f t="shared" si="6"/>
        <v>4.0000000531383514E-3</v>
      </c>
      <c r="W26" s="140"/>
      <c r="X26" s="82">
        <f t="shared" si="13"/>
        <v>7725</v>
      </c>
      <c r="Y26" s="41">
        <f t="shared" si="7"/>
        <v>14795800.063906906</v>
      </c>
      <c r="Z26" s="41">
        <f t="shared" si="8"/>
        <v>311561.32014430402</v>
      </c>
      <c r="AA26" s="41">
        <f t="shared" si="9"/>
        <v>15782.684834841761</v>
      </c>
      <c r="AB26" s="42">
        <f t="shared" si="10"/>
        <v>12130.951992381701</v>
      </c>
      <c r="AD26" s="40">
        <f t="shared" si="11"/>
        <v>15143000.020878432</v>
      </c>
      <c r="AE26" s="119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0"/>
      <c r="I27" s="146">
        <f>'[2]Szenario 1'!$F27</f>
        <v>7</v>
      </c>
      <c r="J27" s="147">
        <f>'[2]Szenario 2'!$F27</f>
        <v>16</v>
      </c>
      <c r="K27" s="148">
        <f>'[2]Szenario 3'!$F27</f>
        <v>25</v>
      </c>
      <c r="L27" s="140"/>
      <c r="M27" s="23">
        <f>'[3]E-Auto'!$E25*(1/100)</f>
        <v>0.40985709677419369</v>
      </c>
      <c r="O27" s="31">
        <f t="shared" si="1"/>
        <v>15088.865</v>
      </c>
      <c r="P27" s="35">
        <f t="shared" si="2"/>
        <v>1578.3010820999998</v>
      </c>
      <c r="Q27" s="140"/>
      <c r="R27" s="28">
        <f t="shared" si="3"/>
        <v>1</v>
      </c>
      <c r="S27" s="33">
        <f t="shared" si="4"/>
        <v>1</v>
      </c>
      <c r="T27" s="140"/>
      <c r="U27" s="39">
        <f t="shared" si="5"/>
        <v>8.6001599857425989E-2</v>
      </c>
      <c r="V27" s="33">
        <f t="shared" si="6"/>
        <v>4.000000055729252E-3</v>
      </c>
      <c r="W27" s="140"/>
      <c r="X27" s="82">
        <f t="shared" si="13"/>
        <v>7725</v>
      </c>
      <c r="Y27" s="41">
        <f t="shared" si="7"/>
        <v>14974788.991076253</v>
      </c>
      <c r="Z27" s="41">
        <f t="shared" si="8"/>
        <v>315329.35933959804</v>
      </c>
      <c r="AA27" s="41">
        <f t="shared" si="9"/>
        <v>15535.343922503629</v>
      </c>
      <c r="AB27" s="42">
        <f t="shared" si="10"/>
        <v>12276.906809570648</v>
      </c>
      <c r="AD27" s="40">
        <f t="shared" si="11"/>
        <v>15325655.601147925</v>
      </c>
      <c r="AE27" s="119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0"/>
      <c r="I28" s="146">
        <f>'[2]Szenario 1'!$F28</f>
        <v>7</v>
      </c>
      <c r="J28" s="147">
        <f>'[2]Szenario 2'!$F28</f>
        <v>16</v>
      </c>
      <c r="K28" s="148">
        <f>'[2]Szenario 3'!$F28</f>
        <v>25</v>
      </c>
      <c r="L28" s="140"/>
      <c r="M28" s="23">
        <f>'[3]E-Auto'!$E26*(1/100)</f>
        <v>0.43868903225806466</v>
      </c>
      <c r="O28" s="31">
        <f t="shared" si="1"/>
        <v>15269.21</v>
      </c>
      <c r="P28" s="35">
        <f t="shared" si="2"/>
        <v>1596.9740033999999</v>
      </c>
      <c r="Q28" s="140"/>
      <c r="R28" s="28">
        <f t="shared" si="3"/>
        <v>1</v>
      </c>
      <c r="S28" s="33">
        <f t="shared" si="4"/>
        <v>1</v>
      </c>
      <c r="T28" s="140"/>
      <c r="U28" s="39">
        <f t="shared" si="5"/>
        <v>8.6001677726877432E-2</v>
      </c>
      <c r="V28" s="33">
        <f t="shared" si="6"/>
        <v>4.0000000584137635E-3</v>
      </c>
      <c r="W28" s="140"/>
      <c r="X28" s="82">
        <f t="shared" si="13"/>
        <v>7725</v>
      </c>
      <c r="Y28" s="41">
        <f t="shared" si="7"/>
        <v>15153778.711795028</v>
      </c>
      <c r="Z28" s="41">
        <f t="shared" si="8"/>
        <v>319097.39853489195</v>
      </c>
      <c r="AA28" s="41">
        <f t="shared" si="9"/>
        <v>15277.526663863819</v>
      </c>
      <c r="AB28" s="42">
        <f t="shared" si="10"/>
        <v>12422.861626759599</v>
      </c>
      <c r="AD28" s="40">
        <f t="shared" si="11"/>
        <v>15508301.498620544</v>
      </c>
      <c r="AE28" s="119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0"/>
      <c r="I29" s="146">
        <f>'[2]Szenario 1'!$F29</f>
        <v>7</v>
      </c>
      <c r="J29" s="147">
        <f>'[2]Szenario 2'!$F29</f>
        <v>16</v>
      </c>
      <c r="K29" s="148">
        <f>'[2]Szenario 3'!$F29</f>
        <v>25</v>
      </c>
      <c r="L29" s="140"/>
      <c r="M29" s="23">
        <f>'[3]E-Auto'!$E27*(1/100)</f>
        <v>0.46752096774193563</v>
      </c>
      <c r="O29" s="31">
        <f t="shared" si="1"/>
        <v>15449.555</v>
      </c>
      <c r="P29" s="35">
        <f t="shared" si="2"/>
        <v>1615.6469247</v>
      </c>
      <c r="Q29" s="140"/>
      <c r="R29" s="28">
        <f t="shared" si="3"/>
        <v>1</v>
      </c>
      <c r="S29" s="33">
        <f t="shared" si="4"/>
        <v>1</v>
      </c>
      <c r="T29" s="140"/>
      <c r="U29" s="39">
        <f t="shared" si="5"/>
        <v>8.6001758404914572E-2</v>
      </c>
      <c r="V29" s="33">
        <f t="shared" si="6"/>
        <v>4.0000000611941124E-3</v>
      </c>
      <c r="W29" s="140"/>
      <c r="X29" s="82">
        <f t="shared" si="13"/>
        <v>7725</v>
      </c>
      <c r="Y29" s="41">
        <f t="shared" si="7"/>
        <v>15332769.254857244</v>
      </c>
      <c r="Z29" s="41">
        <f t="shared" si="8"/>
        <v>322865.43773018598</v>
      </c>
      <c r="AA29" s="41">
        <f t="shared" si="9"/>
        <v>15009.233058922351</v>
      </c>
      <c r="AB29" s="42">
        <f t="shared" si="10"/>
        <v>12568.816443948546</v>
      </c>
      <c r="AD29" s="40">
        <f t="shared" si="11"/>
        <v>15690937.7420903</v>
      </c>
      <c r="AE29" s="119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0"/>
      <c r="I30" s="146">
        <f>'[2]Szenario 1'!$F30</f>
        <v>7</v>
      </c>
      <c r="J30" s="147">
        <f>'[2]Szenario 2'!$F30</f>
        <v>16</v>
      </c>
      <c r="K30" s="148">
        <f>'[2]Szenario 3'!$F30</f>
        <v>25</v>
      </c>
      <c r="L30" s="140"/>
      <c r="M30" s="23">
        <f>'[3]E-Auto'!$E28*(1/100)</f>
        <v>0.49635290322580661</v>
      </c>
      <c r="O30" s="31">
        <f t="shared" si="1"/>
        <v>15629.9</v>
      </c>
      <c r="P30" s="35">
        <f t="shared" si="2"/>
        <v>1634.3198459999999</v>
      </c>
      <c r="Q30" s="140"/>
      <c r="R30" s="28">
        <f t="shared" si="3"/>
        <v>1</v>
      </c>
      <c r="S30" s="33">
        <f t="shared" si="4"/>
        <v>1</v>
      </c>
      <c r="T30" s="140"/>
      <c r="U30" s="39">
        <f t="shared" si="5"/>
        <v>8.6001841958272221E-2</v>
      </c>
      <c r="V30" s="33">
        <f t="shared" si="6"/>
        <v>4.000000064072552E-3</v>
      </c>
      <c r="W30" s="140"/>
      <c r="X30" s="82">
        <f t="shared" si="13"/>
        <v>7725</v>
      </c>
      <c r="Y30" s="41">
        <f t="shared" si="7"/>
        <v>15511760.649745187</v>
      </c>
      <c r="Z30" s="41">
        <f t="shared" si="8"/>
        <v>326633.47692548</v>
      </c>
      <c r="AA30" s="41">
        <f t="shared" si="9"/>
        <v>14730.463107679212</v>
      </c>
      <c r="AB30" s="42">
        <f t="shared" si="10"/>
        <v>12714.771261137495</v>
      </c>
      <c r="AD30" s="40">
        <f t="shared" si="11"/>
        <v>15873564.361039482</v>
      </c>
      <c r="AE30" s="119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0"/>
      <c r="I31" s="146">
        <f>'[2]Szenario 1'!$F31</f>
        <v>7</v>
      </c>
      <c r="J31" s="147">
        <f>'[2]Szenario 2'!$F31</f>
        <v>16</v>
      </c>
      <c r="K31" s="148">
        <f>'[2]Szenario 3'!$F31</f>
        <v>25</v>
      </c>
      <c r="L31" s="140"/>
      <c r="M31" s="23">
        <f>'[3]E-Auto'!$E29*(1/100)</f>
        <v>0.52518483870967758</v>
      </c>
      <c r="O31" s="31">
        <f t="shared" si="1"/>
        <v>15810.244999999999</v>
      </c>
      <c r="P31" s="35">
        <f t="shared" si="2"/>
        <v>1652.9927672999997</v>
      </c>
      <c r="Q31" s="140"/>
      <c r="R31" s="28">
        <f t="shared" si="3"/>
        <v>1</v>
      </c>
      <c r="S31" s="33">
        <f t="shared" si="4"/>
        <v>1</v>
      </c>
      <c r="T31" s="140"/>
      <c r="U31" s="39">
        <f t="shared" si="5"/>
        <v>8.6001928454468732E-2</v>
      </c>
      <c r="V31" s="33">
        <f t="shared" si="6"/>
        <v>4.0000000670513637E-3</v>
      </c>
      <c r="W31" s="140"/>
      <c r="X31" s="82">
        <f t="shared" si="13"/>
        <v>7725</v>
      </c>
      <c r="Y31" s="41">
        <f t="shared" si="7"/>
        <v>15690752.926637519</v>
      </c>
      <c r="Z31" s="41">
        <f t="shared" si="8"/>
        <v>330401.51612077397</v>
      </c>
      <c r="AA31" s="41">
        <f t="shared" si="9"/>
        <v>14441.216810134401</v>
      </c>
      <c r="AB31" s="42">
        <f t="shared" si="10"/>
        <v>12860.726078326443</v>
      </c>
      <c r="AD31" s="40">
        <f t="shared" si="11"/>
        <v>16056181.385646755</v>
      </c>
      <c r="AE31" s="119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0"/>
      <c r="I32" s="146">
        <f>'[2]Szenario 1'!$F32</f>
        <v>7</v>
      </c>
      <c r="J32" s="147">
        <f>'[2]Szenario 2'!$F32</f>
        <v>16</v>
      </c>
      <c r="K32" s="148">
        <f>'[2]Szenario 3'!$F32</f>
        <v>25</v>
      </c>
      <c r="L32" s="140"/>
      <c r="M32" s="23">
        <f>'[3]E-Auto'!$E30*(1/100)</f>
        <v>0.55401677419354856</v>
      </c>
      <c r="O32" s="31">
        <f t="shared" si="1"/>
        <v>15990.59</v>
      </c>
      <c r="P32" s="35">
        <f t="shared" si="2"/>
        <v>1671.6656885999998</v>
      </c>
      <c r="Q32" s="140"/>
      <c r="R32" s="28">
        <f t="shared" si="3"/>
        <v>1</v>
      </c>
      <c r="S32" s="33">
        <f t="shared" si="4"/>
        <v>1</v>
      </c>
      <c r="T32" s="140"/>
      <c r="U32" s="39">
        <f t="shared" si="5"/>
        <v>8.6002017961806065E-2</v>
      </c>
      <c r="V32" s="33">
        <f t="shared" si="6"/>
        <v>4.0000000701328553E-3</v>
      </c>
      <c r="W32" s="140"/>
      <c r="X32" s="82">
        <f t="shared" si="13"/>
        <v>7725</v>
      </c>
      <c r="Y32" s="41">
        <f t="shared" si="7"/>
        <v>15869746.116417419</v>
      </c>
      <c r="Z32" s="41">
        <f t="shared" si="8"/>
        <v>334169.555316068</v>
      </c>
      <c r="AA32" s="41">
        <f t="shared" si="9"/>
        <v>14141.494166287925</v>
      </c>
      <c r="AB32" s="42">
        <f t="shared" si="10"/>
        <v>13006.680895515396</v>
      </c>
      <c r="AD32" s="40">
        <f t="shared" si="11"/>
        <v>16238788.846795291</v>
      </c>
      <c r="AE32" s="119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0"/>
      <c r="I33" s="146">
        <f>'[2]Szenario 1'!$F33</f>
        <v>7</v>
      </c>
      <c r="J33" s="147">
        <f>'[2]Szenario 2'!$F33</f>
        <v>16</v>
      </c>
      <c r="K33" s="148">
        <f>'[2]Szenario 3'!$F33</f>
        <v>25</v>
      </c>
      <c r="L33" s="140"/>
      <c r="M33" s="23">
        <f>'[3]E-Auto'!$E31*(1/100)</f>
        <v>0.58284870967741953</v>
      </c>
      <c r="O33" s="31">
        <f t="shared" si="1"/>
        <v>16170.934999999999</v>
      </c>
      <c r="P33" s="35">
        <f t="shared" si="2"/>
        <v>1690.3386098999999</v>
      </c>
      <c r="Q33" s="140"/>
      <c r="R33" s="28">
        <f t="shared" si="3"/>
        <v>1</v>
      </c>
      <c r="S33" s="33">
        <f t="shared" si="4"/>
        <v>1</v>
      </c>
      <c r="T33" s="140"/>
      <c r="U33" s="39">
        <f t="shared" si="5"/>
        <v>8.6002110549369737E-2</v>
      </c>
      <c r="V33" s="33">
        <f t="shared" si="6"/>
        <v>4.0000000733193567E-3</v>
      </c>
      <c r="W33" s="140"/>
      <c r="X33" s="82">
        <f t="shared" si="13"/>
        <v>7725</v>
      </c>
      <c r="Y33" s="41">
        <f t="shared" si="7"/>
        <v>16048740.250680698</v>
      </c>
      <c r="Z33" s="41">
        <f t="shared" si="8"/>
        <v>337937.59451136197</v>
      </c>
      <c r="AA33" s="41">
        <f t="shared" si="9"/>
        <v>13831.295176139774</v>
      </c>
      <c r="AB33" s="42">
        <f t="shared" si="10"/>
        <v>13152.635712704341</v>
      </c>
      <c r="AD33" s="40">
        <f t="shared" si="11"/>
        <v>16421386.776080903</v>
      </c>
      <c r="AE33" s="119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0"/>
      <c r="I34" s="146">
        <f>'[2]Szenario 1'!$F34</f>
        <v>7</v>
      </c>
      <c r="J34" s="147">
        <f>'[2]Szenario 2'!$F34</f>
        <v>16</v>
      </c>
      <c r="K34" s="148">
        <f>'[2]Szenario 3'!$F34</f>
        <v>25</v>
      </c>
      <c r="L34" s="140"/>
      <c r="M34" s="23">
        <f>'[3]E-Auto'!$E32*(1/100)</f>
        <v>0.6116806451612905</v>
      </c>
      <c r="O34" s="31">
        <f t="shared" si="1"/>
        <v>16351.279999999999</v>
      </c>
      <c r="P34" s="35">
        <f t="shared" si="2"/>
        <v>1709.0115311999998</v>
      </c>
      <c r="Q34" s="140"/>
      <c r="R34" s="28">
        <f t="shared" si="3"/>
        <v>1</v>
      </c>
      <c r="S34" s="33">
        <f t="shared" si="4"/>
        <v>1</v>
      </c>
      <c r="T34" s="140"/>
      <c r="U34" s="39">
        <f t="shared" si="5"/>
        <v>8.6002206287028871E-2</v>
      </c>
      <c r="V34" s="33">
        <f t="shared" si="6"/>
        <v>4.0000000766132306E-3</v>
      </c>
      <c r="W34" s="140"/>
      <c r="X34" s="82">
        <f t="shared" si="13"/>
        <v>7725</v>
      </c>
      <c r="Y34" s="41">
        <f t="shared" si="7"/>
        <v>16227735.361743959</v>
      </c>
      <c r="Z34" s="41">
        <f t="shared" si="8"/>
        <v>341705.63370665599</v>
      </c>
      <c r="AA34" s="41">
        <f t="shared" si="9"/>
        <v>13510.619839689958</v>
      </c>
      <c r="AB34" s="42">
        <f t="shared" si="10"/>
        <v>13298.59052989329</v>
      </c>
      <c r="AD34" s="40">
        <f t="shared" si="11"/>
        <v>16603975.205820197</v>
      </c>
      <c r="AE34" s="119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0"/>
      <c r="I35" s="146">
        <f>'[2]Szenario 1'!$F35</f>
        <v>7</v>
      </c>
      <c r="J35" s="147">
        <f>'[2]Szenario 2'!$F35</f>
        <v>16</v>
      </c>
      <c r="K35" s="148">
        <f>'[2]Szenario 3'!$F35</f>
        <v>25</v>
      </c>
      <c r="L35" s="140"/>
      <c r="M35" s="23">
        <f>'[3]E-Auto'!$E33*(1/100)</f>
        <v>0.64051258064516148</v>
      </c>
      <c r="O35" s="31">
        <f t="shared" si="1"/>
        <v>16531.625</v>
      </c>
      <c r="P35" s="35">
        <f t="shared" si="2"/>
        <v>1727.6844524999999</v>
      </c>
      <c r="Q35" s="140"/>
      <c r="R35" s="28">
        <f t="shared" si="3"/>
        <v>1</v>
      </c>
      <c r="S35" s="33">
        <f t="shared" si="4"/>
        <v>1</v>
      </c>
      <c r="T35" s="140"/>
      <c r="U35" s="39">
        <f t="shared" si="5"/>
        <v>8.6002305245436131E-2</v>
      </c>
      <c r="V35" s="33">
        <f t="shared" si="6"/>
        <v>4.0000000800168595E-3</v>
      </c>
      <c r="W35" s="140"/>
      <c r="X35" s="82">
        <f t="shared" si="13"/>
        <v>7725</v>
      </c>
      <c r="Y35" s="41">
        <f t="shared" si="7"/>
        <v>16406731.482652677</v>
      </c>
      <c r="Z35" s="41">
        <f t="shared" si="8"/>
        <v>345473.67290194996</v>
      </c>
      <c r="AA35" s="41">
        <f t="shared" si="9"/>
        <v>13179.468156938474</v>
      </c>
      <c r="AB35" s="42">
        <f t="shared" si="10"/>
        <v>13444.545347082241</v>
      </c>
      <c r="AD35" s="40">
        <f t="shared" si="11"/>
        <v>16786554.169058651</v>
      </c>
      <c r="AE35" s="119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0"/>
      <c r="I36" s="146">
        <f>'[2]Szenario 1'!$F36</f>
        <v>7</v>
      </c>
      <c r="J36" s="147">
        <f>'[2]Szenario 2'!$F36</f>
        <v>16</v>
      </c>
      <c r="K36" s="148">
        <f>'[2]Szenario 3'!$F36</f>
        <v>25</v>
      </c>
      <c r="L36" s="140"/>
      <c r="M36" s="23">
        <f>'[3]E-Auto'!$E34*(1/100)</f>
        <v>0.66934451612903245</v>
      </c>
      <c r="O36" s="31">
        <f t="shared" si="1"/>
        <v>16711.97</v>
      </c>
      <c r="P36" s="35">
        <f t="shared" si="2"/>
        <v>1746.3573738</v>
      </c>
      <c r="Q36" s="140"/>
      <c r="R36" s="28">
        <f t="shared" si="3"/>
        <v>1</v>
      </c>
      <c r="S36" s="33">
        <f t="shared" si="4"/>
        <v>1</v>
      </c>
      <c r="T36" s="140"/>
      <c r="U36" s="39">
        <f t="shared" si="5"/>
        <v>8.6002407496027791E-2</v>
      </c>
      <c r="V36" s="33">
        <f t="shared" si="6"/>
        <v>4.0000000835326566E-3</v>
      </c>
      <c r="W36" s="140"/>
      <c r="X36" s="82">
        <f t="shared" si="13"/>
        <v>7725</v>
      </c>
      <c r="Y36" s="41">
        <f t="shared" si="7"/>
        <v>16585728.647189382</v>
      </c>
      <c r="Z36" s="41">
        <f t="shared" si="8"/>
        <v>349241.71209724405</v>
      </c>
      <c r="AA36" s="41">
        <f t="shared" si="9"/>
        <v>12837.84012788532</v>
      </c>
      <c r="AB36" s="42">
        <f t="shared" si="10"/>
        <v>13590.50016427119</v>
      </c>
      <c r="AD36" s="40">
        <f t="shared" si="11"/>
        <v>16969123.699578781</v>
      </c>
      <c r="AE36" s="119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0"/>
      <c r="I37" s="146">
        <f>'[2]Szenario 1'!$F37</f>
        <v>7</v>
      </c>
      <c r="J37" s="147">
        <f>'[2]Szenario 2'!$F37</f>
        <v>16</v>
      </c>
      <c r="K37" s="148">
        <f>'[2]Szenario 3'!$F37</f>
        <v>25</v>
      </c>
      <c r="L37" s="140"/>
      <c r="M37" s="23">
        <f>'[3]E-Auto'!$E35*(1/100)</f>
        <v>0.69817645161290343</v>
      </c>
      <c r="O37" s="31">
        <f t="shared" si="1"/>
        <v>16892.314999999999</v>
      </c>
      <c r="P37" s="35">
        <f t="shared" si="2"/>
        <v>1765.0302950999996</v>
      </c>
      <c r="Q37" s="140"/>
      <c r="R37" s="28">
        <f t="shared" si="3"/>
        <v>1</v>
      </c>
      <c r="S37" s="33">
        <f t="shared" si="4"/>
        <v>1</v>
      </c>
      <c r="T37" s="140"/>
      <c r="U37" s="39">
        <f t="shared" si="5"/>
        <v>8.6002513111023707E-2</v>
      </c>
      <c r="V37" s="33">
        <f t="shared" si="6"/>
        <v>4.0000000871630581E-3</v>
      </c>
      <c r="W37" s="140"/>
      <c r="X37" s="82">
        <f t="shared" si="13"/>
        <v>7725</v>
      </c>
      <c r="Y37" s="41">
        <f t="shared" si="7"/>
        <v>16764726.889881741</v>
      </c>
      <c r="Z37" s="41">
        <f t="shared" si="8"/>
        <v>353009.75129253796</v>
      </c>
      <c r="AA37" s="41">
        <f t="shared" si="9"/>
        <v>12485.735752530494</v>
      </c>
      <c r="AB37" s="42">
        <f t="shared" si="10"/>
        <v>13736.454981460138</v>
      </c>
      <c r="AD37" s="40">
        <f t="shared" si="11"/>
        <v>17151683.831908271</v>
      </c>
      <c r="AE37" s="119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0"/>
      <c r="I38" s="146">
        <f>'[2]Szenario 1'!$F38</f>
        <v>7</v>
      </c>
      <c r="J38" s="147">
        <f>'[2]Szenario 2'!$F38</f>
        <v>16</v>
      </c>
      <c r="K38" s="148">
        <f>'[2]Szenario 3'!$F38</f>
        <v>25</v>
      </c>
      <c r="L38" s="140"/>
      <c r="M38" s="23">
        <f>'[3]E-Auto'!$E36*(1/100)</f>
        <v>0.7270083870967744</v>
      </c>
      <c r="O38" s="31">
        <f t="shared" si="1"/>
        <v>17072.66</v>
      </c>
      <c r="P38" s="35">
        <f t="shared" si="2"/>
        <v>1783.7032164</v>
      </c>
      <c r="Q38" s="140"/>
      <c r="R38" s="28">
        <f t="shared" si="3"/>
        <v>1</v>
      </c>
      <c r="S38" s="33">
        <f t="shared" si="4"/>
        <v>1</v>
      </c>
      <c r="T38" s="140"/>
      <c r="U38" s="39">
        <f t="shared" si="5"/>
        <v>8.6002622163427273E-2</v>
      </c>
      <c r="V38" s="33">
        <f t="shared" si="6"/>
        <v>4.0000000909105292E-3</v>
      </c>
      <c r="W38" s="140"/>
      <c r="X38" s="82">
        <f t="shared" si="13"/>
        <v>7725</v>
      </c>
      <c r="Y38" s="41">
        <f t="shared" si="7"/>
        <v>16943726.246010721</v>
      </c>
      <c r="Z38" s="41">
        <f t="shared" si="8"/>
        <v>356777.79048783192</v>
      </c>
      <c r="AA38" s="41">
        <f t="shared" si="9"/>
        <v>12123.155030874002</v>
      </c>
      <c r="AB38" s="42">
        <f t="shared" si="10"/>
        <v>13882.409798649089</v>
      </c>
      <c r="AD38" s="40">
        <f t="shared" si="11"/>
        <v>17334234.601328075</v>
      </c>
      <c r="AE38" s="119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0"/>
      <c r="I39" s="146">
        <f>'[2]Szenario 1'!$F39</f>
        <v>7</v>
      </c>
      <c r="J39" s="147">
        <f>'[2]Szenario 2'!$F39</f>
        <v>16</v>
      </c>
      <c r="K39" s="148">
        <f>'[2]Szenario 3'!$F39</f>
        <v>25</v>
      </c>
      <c r="L39" s="140"/>
      <c r="M39" s="23">
        <f>'[3]E-Auto'!$E37*(1/100)</f>
        <v>0.75584032258064537</v>
      </c>
      <c r="O39" s="31">
        <f t="shared" si="1"/>
        <v>17253.005000000001</v>
      </c>
      <c r="P39" s="35">
        <f t="shared" si="2"/>
        <v>1802.3761377000001</v>
      </c>
      <c r="Q39" s="140"/>
      <c r="R39" s="28">
        <f t="shared" si="3"/>
        <v>1</v>
      </c>
      <c r="S39" s="33">
        <f t="shared" si="4"/>
        <v>1</v>
      </c>
      <c r="T39" s="140"/>
      <c r="U39" s="39">
        <f t="shared" si="5"/>
        <v>8.6002734727025507E-2</v>
      </c>
      <c r="V39" s="33">
        <f t="shared" si="6"/>
        <v>4.0000000947775591E-3</v>
      </c>
      <c r="W39" s="140"/>
      <c r="X39" s="82">
        <f t="shared" si="13"/>
        <v>7725</v>
      </c>
      <c r="Y39" s="41">
        <f t="shared" si="7"/>
        <v>17122726.751618706</v>
      </c>
      <c r="Z39" s="41">
        <f t="shared" si="8"/>
        <v>360545.82968312601</v>
      </c>
      <c r="AA39" s="41">
        <f t="shared" si="9"/>
        <v>11750.097962915843</v>
      </c>
      <c r="AB39" s="42">
        <f t="shared" si="10"/>
        <v>14028.364615838038</v>
      </c>
      <c r="AD39" s="40">
        <f t="shared" si="11"/>
        <v>17516776.043880586</v>
      </c>
      <c r="AE39" s="119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0"/>
      <c r="I40" s="146">
        <f>'[2]Szenario 1'!$F40</f>
        <v>7</v>
      </c>
      <c r="J40" s="147">
        <f>'[2]Szenario 2'!$F40</f>
        <v>16</v>
      </c>
      <c r="K40" s="148">
        <f>'[2]Szenario 3'!$F40</f>
        <v>25</v>
      </c>
      <c r="L40" s="140"/>
      <c r="M40" s="23">
        <f>'[3]E-Auto'!$E38*(1/100)</f>
        <v>0.78467225806451635</v>
      </c>
      <c r="O40" s="31">
        <f t="shared" si="1"/>
        <v>17433.349999999999</v>
      </c>
      <c r="P40" s="35">
        <f t="shared" si="2"/>
        <v>1821.0490589999997</v>
      </c>
      <c r="Q40" s="140"/>
      <c r="R40" s="28">
        <f t="shared" si="3"/>
        <v>1</v>
      </c>
      <c r="S40" s="33">
        <f t="shared" si="4"/>
        <v>1</v>
      </c>
      <c r="T40" s="140"/>
      <c r="U40" s="39">
        <f t="shared" si="5"/>
        <v>8.6002850876388995E-2</v>
      </c>
      <c r="V40" s="33">
        <f t="shared" si="6"/>
        <v>4.0000000987666642E-3</v>
      </c>
      <c r="W40" s="140"/>
      <c r="X40" s="82">
        <f t="shared" si="13"/>
        <v>7725</v>
      </c>
      <c r="Y40" s="41">
        <f t="shared" si="7"/>
        <v>17301728.443517599</v>
      </c>
      <c r="Z40" s="41">
        <f t="shared" si="8"/>
        <v>364313.86887841998</v>
      </c>
      <c r="AA40" s="41">
        <f t="shared" si="9"/>
        <v>11366.564548656008</v>
      </c>
      <c r="AB40" s="42">
        <f t="shared" si="10"/>
        <v>14174.319433026987</v>
      </c>
      <c r="AD40" s="40">
        <f t="shared" si="11"/>
        <v>17699308.196377702</v>
      </c>
      <c r="AE40" s="119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0"/>
      <c r="I41" s="146">
        <f>'[2]Szenario 1'!$F41</f>
        <v>7</v>
      </c>
      <c r="J41" s="147">
        <f>'[2]Szenario 2'!$F41</f>
        <v>16</v>
      </c>
      <c r="K41" s="148">
        <f>'[2]Szenario 3'!$F41</f>
        <v>25</v>
      </c>
      <c r="L41" s="140"/>
      <c r="M41" s="23">
        <f>'[3]E-Auto'!$E39*(1/100)</f>
        <v>0.81350419354838732</v>
      </c>
      <c r="O41" s="31">
        <f t="shared" si="1"/>
        <v>17613.695</v>
      </c>
      <c r="P41" s="35">
        <f t="shared" si="2"/>
        <v>1839.7219802999998</v>
      </c>
      <c r="Q41" s="140"/>
      <c r="R41" s="28">
        <f t="shared" si="3"/>
        <v>1</v>
      </c>
      <c r="S41" s="33">
        <f t="shared" si="4"/>
        <v>1</v>
      </c>
      <c r="T41" s="140"/>
      <c r="U41" s="39">
        <f t="shared" si="5"/>
        <v>8.6002970686871863E-2</v>
      </c>
      <c r="V41" s="33">
        <f t="shared" si="6"/>
        <v>4.0000001028803875E-3</v>
      </c>
      <c r="W41" s="140"/>
      <c r="X41" s="82">
        <f t="shared" si="13"/>
        <v>7725</v>
      </c>
      <c r="Y41" s="41">
        <f t="shared" si="7"/>
        <v>17480731.359297018</v>
      </c>
      <c r="Z41" s="41">
        <f t="shared" si="8"/>
        <v>368081.908073714</v>
      </c>
      <c r="AA41" s="41">
        <f t="shared" si="9"/>
        <v>10972.554788094511</v>
      </c>
      <c r="AB41" s="42">
        <f t="shared" si="10"/>
        <v>14320.274250215934</v>
      </c>
      <c r="AD41" s="40">
        <f t="shared" si="11"/>
        <v>17881831.096409041</v>
      </c>
      <c r="AE41" s="119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0"/>
      <c r="I42" s="146">
        <f>'[2]Szenario 1'!$F42</f>
        <v>7</v>
      </c>
      <c r="J42" s="147">
        <f>'[2]Szenario 2'!$F42</f>
        <v>16</v>
      </c>
      <c r="K42" s="148">
        <f>'[2]Szenario 3'!$F42</f>
        <v>25</v>
      </c>
      <c r="L42" s="140"/>
      <c r="M42" s="23">
        <f>'[3]E-Auto'!$E40*(1/100)</f>
        <v>0.8423361290322583</v>
      </c>
      <c r="O42" s="31">
        <f t="shared" si="1"/>
        <v>17794.04</v>
      </c>
      <c r="P42" s="35">
        <f t="shared" si="2"/>
        <v>1858.3949015999999</v>
      </c>
      <c r="Q42" s="140"/>
      <c r="R42" s="28">
        <f t="shared" si="3"/>
        <v>1</v>
      </c>
      <c r="S42" s="33">
        <f t="shared" si="4"/>
        <v>1</v>
      </c>
      <c r="T42" s="140"/>
      <c r="U42" s="39">
        <f t="shared" si="5"/>
        <v>8.6003094234611888E-2</v>
      </c>
      <c r="V42" s="33">
        <f t="shared" si="6"/>
        <v>4.000000107121298E-3</v>
      </c>
      <c r="W42" s="140"/>
      <c r="X42" s="82">
        <f t="shared" si="13"/>
        <v>7725</v>
      </c>
      <c r="Y42" s="41">
        <f t="shared" si="7"/>
        <v>17659735.537332356</v>
      </c>
      <c r="Z42" s="41">
        <f t="shared" si="8"/>
        <v>371849.94726900797</v>
      </c>
      <c r="AA42" s="41">
        <f t="shared" si="9"/>
        <v>10568.068681231342</v>
      </c>
      <c r="AB42" s="42">
        <f t="shared" si="10"/>
        <v>14466.229067404887</v>
      </c>
      <c r="AD42" s="40">
        <f t="shared" si="11"/>
        <v>18064344.78235</v>
      </c>
      <c r="AE42" s="119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0"/>
      <c r="I43" s="146">
        <f>'[2]Szenario 1'!$F43</f>
        <v>7</v>
      </c>
      <c r="J43" s="147">
        <f>'[2]Szenario 2'!$F43</f>
        <v>16</v>
      </c>
      <c r="K43" s="148">
        <f>'[2]Szenario 3'!$F43</f>
        <v>25</v>
      </c>
      <c r="L43" s="140"/>
      <c r="M43" s="23">
        <f>'[3]E-Auto'!$E41*(1/100)</f>
        <v>0.87116806451612927</v>
      </c>
      <c r="O43" s="31">
        <f t="shared" si="1"/>
        <v>17974.385000000002</v>
      </c>
      <c r="P43" s="35">
        <f t="shared" si="2"/>
        <v>1877.0678229</v>
      </c>
      <c r="Q43" s="140"/>
      <c r="R43" s="28">
        <f t="shared" si="3"/>
        <v>1</v>
      </c>
      <c r="S43" s="33">
        <f t="shared" si="4"/>
        <v>1</v>
      </c>
      <c r="T43" s="140"/>
      <c r="U43" s="39">
        <f t="shared" si="5"/>
        <v>8.6003221596530358E-2</v>
      </c>
      <c r="V43" s="33">
        <f t="shared" si="6"/>
        <v>4.0000001114919893E-3</v>
      </c>
      <c r="W43" s="140"/>
      <c r="X43" s="82">
        <f t="shared" si="13"/>
        <v>7725</v>
      </c>
      <c r="Y43" s="41">
        <f t="shared" si="7"/>
        <v>17838741.016792946</v>
      </c>
      <c r="Z43" s="41">
        <f t="shared" si="8"/>
        <v>375617.98646430206</v>
      </c>
      <c r="AA43" s="41">
        <f t="shared" si="9"/>
        <v>10153.106228066506</v>
      </c>
      <c r="AB43" s="42">
        <f t="shared" si="10"/>
        <v>14612.183884593835</v>
      </c>
      <c r="AD43" s="40">
        <f t="shared" si="11"/>
        <v>18246849.293369908</v>
      </c>
      <c r="AE43" s="119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0"/>
      <c r="I44" s="146">
        <f>'[2]Szenario 1'!$F44</f>
        <v>7</v>
      </c>
      <c r="J44" s="147">
        <f>'[2]Szenario 2'!$F44</f>
        <v>16</v>
      </c>
      <c r="K44" s="148">
        <f>'[2]Szenario 3'!$F44</f>
        <v>25</v>
      </c>
      <c r="L44" s="140"/>
      <c r="M44" s="23">
        <f>'[3]E-Auto'!$E42*(1/100)</f>
        <v>0.9</v>
      </c>
      <c r="O44" s="31">
        <f t="shared" si="1"/>
        <v>18154.73</v>
      </c>
      <c r="P44" s="35">
        <f t="shared" si="2"/>
        <v>1895.7407441999999</v>
      </c>
      <c r="Q44" s="140"/>
      <c r="R44" s="28">
        <f t="shared" si="3"/>
        <v>1</v>
      </c>
      <c r="S44" s="33">
        <f t="shared" si="4"/>
        <v>1</v>
      </c>
      <c r="T44" s="140"/>
      <c r="U44" s="39">
        <f t="shared" si="5"/>
        <v>8.6003352850332171E-2</v>
      </c>
      <c r="V44" s="33">
        <f t="shared" si="6"/>
        <v>4.0000001159950825E-3</v>
      </c>
      <c r="W44" s="140"/>
      <c r="X44" s="82">
        <f t="shared" si="13"/>
        <v>7725</v>
      </c>
      <c r="Y44" s="41">
        <f t="shared" si="7"/>
        <v>18017747.837650169</v>
      </c>
      <c r="Z44" s="41">
        <f t="shared" si="8"/>
        <v>379386.02565959602</v>
      </c>
      <c r="AA44" s="41">
        <f t="shared" si="9"/>
        <v>9727.6674285999998</v>
      </c>
      <c r="AB44" s="42">
        <f t="shared" si="10"/>
        <v>14758.138701782784</v>
      </c>
      <c r="AD44" s="40">
        <f t="shared" si="11"/>
        <v>18429344.669440147</v>
      </c>
      <c r="AE44" s="119"/>
      <c r="AF44" s="84" t="s">
        <v>44</v>
      </c>
      <c r="AG44" s="85"/>
      <c r="AH44" s="86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0"/>
      <c r="I45" s="146">
        <f>'[2]Szenario 1'!$F45</f>
        <v>7</v>
      </c>
      <c r="J45" s="147">
        <f>'[2]Szenario 2'!$F45</f>
        <v>16</v>
      </c>
      <c r="K45" s="148">
        <f>'[2]Szenario 3'!$F45</f>
        <v>25</v>
      </c>
      <c r="L45" s="140"/>
      <c r="M45" s="23">
        <f>'[3]E-Auto'!$E43*(1/100)</f>
        <v>0.928831935483871</v>
      </c>
      <c r="O45" s="31">
        <f t="shared" si="1"/>
        <v>18335.075000000001</v>
      </c>
      <c r="P45" s="35">
        <f t="shared" si="2"/>
        <v>1914.4136655</v>
      </c>
      <c r="Q45" s="140"/>
      <c r="R45" s="28">
        <f t="shared" si="3"/>
        <v>1</v>
      </c>
      <c r="S45" s="33">
        <f t="shared" si="4"/>
        <v>1</v>
      </c>
      <c r="T45" s="140"/>
      <c r="U45" s="39">
        <f t="shared" si="5"/>
        <v>8.6003488074505807E-2</v>
      </c>
      <c r="V45" s="33">
        <f t="shared" si="6"/>
        <v>4.0000001206332274E-3</v>
      </c>
      <c r="W45" s="140"/>
      <c r="X45" s="82">
        <f t="shared" si="13"/>
        <v>7725</v>
      </c>
      <c r="Y45" s="41">
        <f t="shared" si="7"/>
        <v>18196756.040685616</v>
      </c>
      <c r="Z45" s="41">
        <f t="shared" si="8"/>
        <v>383154.06485488999</v>
      </c>
      <c r="AA45" s="41">
        <f t="shared" si="9"/>
        <v>9291.7522828318233</v>
      </c>
      <c r="AB45" s="42">
        <f t="shared" si="10"/>
        <v>14904.093518971733</v>
      </c>
      <c r="AD45" s="40">
        <f t="shared" si="11"/>
        <v>18611830.951342311</v>
      </c>
      <c r="AE45" s="119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0"/>
      <c r="I46" s="146">
        <f>'[2]Szenario 1'!$F46</f>
        <v>7</v>
      </c>
      <c r="J46" s="147">
        <f>'[2]Szenario 2'!$F46</f>
        <v>16</v>
      </c>
      <c r="K46" s="148">
        <f>'[2]Szenario 3'!$F46</f>
        <v>25</v>
      </c>
      <c r="L46" s="140"/>
      <c r="M46" s="23">
        <f>'[3]E-Auto'!$E44*(1/100)</f>
        <v>0.95766387096774197</v>
      </c>
      <c r="O46" s="31">
        <f t="shared" si="1"/>
        <v>18515.419999999998</v>
      </c>
      <c r="P46" s="35">
        <f t="shared" si="2"/>
        <v>1933.0865867999996</v>
      </c>
      <c r="Q46" s="140"/>
      <c r="R46" s="28">
        <f t="shared" si="3"/>
        <v>1</v>
      </c>
      <c r="S46" s="33">
        <f t="shared" si="4"/>
        <v>1</v>
      </c>
      <c r="T46" s="140"/>
      <c r="U46" s="39">
        <f t="shared" si="5"/>
        <v>8.60036273483233E-2</v>
      </c>
      <c r="V46" s="33">
        <f t="shared" si="6"/>
        <v>4.0000001254090947E-3</v>
      </c>
      <c r="W46" s="140"/>
      <c r="X46" s="82">
        <f t="shared" si="13"/>
        <v>7725</v>
      </c>
      <c r="Y46" s="41">
        <f t="shared" si="7"/>
        <v>18375765.667499181</v>
      </c>
      <c r="Z46" s="41">
        <f t="shared" si="8"/>
        <v>386922.10405018396</v>
      </c>
      <c r="AA46" s="41">
        <f t="shared" si="9"/>
        <v>8845.3607907619771</v>
      </c>
      <c r="AB46" s="42">
        <f t="shared" si="10"/>
        <v>15050.04833616068</v>
      </c>
      <c r="AD46" s="40">
        <f t="shared" si="11"/>
        <v>18794308.180676289</v>
      </c>
      <c r="AE46" s="119"/>
      <c r="AF46" s="49"/>
      <c r="AG46" s="50">
        <f>'[4]Risikoschätzung '!$T$22</f>
        <v>1.6755952380952382E-6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0"/>
      <c r="I47" s="146">
        <f>'[2]Szenario 1'!$F47</f>
        <v>7</v>
      </c>
      <c r="J47" s="147">
        <f>'[2]Szenario 2'!$F47</f>
        <v>16</v>
      </c>
      <c r="K47" s="148">
        <f>'[2]Szenario 3'!$F47</f>
        <v>25</v>
      </c>
      <c r="L47" s="140"/>
      <c r="M47" s="23">
        <f>'[3]E-Auto'!$E45*(1/100)</f>
        <v>0.98649580645161294</v>
      </c>
      <c r="O47" s="31">
        <f t="shared" si="1"/>
        <v>18695.764999999999</v>
      </c>
      <c r="P47" s="35">
        <f t="shared" si="2"/>
        <v>1951.7595080999997</v>
      </c>
      <c r="Q47" s="140"/>
      <c r="R47" s="28">
        <f t="shared" si="3"/>
        <v>1</v>
      </c>
      <c r="S47" s="33">
        <f t="shared" si="4"/>
        <v>1</v>
      </c>
      <c r="T47" s="140"/>
      <c r="U47" s="39">
        <f t="shared" si="5"/>
        <v>8.6003770751840306E-2</v>
      </c>
      <c r="V47" s="33">
        <f t="shared" si="6"/>
        <v>4.0000001303253851E-3</v>
      </c>
      <c r="W47" s="140"/>
      <c r="X47" s="82">
        <f t="shared" si="13"/>
        <v>7725</v>
      </c>
      <c r="Y47" s="41">
        <f t="shared" si="7"/>
        <v>18554776.760517225</v>
      </c>
      <c r="Z47" s="41">
        <f t="shared" si="8"/>
        <v>390690.14324547793</v>
      </c>
      <c r="AA47" s="41">
        <f t="shared" si="9"/>
        <v>8388.4929523904648</v>
      </c>
      <c r="AB47" s="42">
        <f t="shared" si="10"/>
        <v>15196.003153349629</v>
      </c>
      <c r="AD47" s="40">
        <f t="shared" ref="AD47:AD54" si="14">SUM(X47:AB47)</f>
        <v>18976776.399868444</v>
      </c>
      <c r="AE47" s="119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0"/>
      <c r="I48" s="146">
        <f>'[2]Szenario 1'!$F48</f>
        <v>7</v>
      </c>
      <c r="J48" s="147">
        <f>'[2]Szenario 2'!$F48</f>
        <v>16</v>
      </c>
      <c r="K48" s="148">
        <f>'[2]Szenario 3'!$F48</f>
        <v>25</v>
      </c>
      <c r="L48" s="140"/>
      <c r="M48" s="23">
        <f>'[3]E-Auto'!$E46*(1/100)</f>
        <v>1</v>
      </c>
      <c r="O48" s="31">
        <f t="shared" si="1"/>
        <v>18876.11</v>
      </c>
      <c r="P48" s="35">
        <f t="shared" si="2"/>
        <v>1970.4324293999998</v>
      </c>
      <c r="Q48" s="140"/>
      <c r="R48" s="28">
        <f t="shared" si="3"/>
        <v>1</v>
      </c>
      <c r="S48" s="33">
        <f t="shared" si="4"/>
        <v>1</v>
      </c>
      <c r="T48" s="140"/>
      <c r="U48" s="39">
        <f t="shared" si="5"/>
        <v>8.600391836589602E-2</v>
      </c>
      <c r="V48" s="33">
        <f t="shared" si="6"/>
        <v>4.000000135384825E-3</v>
      </c>
      <c r="W48" s="140"/>
      <c r="X48" s="82">
        <f t="shared" si="13"/>
        <v>7725</v>
      </c>
      <c r="Y48" s="41">
        <f t="shared" si="7"/>
        <v>18733789.363000665</v>
      </c>
      <c r="Z48" s="41">
        <f t="shared" si="8"/>
        <v>394458.18244077195</v>
      </c>
      <c r="AA48" s="41">
        <f t="shared" si="9"/>
        <v>8212.6179388</v>
      </c>
      <c r="AB48" s="42">
        <f t="shared" si="10"/>
        <v>15341.957970538579</v>
      </c>
      <c r="AD48" s="40">
        <f t="shared" si="14"/>
        <v>19159527.121350776</v>
      </c>
      <c r="AE48" s="119"/>
      <c r="AF48" s="84" t="s">
        <v>45</v>
      </c>
      <c r="AG48" s="85"/>
      <c r="AH48" s="86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0"/>
      <c r="I49" s="146">
        <f>'[2]Szenario 1'!$F49</f>
        <v>7</v>
      </c>
      <c r="J49" s="147">
        <f>'[2]Szenario 2'!$F49</f>
        <v>16</v>
      </c>
      <c r="K49" s="148">
        <f>'[2]Szenario 3'!$F49</f>
        <v>25</v>
      </c>
      <c r="L49" s="140"/>
      <c r="M49" s="23">
        <f>'[3]E-Auto'!$E47*(1/100)</f>
        <v>1</v>
      </c>
      <c r="O49" s="31">
        <f t="shared" si="1"/>
        <v>19056.455000000002</v>
      </c>
      <c r="P49" s="35">
        <f t="shared" si="2"/>
        <v>1989.1053507000001</v>
      </c>
      <c r="Q49" s="140"/>
      <c r="R49" s="28">
        <f t="shared" si="3"/>
        <v>1</v>
      </c>
      <c r="S49" s="33">
        <f t="shared" si="4"/>
        <v>1</v>
      </c>
      <c r="T49" s="140"/>
      <c r="U49" s="39">
        <f t="shared" si="5"/>
        <v>8.6004070272113223E-2</v>
      </c>
      <c r="V49" s="33">
        <f t="shared" si="6"/>
        <v>4.0000001405901663E-3</v>
      </c>
      <c r="W49" s="140"/>
      <c r="X49" s="82">
        <f t="shared" si="13"/>
        <v>7725</v>
      </c>
      <c r="Y49" s="41">
        <f t="shared" si="7"/>
        <v>18912803.51905312</v>
      </c>
      <c r="Z49" s="41">
        <f t="shared" si="8"/>
        <v>398226.22163606598</v>
      </c>
      <c r="AA49" s="41">
        <f t="shared" si="9"/>
        <v>8291.0824413999999</v>
      </c>
      <c r="AB49" s="42">
        <f t="shared" si="10"/>
        <v>15487.912787727531</v>
      </c>
      <c r="AD49" s="40">
        <f t="shared" si="14"/>
        <v>19342533.735918313</v>
      </c>
      <c r="AE49" s="119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0"/>
      <c r="I50" s="146">
        <f>'[2]Szenario 1'!$F50</f>
        <v>7</v>
      </c>
      <c r="J50" s="147">
        <f>'[2]Szenario 2'!$F50</f>
        <v>16</v>
      </c>
      <c r="K50" s="148">
        <f>'[2]Szenario 3'!$F50</f>
        <v>25</v>
      </c>
      <c r="L50" s="140"/>
      <c r="M50" s="23">
        <f>'[3]E-Auto'!$E48*(1/100)</f>
        <v>1</v>
      </c>
      <c r="O50" s="31">
        <f t="shared" si="1"/>
        <v>19236.8</v>
      </c>
      <c r="P50" s="35">
        <f t="shared" si="2"/>
        <v>2007.7782719999998</v>
      </c>
      <c r="Q50" s="140"/>
      <c r="R50" s="28">
        <f t="shared" si="3"/>
        <v>1</v>
      </c>
      <c r="S50" s="33">
        <f t="shared" si="4"/>
        <v>1</v>
      </c>
      <c r="T50" s="140"/>
      <c r="U50" s="39">
        <f t="shared" si="5"/>
        <v>8.60042265528983E-2</v>
      </c>
      <c r="V50" s="33">
        <f t="shared" si="6"/>
        <v>4.0000001459441874E-3</v>
      </c>
      <c r="W50" s="140"/>
      <c r="X50" s="82">
        <f t="shared" si="13"/>
        <v>7725</v>
      </c>
      <c r="Y50" s="41">
        <f t="shared" si="7"/>
        <v>19091819.273629073</v>
      </c>
      <c r="Z50" s="41">
        <f t="shared" si="8"/>
        <v>401994.26083135989</v>
      </c>
      <c r="AA50" s="41">
        <f t="shared" si="9"/>
        <v>8369.5469439999997</v>
      </c>
      <c r="AB50" s="42">
        <f t="shared" si="10"/>
        <v>15633.867604916477</v>
      </c>
      <c r="AD50" s="40">
        <f t="shared" si="14"/>
        <v>19525541.949009348</v>
      </c>
      <c r="AE50" s="119"/>
      <c r="AF50" s="49"/>
      <c r="AG50" s="50">
        <f>'[4]Risikoschätzung '!$T$21</f>
        <v>5.2261904761904761E-7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0"/>
      <c r="I51" s="146">
        <f>'[2]Szenario 1'!$F51</f>
        <v>7</v>
      </c>
      <c r="J51" s="147">
        <f>'[2]Szenario 2'!$F51</f>
        <v>16</v>
      </c>
      <c r="K51" s="148">
        <f>'[2]Szenario 3'!$F51</f>
        <v>25</v>
      </c>
      <c r="L51" s="140"/>
      <c r="M51" s="23">
        <f>'[3]E-Auto'!$E49*(1/100)</f>
        <v>1</v>
      </c>
      <c r="O51" s="31">
        <f t="shared" si="1"/>
        <v>19417.145</v>
      </c>
      <c r="P51" s="35">
        <f t="shared" si="2"/>
        <v>2026.4511932999999</v>
      </c>
      <c r="Q51" s="140"/>
      <c r="R51" s="28">
        <f t="shared" si="3"/>
        <v>1</v>
      </c>
      <c r="S51" s="33">
        <f t="shared" si="4"/>
        <v>1</v>
      </c>
      <c r="T51" s="140"/>
      <c r="U51" s="39">
        <f t="shared" si="5"/>
        <v>8.6004387291441178E-2</v>
      </c>
      <c r="V51" s="33">
        <f t="shared" si="6"/>
        <v>4.0000001514496931E-3</v>
      </c>
      <c r="W51" s="140"/>
      <c r="X51" s="82">
        <f t="shared" si="13"/>
        <v>7725</v>
      </c>
      <c r="Y51" s="41">
        <f t="shared" si="7"/>
        <v>19270836.672541946</v>
      </c>
      <c r="Z51" s="41">
        <f t="shared" si="8"/>
        <v>405762.30002665397</v>
      </c>
      <c r="AA51" s="41">
        <f t="shared" si="9"/>
        <v>8448.0114466000014</v>
      </c>
      <c r="AB51" s="42">
        <f t="shared" si="10"/>
        <v>15779.822422105428</v>
      </c>
      <c r="AD51" s="40">
        <f t="shared" si="14"/>
        <v>19708551.806437306</v>
      </c>
      <c r="AE51" s="119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0"/>
      <c r="I52" s="146">
        <f>'[2]Szenario 1'!$F52</f>
        <v>7</v>
      </c>
      <c r="J52" s="147">
        <f>'[2]Szenario 2'!$F52</f>
        <v>16</v>
      </c>
      <c r="K52" s="148">
        <f>'[2]Szenario 3'!$F52</f>
        <v>25</v>
      </c>
      <c r="L52" s="140"/>
      <c r="M52" s="23">
        <f>'[3]E-Auto'!$E50*(1/100)</f>
        <v>1</v>
      </c>
      <c r="O52" s="31">
        <f t="shared" si="1"/>
        <v>19597.489999999998</v>
      </c>
      <c r="P52" s="35">
        <f t="shared" si="2"/>
        <v>2045.1241145999998</v>
      </c>
      <c r="Q52" s="140"/>
      <c r="R52" s="28">
        <f t="shared" si="3"/>
        <v>1</v>
      </c>
      <c r="S52" s="33">
        <f t="shared" si="4"/>
        <v>1</v>
      </c>
      <c r="T52" s="140"/>
      <c r="U52" s="39">
        <f t="shared" si="5"/>
        <v>8.6004552571715395E-2</v>
      </c>
      <c r="V52" s="33">
        <f t="shared" si="6"/>
        <v>4.000000157109513E-3</v>
      </c>
      <c r="W52" s="140"/>
      <c r="X52" s="82">
        <f t="shared" si="13"/>
        <v>7725</v>
      </c>
      <c r="Y52" s="41">
        <f t="shared" si="7"/>
        <v>19449855.762472257</v>
      </c>
      <c r="Z52" s="41">
        <f t="shared" si="8"/>
        <v>409530.33922194794</v>
      </c>
      <c r="AA52" s="41">
        <f t="shared" si="9"/>
        <v>8526.4759491999994</v>
      </c>
      <c r="AB52" s="42">
        <f t="shared" si="10"/>
        <v>15925.777239294373</v>
      </c>
      <c r="AD52" s="40">
        <f t="shared" si="14"/>
        <v>19891563.354882699</v>
      </c>
      <c r="AE52" s="119"/>
      <c r="AF52" s="84" t="s">
        <v>46</v>
      </c>
      <c r="AG52" s="85"/>
      <c r="AH52" s="86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0"/>
      <c r="I53" s="146">
        <f>'[2]Szenario 1'!$F53</f>
        <v>7</v>
      </c>
      <c r="J53" s="147">
        <f>'[2]Szenario 2'!$F53</f>
        <v>16</v>
      </c>
      <c r="K53" s="148">
        <f>'[2]Szenario 3'!$F53</f>
        <v>25</v>
      </c>
      <c r="L53" s="140"/>
      <c r="M53" s="23">
        <f>'[3]E-Auto'!$E51*(1/100)</f>
        <v>1</v>
      </c>
      <c r="O53" s="31">
        <f t="shared" si="1"/>
        <v>19777.834999999999</v>
      </c>
      <c r="P53" s="35">
        <f t="shared" si="2"/>
        <v>2063.7970359000001</v>
      </c>
      <c r="Q53" s="140"/>
      <c r="R53" s="28">
        <f t="shared" si="3"/>
        <v>1</v>
      </c>
      <c r="S53" s="33">
        <f t="shared" si="4"/>
        <v>1</v>
      </c>
      <c r="T53" s="140"/>
      <c r="U53" s="39">
        <f t="shared" si="5"/>
        <v>8.6004722478478041E-2</v>
      </c>
      <c r="V53" s="33">
        <f t="shared" si="6"/>
        <v>4.000000162926504E-3</v>
      </c>
      <c r="W53" s="140"/>
      <c r="X53" s="82">
        <f t="shared" si="13"/>
        <v>7725</v>
      </c>
      <c r="Y53" s="41">
        <f t="shared" si="7"/>
        <v>19628876.590975754</v>
      </c>
      <c r="Z53" s="41">
        <f t="shared" si="8"/>
        <v>413298.37841724191</v>
      </c>
      <c r="AA53" s="41">
        <f t="shared" si="9"/>
        <v>8604.9404517999992</v>
      </c>
      <c r="AB53" s="42">
        <f t="shared" si="10"/>
        <v>16071.732056483326</v>
      </c>
      <c r="AD53" s="40">
        <f t="shared" si="14"/>
        <v>20074576.641901281</v>
      </c>
      <c r="AE53" s="119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0"/>
      <c r="I54" s="146">
        <f>'[2]Szenario 1'!$F54</f>
        <v>7</v>
      </c>
      <c r="J54" s="147">
        <f>'[2]Szenario 2'!$F54</f>
        <v>16</v>
      </c>
      <c r="K54" s="148">
        <f>'[2]Szenario 3'!$F54</f>
        <v>25</v>
      </c>
      <c r="L54" s="140"/>
      <c r="M54" s="23">
        <f>'[3]E-Auto'!$E52*(1/100)</f>
        <v>1</v>
      </c>
      <c r="O54" s="31">
        <f t="shared" si="1"/>
        <v>19958.18</v>
      </c>
      <c r="P54" s="35">
        <f t="shared" si="2"/>
        <v>2082.4699572</v>
      </c>
      <c r="Q54" s="141"/>
      <c r="R54" s="28">
        <f t="shared" si="3"/>
        <v>1</v>
      </c>
      <c r="S54" s="33">
        <f t="shared" si="4"/>
        <v>1</v>
      </c>
      <c r="T54" s="141"/>
      <c r="U54" s="39">
        <f t="shared" si="5"/>
        <v>8.60048970972698E-2</v>
      </c>
      <c r="V54" s="33">
        <f t="shared" si="6"/>
        <v>4.0000001689035518E-3</v>
      </c>
      <c r="W54" s="141"/>
      <c r="X54" s="82">
        <f t="shared" si="13"/>
        <v>7725</v>
      </c>
      <c r="Y54" s="41">
        <f t="shared" si="7"/>
        <v>19807899.206491526</v>
      </c>
      <c r="Z54" s="41">
        <f t="shared" si="8"/>
        <v>417066.41761253594</v>
      </c>
      <c r="AA54" s="41">
        <f t="shared" si="9"/>
        <v>8683.4049544000009</v>
      </c>
      <c r="AB54" s="42">
        <f t="shared" si="10"/>
        <v>16217.686873672275</v>
      </c>
      <c r="AD54" s="40">
        <f t="shared" si="14"/>
        <v>20257591.715932135</v>
      </c>
      <c r="AE54" s="119"/>
      <c r="AF54" s="49"/>
      <c r="AG54" s="50">
        <f>'[4]Risikoschätzung '!$T$20</f>
        <v>1.5476190476190475E-8</v>
      </c>
      <c r="AH54" s="48" t="s">
        <v>52</v>
      </c>
    </row>
    <row r="55" spans="1:34" ht="15" thickBot="1" x14ac:dyDescent="0.35">
      <c r="AD55" s="40">
        <f>SUM(AD9:AD54)</f>
        <v>743891752.53325212</v>
      </c>
      <c r="AE55" s="119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87" t="s">
        <v>22</v>
      </c>
      <c r="V56" s="88"/>
      <c r="X56" s="9">
        <f>SUM(X9:X54)</f>
        <v>1490600</v>
      </c>
      <c r="Y56" s="65">
        <f>SUM(Y9:Y54)</f>
        <v>725895313.46627879</v>
      </c>
      <c r="Z56" s="66">
        <f>SUM(Z9:Z54)</f>
        <v>15285134.643047366</v>
      </c>
      <c r="AA56" s="66">
        <f>SUM(AA9:AA54)</f>
        <v>625754.06352770538</v>
      </c>
      <c r="AB56" s="71">
        <f>SUM(AB9:AB54)</f>
        <v>594950.36039836227</v>
      </c>
      <c r="AD56" s="67">
        <f>X56+Y56+Z56+AA56+AB56</f>
        <v>743891752.53325224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5"/>
      <c r="AF58" s="89"/>
      <c r="AG58" s="90"/>
      <c r="AH58" s="43"/>
    </row>
    <row r="59" spans="1:34" ht="15" thickBot="1" x14ac:dyDescent="0.35">
      <c r="AF59" s="91"/>
      <c r="AG59" s="92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workbookViewId="0">
      <selection activeCell="K57" sqref="K57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40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39"/>
      <c r="L1" s="139"/>
      <c r="N1" s="139"/>
      <c r="Q1" s="139"/>
      <c r="R1" s="73"/>
      <c r="S1" s="73"/>
      <c r="T1" s="139"/>
      <c r="U1" s="73"/>
      <c r="V1" s="73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55</v>
      </c>
      <c r="P2" s="88"/>
      <c r="Q2" s="140"/>
      <c r="R2" s="73"/>
      <c r="S2" s="73"/>
      <c r="T2" s="140"/>
      <c r="U2" s="73"/>
      <c r="V2" s="73"/>
      <c r="W2" s="140"/>
      <c r="Y2" s="126" t="s">
        <v>88</v>
      </c>
      <c r="Z2" s="127"/>
      <c r="AA2" s="128"/>
      <c r="AB2" s="8"/>
      <c r="AC2" s="8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87</v>
      </c>
      <c r="P3" s="136"/>
      <c r="Q3" s="140"/>
      <c r="R3" s="73"/>
      <c r="S3" s="73"/>
      <c r="T3" s="140"/>
      <c r="U3" s="73"/>
      <c r="V3" s="73"/>
      <c r="W3" s="140"/>
      <c r="Y3" s="129"/>
      <c r="Z3" s="130"/>
      <c r="AA3" s="131"/>
      <c r="AB3" s="8"/>
      <c r="AC3" s="8"/>
      <c r="AE3" s="119"/>
      <c r="AF3" s="97" t="s">
        <v>58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73"/>
      <c r="S4" s="73"/>
      <c r="T4" s="140"/>
      <c r="U4" s="73"/>
      <c r="V4" s="73"/>
      <c r="W4" s="140"/>
      <c r="Y4" s="132"/>
      <c r="Z4" s="133"/>
      <c r="AA4" s="134"/>
      <c r="AB4" s="8"/>
      <c r="AC4" s="8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20</v>
      </c>
      <c r="S5" s="104"/>
      <c r="T5" s="140"/>
      <c r="U5" s="103" t="s">
        <v>29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69" t="s">
        <v>70</v>
      </c>
      <c r="J7" s="14" t="s">
        <v>69</v>
      </c>
      <c r="K7" s="20" t="s">
        <v>68</v>
      </c>
      <c r="L7" s="140"/>
      <c r="M7" s="1" t="s">
        <v>8</v>
      </c>
      <c r="O7" s="113"/>
      <c r="P7" s="114"/>
      <c r="Q7" s="140"/>
      <c r="R7" s="73"/>
      <c r="S7" s="73"/>
      <c r="T7" s="140"/>
      <c r="U7" s="73"/>
      <c r="V7" s="73"/>
      <c r="W7" s="140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7" t="s">
        <v>56</v>
      </c>
      <c r="AE7" s="119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40"/>
      <c r="I8" s="70"/>
      <c r="J8" s="7"/>
      <c r="K8" s="18"/>
      <c r="L8" s="140"/>
      <c r="M8" s="21"/>
      <c r="O8" s="30"/>
      <c r="P8" s="34"/>
      <c r="Q8" s="140"/>
      <c r="R8" s="75"/>
      <c r="S8" s="74"/>
      <c r="T8" s="140"/>
      <c r="U8" s="75"/>
      <c r="V8" s="74"/>
      <c r="W8" s="140"/>
      <c r="X8" s="37"/>
      <c r="Y8" s="10"/>
      <c r="Z8" s="36"/>
      <c r="AA8" s="36"/>
      <c r="AB8" s="36"/>
      <c r="AD8" s="118"/>
      <c r="AE8" s="119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40"/>
      <c r="I9" s="143">
        <f>'[2]Szenario 1'!$F9</f>
        <v>7</v>
      </c>
      <c r="J9" s="144">
        <f>'[2]Szenario 2'!$F9</f>
        <v>16</v>
      </c>
      <c r="K9" s="145">
        <f>'[2]Szenario 3'!$F9</f>
        <v>25</v>
      </c>
      <c r="L9" s="140"/>
      <c r="M9" s="22">
        <f>'[3]E-Auto'!$E7*(1/100)</f>
        <v>1.6900000000000001E-3</v>
      </c>
      <c r="O9" s="31">
        <f>F9</f>
        <v>11842.655000000001</v>
      </c>
      <c r="P9" s="35">
        <f>G9+(K9)</f>
        <v>1251.1884987000001</v>
      </c>
      <c r="Q9" s="140"/>
      <c r="R9" s="28">
        <f>IF(O9&lt;$AG$18,1,2)</f>
        <v>1</v>
      </c>
      <c r="S9" s="33">
        <f>IF(P9&lt;$AG$10,1,2)</f>
        <v>1</v>
      </c>
      <c r="T9" s="140"/>
      <c r="U9" s="39">
        <f>($AI$15/$AG$20)*(1+0.15*(O9/$AG$18)^4)+$AH$33</f>
        <v>8.600060708751317E-2</v>
      </c>
      <c r="V9" s="33">
        <f>($AI$7/$AG$12)*(1+0.15*(P9/$AG$10)^4)+$AH$32</f>
        <v>4.0000000220097327E-3</v>
      </c>
      <c r="W9" s="140"/>
      <c r="X9" s="73">
        <f>($AG$7*$AG$8*S9*$AG$24+$AG$15*$AG$16*R9*$AG$24)</f>
        <v>3600</v>
      </c>
      <c r="Y9" s="41">
        <f>(O9*U9*$AG$30+P9*V9*$AG$29)*365</f>
        <v>11753343.840863051</v>
      </c>
      <c r="Z9" s="41">
        <f>(O9*$AI$15*$AG$37+P9*$AI$7*$AG$36)*365</f>
        <v>247544.07382430602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9686.4815965981361</v>
      </c>
      <c r="AD9" s="40">
        <f>SUM(X9:AB9)</f>
        <v>12031237.027077163</v>
      </c>
      <c r="AE9" s="119"/>
      <c r="AF9" s="93" t="s">
        <v>15</v>
      </c>
      <c r="AG9" s="15"/>
      <c r="AH9" s="96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40"/>
      <c r="I10" s="146">
        <f>'[2]Szenario 1'!$F10</f>
        <v>7</v>
      </c>
      <c r="J10" s="147">
        <f>'[2]Szenario 2'!$F10</f>
        <v>16</v>
      </c>
      <c r="K10" s="148">
        <f>'[2]Szenario 3'!$F10</f>
        <v>25</v>
      </c>
      <c r="L10" s="140"/>
      <c r="M10" s="23">
        <f>'[3]E-Auto'!$E8*(1/100)</f>
        <v>2.3700000000000001E-3</v>
      </c>
      <c r="O10" s="31">
        <f t="shared" ref="O10:O54" si="0">F10</f>
        <v>12023</v>
      </c>
      <c r="P10" s="35">
        <f t="shared" ref="P10:P54" si="1">G10+(K10)</f>
        <v>1269.86142</v>
      </c>
      <c r="Q10" s="140"/>
      <c r="R10" s="28">
        <f t="shared" ref="R10:R54" si="2">IF(O10&lt;$AG$18,1,2)</f>
        <v>1</v>
      </c>
      <c r="S10" s="33">
        <f t="shared" ref="S10:S54" si="3">IF(P10&lt;$AG$10,1,2)</f>
        <v>1</v>
      </c>
      <c r="T10" s="140"/>
      <c r="U10" s="39">
        <f t="shared" ref="U10:U53" si="4">($AI$15/$AG$20)*(1+0.15*(O10/$AG$18)^4)+$AH$33</f>
        <v>8.6000644920791361E-2</v>
      </c>
      <c r="V10" s="33">
        <f t="shared" ref="V10:V54" si="5">($AI$7/$AG$12)*(1+0.15*(P10/$AG$10)^4)+$AH$32</f>
        <v>4.0000000233533462E-3</v>
      </c>
      <c r="W10" s="140"/>
      <c r="X10" s="73">
        <f t="shared" ref="X10:X12" si="6">($AG$7*$AG$8*S10*$AG$24+$AG$15*$AG$16*R10*$AG$24)</f>
        <v>3600</v>
      </c>
      <c r="Y10" s="41">
        <f t="shared" ref="Y10:Y54" si="7">(O10*U10*$AG$30+P10*V10*$AG$29)*365</f>
        <v>11932323.055644672</v>
      </c>
      <c r="Z10" s="41">
        <f t="shared" ref="Z10:Z54" si="8">(O10*$AI$15*$AG$37+P10*$AI$7*$AG$36)*365</f>
        <v>251312.11301960002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9832.4364137870834</v>
      </c>
      <c r="AD10" s="40">
        <f t="shared" ref="AD10:AD46" si="11">SUM(X10:AB10)</f>
        <v>12214381.836748686</v>
      </c>
      <c r="AE10" s="119"/>
      <c r="AF10" s="94"/>
      <c r="AG10" s="16">
        <v>90408</v>
      </c>
      <c r="AH10" s="96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40"/>
      <c r="I11" s="146">
        <f>'[2]Szenario 1'!$F11</f>
        <v>7</v>
      </c>
      <c r="J11" s="147">
        <f>'[2]Szenario 2'!$F11</f>
        <v>16</v>
      </c>
      <c r="K11" s="148">
        <f>'[2]Szenario 3'!$F11</f>
        <v>25</v>
      </c>
      <c r="L11" s="140"/>
      <c r="M11" s="23">
        <f>'[3]E-Auto'!$E9*(1/100)</f>
        <v>3.1800000000000001E-3</v>
      </c>
      <c r="O11" s="31">
        <f t="shared" si="0"/>
        <v>12203.344999999999</v>
      </c>
      <c r="P11" s="35">
        <f t="shared" si="1"/>
        <v>1288.5343412999998</v>
      </c>
      <c r="Q11" s="140"/>
      <c r="R11" s="28">
        <f t="shared" si="2"/>
        <v>1</v>
      </c>
      <c r="S11" s="33">
        <f t="shared" si="3"/>
        <v>1</v>
      </c>
      <c r="T11" s="140"/>
      <c r="U11" s="39">
        <f t="shared" si="4"/>
        <v>8.600068449542099E-2</v>
      </c>
      <c r="V11" s="33">
        <f t="shared" si="5"/>
        <v>4.0000000247575572E-3</v>
      </c>
      <c r="W11" s="140"/>
      <c r="X11" s="73">
        <f t="shared" si="6"/>
        <v>3600</v>
      </c>
      <c r="Y11" s="41">
        <f t="shared" si="7"/>
        <v>12111302.67190329</v>
      </c>
      <c r="Z11" s="41">
        <f t="shared" si="8"/>
        <v>255080.15221489398</v>
      </c>
      <c r="AA11" s="41">
        <f t="shared" si="9"/>
        <v>17563.987289385459</v>
      </c>
      <c r="AB11" s="42">
        <f t="shared" si="10"/>
        <v>9978.3912309760326</v>
      </c>
      <c r="AD11" s="40">
        <f t="shared" si="11"/>
        <v>12397525.202638546</v>
      </c>
      <c r="AE11" s="119"/>
      <c r="AF11" s="95"/>
      <c r="AG11" s="15"/>
      <c r="AH11" s="96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40"/>
      <c r="I12" s="146">
        <f>'[2]Szenario 1'!$F12</f>
        <v>7</v>
      </c>
      <c r="J12" s="147">
        <f>'[2]Szenario 2'!$F12</f>
        <v>16</v>
      </c>
      <c r="K12" s="148">
        <f>'[2]Szenario 3'!$F12</f>
        <v>25</v>
      </c>
      <c r="L12" s="140"/>
      <c r="M12" s="23">
        <f>'[3]E-Auto'!$E10*(1/100)</f>
        <v>4.1700000000000001E-3</v>
      </c>
      <c r="O12" s="31">
        <f t="shared" si="0"/>
        <v>12383.69</v>
      </c>
      <c r="P12" s="35">
        <f t="shared" si="1"/>
        <v>1307.2072625999999</v>
      </c>
      <c r="Q12" s="140"/>
      <c r="R12" s="28">
        <f t="shared" si="2"/>
        <v>1</v>
      </c>
      <c r="S12" s="33">
        <f t="shared" si="3"/>
        <v>1</v>
      </c>
      <c r="T12" s="140"/>
      <c r="U12" s="39">
        <f t="shared" si="4"/>
        <v>8.6000725864032429E-2</v>
      </c>
      <c r="V12" s="33">
        <f t="shared" si="5"/>
        <v>4.0000000262241618E-3</v>
      </c>
      <c r="W12" s="140"/>
      <c r="X12" s="73">
        <f t="shared" si="6"/>
        <v>3600</v>
      </c>
      <c r="Y12" s="41">
        <f t="shared" si="7"/>
        <v>12290282.707976334</v>
      </c>
      <c r="Z12" s="41">
        <f t="shared" si="8"/>
        <v>258848.19141018804</v>
      </c>
      <c r="AA12" s="41">
        <f t="shared" si="9"/>
        <v>17811.203027993986</v>
      </c>
      <c r="AB12" s="42">
        <f t="shared" si="10"/>
        <v>10124.346048164982</v>
      </c>
      <c r="AD12" s="40">
        <f t="shared" si="11"/>
        <v>12580666.44846268</v>
      </c>
      <c r="AE12" s="119"/>
      <c r="AF12" s="63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40"/>
      <c r="I13" s="146">
        <f>'[2]Szenario 1'!$F13</f>
        <v>7</v>
      </c>
      <c r="J13" s="147">
        <f>'[2]Szenario 2'!$F13</f>
        <v>16</v>
      </c>
      <c r="K13" s="148">
        <f>'[2]Szenario 3'!$F13</f>
        <v>25</v>
      </c>
      <c r="L13" s="140"/>
      <c r="M13" s="23">
        <f>'[3]E-Auto'!$E11*(1/100)</f>
        <v>6.2100000000000002E-3</v>
      </c>
      <c r="O13" s="31">
        <f t="shared" si="0"/>
        <v>12564.035</v>
      </c>
      <c r="P13" s="35">
        <f t="shared" si="1"/>
        <v>1325.8801838999998</v>
      </c>
      <c r="Q13" s="140"/>
      <c r="R13" s="28">
        <f t="shared" si="2"/>
        <v>1</v>
      </c>
      <c r="S13" s="33">
        <f t="shared" si="3"/>
        <v>1</v>
      </c>
      <c r="T13" s="140"/>
      <c r="U13" s="39">
        <f t="shared" si="4"/>
        <v>8.6000769080039632E-2</v>
      </c>
      <c r="V13" s="33">
        <f t="shared" si="5"/>
        <v>4.0000000277549807E-3</v>
      </c>
      <c r="W13" s="140"/>
      <c r="X13" s="73">
        <f>($AG$7*$AG$8*S13*$AG$24+$AG$15*$AG$16*R13*$AG$24)</f>
        <v>3600</v>
      </c>
      <c r="Y13" s="41">
        <f t="shared" si="7"/>
        <v>12469263.182751294</v>
      </c>
      <c r="Z13" s="41">
        <f t="shared" si="8"/>
        <v>262616.23060548201</v>
      </c>
      <c r="AA13" s="41">
        <f t="shared" si="9"/>
        <v>18044.76918178561</v>
      </c>
      <c r="AB13" s="42">
        <f t="shared" si="10"/>
        <v>10270.300865353933</v>
      </c>
      <c r="AD13" s="40">
        <f t="shared" si="11"/>
        <v>12763794.483403916</v>
      </c>
      <c r="AE13" s="119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40"/>
      <c r="I14" s="146">
        <f>'[2]Szenario 1'!$F14</f>
        <v>7</v>
      </c>
      <c r="J14" s="147">
        <f>'[2]Szenario 2'!$F14</f>
        <v>16</v>
      </c>
      <c r="K14" s="148">
        <f>'[2]Szenario 3'!$F14</f>
        <v>25</v>
      </c>
      <c r="L14" s="140"/>
      <c r="M14" s="23">
        <f>'[3]E-Auto'!$E12*(1/100)</f>
        <v>3.5041935483870967E-2</v>
      </c>
      <c r="O14" s="31">
        <f t="shared" si="0"/>
        <v>12744.38</v>
      </c>
      <c r="P14" s="35">
        <f t="shared" si="1"/>
        <v>1344.5531051999999</v>
      </c>
      <c r="Q14" s="140"/>
      <c r="R14" s="28">
        <f t="shared" si="2"/>
        <v>1</v>
      </c>
      <c r="S14" s="33">
        <f t="shared" si="3"/>
        <v>1</v>
      </c>
      <c r="T14" s="140"/>
      <c r="U14" s="39">
        <f t="shared" si="4"/>
        <v>8.6000814197640121E-2</v>
      </c>
      <c r="V14" s="33">
        <f t="shared" si="5"/>
        <v>4.0000000293518613E-3</v>
      </c>
      <c r="W14" s="140"/>
      <c r="X14" s="73">
        <f>($AG$7*$AG$8*S14*$AG$24+$AG$15*$AG$16*R14*$AG$24)+AG26</f>
        <v>1163600</v>
      </c>
      <c r="Y14" s="41">
        <f t="shared" si="7"/>
        <v>12648244.115673857</v>
      </c>
      <c r="Z14" s="41">
        <f t="shared" si="8"/>
        <v>266384.26980077598</v>
      </c>
      <c r="AA14" s="41">
        <f t="shared" si="9"/>
        <v>17933.620771369177</v>
      </c>
      <c r="AB14" s="42">
        <f t="shared" si="10"/>
        <v>10416.255682542882</v>
      </c>
      <c r="AD14" s="40">
        <f t="shared" si="11"/>
        <v>14106578.261928545</v>
      </c>
      <c r="AE14" s="119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40"/>
      <c r="I15" s="146">
        <f>'[2]Szenario 1'!$F15</f>
        <v>7</v>
      </c>
      <c r="J15" s="147">
        <f>'[2]Szenario 2'!$F15</f>
        <v>16</v>
      </c>
      <c r="K15" s="148">
        <f>'[2]Szenario 3'!$F15</f>
        <v>25</v>
      </c>
      <c r="L15" s="140"/>
      <c r="M15" s="23">
        <f>'[3]E-Auto'!$E13*(1/100)</f>
        <v>6.3873870967741941E-2</v>
      </c>
      <c r="O15" s="31">
        <f t="shared" si="0"/>
        <v>12924.725</v>
      </c>
      <c r="P15" s="35">
        <f t="shared" si="1"/>
        <v>1363.2260265</v>
      </c>
      <c r="Q15" s="140"/>
      <c r="R15" s="28">
        <f t="shared" si="2"/>
        <v>1</v>
      </c>
      <c r="S15" s="33">
        <f t="shared" si="3"/>
        <v>1</v>
      </c>
      <c r="T15" s="140"/>
      <c r="U15" s="39">
        <f t="shared" si="4"/>
        <v>8.6000861271815013E-2</v>
      </c>
      <c r="V15" s="33">
        <f t="shared" si="5"/>
        <v>4.000000031016678E-3</v>
      </c>
      <c r="W15" s="140"/>
      <c r="X15" s="73">
        <f>($AJ$11*$AG$8*S15*$AG$25+$AJ$9*$AG$8*$AG$24*S15+$AG$15*$AG$16*R15*$AG$24)</f>
        <v>7725</v>
      </c>
      <c r="Y15" s="41">
        <f t="shared" si="7"/>
        <v>12827225.526756026</v>
      </c>
      <c r="Z15" s="41">
        <f t="shared" si="8"/>
        <v>270152.30899607</v>
      </c>
      <c r="AA15" s="41">
        <f t="shared" si="9"/>
        <v>17811.996014651068</v>
      </c>
      <c r="AB15" s="42">
        <f t="shared" si="10"/>
        <v>10562.210499731829</v>
      </c>
      <c r="AD15" s="40">
        <f t="shared" si="11"/>
        <v>13133477.042266479</v>
      </c>
      <c r="AE15" s="119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40"/>
      <c r="I16" s="146">
        <f>'[2]Szenario 1'!$F16</f>
        <v>7</v>
      </c>
      <c r="J16" s="147">
        <f>'[2]Szenario 2'!$F16</f>
        <v>16</v>
      </c>
      <c r="K16" s="148">
        <f>'[2]Szenario 3'!$F16</f>
        <v>25</v>
      </c>
      <c r="L16" s="140"/>
      <c r="M16" s="23">
        <f>'[3]E-Auto'!$E14*(1/100)</f>
        <v>9.2705806451612929E-2</v>
      </c>
      <c r="O16" s="31">
        <f t="shared" si="0"/>
        <v>13105.07</v>
      </c>
      <c r="P16" s="35">
        <f t="shared" si="1"/>
        <v>1381.8989477999999</v>
      </c>
      <c r="Q16" s="140"/>
      <c r="R16" s="28">
        <f t="shared" si="2"/>
        <v>1</v>
      </c>
      <c r="S16" s="33">
        <f t="shared" si="3"/>
        <v>1</v>
      </c>
      <c r="T16" s="140"/>
      <c r="U16" s="39">
        <f t="shared" si="4"/>
        <v>8.6000910358328991E-2</v>
      </c>
      <c r="V16" s="33">
        <f t="shared" si="5"/>
        <v>4.0000000327513304E-3</v>
      </c>
      <c r="W16" s="140"/>
      <c r="X16" s="82">
        <f t="shared" ref="X16:X54" si="13">($AJ$11*$AG$8*S16*$AG$25+$AJ$9*$AG$8*$AG$24*S16+$AG$15*$AG$16*R16*$AG$24)</f>
        <v>7725</v>
      </c>
      <c r="Y16" s="41">
        <f t="shared" si="7"/>
        <v>13006207.436584249</v>
      </c>
      <c r="Z16" s="41">
        <f t="shared" si="8"/>
        <v>273920.34819136403</v>
      </c>
      <c r="AA16" s="41">
        <f t="shared" si="9"/>
        <v>17679.894911631298</v>
      </c>
      <c r="AB16" s="42">
        <f t="shared" si="10"/>
        <v>10708.165316920778</v>
      </c>
      <c r="AD16" s="40">
        <f t="shared" si="11"/>
        <v>13316240.845004166</v>
      </c>
      <c r="AE16" s="119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40"/>
      <c r="I17" s="146">
        <f>'[2]Szenario 1'!$F17</f>
        <v>7</v>
      </c>
      <c r="J17" s="147">
        <f>'[2]Szenario 2'!$F17</f>
        <v>16</v>
      </c>
      <c r="K17" s="148">
        <f>'[2]Szenario 3'!$F17</f>
        <v>25</v>
      </c>
      <c r="L17" s="140"/>
      <c r="M17" s="23">
        <f>'[3]E-Auto'!$E15*(1/100)</f>
        <v>0.1215377419354839</v>
      </c>
      <c r="O17" s="31">
        <f t="shared" si="0"/>
        <v>13285.415000000001</v>
      </c>
      <c r="P17" s="35">
        <f t="shared" si="1"/>
        <v>1400.5718691</v>
      </c>
      <c r="Q17" s="140"/>
      <c r="R17" s="28">
        <f t="shared" si="2"/>
        <v>1</v>
      </c>
      <c r="S17" s="33">
        <f t="shared" si="3"/>
        <v>1</v>
      </c>
      <c r="T17" s="140"/>
      <c r="U17" s="39">
        <f t="shared" si="4"/>
        <v>8.6000961513730337E-2</v>
      </c>
      <c r="V17" s="33">
        <f t="shared" si="5"/>
        <v>4.0000000345577448E-3</v>
      </c>
      <c r="W17" s="140"/>
      <c r="X17" s="82">
        <f t="shared" si="13"/>
        <v>7725</v>
      </c>
      <c r="Y17" s="41">
        <f t="shared" si="7"/>
        <v>13185189.866327561</v>
      </c>
      <c r="Z17" s="41">
        <f t="shared" si="8"/>
        <v>277688.387386658</v>
      </c>
      <c r="AA17" s="41">
        <f t="shared" si="9"/>
        <v>17537.317462309857</v>
      </c>
      <c r="AB17" s="42">
        <f t="shared" si="10"/>
        <v>10854.120134109729</v>
      </c>
      <c r="AD17" s="40">
        <f t="shared" si="11"/>
        <v>13498994.691310639</v>
      </c>
      <c r="AE17" s="119"/>
      <c r="AF17" s="93" t="s">
        <v>16</v>
      </c>
      <c r="AG17" s="15"/>
      <c r="AH17" s="96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40"/>
      <c r="I18" s="146">
        <f>'[2]Szenario 1'!$F18</f>
        <v>7</v>
      </c>
      <c r="J18" s="147">
        <f>'[2]Szenario 2'!$F18</f>
        <v>16</v>
      </c>
      <c r="K18" s="148">
        <f>'[2]Szenario 3'!$F18</f>
        <v>25</v>
      </c>
      <c r="L18" s="140"/>
      <c r="M18" s="23">
        <f>'[3]E-Auto'!$E16*(1/100)</f>
        <v>0.15036967741935489</v>
      </c>
      <c r="O18" s="31">
        <f t="shared" si="0"/>
        <v>13465.76</v>
      </c>
      <c r="P18" s="35">
        <f t="shared" si="1"/>
        <v>1419.2447903999998</v>
      </c>
      <c r="Q18" s="140"/>
      <c r="R18" s="28">
        <f t="shared" si="2"/>
        <v>1</v>
      </c>
      <c r="S18" s="33">
        <f t="shared" si="3"/>
        <v>1</v>
      </c>
      <c r="T18" s="140"/>
      <c r="U18" s="39">
        <f t="shared" si="4"/>
        <v>8.6001014795350883E-2</v>
      </c>
      <c r="V18" s="33">
        <f t="shared" si="5"/>
        <v>4.0000000364378754E-3</v>
      </c>
      <c r="W18" s="140"/>
      <c r="X18" s="82">
        <f t="shared" si="13"/>
        <v>7725</v>
      </c>
      <c r="Y18" s="41">
        <f t="shared" si="7"/>
        <v>13364172.837745696</v>
      </c>
      <c r="Z18" s="41">
        <f t="shared" si="8"/>
        <v>281456.42658195196</v>
      </c>
      <c r="AA18" s="41">
        <f t="shared" si="9"/>
        <v>17384.26366668674</v>
      </c>
      <c r="AB18" s="42">
        <f t="shared" si="10"/>
        <v>11000.074951298677</v>
      </c>
      <c r="AD18" s="40">
        <f t="shared" si="11"/>
        <v>13681738.602945635</v>
      </c>
      <c r="AE18" s="119"/>
      <c r="AF18" s="94"/>
      <c r="AG18" s="16">
        <v>60000</v>
      </c>
      <c r="AH18" s="96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40"/>
      <c r="I19" s="146">
        <f>'[2]Szenario 1'!$F19</f>
        <v>7</v>
      </c>
      <c r="J19" s="147">
        <f>'[2]Szenario 2'!$F19</f>
        <v>16</v>
      </c>
      <c r="K19" s="148">
        <f>'[2]Szenario 3'!$F19</f>
        <v>25</v>
      </c>
      <c r="L19" s="140"/>
      <c r="M19" s="23">
        <f>'[3]E-Auto'!$E17*(1/100)</f>
        <v>0.17920161290322587</v>
      </c>
      <c r="O19" s="31">
        <f t="shared" si="0"/>
        <v>13646.105</v>
      </c>
      <c r="P19" s="35">
        <f t="shared" si="1"/>
        <v>1437.9177116999999</v>
      </c>
      <c r="Q19" s="140"/>
      <c r="R19" s="28">
        <f t="shared" si="2"/>
        <v>1</v>
      </c>
      <c r="S19" s="33">
        <f t="shared" si="3"/>
        <v>1</v>
      </c>
      <c r="T19" s="140"/>
      <c r="U19" s="39">
        <f t="shared" si="4"/>
        <v>8.6001070261306045E-2</v>
      </c>
      <c r="V19" s="33">
        <f t="shared" si="5"/>
        <v>4.0000000383936972E-3</v>
      </c>
      <c r="W19" s="140"/>
      <c r="X19" s="82">
        <f t="shared" si="13"/>
        <v>7725</v>
      </c>
      <c r="Y19" s="41">
        <f t="shared" si="7"/>
        <v>13543156.37319723</v>
      </c>
      <c r="Z19" s="41">
        <f t="shared" si="8"/>
        <v>285224.46577724599</v>
      </c>
      <c r="AA19" s="41">
        <f t="shared" si="9"/>
        <v>17220.733524761959</v>
      </c>
      <c r="AB19" s="42">
        <f t="shared" si="10"/>
        <v>11146.029768487626</v>
      </c>
      <c r="AD19" s="40">
        <f t="shared" si="11"/>
        <v>13864472.602267725</v>
      </c>
      <c r="AE19" s="119"/>
      <c r="AF19" s="95"/>
      <c r="AG19" s="15"/>
      <c r="AH19" s="96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40"/>
      <c r="I20" s="146">
        <f>'[2]Szenario 1'!$F20</f>
        <v>7</v>
      </c>
      <c r="J20" s="147">
        <f>'[2]Szenario 2'!$F20</f>
        <v>16</v>
      </c>
      <c r="K20" s="148">
        <f>'[2]Szenario 3'!$F20</f>
        <v>25</v>
      </c>
      <c r="L20" s="140"/>
      <c r="M20" s="23">
        <f>'[3]E-Auto'!$E18*(1/100)</f>
        <v>0.20803354838709684</v>
      </c>
      <c r="O20" s="31">
        <f t="shared" si="0"/>
        <v>13826.45</v>
      </c>
      <c r="P20" s="35">
        <f t="shared" si="1"/>
        <v>1456.590633</v>
      </c>
      <c r="Q20" s="140"/>
      <c r="R20" s="28">
        <f t="shared" si="2"/>
        <v>1</v>
      </c>
      <c r="S20" s="33">
        <f t="shared" si="3"/>
        <v>1</v>
      </c>
      <c r="T20" s="140"/>
      <c r="U20" s="39">
        <f t="shared" si="4"/>
        <v>8.6001127970494848E-2</v>
      </c>
      <c r="V20" s="33">
        <f t="shared" si="5"/>
        <v>4.0000000404272181E-3</v>
      </c>
      <c r="W20" s="140"/>
      <c r="X20" s="82">
        <f t="shared" si="13"/>
        <v>7725</v>
      </c>
      <c r="Y20" s="41">
        <f t="shared" si="7"/>
        <v>13722140.495647695</v>
      </c>
      <c r="Z20" s="41">
        <f t="shared" si="8"/>
        <v>288992.50497253996</v>
      </c>
      <c r="AA20" s="41">
        <f t="shared" si="9"/>
        <v>17046.727036535511</v>
      </c>
      <c r="AB20" s="42">
        <f t="shared" si="10"/>
        <v>11291.984585676575</v>
      </c>
      <c r="AD20" s="40">
        <f t="shared" si="11"/>
        <v>14047196.712242447</v>
      </c>
      <c r="AE20" s="119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40"/>
      <c r="I21" s="146">
        <f>'[2]Szenario 1'!$F21</f>
        <v>7</v>
      </c>
      <c r="J21" s="147">
        <f>'[2]Szenario 2'!$F21</f>
        <v>16</v>
      </c>
      <c r="K21" s="148">
        <f>'[2]Szenario 3'!$F21</f>
        <v>25</v>
      </c>
      <c r="L21" s="140"/>
      <c r="M21" s="23">
        <f>'[3]E-Auto'!$E19*(1/100)</f>
        <v>0.23686548387096781</v>
      </c>
      <c r="O21" s="31">
        <f t="shared" si="0"/>
        <v>14006.795</v>
      </c>
      <c r="P21" s="35">
        <f t="shared" si="1"/>
        <v>1475.2635542999999</v>
      </c>
      <c r="Q21" s="140"/>
      <c r="R21" s="28">
        <f t="shared" si="2"/>
        <v>1</v>
      </c>
      <c r="S21" s="33">
        <f t="shared" si="3"/>
        <v>1</v>
      </c>
      <c r="T21" s="140"/>
      <c r="U21" s="39">
        <f t="shared" si="4"/>
        <v>8.6001187982599869E-2</v>
      </c>
      <c r="V21" s="33">
        <f t="shared" si="5"/>
        <v>4.0000000425404669E-3</v>
      </c>
      <c r="W21" s="140"/>
      <c r="X21" s="82">
        <f t="shared" si="13"/>
        <v>7725</v>
      </c>
      <c r="Y21" s="41">
        <f t="shared" si="7"/>
        <v>13901125.228677727</v>
      </c>
      <c r="Z21" s="41">
        <f t="shared" si="8"/>
        <v>292760.54416783398</v>
      </c>
      <c r="AA21" s="41">
        <f t="shared" si="9"/>
        <v>16862.24420200739</v>
      </c>
      <c r="AB21" s="42">
        <f t="shared" si="10"/>
        <v>11437.939402865526</v>
      </c>
      <c r="AD21" s="40">
        <f t="shared" si="11"/>
        <v>14229910.956450433</v>
      </c>
      <c r="AE21" s="119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40"/>
      <c r="I22" s="146">
        <f>'[2]Szenario 1'!$F22</f>
        <v>7</v>
      </c>
      <c r="J22" s="147">
        <f>'[2]Szenario 2'!$F22</f>
        <v>16</v>
      </c>
      <c r="K22" s="148">
        <f>'[2]Szenario 3'!$F22</f>
        <v>25</v>
      </c>
      <c r="L22" s="140"/>
      <c r="M22" s="23">
        <f>'[3]E-Auto'!$E20*(1/100)</f>
        <v>0.26569741935483882</v>
      </c>
      <c r="O22" s="31">
        <f t="shared" si="0"/>
        <v>14187.14</v>
      </c>
      <c r="P22" s="35">
        <f t="shared" si="1"/>
        <v>1493.9364755999998</v>
      </c>
      <c r="Q22" s="140"/>
      <c r="R22" s="28">
        <f t="shared" si="2"/>
        <v>1</v>
      </c>
      <c r="S22" s="33">
        <f t="shared" si="3"/>
        <v>1</v>
      </c>
      <c r="T22" s="140"/>
      <c r="U22" s="39">
        <f t="shared" si="4"/>
        <v>8.6001250358087256E-2</v>
      </c>
      <c r="V22" s="33">
        <f t="shared" si="5"/>
        <v>4.0000000447355036E-3</v>
      </c>
      <c r="W22" s="140"/>
      <c r="X22" s="82">
        <f t="shared" si="13"/>
        <v>7725</v>
      </c>
      <c r="Y22" s="41">
        <f t="shared" si="7"/>
        <v>14080110.59649118</v>
      </c>
      <c r="Z22" s="41">
        <f t="shared" si="8"/>
        <v>296528.58336312801</v>
      </c>
      <c r="AA22" s="41">
        <f t="shared" si="9"/>
        <v>16667.285021177602</v>
      </c>
      <c r="AB22" s="42">
        <f t="shared" si="10"/>
        <v>11583.894220054472</v>
      </c>
      <c r="AD22" s="40">
        <f t="shared" si="11"/>
        <v>14412615.359095542</v>
      </c>
      <c r="AE22" s="119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40"/>
      <c r="I23" s="146">
        <f>'[2]Szenario 1'!$F23</f>
        <v>7</v>
      </c>
      <c r="J23" s="147">
        <f>'[2]Szenario 2'!$F23</f>
        <v>16</v>
      </c>
      <c r="K23" s="148">
        <f>'[2]Szenario 3'!$F23</f>
        <v>25</v>
      </c>
      <c r="L23" s="140"/>
      <c r="M23" s="23">
        <f>'[3]E-Auto'!$E21*(1/100)</f>
        <v>0.29452935483870979</v>
      </c>
      <c r="O23" s="31">
        <f t="shared" si="0"/>
        <v>14367.485000000001</v>
      </c>
      <c r="P23" s="35">
        <f t="shared" si="1"/>
        <v>1512.6093968999999</v>
      </c>
      <c r="Q23" s="140"/>
      <c r="R23" s="28">
        <f t="shared" si="2"/>
        <v>1</v>
      </c>
      <c r="S23" s="33">
        <f t="shared" si="3"/>
        <v>1</v>
      </c>
      <c r="T23" s="140"/>
      <c r="U23" s="39">
        <f t="shared" si="4"/>
        <v>8.6001315158206762E-2</v>
      </c>
      <c r="V23" s="33">
        <f t="shared" si="5"/>
        <v>4.0000000470144081E-3</v>
      </c>
      <c r="W23" s="140"/>
      <c r="X23" s="82">
        <f t="shared" si="13"/>
        <v>7725</v>
      </c>
      <c r="Y23" s="41">
        <f t="shared" si="7"/>
        <v>14259096.623923255</v>
      </c>
      <c r="Z23" s="41">
        <f t="shared" si="8"/>
        <v>300296.62255842204</v>
      </c>
      <c r="AA23" s="41">
        <f t="shared" si="9"/>
        <v>16461.849494046146</v>
      </c>
      <c r="AB23" s="42">
        <f t="shared" si="10"/>
        <v>11729.849037243424</v>
      </c>
      <c r="AD23" s="40">
        <f t="shared" si="11"/>
        <v>14595309.945012966</v>
      </c>
      <c r="AE23" s="119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40"/>
      <c r="I24" s="146">
        <f>'[2]Szenario 1'!$F24</f>
        <v>7</v>
      </c>
      <c r="J24" s="147">
        <f>'[2]Szenario 2'!$F24</f>
        <v>16</v>
      </c>
      <c r="K24" s="148">
        <f>'[2]Szenario 3'!$F24</f>
        <v>25</v>
      </c>
      <c r="L24" s="140"/>
      <c r="M24" s="23">
        <f>'[3]E-Auto'!$E22*(1/100)</f>
        <v>0.32336129032258071</v>
      </c>
      <c r="O24" s="31">
        <f t="shared" si="0"/>
        <v>14547.83</v>
      </c>
      <c r="P24" s="35">
        <f t="shared" si="1"/>
        <v>1531.2823182</v>
      </c>
      <c r="Q24" s="140"/>
      <c r="R24" s="28">
        <f t="shared" si="2"/>
        <v>1</v>
      </c>
      <c r="S24" s="33">
        <f t="shared" si="3"/>
        <v>1</v>
      </c>
      <c r="T24" s="140"/>
      <c r="U24" s="39">
        <f t="shared" si="4"/>
        <v>8.6001382444991711E-2</v>
      </c>
      <c r="V24" s="33">
        <f t="shared" si="5"/>
        <v>4.0000000493792933E-3</v>
      </c>
      <c r="W24" s="140"/>
      <c r="X24" s="82">
        <f t="shared" si="13"/>
        <v>7725</v>
      </c>
      <c r="Y24" s="41">
        <f t="shared" si="7"/>
        <v>14438083.336448651</v>
      </c>
      <c r="Z24" s="41">
        <f t="shared" si="8"/>
        <v>304064.66175371595</v>
      </c>
      <c r="AA24" s="41">
        <f t="shared" si="9"/>
        <v>16245.937620613016</v>
      </c>
      <c r="AB24" s="42">
        <f t="shared" si="10"/>
        <v>11875.803854432374</v>
      </c>
      <c r="AD24" s="40">
        <f t="shared" si="11"/>
        <v>14777994.739677412</v>
      </c>
      <c r="AE24" s="119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40"/>
      <c r="I25" s="146">
        <f>'[2]Szenario 1'!$F25</f>
        <v>7</v>
      </c>
      <c r="J25" s="147">
        <f>'[2]Szenario 2'!$F25</f>
        <v>16</v>
      </c>
      <c r="K25" s="148">
        <f>'[2]Szenario 3'!$F25</f>
        <v>25</v>
      </c>
      <c r="L25" s="140"/>
      <c r="M25" s="23">
        <f>'[3]E-Auto'!$E23*(1/100)</f>
        <v>0.35219322580645168</v>
      </c>
      <c r="O25" s="31">
        <f t="shared" si="0"/>
        <v>14728.174999999999</v>
      </c>
      <c r="P25" s="35">
        <f t="shared" si="1"/>
        <v>1549.9552394999998</v>
      </c>
      <c r="Q25" s="140"/>
      <c r="R25" s="28">
        <f t="shared" si="2"/>
        <v>1</v>
      </c>
      <c r="S25" s="33">
        <f t="shared" si="3"/>
        <v>1</v>
      </c>
      <c r="T25" s="140"/>
      <c r="U25" s="39">
        <f t="shared" si="4"/>
        <v>8.600145228125898E-2</v>
      </c>
      <c r="V25" s="33">
        <f t="shared" si="5"/>
        <v>4.0000000518322937E-3</v>
      </c>
      <c r="W25" s="140"/>
      <c r="X25" s="82">
        <f t="shared" si="13"/>
        <v>7725</v>
      </c>
      <c r="Y25" s="41">
        <f t="shared" si="7"/>
        <v>14617070.760189654</v>
      </c>
      <c r="Z25" s="41">
        <f t="shared" si="8"/>
        <v>307832.70094900992</v>
      </c>
      <c r="AA25" s="41">
        <f t="shared" si="9"/>
        <v>16019.549400878221</v>
      </c>
      <c r="AB25" s="42">
        <f t="shared" si="10"/>
        <v>12021.758671621321</v>
      </c>
      <c r="AD25" s="40">
        <f t="shared" si="11"/>
        <v>14960669.769211164</v>
      </c>
      <c r="AE25" s="119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40"/>
      <c r="I26" s="146">
        <f>'[2]Szenario 1'!$F26</f>
        <v>7</v>
      </c>
      <c r="J26" s="147">
        <f>'[2]Szenario 2'!$F26</f>
        <v>16</v>
      </c>
      <c r="K26" s="148">
        <f>'[2]Szenario 3'!$F26</f>
        <v>25</v>
      </c>
      <c r="L26" s="140"/>
      <c r="M26" s="23">
        <f>'[3]E-Auto'!$E24*(1/100)</f>
        <v>0.38102516129032266</v>
      </c>
      <c r="O26" s="31">
        <f t="shared" si="0"/>
        <v>14908.52</v>
      </c>
      <c r="P26" s="35">
        <f t="shared" si="1"/>
        <v>1568.6281607999999</v>
      </c>
      <c r="Q26" s="140"/>
      <c r="R26" s="28">
        <f t="shared" si="2"/>
        <v>1</v>
      </c>
      <c r="S26" s="33">
        <f t="shared" si="3"/>
        <v>1</v>
      </c>
      <c r="T26" s="140"/>
      <c r="U26" s="39">
        <f t="shared" si="4"/>
        <v>8.6001524730609055E-2</v>
      </c>
      <c r="V26" s="33">
        <f t="shared" si="5"/>
        <v>4.0000000543755718E-3</v>
      </c>
      <c r="W26" s="140"/>
      <c r="X26" s="82">
        <f t="shared" si="13"/>
        <v>7725</v>
      </c>
      <c r="Y26" s="41">
        <f t="shared" si="7"/>
        <v>14796058.9219243</v>
      </c>
      <c r="Z26" s="41">
        <f t="shared" si="8"/>
        <v>311600.740144304</v>
      </c>
      <c r="AA26" s="41">
        <f t="shared" si="9"/>
        <v>15782.684834841761</v>
      </c>
      <c r="AB26" s="42">
        <f t="shared" si="10"/>
        <v>12167.71348881027</v>
      </c>
      <c r="AD26" s="40">
        <f t="shared" si="11"/>
        <v>15143335.060392257</v>
      </c>
      <c r="AE26" s="119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40"/>
      <c r="I27" s="146">
        <f>'[2]Szenario 1'!$F27</f>
        <v>7</v>
      </c>
      <c r="J27" s="147">
        <f>'[2]Szenario 2'!$F27</f>
        <v>16</v>
      </c>
      <c r="K27" s="148">
        <f>'[2]Szenario 3'!$F27</f>
        <v>25</v>
      </c>
      <c r="L27" s="140"/>
      <c r="M27" s="23">
        <f>'[3]E-Auto'!$E25*(1/100)</f>
        <v>0.40985709677419369</v>
      </c>
      <c r="O27" s="31">
        <f t="shared" si="0"/>
        <v>15088.865</v>
      </c>
      <c r="P27" s="35">
        <f t="shared" si="1"/>
        <v>1587.3010820999998</v>
      </c>
      <c r="Q27" s="140"/>
      <c r="R27" s="28">
        <f t="shared" si="2"/>
        <v>1</v>
      </c>
      <c r="S27" s="33">
        <f t="shared" si="3"/>
        <v>1</v>
      </c>
      <c r="T27" s="140"/>
      <c r="U27" s="39">
        <f t="shared" si="4"/>
        <v>8.6001599857425989E-2</v>
      </c>
      <c r="V27" s="33">
        <f t="shared" si="5"/>
        <v>4.0000000570113142E-3</v>
      </c>
      <c r="W27" s="140"/>
      <c r="X27" s="82">
        <f t="shared" si="13"/>
        <v>7725</v>
      </c>
      <c r="Y27" s="41">
        <f t="shared" si="7"/>
        <v>14975047.849094493</v>
      </c>
      <c r="Z27" s="41">
        <f t="shared" si="8"/>
        <v>315368.77933959803</v>
      </c>
      <c r="AA27" s="41">
        <f t="shared" si="9"/>
        <v>15535.343922503629</v>
      </c>
      <c r="AB27" s="42">
        <f t="shared" si="10"/>
        <v>12313.668305999219</v>
      </c>
      <c r="AD27" s="40">
        <f t="shared" si="11"/>
        <v>15325990.640662594</v>
      </c>
      <c r="AE27" s="119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40"/>
      <c r="I28" s="146">
        <f>'[2]Szenario 1'!$F28</f>
        <v>7</v>
      </c>
      <c r="J28" s="147">
        <f>'[2]Szenario 2'!$F28</f>
        <v>16</v>
      </c>
      <c r="K28" s="148">
        <f>'[2]Szenario 3'!$F28</f>
        <v>25</v>
      </c>
      <c r="L28" s="140"/>
      <c r="M28" s="23">
        <f>'[3]E-Auto'!$E26*(1/100)</f>
        <v>0.43868903225806466</v>
      </c>
      <c r="O28" s="31">
        <f t="shared" si="0"/>
        <v>15269.21</v>
      </c>
      <c r="P28" s="35">
        <f t="shared" si="1"/>
        <v>1605.9740033999999</v>
      </c>
      <c r="Q28" s="140"/>
      <c r="R28" s="28">
        <f t="shared" si="2"/>
        <v>1</v>
      </c>
      <c r="S28" s="33">
        <f t="shared" si="3"/>
        <v>1</v>
      </c>
      <c r="T28" s="140"/>
      <c r="U28" s="39">
        <f t="shared" si="4"/>
        <v>8.6001677726877432E-2</v>
      </c>
      <c r="V28" s="33">
        <f t="shared" si="5"/>
        <v>4.0000000597417368E-3</v>
      </c>
      <c r="W28" s="140"/>
      <c r="X28" s="82">
        <f t="shared" si="13"/>
        <v>7725</v>
      </c>
      <c r="Y28" s="41">
        <f t="shared" si="7"/>
        <v>15154037.569814144</v>
      </c>
      <c r="Z28" s="41">
        <f t="shared" si="8"/>
        <v>319136.81853489194</v>
      </c>
      <c r="AA28" s="41">
        <f t="shared" si="9"/>
        <v>15277.526663863819</v>
      </c>
      <c r="AB28" s="42">
        <f t="shared" si="10"/>
        <v>12459.623123188168</v>
      </c>
      <c r="AD28" s="40">
        <f t="shared" si="11"/>
        <v>15508636.538136087</v>
      </c>
      <c r="AE28" s="119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40"/>
      <c r="I29" s="146">
        <f>'[2]Szenario 1'!$F29</f>
        <v>7</v>
      </c>
      <c r="J29" s="147">
        <f>'[2]Szenario 2'!$F29</f>
        <v>16</v>
      </c>
      <c r="K29" s="148">
        <f>'[2]Szenario 3'!$F29</f>
        <v>25</v>
      </c>
      <c r="L29" s="140"/>
      <c r="M29" s="23">
        <f>'[3]E-Auto'!$E27*(1/100)</f>
        <v>0.46752096774193563</v>
      </c>
      <c r="O29" s="31">
        <f t="shared" si="0"/>
        <v>15449.555</v>
      </c>
      <c r="P29" s="35">
        <f t="shared" si="1"/>
        <v>1624.6469247</v>
      </c>
      <c r="Q29" s="140"/>
      <c r="R29" s="28">
        <f t="shared" si="2"/>
        <v>1</v>
      </c>
      <c r="S29" s="33">
        <f t="shared" si="3"/>
        <v>1</v>
      </c>
      <c r="T29" s="140"/>
      <c r="U29" s="39">
        <f t="shared" si="4"/>
        <v>8.6001758404914572E-2</v>
      </c>
      <c r="V29" s="33">
        <f t="shared" si="5"/>
        <v>4.0000000625690811E-3</v>
      </c>
      <c r="W29" s="140"/>
      <c r="X29" s="82">
        <f t="shared" si="13"/>
        <v>7725</v>
      </c>
      <c r="Y29" s="41">
        <f t="shared" si="7"/>
        <v>15333028.112877265</v>
      </c>
      <c r="Z29" s="41">
        <f t="shared" si="8"/>
        <v>322904.85773018596</v>
      </c>
      <c r="AA29" s="41">
        <f t="shared" si="9"/>
        <v>15009.233058922351</v>
      </c>
      <c r="AB29" s="42">
        <f t="shared" si="10"/>
        <v>12605.577940377119</v>
      </c>
      <c r="AD29" s="40">
        <f t="shared" si="11"/>
        <v>15691272.781606749</v>
      </c>
      <c r="AE29" s="119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40"/>
      <c r="I30" s="146">
        <f>'[2]Szenario 1'!$F30</f>
        <v>7</v>
      </c>
      <c r="J30" s="147">
        <f>'[2]Szenario 2'!$F30</f>
        <v>16</v>
      </c>
      <c r="K30" s="148">
        <f>'[2]Szenario 3'!$F30</f>
        <v>25</v>
      </c>
      <c r="L30" s="140"/>
      <c r="M30" s="23">
        <f>'[3]E-Auto'!$E28*(1/100)</f>
        <v>0.49635290322580661</v>
      </c>
      <c r="O30" s="31">
        <f t="shared" si="0"/>
        <v>15629.9</v>
      </c>
      <c r="P30" s="35">
        <f t="shared" si="1"/>
        <v>1643.3198459999999</v>
      </c>
      <c r="Q30" s="140"/>
      <c r="R30" s="28">
        <f t="shared" si="2"/>
        <v>1</v>
      </c>
      <c r="S30" s="33">
        <f t="shared" si="3"/>
        <v>1</v>
      </c>
      <c r="T30" s="140"/>
      <c r="U30" s="39">
        <f t="shared" si="4"/>
        <v>8.6001841958272221E-2</v>
      </c>
      <c r="V30" s="33">
        <f t="shared" si="5"/>
        <v>4.0000000654956116E-3</v>
      </c>
      <c r="W30" s="140"/>
      <c r="X30" s="82">
        <f t="shared" si="13"/>
        <v>7725</v>
      </c>
      <c r="Y30" s="41">
        <f t="shared" si="7"/>
        <v>15512019.50776615</v>
      </c>
      <c r="Z30" s="41">
        <f t="shared" si="8"/>
        <v>326672.89692547999</v>
      </c>
      <c r="AA30" s="41">
        <f t="shared" si="9"/>
        <v>14730.463107679212</v>
      </c>
      <c r="AB30" s="42">
        <f t="shared" si="10"/>
        <v>12751.532757566065</v>
      </c>
      <c r="AD30" s="40">
        <f t="shared" si="11"/>
        <v>15873899.400556874</v>
      </c>
      <c r="AE30" s="119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40"/>
      <c r="I31" s="146">
        <f>'[2]Szenario 1'!$F31</f>
        <v>7</v>
      </c>
      <c r="J31" s="147">
        <f>'[2]Szenario 2'!$F31</f>
        <v>16</v>
      </c>
      <c r="K31" s="148">
        <f>'[2]Szenario 3'!$F31</f>
        <v>25</v>
      </c>
      <c r="L31" s="140"/>
      <c r="M31" s="23">
        <f>'[3]E-Auto'!$E29*(1/100)</f>
        <v>0.52518483870967758</v>
      </c>
      <c r="O31" s="31">
        <f t="shared" si="0"/>
        <v>15810.244999999999</v>
      </c>
      <c r="P31" s="35">
        <f t="shared" si="1"/>
        <v>1661.9927672999997</v>
      </c>
      <c r="Q31" s="140"/>
      <c r="R31" s="28">
        <f t="shared" si="2"/>
        <v>1</v>
      </c>
      <c r="S31" s="33">
        <f t="shared" si="3"/>
        <v>1</v>
      </c>
      <c r="T31" s="140"/>
      <c r="U31" s="39">
        <f t="shared" si="4"/>
        <v>8.6001928454468732E-2</v>
      </c>
      <c r="V31" s="33">
        <f t="shared" si="5"/>
        <v>4.0000000685236235E-3</v>
      </c>
      <c r="W31" s="140"/>
      <c r="X31" s="82">
        <f t="shared" si="13"/>
        <v>7725</v>
      </c>
      <c r="Y31" s="41">
        <f t="shared" si="7"/>
        <v>15691011.784659453</v>
      </c>
      <c r="Z31" s="41">
        <f t="shared" si="8"/>
        <v>330440.93612077396</v>
      </c>
      <c r="AA31" s="41">
        <f t="shared" si="9"/>
        <v>14441.216810134401</v>
      </c>
      <c r="AB31" s="42">
        <f t="shared" si="10"/>
        <v>12897.487574755014</v>
      </c>
      <c r="AD31" s="40">
        <f t="shared" si="11"/>
        <v>16056516.425165117</v>
      </c>
      <c r="AE31" s="119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40"/>
      <c r="I32" s="146">
        <f>'[2]Szenario 1'!$F32</f>
        <v>7</v>
      </c>
      <c r="J32" s="147">
        <f>'[2]Szenario 2'!$F32</f>
        <v>16</v>
      </c>
      <c r="K32" s="148">
        <f>'[2]Szenario 3'!$F32</f>
        <v>25</v>
      </c>
      <c r="L32" s="140"/>
      <c r="M32" s="23">
        <f>'[3]E-Auto'!$E30*(1/100)</f>
        <v>0.55401677419354856</v>
      </c>
      <c r="O32" s="31">
        <f t="shared" si="0"/>
        <v>15990.59</v>
      </c>
      <c r="P32" s="35">
        <f t="shared" si="1"/>
        <v>1680.6656885999998</v>
      </c>
      <c r="Q32" s="140"/>
      <c r="R32" s="28">
        <f t="shared" si="2"/>
        <v>1</v>
      </c>
      <c r="S32" s="33">
        <f t="shared" si="3"/>
        <v>1</v>
      </c>
      <c r="T32" s="140"/>
      <c r="U32" s="39">
        <f t="shared" si="4"/>
        <v>8.6002017961806065E-2</v>
      </c>
      <c r="V32" s="33">
        <f t="shared" si="5"/>
        <v>4.0000000716554351E-3</v>
      </c>
      <c r="W32" s="140"/>
      <c r="X32" s="82">
        <f t="shared" si="13"/>
        <v>7725</v>
      </c>
      <c r="Y32" s="41">
        <f t="shared" si="7"/>
        <v>15870004.974440357</v>
      </c>
      <c r="Z32" s="41">
        <f t="shared" si="8"/>
        <v>334208.97531606798</v>
      </c>
      <c r="AA32" s="41">
        <f t="shared" si="9"/>
        <v>14141.494166287925</v>
      </c>
      <c r="AB32" s="42">
        <f t="shared" si="10"/>
        <v>13043.442391943965</v>
      </c>
      <c r="AD32" s="40">
        <f t="shared" si="11"/>
        <v>16239123.886314657</v>
      </c>
      <c r="AE32" s="119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40"/>
      <c r="I33" s="146">
        <f>'[2]Szenario 1'!$F33</f>
        <v>7</v>
      </c>
      <c r="J33" s="147">
        <f>'[2]Szenario 2'!$F33</f>
        <v>16</v>
      </c>
      <c r="K33" s="148">
        <f>'[2]Szenario 3'!$F33</f>
        <v>25</v>
      </c>
      <c r="L33" s="140"/>
      <c r="M33" s="23">
        <f>'[3]E-Auto'!$E31*(1/100)</f>
        <v>0.58284870967741953</v>
      </c>
      <c r="O33" s="31">
        <f t="shared" si="0"/>
        <v>16170.934999999999</v>
      </c>
      <c r="P33" s="35">
        <f t="shared" si="1"/>
        <v>1699.3386098999999</v>
      </c>
      <c r="Q33" s="140"/>
      <c r="R33" s="28">
        <f t="shared" si="2"/>
        <v>1</v>
      </c>
      <c r="S33" s="33">
        <f t="shared" si="3"/>
        <v>1</v>
      </c>
      <c r="T33" s="140"/>
      <c r="U33" s="39">
        <f t="shared" si="4"/>
        <v>8.6002110549369737E-2</v>
      </c>
      <c r="V33" s="33">
        <f t="shared" si="5"/>
        <v>4.0000000748933919E-3</v>
      </c>
      <c r="W33" s="140"/>
      <c r="X33" s="82">
        <f t="shared" si="13"/>
        <v>7725</v>
      </c>
      <c r="Y33" s="41">
        <f t="shared" si="7"/>
        <v>16048999.108704675</v>
      </c>
      <c r="Z33" s="41">
        <f t="shared" si="8"/>
        <v>337977.01451136195</v>
      </c>
      <c r="AA33" s="41">
        <f t="shared" si="9"/>
        <v>13831.295176139774</v>
      </c>
      <c r="AB33" s="42">
        <f t="shared" si="10"/>
        <v>13189.397209132914</v>
      </c>
      <c r="AD33" s="40">
        <f t="shared" si="11"/>
        <v>16421721.815601308</v>
      </c>
      <c r="AE33" s="119"/>
      <c r="AF33" s="72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40"/>
      <c r="I34" s="146">
        <f>'[2]Szenario 1'!$F34</f>
        <v>7</v>
      </c>
      <c r="J34" s="147">
        <f>'[2]Szenario 2'!$F34</f>
        <v>16</v>
      </c>
      <c r="K34" s="148">
        <f>'[2]Szenario 3'!$F34</f>
        <v>25</v>
      </c>
      <c r="L34" s="140"/>
      <c r="M34" s="23">
        <f>'[3]E-Auto'!$E32*(1/100)</f>
        <v>0.6116806451612905</v>
      </c>
      <c r="O34" s="31">
        <f t="shared" si="0"/>
        <v>16351.279999999999</v>
      </c>
      <c r="P34" s="35">
        <f t="shared" si="1"/>
        <v>1718.0115311999998</v>
      </c>
      <c r="Q34" s="140"/>
      <c r="R34" s="28">
        <f t="shared" si="2"/>
        <v>1</v>
      </c>
      <c r="S34" s="33">
        <f t="shared" si="3"/>
        <v>1</v>
      </c>
      <c r="T34" s="140"/>
      <c r="U34" s="39">
        <f t="shared" si="4"/>
        <v>8.6002206287028871E-2</v>
      </c>
      <c r="V34" s="33">
        <f t="shared" si="5"/>
        <v>4.0000000782398661E-3</v>
      </c>
      <c r="W34" s="140"/>
      <c r="X34" s="82">
        <f t="shared" si="13"/>
        <v>7725</v>
      </c>
      <c r="Y34" s="41">
        <f t="shared" si="7"/>
        <v>16227994.219769012</v>
      </c>
      <c r="Z34" s="41">
        <f t="shared" si="8"/>
        <v>341745.05370665598</v>
      </c>
      <c r="AA34" s="41">
        <f t="shared" si="9"/>
        <v>13510.619839689958</v>
      </c>
      <c r="AB34" s="42">
        <f t="shared" si="10"/>
        <v>13335.352026321863</v>
      </c>
      <c r="AD34" s="40">
        <f t="shared" si="11"/>
        <v>16604310.245341679</v>
      </c>
      <c r="AE34" s="119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40"/>
      <c r="I35" s="146">
        <f>'[2]Szenario 1'!$F35</f>
        <v>7</v>
      </c>
      <c r="J35" s="147">
        <f>'[2]Szenario 2'!$F35</f>
        <v>16</v>
      </c>
      <c r="K35" s="148">
        <f>'[2]Szenario 3'!$F35</f>
        <v>25</v>
      </c>
      <c r="L35" s="140"/>
      <c r="M35" s="23">
        <f>'[3]E-Auto'!$E33*(1/100)</f>
        <v>0.64051258064516148</v>
      </c>
      <c r="O35" s="31">
        <f t="shared" si="0"/>
        <v>16531.625</v>
      </c>
      <c r="P35" s="35">
        <f t="shared" si="1"/>
        <v>1736.6844524999999</v>
      </c>
      <c r="Q35" s="140"/>
      <c r="R35" s="28">
        <f t="shared" si="2"/>
        <v>1</v>
      </c>
      <c r="S35" s="33">
        <f t="shared" si="3"/>
        <v>1</v>
      </c>
      <c r="T35" s="140"/>
      <c r="U35" s="39">
        <f t="shared" si="4"/>
        <v>8.6002305245436131E-2</v>
      </c>
      <c r="V35" s="33">
        <f t="shared" si="5"/>
        <v>4.0000000816972558E-3</v>
      </c>
      <c r="W35" s="140"/>
      <c r="X35" s="82">
        <f t="shared" si="13"/>
        <v>7725</v>
      </c>
      <c r="Y35" s="41">
        <f t="shared" si="7"/>
        <v>16406990.340678839</v>
      </c>
      <c r="Z35" s="41">
        <f t="shared" si="8"/>
        <v>345513.09290194995</v>
      </c>
      <c r="AA35" s="41">
        <f t="shared" si="9"/>
        <v>13179.468156938474</v>
      </c>
      <c r="AB35" s="42">
        <f t="shared" si="10"/>
        <v>13481.306843510813</v>
      </c>
      <c r="AD35" s="40">
        <f t="shared" si="11"/>
        <v>16786889.208581239</v>
      </c>
      <c r="AE35" s="119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40"/>
      <c r="I36" s="146">
        <f>'[2]Szenario 1'!$F36</f>
        <v>7</v>
      </c>
      <c r="J36" s="147">
        <f>'[2]Szenario 2'!$F36</f>
        <v>16</v>
      </c>
      <c r="K36" s="148">
        <f>'[2]Szenario 3'!$F36</f>
        <v>25</v>
      </c>
      <c r="L36" s="140"/>
      <c r="M36" s="23">
        <f>'[3]E-Auto'!$E34*(1/100)</f>
        <v>0.66934451612903245</v>
      </c>
      <c r="O36" s="31">
        <f t="shared" si="0"/>
        <v>16711.97</v>
      </c>
      <c r="P36" s="35">
        <f t="shared" si="1"/>
        <v>1755.3573738</v>
      </c>
      <c r="Q36" s="140"/>
      <c r="R36" s="28">
        <f t="shared" si="2"/>
        <v>1</v>
      </c>
      <c r="S36" s="33">
        <f t="shared" si="3"/>
        <v>1</v>
      </c>
      <c r="T36" s="140"/>
      <c r="U36" s="39">
        <f t="shared" si="4"/>
        <v>8.6002407496027791E-2</v>
      </c>
      <c r="V36" s="33">
        <f t="shared" si="5"/>
        <v>4.0000000852679837E-3</v>
      </c>
      <c r="W36" s="140"/>
      <c r="X36" s="82">
        <f t="shared" si="13"/>
        <v>7725</v>
      </c>
      <c r="Y36" s="41">
        <f t="shared" si="7"/>
        <v>16585987.50521669</v>
      </c>
      <c r="Z36" s="41">
        <f t="shared" si="8"/>
        <v>349281.13209724403</v>
      </c>
      <c r="AA36" s="41">
        <f t="shared" si="9"/>
        <v>12837.84012788532</v>
      </c>
      <c r="AB36" s="42">
        <f t="shared" si="10"/>
        <v>13627.261660699762</v>
      </c>
      <c r="AD36" s="40">
        <f t="shared" si="11"/>
        <v>16969458.739102516</v>
      </c>
      <c r="AE36" s="119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40"/>
      <c r="I37" s="146">
        <f>'[2]Szenario 1'!$F37</f>
        <v>7</v>
      </c>
      <c r="J37" s="147">
        <f>'[2]Szenario 2'!$F37</f>
        <v>16</v>
      </c>
      <c r="K37" s="148">
        <f>'[2]Szenario 3'!$F37</f>
        <v>25</v>
      </c>
      <c r="L37" s="140"/>
      <c r="M37" s="23">
        <f>'[3]E-Auto'!$E35*(1/100)</f>
        <v>0.69817645161290343</v>
      </c>
      <c r="O37" s="31">
        <f t="shared" si="0"/>
        <v>16892.314999999999</v>
      </c>
      <c r="P37" s="35">
        <f t="shared" si="1"/>
        <v>1774.0302950999996</v>
      </c>
      <c r="Q37" s="140"/>
      <c r="R37" s="28">
        <f t="shared" si="2"/>
        <v>1</v>
      </c>
      <c r="S37" s="33">
        <f t="shared" si="3"/>
        <v>1</v>
      </c>
      <c r="T37" s="140"/>
      <c r="U37" s="39">
        <f t="shared" si="4"/>
        <v>8.6002513111023707E-2</v>
      </c>
      <c r="V37" s="33">
        <f t="shared" si="5"/>
        <v>4.0000000889545018E-3</v>
      </c>
      <c r="W37" s="140"/>
      <c r="X37" s="82">
        <f t="shared" si="13"/>
        <v>7725</v>
      </c>
      <c r="Y37" s="41">
        <f t="shared" si="7"/>
        <v>16764985.747910235</v>
      </c>
      <c r="Z37" s="41">
        <f t="shared" si="8"/>
        <v>353049.17129253794</v>
      </c>
      <c r="AA37" s="41">
        <f t="shared" si="9"/>
        <v>12485.735752530494</v>
      </c>
      <c r="AB37" s="42">
        <f t="shared" si="10"/>
        <v>13773.216477888709</v>
      </c>
      <c r="AD37" s="40">
        <f t="shared" si="11"/>
        <v>17152018.871433195</v>
      </c>
      <c r="AE37" s="119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40"/>
      <c r="I38" s="146">
        <f>'[2]Szenario 1'!$F38</f>
        <v>7</v>
      </c>
      <c r="J38" s="147">
        <f>'[2]Szenario 2'!$F38</f>
        <v>16</v>
      </c>
      <c r="K38" s="148">
        <f>'[2]Szenario 3'!$F38</f>
        <v>25</v>
      </c>
      <c r="L38" s="140"/>
      <c r="M38" s="23">
        <f>'[3]E-Auto'!$E36*(1/100)</f>
        <v>0.7270083870967744</v>
      </c>
      <c r="O38" s="31">
        <f t="shared" si="0"/>
        <v>17072.66</v>
      </c>
      <c r="P38" s="35">
        <f t="shared" si="1"/>
        <v>1792.7032164</v>
      </c>
      <c r="Q38" s="140"/>
      <c r="R38" s="28">
        <f t="shared" si="2"/>
        <v>1</v>
      </c>
      <c r="S38" s="33">
        <f t="shared" si="3"/>
        <v>1</v>
      </c>
      <c r="T38" s="140"/>
      <c r="U38" s="39">
        <f t="shared" si="4"/>
        <v>8.6002622163427273E-2</v>
      </c>
      <c r="V38" s="33">
        <f t="shared" si="5"/>
        <v>4.0000000927592856E-3</v>
      </c>
      <c r="W38" s="140"/>
      <c r="X38" s="82">
        <f t="shared" si="13"/>
        <v>7725</v>
      </c>
      <c r="Y38" s="41">
        <f t="shared" si="7"/>
        <v>16943985.104040436</v>
      </c>
      <c r="Z38" s="41">
        <f t="shared" si="8"/>
        <v>356817.21048783197</v>
      </c>
      <c r="AA38" s="41">
        <f t="shared" si="9"/>
        <v>12123.155030874002</v>
      </c>
      <c r="AB38" s="42">
        <f t="shared" si="10"/>
        <v>13919.171295077662</v>
      </c>
      <c r="AD38" s="40">
        <f t="shared" si="11"/>
        <v>17334569.640854217</v>
      </c>
      <c r="AE38" s="119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40"/>
      <c r="I39" s="146">
        <f>'[2]Szenario 1'!$F39</f>
        <v>7</v>
      </c>
      <c r="J39" s="147">
        <f>'[2]Szenario 2'!$F39</f>
        <v>16</v>
      </c>
      <c r="K39" s="148">
        <f>'[2]Szenario 3'!$F39</f>
        <v>25</v>
      </c>
      <c r="L39" s="140"/>
      <c r="M39" s="23">
        <f>'[3]E-Auto'!$E37*(1/100)</f>
        <v>0.75584032258064537</v>
      </c>
      <c r="O39" s="31">
        <f t="shared" si="0"/>
        <v>17253.005000000001</v>
      </c>
      <c r="P39" s="35">
        <f t="shared" si="1"/>
        <v>1811.3761377000001</v>
      </c>
      <c r="Q39" s="140"/>
      <c r="R39" s="28">
        <f t="shared" si="2"/>
        <v>1</v>
      </c>
      <c r="S39" s="33">
        <f t="shared" si="3"/>
        <v>1</v>
      </c>
      <c r="T39" s="140"/>
      <c r="U39" s="39">
        <f t="shared" si="4"/>
        <v>8.6002734727025507E-2</v>
      </c>
      <c r="V39" s="33">
        <f t="shared" si="5"/>
        <v>4.0000000966848382E-3</v>
      </c>
      <c r="W39" s="140"/>
      <c r="X39" s="82">
        <f t="shared" si="13"/>
        <v>7725</v>
      </c>
      <c r="Y39" s="41">
        <f t="shared" si="7"/>
        <v>17122985.609649681</v>
      </c>
      <c r="Z39" s="41">
        <f t="shared" si="8"/>
        <v>360585.24968312599</v>
      </c>
      <c r="AA39" s="41">
        <f t="shared" si="9"/>
        <v>11750.097962915843</v>
      </c>
      <c r="AB39" s="42">
        <f t="shared" si="10"/>
        <v>14065.126112266607</v>
      </c>
      <c r="AD39" s="40">
        <f t="shared" si="11"/>
        <v>17517111.083407991</v>
      </c>
      <c r="AE39" s="119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40"/>
      <c r="I40" s="146">
        <f>'[2]Szenario 1'!$F40</f>
        <v>7</v>
      </c>
      <c r="J40" s="147">
        <f>'[2]Szenario 2'!$F40</f>
        <v>16</v>
      </c>
      <c r="K40" s="148">
        <f>'[2]Szenario 3'!$F40</f>
        <v>25</v>
      </c>
      <c r="L40" s="140"/>
      <c r="M40" s="23">
        <f>'[3]E-Auto'!$E38*(1/100)</f>
        <v>0.78467225806451635</v>
      </c>
      <c r="O40" s="31">
        <f t="shared" si="0"/>
        <v>17433.349999999999</v>
      </c>
      <c r="P40" s="35">
        <f t="shared" si="1"/>
        <v>1830.0490589999997</v>
      </c>
      <c r="Q40" s="140"/>
      <c r="R40" s="28">
        <f t="shared" si="2"/>
        <v>1</v>
      </c>
      <c r="S40" s="33">
        <f t="shared" si="3"/>
        <v>1</v>
      </c>
      <c r="T40" s="140"/>
      <c r="U40" s="39">
        <f t="shared" si="4"/>
        <v>8.6002850876388995E-2</v>
      </c>
      <c r="V40" s="33">
        <f t="shared" si="5"/>
        <v>4.0000001007336871E-3</v>
      </c>
      <c r="W40" s="140"/>
      <c r="X40" s="82">
        <f t="shared" si="13"/>
        <v>7725</v>
      </c>
      <c r="Y40" s="41">
        <f t="shared" si="7"/>
        <v>17301987.301549874</v>
      </c>
      <c r="Z40" s="41">
        <f t="shared" si="8"/>
        <v>364353.28887841996</v>
      </c>
      <c r="AA40" s="41">
        <f t="shared" si="9"/>
        <v>11366.564548656008</v>
      </c>
      <c r="AB40" s="42">
        <f t="shared" si="10"/>
        <v>14211.080929455558</v>
      </c>
      <c r="AD40" s="40">
        <f t="shared" si="11"/>
        <v>17699643.235906404</v>
      </c>
      <c r="AE40" s="119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40"/>
      <c r="I41" s="146">
        <f>'[2]Szenario 1'!$F41</f>
        <v>7</v>
      </c>
      <c r="J41" s="147">
        <f>'[2]Szenario 2'!$F41</f>
        <v>16</v>
      </c>
      <c r="K41" s="148">
        <f>'[2]Szenario 3'!$F41</f>
        <v>25</v>
      </c>
      <c r="L41" s="140"/>
      <c r="M41" s="23">
        <f>'[3]E-Auto'!$E39*(1/100)</f>
        <v>0.81350419354838732</v>
      </c>
      <c r="O41" s="31">
        <f t="shared" si="0"/>
        <v>17613.695</v>
      </c>
      <c r="P41" s="35">
        <f t="shared" si="1"/>
        <v>1848.7219802999998</v>
      </c>
      <c r="Q41" s="140"/>
      <c r="R41" s="28">
        <f t="shared" si="2"/>
        <v>1</v>
      </c>
      <c r="S41" s="33">
        <f t="shared" si="3"/>
        <v>1</v>
      </c>
      <c r="T41" s="140"/>
      <c r="U41" s="39">
        <f t="shared" si="4"/>
        <v>8.6002970686871863E-2</v>
      </c>
      <c r="V41" s="33">
        <f t="shared" si="5"/>
        <v>4.0000001049083894E-3</v>
      </c>
      <c r="W41" s="140"/>
      <c r="X41" s="82">
        <f t="shared" si="13"/>
        <v>7725</v>
      </c>
      <c r="Y41" s="41">
        <f t="shared" si="7"/>
        <v>17480990.217330638</v>
      </c>
      <c r="Z41" s="41">
        <f t="shared" si="8"/>
        <v>368121.32807371404</v>
      </c>
      <c r="AA41" s="41">
        <f t="shared" si="9"/>
        <v>10972.554788094511</v>
      </c>
      <c r="AB41" s="42">
        <f t="shared" si="10"/>
        <v>14357.035746644508</v>
      </c>
      <c r="AD41" s="40">
        <f t="shared" si="11"/>
        <v>17882166.135939091</v>
      </c>
      <c r="AE41" s="119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40"/>
      <c r="I42" s="146">
        <f>'[2]Szenario 1'!$F42</f>
        <v>7</v>
      </c>
      <c r="J42" s="147">
        <f>'[2]Szenario 2'!$F42</f>
        <v>16</v>
      </c>
      <c r="K42" s="148">
        <f>'[2]Szenario 3'!$F42</f>
        <v>25</v>
      </c>
      <c r="L42" s="140"/>
      <c r="M42" s="23">
        <f>'[3]E-Auto'!$E40*(1/100)</f>
        <v>0.8423361290322583</v>
      </c>
      <c r="O42" s="31">
        <f t="shared" si="0"/>
        <v>17794.04</v>
      </c>
      <c r="P42" s="35">
        <f t="shared" si="1"/>
        <v>1867.3949015999999</v>
      </c>
      <c r="Q42" s="140"/>
      <c r="R42" s="28">
        <f t="shared" si="2"/>
        <v>1</v>
      </c>
      <c r="S42" s="33">
        <f t="shared" si="3"/>
        <v>1</v>
      </c>
      <c r="T42" s="140"/>
      <c r="U42" s="39">
        <f t="shared" si="4"/>
        <v>8.6003094234611888E-2</v>
      </c>
      <c r="V42" s="33">
        <f t="shared" si="5"/>
        <v>4.0000001092115271E-3</v>
      </c>
      <c r="W42" s="140"/>
      <c r="X42" s="82">
        <f t="shared" si="13"/>
        <v>7725</v>
      </c>
      <c r="Y42" s="41">
        <f t="shared" si="7"/>
        <v>17659994.395367354</v>
      </c>
      <c r="Z42" s="41">
        <f t="shared" si="8"/>
        <v>371889.36726900801</v>
      </c>
      <c r="AA42" s="41">
        <f t="shared" si="9"/>
        <v>10568.068681231342</v>
      </c>
      <c r="AB42" s="42">
        <f t="shared" si="10"/>
        <v>14502.990563833457</v>
      </c>
      <c r="AD42" s="40">
        <f t="shared" si="11"/>
        <v>18064679.821881428</v>
      </c>
      <c r="AE42" s="119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40"/>
      <c r="I43" s="146">
        <f>'[2]Szenario 1'!$F43</f>
        <v>7</v>
      </c>
      <c r="J43" s="147">
        <f>'[2]Szenario 2'!$F43</f>
        <v>16</v>
      </c>
      <c r="K43" s="148">
        <f>'[2]Szenario 3'!$F43</f>
        <v>25</v>
      </c>
      <c r="L43" s="140"/>
      <c r="M43" s="23">
        <f>'[3]E-Auto'!$E41*(1/100)</f>
        <v>0.87116806451612927</v>
      </c>
      <c r="O43" s="31">
        <f t="shared" si="0"/>
        <v>17974.385000000002</v>
      </c>
      <c r="P43" s="35">
        <f t="shared" si="1"/>
        <v>1886.0678229</v>
      </c>
      <c r="Q43" s="140"/>
      <c r="R43" s="28">
        <f t="shared" si="2"/>
        <v>1</v>
      </c>
      <c r="S43" s="33">
        <f t="shared" si="3"/>
        <v>1</v>
      </c>
      <c r="T43" s="140"/>
      <c r="U43" s="39">
        <f t="shared" si="4"/>
        <v>8.6003221596530358E-2</v>
      </c>
      <c r="V43" s="33">
        <f t="shared" si="5"/>
        <v>4.0000001136457049E-3</v>
      </c>
      <c r="W43" s="140"/>
      <c r="X43" s="82">
        <f t="shared" si="13"/>
        <v>7725</v>
      </c>
      <c r="Y43" s="41">
        <f t="shared" si="7"/>
        <v>17838999.874829367</v>
      </c>
      <c r="Z43" s="41">
        <f t="shared" si="8"/>
        <v>375657.40646430204</v>
      </c>
      <c r="AA43" s="41">
        <f t="shared" si="9"/>
        <v>10153.106228066506</v>
      </c>
      <c r="AB43" s="42">
        <f t="shared" si="10"/>
        <v>14648.945381022406</v>
      </c>
      <c r="AD43" s="40">
        <f t="shared" si="11"/>
        <v>18247184.332902756</v>
      </c>
      <c r="AE43" s="119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40"/>
      <c r="I44" s="146">
        <f>'[2]Szenario 1'!$F44</f>
        <v>7</v>
      </c>
      <c r="J44" s="147">
        <f>'[2]Szenario 2'!$F44</f>
        <v>16</v>
      </c>
      <c r="K44" s="148">
        <f>'[2]Szenario 3'!$F44</f>
        <v>25</v>
      </c>
      <c r="L44" s="140"/>
      <c r="M44" s="23">
        <f>'[3]E-Auto'!$E42*(1/100)</f>
        <v>0.9</v>
      </c>
      <c r="O44" s="31">
        <f t="shared" si="0"/>
        <v>18154.73</v>
      </c>
      <c r="P44" s="35">
        <f t="shared" si="1"/>
        <v>1904.7407441999999</v>
      </c>
      <c r="Q44" s="140"/>
      <c r="R44" s="28">
        <f t="shared" si="2"/>
        <v>1</v>
      </c>
      <c r="S44" s="33">
        <f t="shared" si="3"/>
        <v>1</v>
      </c>
      <c r="T44" s="140"/>
      <c r="U44" s="39">
        <f t="shared" si="4"/>
        <v>8.6003352850332171E-2</v>
      </c>
      <c r="V44" s="33">
        <f t="shared" si="5"/>
        <v>4.0000001182135579E-3</v>
      </c>
      <c r="W44" s="140"/>
      <c r="X44" s="82">
        <f t="shared" si="13"/>
        <v>7725</v>
      </c>
      <c r="Y44" s="41">
        <f t="shared" si="7"/>
        <v>18018006.695688058</v>
      </c>
      <c r="Z44" s="41">
        <f t="shared" si="8"/>
        <v>379425.44565959601</v>
      </c>
      <c r="AA44" s="41">
        <f t="shared" si="9"/>
        <v>9727.6674285999998</v>
      </c>
      <c r="AB44" s="42">
        <f t="shared" si="10"/>
        <v>14794.900198211353</v>
      </c>
      <c r="AD44" s="40">
        <f t="shared" si="11"/>
        <v>18429679.708974466</v>
      </c>
      <c r="AE44" s="119"/>
      <c r="AF44" s="84" t="s">
        <v>44</v>
      </c>
      <c r="AG44" s="85"/>
      <c r="AH44" s="86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40"/>
      <c r="I45" s="146">
        <f>'[2]Szenario 1'!$F45</f>
        <v>7</v>
      </c>
      <c r="J45" s="147">
        <f>'[2]Szenario 2'!$F45</f>
        <v>16</v>
      </c>
      <c r="K45" s="148">
        <f>'[2]Szenario 3'!$F45</f>
        <v>25</v>
      </c>
      <c r="L45" s="140"/>
      <c r="M45" s="23">
        <f>'[3]E-Auto'!$E43*(1/100)</f>
        <v>0.928831935483871</v>
      </c>
      <c r="O45" s="31">
        <f t="shared" si="0"/>
        <v>18335.075000000001</v>
      </c>
      <c r="P45" s="35">
        <f t="shared" si="1"/>
        <v>1923.4136655</v>
      </c>
      <c r="Q45" s="140"/>
      <c r="R45" s="28">
        <f t="shared" si="2"/>
        <v>1</v>
      </c>
      <c r="S45" s="33">
        <f t="shared" si="3"/>
        <v>1</v>
      </c>
      <c r="T45" s="140"/>
      <c r="U45" s="39">
        <f t="shared" si="4"/>
        <v>8.6003488074505807E-2</v>
      </c>
      <c r="V45" s="33">
        <f t="shared" si="5"/>
        <v>4.0000001229177472E-3</v>
      </c>
      <c r="W45" s="140"/>
      <c r="X45" s="82">
        <f t="shared" si="13"/>
        <v>7725</v>
      </c>
      <c r="Y45" s="41">
        <f t="shared" si="7"/>
        <v>18197014.898725018</v>
      </c>
      <c r="Z45" s="41">
        <f t="shared" si="8"/>
        <v>383193.48485488998</v>
      </c>
      <c r="AA45" s="41">
        <f t="shared" si="9"/>
        <v>9291.7522828318233</v>
      </c>
      <c r="AB45" s="42">
        <f t="shared" si="10"/>
        <v>14940.855015400306</v>
      </c>
      <c r="AD45" s="40">
        <f t="shared" si="11"/>
        <v>18612165.990878139</v>
      </c>
      <c r="AE45" s="119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40"/>
      <c r="I46" s="146">
        <f>'[2]Szenario 1'!$F46</f>
        <v>7</v>
      </c>
      <c r="J46" s="147">
        <f>'[2]Szenario 2'!$F46</f>
        <v>16</v>
      </c>
      <c r="K46" s="148">
        <f>'[2]Szenario 3'!$F46</f>
        <v>25</v>
      </c>
      <c r="L46" s="140"/>
      <c r="M46" s="23">
        <f>'[3]E-Auto'!$E44*(1/100)</f>
        <v>0.95766387096774197</v>
      </c>
      <c r="O46" s="31">
        <f t="shared" si="0"/>
        <v>18515.419999999998</v>
      </c>
      <c r="P46" s="35">
        <f t="shared" si="1"/>
        <v>1942.0865867999996</v>
      </c>
      <c r="Q46" s="140"/>
      <c r="R46" s="28">
        <f t="shared" si="2"/>
        <v>1</v>
      </c>
      <c r="S46" s="33">
        <f t="shared" si="3"/>
        <v>1</v>
      </c>
      <c r="T46" s="140"/>
      <c r="U46" s="39">
        <f t="shared" si="4"/>
        <v>8.60036273483233E-2</v>
      </c>
      <c r="V46" s="33">
        <f t="shared" si="5"/>
        <v>4.0000001277609573E-3</v>
      </c>
      <c r="W46" s="140"/>
      <c r="X46" s="82">
        <f t="shared" si="13"/>
        <v>7725</v>
      </c>
      <c r="Y46" s="41">
        <f t="shared" si="7"/>
        <v>18376024.52554014</v>
      </c>
      <c r="Z46" s="41">
        <f t="shared" si="8"/>
        <v>386961.52405018394</v>
      </c>
      <c r="AA46" s="41">
        <f t="shared" si="9"/>
        <v>8845.3607907619771</v>
      </c>
      <c r="AB46" s="42">
        <f t="shared" si="10"/>
        <v>15086.809832589252</v>
      </c>
      <c r="AD46" s="40">
        <f t="shared" si="11"/>
        <v>18794643.220213674</v>
      </c>
      <c r="AE46" s="119"/>
      <c r="AF46" s="49"/>
      <c r="AG46" s="50">
        <f>'[4]Risikoschätzung '!$T$22</f>
        <v>1.6755952380952382E-6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40"/>
      <c r="I47" s="146">
        <f>'[2]Szenario 1'!$F47</f>
        <v>7</v>
      </c>
      <c r="J47" s="147">
        <f>'[2]Szenario 2'!$F47</f>
        <v>16</v>
      </c>
      <c r="K47" s="148">
        <f>'[2]Szenario 3'!$F47</f>
        <v>25</v>
      </c>
      <c r="L47" s="140"/>
      <c r="M47" s="23">
        <f>'[3]E-Auto'!$E45*(1/100)</f>
        <v>0.98649580645161294</v>
      </c>
      <c r="O47" s="31">
        <f t="shared" si="0"/>
        <v>18695.764999999999</v>
      </c>
      <c r="P47" s="35">
        <f t="shared" si="1"/>
        <v>1960.7595080999997</v>
      </c>
      <c r="Q47" s="140"/>
      <c r="R47" s="28">
        <f t="shared" si="2"/>
        <v>1</v>
      </c>
      <c r="S47" s="33">
        <f t="shared" si="3"/>
        <v>1</v>
      </c>
      <c r="T47" s="140"/>
      <c r="U47" s="39">
        <f t="shared" si="4"/>
        <v>8.6003770751840306E-2</v>
      </c>
      <c r="V47" s="33">
        <f t="shared" si="5"/>
        <v>4.0000001327459012E-3</v>
      </c>
      <c r="W47" s="140"/>
      <c r="X47" s="82">
        <f t="shared" si="13"/>
        <v>7725</v>
      </c>
      <c r="Y47" s="41">
        <f t="shared" si="7"/>
        <v>18555035.618559785</v>
      </c>
      <c r="Z47" s="41">
        <f t="shared" si="8"/>
        <v>390729.56324547791</v>
      </c>
      <c r="AA47" s="41">
        <f t="shared" si="9"/>
        <v>8388.4929523904648</v>
      </c>
      <c r="AB47" s="42">
        <f t="shared" si="10"/>
        <v>15232.764649778199</v>
      </c>
      <c r="AD47" s="40">
        <f t="shared" ref="AD47:AD54" si="14">SUM(X47:AB47)</f>
        <v>18977111.439407434</v>
      </c>
      <c r="AE47" s="119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40"/>
      <c r="I48" s="146">
        <f>'[2]Szenario 1'!$F48</f>
        <v>7</v>
      </c>
      <c r="J48" s="147">
        <f>'[2]Szenario 2'!$F48</f>
        <v>16</v>
      </c>
      <c r="K48" s="148">
        <f>'[2]Szenario 3'!$F48</f>
        <v>25</v>
      </c>
      <c r="L48" s="140"/>
      <c r="M48" s="23">
        <f>'[3]E-Auto'!$E46*(1/100)</f>
        <v>1</v>
      </c>
      <c r="O48" s="31">
        <f t="shared" si="0"/>
        <v>18876.11</v>
      </c>
      <c r="P48" s="35">
        <f t="shared" si="1"/>
        <v>1979.4324293999998</v>
      </c>
      <c r="Q48" s="140"/>
      <c r="R48" s="28">
        <f t="shared" si="2"/>
        <v>1</v>
      </c>
      <c r="S48" s="33">
        <f t="shared" si="3"/>
        <v>1</v>
      </c>
      <c r="T48" s="140"/>
      <c r="U48" s="39">
        <f t="shared" si="4"/>
        <v>8.600391836589602E-2</v>
      </c>
      <c r="V48" s="33">
        <f t="shared" si="5"/>
        <v>4.000000137875318E-3</v>
      </c>
      <c r="W48" s="140"/>
      <c r="X48" s="82">
        <f t="shared" si="13"/>
        <v>7725</v>
      </c>
      <c r="Y48" s="41">
        <f t="shared" si="7"/>
        <v>18734048.221044872</v>
      </c>
      <c r="Z48" s="41">
        <f t="shared" si="8"/>
        <v>394497.60244077194</v>
      </c>
      <c r="AA48" s="41">
        <f t="shared" si="9"/>
        <v>8212.6179388</v>
      </c>
      <c r="AB48" s="42">
        <f t="shared" si="10"/>
        <v>15378.719466967152</v>
      </c>
      <c r="AD48" s="40">
        <f t="shared" si="14"/>
        <v>19159862.16089141</v>
      </c>
      <c r="AE48" s="119"/>
      <c r="AF48" s="84" t="s">
        <v>45</v>
      </c>
      <c r="AG48" s="85"/>
      <c r="AH48" s="86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40"/>
      <c r="I49" s="146">
        <f>'[2]Szenario 1'!$F49</f>
        <v>7</v>
      </c>
      <c r="J49" s="147">
        <f>'[2]Szenario 2'!$F49</f>
        <v>16</v>
      </c>
      <c r="K49" s="148">
        <f>'[2]Szenario 3'!$F49</f>
        <v>25</v>
      </c>
      <c r="L49" s="140"/>
      <c r="M49" s="23">
        <f>'[3]E-Auto'!$E47*(1/100)</f>
        <v>1</v>
      </c>
      <c r="O49" s="31">
        <f t="shared" si="0"/>
        <v>19056.455000000002</v>
      </c>
      <c r="P49" s="35">
        <f t="shared" si="1"/>
        <v>1998.1053507000001</v>
      </c>
      <c r="Q49" s="140"/>
      <c r="R49" s="28">
        <f t="shared" si="2"/>
        <v>1</v>
      </c>
      <c r="S49" s="33">
        <f t="shared" si="3"/>
        <v>1</v>
      </c>
      <c r="T49" s="140"/>
      <c r="U49" s="39">
        <f t="shared" si="4"/>
        <v>8.6004070272113223E-2</v>
      </c>
      <c r="V49" s="33">
        <f t="shared" si="5"/>
        <v>4.0000001431519721E-3</v>
      </c>
      <c r="W49" s="140"/>
      <c r="X49" s="82">
        <f t="shared" si="13"/>
        <v>7725</v>
      </c>
      <c r="Y49" s="41">
        <f t="shared" si="7"/>
        <v>18913062.377099026</v>
      </c>
      <c r="Z49" s="41">
        <f t="shared" si="8"/>
        <v>398265.64163606596</v>
      </c>
      <c r="AA49" s="41">
        <f t="shared" si="9"/>
        <v>8291.0824413999999</v>
      </c>
      <c r="AB49" s="42">
        <f t="shared" si="10"/>
        <v>15524.674284156103</v>
      </c>
      <c r="AD49" s="40">
        <f t="shared" si="14"/>
        <v>19342868.775460649</v>
      </c>
      <c r="AE49" s="119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40"/>
      <c r="I50" s="146">
        <f>'[2]Szenario 1'!$F50</f>
        <v>7</v>
      </c>
      <c r="J50" s="147">
        <f>'[2]Szenario 2'!$F50</f>
        <v>16</v>
      </c>
      <c r="K50" s="148">
        <f>'[2]Szenario 3'!$F50</f>
        <v>25</v>
      </c>
      <c r="L50" s="140"/>
      <c r="M50" s="23">
        <f>'[3]E-Auto'!$E48*(1/100)</f>
        <v>1</v>
      </c>
      <c r="O50" s="31">
        <f t="shared" si="0"/>
        <v>19236.8</v>
      </c>
      <c r="P50" s="35">
        <f t="shared" si="1"/>
        <v>2016.7782719999998</v>
      </c>
      <c r="Q50" s="140"/>
      <c r="R50" s="28">
        <f t="shared" si="2"/>
        <v>1</v>
      </c>
      <c r="S50" s="33">
        <f t="shared" si="3"/>
        <v>1</v>
      </c>
      <c r="T50" s="140"/>
      <c r="U50" s="39">
        <f t="shared" si="4"/>
        <v>8.60042265528983E-2</v>
      </c>
      <c r="V50" s="33">
        <f t="shared" si="5"/>
        <v>4.0000001485786538E-3</v>
      </c>
      <c r="W50" s="140"/>
      <c r="X50" s="82">
        <f t="shared" si="13"/>
        <v>7725</v>
      </c>
      <c r="Y50" s="41">
        <f t="shared" si="7"/>
        <v>19092078.131676722</v>
      </c>
      <c r="Z50" s="41">
        <f t="shared" si="8"/>
        <v>402033.68083135987</v>
      </c>
      <c r="AA50" s="41">
        <f t="shared" si="9"/>
        <v>8369.5469439999997</v>
      </c>
      <c r="AB50" s="42">
        <f t="shared" si="10"/>
        <v>15670.62910134505</v>
      </c>
      <c r="AD50" s="40">
        <f t="shared" si="14"/>
        <v>19525876.988553427</v>
      </c>
      <c r="AE50" s="119"/>
      <c r="AF50" s="49"/>
      <c r="AG50" s="50">
        <f>'[4]Risikoschätzung '!$T$21</f>
        <v>5.2261904761904761E-7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40"/>
      <c r="I51" s="146">
        <f>'[2]Szenario 1'!$F51</f>
        <v>7</v>
      </c>
      <c r="J51" s="147">
        <f>'[2]Szenario 2'!$F51</f>
        <v>16</v>
      </c>
      <c r="K51" s="148">
        <f>'[2]Szenario 3'!$F51</f>
        <v>25</v>
      </c>
      <c r="L51" s="140"/>
      <c r="M51" s="23">
        <f>'[3]E-Auto'!$E49*(1/100)</f>
        <v>1</v>
      </c>
      <c r="O51" s="31">
        <f t="shared" si="0"/>
        <v>19417.145</v>
      </c>
      <c r="P51" s="35">
        <f t="shared" si="1"/>
        <v>2035.4511932999999</v>
      </c>
      <c r="Q51" s="140"/>
      <c r="R51" s="28">
        <f t="shared" si="2"/>
        <v>1</v>
      </c>
      <c r="S51" s="33">
        <f t="shared" si="3"/>
        <v>1</v>
      </c>
      <c r="T51" s="140"/>
      <c r="U51" s="39">
        <f t="shared" si="4"/>
        <v>8.6004387291441178E-2</v>
      </c>
      <c r="V51" s="33">
        <f t="shared" si="5"/>
        <v>4.0000001541581802E-3</v>
      </c>
      <c r="W51" s="140"/>
      <c r="X51" s="82">
        <f t="shared" si="13"/>
        <v>7725</v>
      </c>
      <c r="Y51" s="41">
        <f t="shared" si="7"/>
        <v>19271095.530591387</v>
      </c>
      <c r="Z51" s="41">
        <f t="shared" si="8"/>
        <v>405801.72002665396</v>
      </c>
      <c r="AA51" s="41">
        <f t="shared" si="9"/>
        <v>8448.0114466000014</v>
      </c>
      <c r="AB51" s="42">
        <f t="shared" si="10"/>
        <v>15816.583918533997</v>
      </c>
      <c r="AD51" s="40">
        <f t="shared" si="14"/>
        <v>19708886.845983174</v>
      </c>
      <c r="AE51" s="119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40"/>
      <c r="I52" s="146">
        <f>'[2]Szenario 1'!$F52</f>
        <v>7</v>
      </c>
      <c r="J52" s="147">
        <f>'[2]Szenario 2'!$F52</f>
        <v>16</v>
      </c>
      <c r="K52" s="148">
        <f>'[2]Szenario 3'!$F52</f>
        <v>25</v>
      </c>
      <c r="L52" s="140"/>
      <c r="M52" s="23">
        <f>'[3]E-Auto'!$E50*(1/100)</f>
        <v>1</v>
      </c>
      <c r="O52" s="31">
        <f t="shared" si="0"/>
        <v>19597.489999999998</v>
      </c>
      <c r="P52" s="35">
        <f t="shared" si="1"/>
        <v>2054.1241145999998</v>
      </c>
      <c r="Q52" s="140"/>
      <c r="R52" s="28">
        <f t="shared" si="2"/>
        <v>1</v>
      </c>
      <c r="S52" s="33">
        <f t="shared" si="3"/>
        <v>1</v>
      </c>
      <c r="T52" s="140"/>
      <c r="U52" s="39">
        <f t="shared" si="4"/>
        <v>8.6004552571715395E-2</v>
      </c>
      <c r="V52" s="33">
        <f t="shared" si="5"/>
        <v>4.0000001598933963E-3</v>
      </c>
      <c r="W52" s="140"/>
      <c r="X52" s="82">
        <f t="shared" si="13"/>
        <v>7725</v>
      </c>
      <c r="Y52" s="41">
        <f t="shared" si="7"/>
        <v>19450114.620523542</v>
      </c>
      <c r="Z52" s="41">
        <f t="shared" si="8"/>
        <v>409569.75922194793</v>
      </c>
      <c r="AA52" s="41">
        <f t="shared" si="9"/>
        <v>8526.4759491999994</v>
      </c>
      <c r="AB52" s="42">
        <f t="shared" si="10"/>
        <v>15962.538735722943</v>
      </c>
      <c r="AD52" s="40">
        <f t="shared" si="14"/>
        <v>19891898.394430414</v>
      </c>
      <c r="AE52" s="119"/>
      <c r="AF52" s="84" t="s">
        <v>46</v>
      </c>
      <c r="AG52" s="85"/>
      <c r="AH52" s="86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40"/>
      <c r="I53" s="146">
        <f>'[2]Szenario 1'!$F53</f>
        <v>7</v>
      </c>
      <c r="J53" s="147">
        <f>'[2]Szenario 2'!$F53</f>
        <v>16</v>
      </c>
      <c r="K53" s="148">
        <f>'[2]Szenario 3'!$F53</f>
        <v>25</v>
      </c>
      <c r="L53" s="140"/>
      <c r="M53" s="23">
        <f>'[3]E-Auto'!$E51*(1/100)</f>
        <v>1</v>
      </c>
      <c r="O53" s="31">
        <f t="shared" si="0"/>
        <v>19777.834999999999</v>
      </c>
      <c r="P53" s="35">
        <f t="shared" si="1"/>
        <v>2072.7970359000001</v>
      </c>
      <c r="Q53" s="140"/>
      <c r="R53" s="28">
        <f t="shared" si="2"/>
        <v>1</v>
      </c>
      <c r="S53" s="33">
        <f t="shared" si="3"/>
        <v>1</v>
      </c>
      <c r="T53" s="140"/>
      <c r="U53" s="39">
        <f t="shared" si="4"/>
        <v>8.6004722478478041E-2</v>
      </c>
      <c r="V53" s="33">
        <f t="shared" si="5"/>
        <v>4.0000001657871697E-3</v>
      </c>
      <c r="W53" s="140"/>
      <c r="X53" s="82">
        <f t="shared" si="13"/>
        <v>7725</v>
      </c>
      <c r="Y53" s="41">
        <f t="shared" si="7"/>
        <v>19629135.449028935</v>
      </c>
      <c r="Z53" s="41">
        <f t="shared" si="8"/>
        <v>413337.79841724189</v>
      </c>
      <c r="AA53" s="41">
        <f t="shared" si="9"/>
        <v>8604.9404517999992</v>
      </c>
      <c r="AB53" s="42">
        <f t="shared" si="10"/>
        <v>16108.493552911896</v>
      </c>
      <c r="AD53" s="40">
        <f t="shared" si="14"/>
        <v>20074911.681450889</v>
      </c>
      <c r="AE53" s="119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40"/>
      <c r="I54" s="146">
        <f>'[2]Szenario 1'!$F54</f>
        <v>7</v>
      </c>
      <c r="J54" s="147">
        <f>'[2]Szenario 2'!$F54</f>
        <v>16</v>
      </c>
      <c r="K54" s="148">
        <f>'[2]Szenario 3'!$F54</f>
        <v>25</v>
      </c>
      <c r="L54" s="140"/>
      <c r="M54" s="23">
        <f>'[3]E-Auto'!$E52*(1/100)</f>
        <v>1</v>
      </c>
      <c r="O54" s="31">
        <f t="shared" si="0"/>
        <v>19958.18</v>
      </c>
      <c r="P54" s="35">
        <f t="shared" si="1"/>
        <v>2091.4699572</v>
      </c>
      <c r="Q54" s="141"/>
      <c r="R54" s="28">
        <f t="shared" si="2"/>
        <v>1</v>
      </c>
      <c r="S54" s="33">
        <f t="shared" si="3"/>
        <v>1</v>
      </c>
      <c r="T54" s="141"/>
      <c r="U54" s="39">
        <f>($AI$15/$AG$20)*(1+0.15*(O54/$AG$18)^4)+$AH$33</f>
        <v>8.60048970972698E-2</v>
      </c>
      <c r="V54" s="33">
        <f t="shared" si="5"/>
        <v>4.000000171842398E-3</v>
      </c>
      <c r="W54" s="141"/>
      <c r="X54" s="82">
        <f t="shared" si="13"/>
        <v>7725</v>
      </c>
      <c r="Y54" s="41">
        <f t="shared" si="7"/>
        <v>19808158.064546652</v>
      </c>
      <c r="Z54" s="41">
        <f t="shared" si="8"/>
        <v>417105.83761253592</v>
      </c>
      <c r="AA54" s="41">
        <f t="shared" si="9"/>
        <v>8683.4049544000009</v>
      </c>
      <c r="AB54" s="42">
        <f t="shared" si="10"/>
        <v>16254.448370100848</v>
      </c>
      <c r="AD54" s="40">
        <f t="shared" si="14"/>
        <v>20257926.755483687</v>
      </c>
      <c r="AE54" s="119"/>
      <c r="AF54" s="49"/>
      <c r="AG54" s="50">
        <f>'[4]Risikoschätzung '!$T$20</f>
        <v>1.5476190476190475E-8</v>
      </c>
      <c r="AH54" s="48" t="s">
        <v>52</v>
      </c>
    </row>
    <row r="55" spans="1:34" ht="15" thickBot="1" x14ac:dyDescent="0.35">
      <c r="AD55" s="40">
        <f>SUM(AD9:AD54)</f>
        <v>743907164.35125732</v>
      </c>
      <c r="AE55" s="119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87" t="s">
        <v>22</v>
      </c>
      <c r="V56" s="88"/>
      <c r="X56" s="9">
        <f>SUM(X9:X54)</f>
        <v>1490600</v>
      </c>
      <c r="Y56" s="65">
        <f>SUM(Y9:Y54)</f>
        <v>725907220.93544853</v>
      </c>
      <c r="Z56" s="66">
        <f>SUM(Z9:Z54)</f>
        <v>15286947.963047365</v>
      </c>
      <c r="AA56" s="66">
        <f>SUM(AA9:AA54)</f>
        <v>625754.06352770538</v>
      </c>
      <c r="AB56" s="71">
        <f>SUM(AB9:AB54)</f>
        <v>596641.3892340766</v>
      </c>
      <c r="AD56" s="67">
        <f>X56+Y56+Z56+AA56+AB56</f>
        <v>743907164.35125768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25"/>
      <c r="AF58" s="89"/>
      <c r="AG58" s="90"/>
      <c r="AH58" s="43"/>
    </row>
    <row r="59" spans="1:34" ht="15" thickBot="1" x14ac:dyDescent="0.35">
      <c r="AF59" s="91"/>
      <c r="AG59" s="92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2020-05-21T14:15:06Z</dcterms:modified>
</cp:coreProperties>
</file>