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Zustand 2\"/>
    </mc:Choice>
  </mc:AlternateContent>
  <bookViews>
    <workbookView xWindow="-108" yWindow="-108" windowWidth="23256" windowHeight="12576" tabRatio="500"/>
  </bookViews>
  <sheets>
    <sheet name="W'keitsbaum" sheetId="6" r:id="rId1"/>
  </sheets>
  <externalReferences>
    <externalReference r:id="rId2"/>
    <externalReference r:id="rId3"/>
    <externalReference r:id="rId4"/>
  </externalReferenc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3" i="6" l="1"/>
  <c r="AA30" i="6"/>
  <c r="AA27" i="6"/>
  <c r="AB27" i="6"/>
  <c r="AA24" i="6"/>
  <c r="AB24" i="6"/>
  <c r="AA21" i="6"/>
  <c r="AA18" i="6"/>
  <c r="AB18" i="6"/>
  <c r="AA15" i="6"/>
  <c r="AB15" i="6"/>
  <c r="AA12" i="6"/>
  <c r="AB12" i="6"/>
  <c r="AA9" i="6"/>
  <c r="Y33" i="6"/>
  <c r="Z33" i="6"/>
  <c r="Y30" i="6"/>
  <c r="Z30" i="6"/>
  <c r="Y27" i="6"/>
  <c r="Z27" i="6"/>
  <c r="Y24" i="6"/>
  <c r="Y21" i="6"/>
  <c r="Z21" i="6"/>
  <c r="Y18" i="6"/>
  <c r="Z18" i="6"/>
  <c r="Y15" i="6"/>
  <c r="Z15" i="6"/>
  <c r="Y12" i="6"/>
  <c r="Z12" i="6"/>
  <c r="Y9" i="6"/>
  <c r="Z9" i="6"/>
  <c r="W33" i="6"/>
  <c r="X33" i="6"/>
  <c r="W30" i="6"/>
  <c r="X30" i="6"/>
  <c r="W27" i="6"/>
  <c r="W24" i="6"/>
  <c r="W21" i="6"/>
  <c r="X21" i="6"/>
  <c r="W18" i="6"/>
  <c r="X18" i="6"/>
  <c r="W15" i="6"/>
  <c r="W12" i="6"/>
  <c r="X12" i="6"/>
  <c r="W9" i="6"/>
  <c r="X9" i="6"/>
  <c r="X15" i="6"/>
  <c r="X24" i="6"/>
  <c r="X27" i="6"/>
  <c r="Z24" i="6"/>
  <c r="AB9" i="6"/>
  <c r="AB21" i="6"/>
  <c r="AB30" i="6"/>
  <c r="AB33" i="6"/>
  <c r="S9" i="6"/>
  <c r="S12" i="6"/>
  <c r="S15" i="6"/>
  <c r="S18" i="6"/>
  <c r="S21" i="6"/>
  <c r="S24" i="6"/>
  <c r="S27" i="6"/>
  <c r="S30" i="6"/>
  <c r="S33" i="6"/>
  <c r="S35" i="6"/>
  <c r="X35" i="6"/>
  <c r="AB35" i="6"/>
  <c r="Z35" i="6"/>
  <c r="D9" i="6"/>
</calcChain>
</file>

<file path=xl/sharedStrings.xml><?xml version="1.0" encoding="utf-8"?>
<sst xmlns="http://schemas.openxmlformats.org/spreadsheetml/2006/main" count="39" uniqueCount="26">
  <si>
    <t>Risiko der Varianten</t>
  </si>
  <si>
    <t>Optimale Variante:</t>
  </si>
  <si>
    <t>Szenarien: Bevölkerungswachstum</t>
  </si>
  <si>
    <t>Szenarien: Umsetzung STEK</t>
  </si>
  <si>
    <t>Variante 1</t>
  </si>
  <si>
    <t>Risiko [CHF]</t>
  </si>
  <si>
    <t>Kosten [CHF]</t>
  </si>
  <si>
    <t>Eintrittsw'keit ℙ :</t>
  </si>
  <si>
    <t xml:space="preserve">SB1: ℙ = </t>
  </si>
  <si>
    <t xml:space="preserve">SB2: ℙ = </t>
  </si>
  <si>
    <t xml:space="preserve">SB3: ℙ = </t>
  </si>
  <si>
    <t xml:space="preserve">SU1: ℙ = </t>
  </si>
  <si>
    <t>SB1/SU1:</t>
  </si>
  <si>
    <t xml:space="preserve">SU2: ℙ = </t>
  </si>
  <si>
    <t xml:space="preserve">SU3: ℙ = </t>
  </si>
  <si>
    <t>SB1/SU2:</t>
  </si>
  <si>
    <t>SB1/SU3:</t>
  </si>
  <si>
    <t>SB3/SU1:</t>
  </si>
  <si>
    <t>SB3/SU2:</t>
  </si>
  <si>
    <t>SB3/SU3:</t>
  </si>
  <si>
    <t>SB2/SU3:</t>
  </si>
  <si>
    <t>SB2/SU2:</t>
  </si>
  <si>
    <t>SB2/SU1:</t>
  </si>
  <si>
    <t>Variante 2</t>
  </si>
  <si>
    <t>Variante 3</t>
  </si>
  <si>
    <t>Totales Risiko: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</si>
</sst>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/>
    <xf numFmtId="0" fontId="0" fillId="0" borderId="9" xfId="0" applyBorder="1"/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3" borderId="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0" fillId="0" borderId="24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0" borderId="25" xfId="0" applyBorder="1"/>
    <xf numFmtId="0" fontId="0" fillId="0" borderId="21" xfId="0" applyBorder="1" applyAlignment="1"/>
    <xf numFmtId="0" fontId="0" fillId="2" borderId="23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1%20-%20Z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2%20-%20Z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3%20-%20Z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410240.0984112632</v>
          </cell>
          <cell r="AD56">
            <v>657121111.05117357</v>
          </cell>
        </row>
      </sheetData>
      <sheetData sheetId="1">
        <row r="56">
          <cell r="AB56">
            <v>411367.4509684061</v>
          </cell>
          <cell r="AD56">
            <v>657388000.59881794</v>
          </cell>
        </row>
      </sheetData>
      <sheetData sheetId="2">
        <row r="56">
          <cell r="AB56">
            <v>412494.80352554889</v>
          </cell>
          <cell r="AD56">
            <v>657654890.1464901</v>
          </cell>
        </row>
      </sheetData>
      <sheetData sheetId="3">
        <row r="56">
          <cell r="AB56">
            <v>449975.13351672073</v>
          </cell>
          <cell r="AD56">
            <v>720852183.57174861</v>
          </cell>
        </row>
      </sheetData>
      <sheetData sheetId="4">
        <row r="56">
          <cell r="AB56">
            <v>451102.48607386358</v>
          </cell>
          <cell r="AD56">
            <v>721119073.11995208</v>
          </cell>
        </row>
      </sheetData>
      <sheetData sheetId="5">
        <row r="56">
          <cell r="AB56">
            <v>452229.83863100648</v>
          </cell>
          <cell r="AD56">
            <v>721385962.66819298</v>
          </cell>
        </row>
      </sheetData>
      <sheetData sheetId="6">
        <row r="56">
          <cell r="AB56">
            <v>489710.16862217808</v>
          </cell>
          <cell r="AD56">
            <v>784585828.54977763</v>
          </cell>
        </row>
      </sheetData>
      <sheetData sheetId="7">
        <row r="56">
          <cell r="AB56">
            <v>490837.52117932099</v>
          </cell>
          <cell r="AD56">
            <v>784852718.09877813</v>
          </cell>
        </row>
      </sheetData>
      <sheetData sheetId="8">
        <row r="56">
          <cell r="AB56">
            <v>491964.87373646378</v>
          </cell>
          <cell r="AD56">
            <v>785119607.64782846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497026.45542940084</v>
          </cell>
          <cell r="AD56">
            <v>623197464.77729452</v>
          </cell>
        </row>
      </sheetData>
      <sheetData sheetId="1">
        <row r="56">
          <cell r="AB56">
            <v>498717.48426511505</v>
          </cell>
          <cell r="AD56">
            <v>623212876.59464002</v>
          </cell>
        </row>
      </sheetData>
      <sheetData sheetId="2">
        <row r="56">
          <cell r="AB56">
            <v>500408.51310082944</v>
          </cell>
          <cell r="AD56">
            <v>623228288.41199875</v>
          </cell>
        </row>
      </sheetData>
      <sheetData sheetId="3">
        <row r="56">
          <cell r="AB56">
            <v>545142.89349602454</v>
          </cell>
          <cell r="AD56">
            <v>683535316.40318215</v>
          </cell>
        </row>
      </sheetData>
      <sheetData sheetId="4">
        <row r="56">
          <cell r="AB56">
            <v>546833.92233173863</v>
          </cell>
          <cell r="AD56">
            <v>683550728.22078991</v>
          </cell>
        </row>
      </sheetData>
      <sheetData sheetId="5">
        <row r="56">
          <cell r="AB56">
            <v>548524.95116745308</v>
          </cell>
          <cell r="AD56">
            <v>683566140.03841567</v>
          </cell>
        </row>
      </sheetData>
      <sheetData sheetId="6">
        <row r="56">
          <cell r="AB56">
            <v>593259.33156264795</v>
          </cell>
          <cell r="AD56">
            <v>743876340.71527052</v>
          </cell>
        </row>
      </sheetData>
      <sheetData sheetId="7">
        <row r="56">
          <cell r="AB56">
            <v>594950.36039836227</v>
          </cell>
          <cell r="AD56">
            <v>743891752.53325224</v>
          </cell>
        </row>
      </sheetData>
      <sheetData sheetId="8">
        <row r="56">
          <cell r="AB56">
            <v>596641.3892340766</v>
          </cell>
          <cell r="AD56">
            <v>743907164.35125768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291906.4062237693</v>
          </cell>
          <cell r="AD56">
            <v>857824404.32647324</v>
          </cell>
        </row>
      </sheetData>
      <sheetData sheetId="1">
        <row r="56">
          <cell r="AB56">
            <v>293033.75878091209</v>
          </cell>
          <cell r="AD56">
            <v>857835283.31118321</v>
          </cell>
        </row>
      </sheetData>
      <sheetData sheetId="2">
        <row r="56">
          <cell r="AB56">
            <v>294161.11133805494</v>
          </cell>
          <cell r="AD56">
            <v>857846162.29589713</v>
          </cell>
        </row>
      </sheetData>
      <sheetData sheetId="3">
        <row r="56">
          <cell r="AB56">
            <v>320155.32673766423</v>
          </cell>
          <cell r="AD56">
            <v>940959873.23023224</v>
          </cell>
        </row>
      </sheetData>
      <sheetData sheetId="4">
        <row r="56">
          <cell r="AB56">
            <v>321282.67929480702</v>
          </cell>
          <cell r="AD56">
            <v>940970752.21502078</v>
          </cell>
        </row>
      </sheetData>
      <sheetData sheetId="5">
        <row r="56">
          <cell r="AB56">
            <v>322410.03185194987</v>
          </cell>
          <cell r="AD56">
            <v>940981631.19981468</v>
          </cell>
        </row>
      </sheetData>
      <sheetData sheetId="6">
        <row r="56">
          <cell r="AB56">
            <v>348404.24725155893</v>
          </cell>
          <cell r="AD56">
            <v>1024146105.0040488</v>
          </cell>
        </row>
      </sheetData>
      <sheetData sheetId="7">
        <row r="56">
          <cell r="AB56">
            <v>349531.59980870178</v>
          </cell>
          <cell r="AD56">
            <v>1024156983.9889494</v>
          </cell>
        </row>
      </sheetData>
      <sheetData sheetId="8">
        <row r="56">
          <cell r="AB56">
            <v>350658.95236584463</v>
          </cell>
          <cell r="AD56">
            <v>1024167862.9738574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topLeftCell="Q13" zoomScale="90" zoomScaleNormal="90" workbookViewId="0">
      <selection activeCell="W27" sqref="W27"/>
    </sheetView>
  </sheetViews>
  <sheetFormatPr baseColWidth="10" defaultRowHeight="15.6" x14ac:dyDescent="0.3"/>
  <cols>
    <col min="1" max="1" width="3.5" style="5" customWidth="1"/>
    <col min="5" max="5" width="8.09765625" customWidth="1"/>
    <col min="6" max="6" width="14.09765625" customWidth="1"/>
    <col min="7" max="7" width="2.3984375" customWidth="1"/>
    <col min="8" max="8" width="16" customWidth="1"/>
    <col min="9" max="9" width="13.09765625" customWidth="1"/>
    <col min="11" max="11" width="14.5" customWidth="1"/>
    <col min="12" max="12" width="3.59765625" customWidth="1"/>
    <col min="13" max="13" width="14.69921875" customWidth="1"/>
    <col min="14" max="14" width="11.8984375" customWidth="1"/>
    <col min="17" max="17" width="4.5" customWidth="1"/>
    <col min="18" max="18" width="11.3984375" customWidth="1"/>
    <col min="20" max="20" width="3.3984375" customWidth="1"/>
    <col min="22" max="22" width="2.19921875" customWidth="1"/>
    <col min="23" max="28" width="16.69921875" customWidth="1"/>
  </cols>
  <sheetData>
    <row r="1" spans="2:28" s="5" customFormat="1" ht="16.2" thickBot="1" x14ac:dyDescent="0.35"/>
    <row r="2" spans="2:28" ht="15.6" customHeight="1" thickBot="1" x14ac:dyDescent="0.35">
      <c r="B2" s="31" t="s">
        <v>0</v>
      </c>
      <c r="C2" s="32"/>
      <c r="D2" s="33"/>
      <c r="E2" s="6"/>
    </row>
    <row r="3" spans="2:28" ht="15.6" customHeight="1" x14ac:dyDescent="0.3">
      <c r="B3" s="34"/>
      <c r="C3" s="35"/>
      <c r="D3" s="36"/>
      <c r="E3" s="6"/>
      <c r="W3" s="48" t="s">
        <v>4</v>
      </c>
      <c r="X3" s="49"/>
      <c r="Y3" s="48" t="s">
        <v>23</v>
      </c>
      <c r="Z3" s="49"/>
      <c r="AA3" s="48" t="s">
        <v>24</v>
      </c>
      <c r="AB3" s="49"/>
    </row>
    <row r="4" spans="2:28" ht="16.2" customHeight="1" thickBot="1" x14ac:dyDescent="0.35">
      <c r="B4" s="34"/>
      <c r="C4" s="35"/>
      <c r="D4" s="36"/>
      <c r="E4" s="6"/>
      <c r="W4" s="50"/>
      <c r="X4" s="51"/>
      <c r="Y4" s="50"/>
      <c r="Z4" s="51"/>
      <c r="AA4" s="50"/>
      <c r="AB4" s="51"/>
    </row>
    <row r="5" spans="2:28" ht="16.2" thickBot="1" x14ac:dyDescent="0.35">
      <c r="B5" s="37"/>
      <c r="C5" s="38"/>
      <c r="D5" s="39"/>
      <c r="E5" s="6"/>
      <c r="G5" s="58" t="s">
        <v>2</v>
      </c>
      <c r="H5" s="59"/>
      <c r="I5" s="60"/>
      <c r="L5" s="57" t="s">
        <v>3</v>
      </c>
      <c r="M5" s="57"/>
      <c r="N5" s="57"/>
      <c r="Q5" s="48" t="s">
        <v>7</v>
      </c>
      <c r="R5" s="64"/>
      <c r="S5" s="64"/>
      <c r="T5" s="49"/>
      <c r="W5" s="52"/>
      <c r="X5" s="53"/>
      <c r="Y5" s="52"/>
      <c r="Z5" s="53"/>
      <c r="AA5" s="52"/>
      <c r="AB5" s="53"/>
    </row>
    <row r="6" spans="2:28" ht="16.2" thickBot="1" x14ac:dyDescent="0.35">
      <c r="B6" s="6"/>
      <c r="C6" s="6"/>
      <c r="D6" s="6"/>
      <c r="E6" s="6"/>
      <c r="G6" s="61"/>
      <c r="H6" s="62"/>
      <c r="I6" s="63"/>
      <c r="L6" s="57"/>
      <c r="M6" s="57"/>
      <c r="N6" s="57"/>
      <c r="Q6" s="52"/>
      <c r="R6" s="65"/>
      <c r="S6" s="65"/>
      <c r="T6" s="53"/>
    </row>
    <row r="7" spans="2:28" ht="16.2" thickBot="1" x14ac:dyDescent="0.35">
      <c r="V7" s="56"/>
      <c r="W7" s="25" t="s">
        <v>6</v>
      </c>
      <c r="X7" s="26" t="s">
        <v>5</v>
      </c>
      <c r="Y7" s="25" t="s">
        <v>6</v>
      </c>
      <c r="Z7" s="26" t="s">
        <v>5</v>
      </c>
      <c r="AA7" s="25" t="s">
        <v>6</v>
      </c>
      <c r="AB7" s="26" t="s">
        <v>5</v>
      </c>
    </row>
    <row r="8" spans="2:28" ht="16.2" thickBot="1" x14ac:dyDescent="0.35">
      <c r="B8" s="40" t="s">
        <v>1</v>
      </c>
      <c r="C8" s="41"/>
      <c r="I8" s="2"/>
      <c r="J8" s="7"/>
      <c r="O8" s="7"/>
      <c r="V8" s="56"/>
      <c r="W8" s="68"/>
      <c r="X8" s="69"/>
      <c r="Y8" s="68"/>
      <c r="Z8" s="69"/>
      <c r="AA8" s="68"/>
      <c r="AB8" s="69"/>
    </row>
    <row r="9" spans="2:28" ht="16.2" thickBot="1" x14ac:dyDescent="0.35">
      <c r="B9" s="42"/>
      <c r="C9" s="43"/>
      <c r="D9" s="30" t="str">
        <f>IF(X35&lt;Z35,"Variante 1",IF(Z35&lt;AB35,"Variante 2","Variante 3"))</f>
        <v>Variante 2</v>
      </c>
      <c r="E9" s="12"/>
      <c r="F9" s="12"/>
      <c r="G9" s="12"/>
      <c r="H9" s="12"/>
      <c r="I9" s="10" t="s">
        <v>8</v>
      </c>
      <c r="J9" s="11">
        <v>0.25</v>
      </c>
      <c r="K9" s="12"/>
      <c r="L9" s="12"/>
      <c r="M9" s="13"/>
      <c r="N9" s="17" t="s">
        <v>11</v>
      </c>
      <c r="O9" s="18">
        <v>0.05</v>
      </c>
      <c r="P9" s="15"/>
      <c r="Q9" s="12"/>
      <c r="R9" s="21" t="s">
        <v>12</v>
      </c>
      <c r="S9" s="22">
        <f>J9*O9</f>
        <v>1.2500000000000001E-2</v>
      </c>
      <c r="T9" s="12"/>
      <c r="U9" s="12"/>
      <c r="V9" s="56"/>
      <c r="W9" s="27">
        <f>'[1]SB1-SU1'!$AD$56</f>
        <v>657121111.05117357</v>
      </c>
      <c r="X9" s="27">
        <f>W9*S9</f>
        <v>8214013.8881396698</v>
      </c>
      <c r="Y9" s="27">
        <f>'[2]SB1-SU1'!$AD$56</f>
        <v>623197464.77729452</v>
      </c>
      <c r="Z9" s="27">
        <f>Y9*S9</f>
        <v>7789968.3097161818</v>
      </c>
      <c r="AA9" s="27">
        <f>'[3]SB1-SU1'!$AD$56</f>
        <v>857824404.32647324</v>
      </c>
      <c r="AB9" s="27">
        <f>AA9*S9</f>
        <v>10722805.054080917</v>
      </c>
    </row>
    <row r="10" spans="2:28" ht="16.2" thickBot="1" x14ac:dyDescent="0.35">
      <c r="B10" s="44"/>
      <c r="C10" s="45"/>
      <c r="G10" s="3"/>
      <c r="H10" s="46"/>
      <c r="I10" s="46"/>
      <c r="J10" s="46"/>
      <c r="K10" s="46"/>
      <c r="L10" s="3"/>
      <c r="M10" s="46"/>
      <c r="N10" s="46"/>
      <c r="O10" s="46"/>
      <c r="P10" s="46"/>
      <c r="Q10" s="46"/>
      <c r="R10" s="46"/>
      <c r="S10" s="46"/>
      <c r="T10" s="46"/>
      <c r="U10" s="46"/>
      <c r="V10" s="56"/>
      <c r="W10" s="55"/>
      <c r="X10" s="56"/>
      <c r="Y10" s="55"/>
      <c r="Z10" s="56"/>
      <c r="AA10" s="55"/>
      <c r="AB10" s="56"/>
    </row>
    <row r="11" spans="2:28" ht="16.2" thickBot="1" x14ac:dyDescent="0.35">
      <c r="G11" s="3"/>
      <c r="H11" s="54"/>
      <c r="I11" s="54"/>
      <c r="J11" s="54"/>
      <c r="K11" s="54"/>
      <c r="L11" s="3"/>
      <c r="M11" s="47"/>
      <c r="N11" s="47"/>
      <c r="O11" s="47"/>
      <c r="P11" s="47"/>
      <c r="Q11" s="47"/>
      <c r="R11" s="47"/>
      <c r="S11" s="47"/>
      <c r="T11" s="47"/>
      <c r="U11" s="47"/>
      <c r="V11" s="56"/>
      <c r="W11" s="55"/>
      <c r="X11" s="56"/>
      <c r="Y11" s="55"/>
      <c r="Z11" s="56"/>
      <c r="AA11" s="55"/>
      <c r="AB11" s="56"/>
    </row>
    <row r="12" spans="2:28" ht="16.2" thickBot="1" x14ac:dyDescent="0.35">
      <c r="G12" s="3"/>
      <c r="H12" s="54"/>
      <c r="I12" s="54"/>
      <c r="J12" s="54"/>
      <c r="K12" s="54"/>
      <c r="L12" s="16"/>
      <c r="M12" s="14"/>
      <c r="N12" s="17" t="s">
        <v>13</v>
      </c>
      <c r="O12" s="20">
        <v>0.57499999999999996</v>
      </c>
      <c r="P12" s="12"/>
      <c r="Q12" s="12"/>
      <c r="R12" s="23" t="s">
        <v>15</v>
      </c>
      <c r="S12" s="24">
        <f>J9*O12</f>
        <v>0.14374999999999999</v>
      </c>
      <c r="T12" s="14"/>
      <c r="U12" s="15"/>
      <c r="V12" s="56"/>
      <c r="W12" s="27">
        <f>'[1]SB1-SU2'!$AD$56</f>
        <v>657388000.59881794</v>
      </c>
      <c r="X12" s="27">
        <f>W12*S12</f>
        <v>94499525.086080074</v>
      </c>
      <c r="Y12" s="27">
        <f>'[2]SB1-SU2'!$AD$56</f>
        <v>623212876.59464002</v>
      </c>
      <c r="Z12" s="27">
        <f>Y12*S12</f>
        <v>89586851.010479495</v>
      </c>
      <c r="AA12" s="27">
        <f>'[3]SB1-SU2'!$AD$56</f>
        <v>857835283.31118321</v>
      </c>
      <c r="AB12" s="27">
        <f>AA12*S12</f>
        <v>123313821.97598258</v>
      </c>
    </row>
    <row r="13" spans="2:28" x14ac:dyDescent="0.3">
      <c r="G13" s="3"/>
      <c r="H13" s="54"/>
      <c r="I13" s="54"/>
      <c r="J13" s="54"/>
      <c r="K13" s="54"/>
      <c r="L13" s="3"/>
      <c r="M13" s="46"/>
      <c r="N13" s="46"/>
      <c r="O13" s="46"/>
      <c r="P13" s="46"/>
      <c r="Q13" s="46"/>
      <c r="R13" s="46"/>
      <c r="S13" s="46"/>
      <c r="T13" s="46"/>
      <c r="U13" s="46"/>
      <c r="V13" s="56"/>
      <c r="W13" s="55"/>
      <c r="X13" s="56"/>
      <c r="Y13" s="55"/>
      <c r="Z13" s="56"/>
      <c r="AA13" s="55"/>
      <c r="AB13" s="56"/>
    </row>
    <row r="14" spans="2:28" ht="16.2" thickBot="1" x14ac:dyDescent="0.35">
      <c r="G14" s="3"/>
      <c r="H14" s="54"/>
      <c r="I14" s="54"/>
      <c r="J14" s="54"/>
      <c r="K14" s="54"/>
      <c r="L14" s="3"/>
      <c r="M14" s="47"/>
      <c r="N14" s="47"/>
      <c r="O14" s="47"/>
      <c r="P14" s="47"/>
      <c r="Q14" s="47"/>
      <c r="R14" s="47"/>
      <c r="S14" s="47"/>
      <c r="T14" s="47"/>
      <c r="U14" s="47"/>
      <c r="V14" s="56"/>
      <c r="W14" s="55"/>
      <c r="X14" s="56"/>
      <c r="Y14" s="55"/>
      <c r="Z14" s="56"/>
      <c r="AA14" s="55"/>
      <c r="AB14" s="56"/>
    </row>
    <row r="15" spans="2:28" ht="16.2" thickBot="1" x14ac:dyDescent="0.35">
      <c r="G15" s="3"/>
      <c r="H15" s="54"/>
      <c r="I15" s="54"/>
      <c r="J15" s="54"/>
      <c r="K15" s="54"/>
      <c r="L15" s="16"/>
      <c r="M15" s="14"/>
      <c r="N15" s="17" t="s">
        <v>14</v>
      </c>
      <c r="O15" s="20">
        <v>0.375</v>
      </c>
      <c r="P15" s="12"/>
      <c r="Q15" s="12"/>
      <c r="R15" s="23" t="s">
        <v>16</v>
      </c>
      <c r="S15" s="24">
        <f>J9*O15</f>
        <v>9.375E-2</v>
      </c>
      <c r="T15" s="14"/>
      <c r="U15" s="15"/>
      <c r="V15" s="56"/>
      <c r="W15" s="27">
        <f>'[1]SB1-SU3'!$AD$56</f>
        <v>657654890.1464901</v>
      </c>
      <c r="X15" s="27">
        <f>W15*S15</f>
        <v>61655145.951233447</v>
      </c>
      <c r="Y15" s="27">
        <f>'[2]SB1-SU3'!$AD$56</f>
        <v>623228288.41199875</v>
      </c>
      <c r="Z15" s="27">
        <f>Y15*S15</f>
        <v>58427652.038624883</v>
      </c>
      <c r="AA15" s="27">
        <f>'[3]SB1-SU3'!$AD$56</f>
        <v>857846162.29589713</v>
      </c>
      <c r="AB15" s="27">
        <f>AA15*S15</f>
        <v>80423077.715240359</v>
      </c>
    </row>
    <row r="16" spans="2:28" x14ac:dyDescent="0.3">
      <c r="G16" s="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6"/>
      <c r="W16" s="68"/>
      <c r="X16" s="69"/>
      <c r="Y16" s="68"/>
      <c r="Z16" s="69"/>
      <c r="AA16" s="68"/>
      <c r="AB16" s="69"/>
    </row>
    <row r="17" spans="7:28" ht="16.2" thickBot="1" x14ac:dyDescent="0.35">
      <c r="G17" s="3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56"/>
      <c r="W17" s="55"/>
      <c r="X17" s="56"/>
      <c r="Y17" s="55"/>
      <c r="Z17" s="56"/>
      <c r="AA17" s="55"/>
      <c r="AB17" s="56"/>
    </row>
    <row r="18" spans="7:28" ht="16.2" thickBot="1" x14ac:dyDescent="0.35">
      <c r="G18" s="3"/>
      <c r="H18" s="12"/>
      <c r="I18" s="10" t="s">
        <v>9</v>
      </c>
      <c r="J18" s="11">
        <v>0.5</v>
      </c>
      <c r="K18" s="12"/>
      <c r="L18" s="12"/>
      <c r="M18" s="13"/>
      <c r="N18" s="17" t="s">
        <v>11</v>
      </c>
      <c r="O18" s="18">
        <v>0.05</v>
      </c>
      <c r="P18" s="15"/>
      <c r="Q18" s="12"/>
      <c r="R18" s="21" t="s">
        <v>22</v>
      </c>
      <c r="S18" s="22">
        <f>J18*O18</f>
        <v>2.5000000000000001E-2</v>
      </c>
      <c r="T18" s="12"/>
      <c r="U18" s="12"/>
      <c r="V18" s="56"/>
      <c r="W18" s="27">
        <f>'[1]SB2-SU1'!$AD$56</f>
        <v>720852183.57174861</v>
      </c>
      <c r="X18" s="27">
        <f>W18*S18</f>
        <v>18021304.589293715</v>
      </c>
      <c r="Y18" s="27">
        <f>'[2]SB2-SU1'!$AD$56</f>
        <v>683535316.40318215</v>
      </c>
      <c r="Z18" s="27">
        <f>Y18*S18</f>
        <v>17088382.910079554</v>
      </c>
      <c r="AA18" s="27">
        <f>'[3]SB2-SU1'!$AD$56</f>
        <v>940959873.23023224</v>
      </c>
      <c r="AB18" s="27">
        <f>AA18*S18</f>
        <v>23523996.830755807</v>
      </c>
    </row>
    <row r="19" spans="7:28" x14ac:dyDescent="0.3">
      <c r="G19" s="3"/>
      <c r="H19" s="46"/>
      <c r="I19" s="46"/>
      <c r="J19" s="46"/>
      <c r="K19" s="46"/>
      <c r="L19" s="3"/>
      <c r="M19" s="46"/>
      <c r="N19" s="46"/>
      <c r="O19" s="46"/>
      <c r="P19" s="46"/>
      <c r="Q19" s="46"/>
      <c r="R19" s="46"/>
      <c r="S19" s="46"/>
      <c r="T19" s="46"/>
      <c r="U19" s="46"/>
      <c r="V19" s="56"/>
      <c r="W19" s="68"/>
      <c r="X19" s="69"/>
      <c r="Y19" s="68"/>
      <c r="Z19" s="69"/>
      <c r="AA19" s="68"/>
      <c r="AB19" s="69"/>
    </row>
    <row r="20" spans="7:28" ht="16.2" thickBot="1" x14ac:dyDescent="0.35">
      <c r="G20" s="3"/>
      <c r="H20" s="54"/>
      <c r="I20" s="54"/>
      <c r="J20" s="54"/>
      <c r="K20" s="54"/>
      <c r="L20" s="3"/>
      <c r="M20" s="47"/>
      <c r="N20" s="47"/>
      <c r="O20" s="47"/>
      <c r="P20" s="47"/>
      <c r="Q20" s="47"/>
      <c r="R20" s="47"/>
      <c r="S20" s="47"/>
      <c r="T20" s="47"/>
      <c r="U20" s="47"/>
      <c r="V20" s="56"/>
      <c r="W20" s="55"/>
      <c r="X20" s="56"/>
      <c r="Y20" s="55"/>
      <c r="Z20" s="56"/>
      <c r="AA20" s="55"/>
      <c r="AB20" s="56"/>
    </row>
    <row r="21" spans="7:28" ht="16.2" thickBot="1" x14ac:dyDescent="0.35">
      <c r="G21" s="3"/>
      <c r="H21" s="54"/>
      <c r="I21" s="54"/>
      <c r="J21" s="54"/>
      <c r="K21" s="54"/>
      <c r="L21" s="16"/>
      <c r="M21" s="13"/>
      <c r="N21" s="17" t="s">
        <v>13</v>
      </c>
      <c r="O21" s="20">
        <v>0.57499999999999996</v>
      </c>
      <c r="P21" s="12"/>
      <c r="Q21" s="12"/>
      <c r="R21" s="23" t="s">
        <v>21</v>
      </c>
      <c r="S21" s="24">
        <f>J18*O21</f>
        <v>0.28749999999999998</v>
      </c>
      <c r="T21" s="14"/>
      <c r="U21" s="15"/>
      <c r="V21" s="56"/>
      <c r="W21" s="27">
        <f>'[1]SB2-SU2'!$AD$56</f>
        <v>721119073.11995208</v>
      </c>
      <c r="X21" s="27">
        <f>W21*S21</f>
        <v>207321733.52198622</v>
      </c>
      <c r="Y21" s="27">
        <f>'[2]SB2-SU2'!$AD$56</f>
        <v>683550728.22078991</v>
      </c>
      <c r="Z21" s="27">
        <f>Y21*S21</f>
        <v>196520834.36347708</v>
      </c>
      <c r="AA21" s="27">
        <f>'[3]SB2-SU2'!$AD$56</f>
        <v>940970752.21502078</v>
      </c>
      <c r="AB21" s="27">
        <f>AA21*S21</f>
        <v>270529091.26181847</v>
      </c>
    </row>
    <row r="22" spans="7:28" x14ac:dyDescent="0.3">
      <c r="G22" s="3"/>
      <c r="H22" s="54"/>
      <c r="I22" s="54"/>
      <c r="J22" s="54"/>
      <c r="K22" s="54"/>
      <c r="L22" s="3"/>
      <c r="M22" s="46"/>
      <c r="N22" s="46"/>
      <c r="O22" s="46"/>
      <c r="P22" s="46"/>
      <c r="Q22" s="46"/>
      <c r="R22" s="46"/>
      <c r="S22" s="46"/>
      <c r="T22" s="46"/>
      <c r="U22" s="46"/>
      <c r="V22" s="56"/>
      <c r="W22" s="68"/>
      <c r="X22" s="69"/>
      <c r="Y22" s="68"/>
      <c r="Z22" s="69"/>
      <c r="AA22" s="68"/>
      <c r="AB22" s="69"/>
    </row>
    <row r="23" spans="7:28" ht="16.2" thickBot="1" x14ac:dyDescent="0.35">
      <c r="G23" s="3"/>
      <c r="H23" s="54"/>
      <c r="I23" s="54"/>
      <c r="J23" s="54"/>
      <c r="K23" s="54"/>
      <c r="L23" s="3"/>
      <c r="M23" s="47"/>
      <c r="N23" s="47"/>
      <c r="O23" s="47"/>
      <c r="P23" s="47"/>
      <c r="Q23" s="47"/>
      <c r="R23" s="47"/>
      <c r="S23" s="47"/>
      <c r="T23" s="47"/>
      <c r="U23" s="47"/>
      <c r="V23" s="56"/>
      <c r="W23" s="55"/>
      <c r="X23" s="56"/>
      <c r="Y23" s="55"/>
      <c r="Z23" s="56"/>
      <c r="AA23" s="55"/>
      <c r="AB23" s="56"/>
    </row>
    <row r="24" spans="7:28" ht="16.2" thickBot="1" x14ac:dyDescent="0.35">
      <c r="G24" s="3"/>
      <c r="H24" s="54"/>
      <c r="I24" s="54"/>
      <c r="J24" s="54"/>
      <c r="K24" s="54"/>
      <c r="L24" s="16"/>
      <c r="M24" s="13"/>
      <c r="N24" s="17" t="s">
        <v>14</v>
      </c>
      <c r="O24" s="20">
        <v>0.375</v>
      </c>
      <c r="P24" s="12"/>
      <c r="Q24" s="12"/>
      <c r="R24" s="23" t="s">
        <v>20</v>
      </c>
      <c r="S24" s="24">
        <f>J18*O24</f>
        <v>0.1875</v>
      </c>
      <c r="T24" s="14"/>
      <c r="U24" s="15"/>
      <c r="V24" s="56"/>
      <c r="W24" s="27">
        <f>'[1]SB2-SU3'!$AD$56</f>
        <v>721385962.66819298</v>
      </c>
      <c r="X24" s="27">
        <f>W24*S24</f>
        <v>135259868.00028619</v>
      </c>
      <c r="Y24" s="27">
        <f>'[2]SB2-SU3'!$AD$56</f>
        <v>683566140.03841567</v>
      </c>
      <c r="Z24" s="27">
        <f>Y24*S24</f>
        <v>128168651.25720294</v>
      </c>
      <c r="AA24" s="27">
        <f>'[3]SB2-SU3'!$AD$56</f>
        <v>940981631.19981468</v>
      </c>
      <c r="AB24" s="27">
        <f>AA24*S24</f>
        <v>176434055.84996524</v>
      </c>
    </row>
    <row r="25" spans="7:28" x14ac:dyDescent="0.3">
      <c r="G25" s="3"/>
      <c r="H25" s="54"/>
      <c r="I25" s="54"/>
      <c r="J25" s="54"/>
      <c r="K25" s="54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56"/>
      <c r="W25" s="68"/>
      <c r="X25" s="69"/>
      <c r="Y25" s="68"/>
      <c r="Z25" s="69"/>
      <c r="AA25" s="68"/>
      <c r="AB25" s="69"/>
    </row>
    <row r="26" spans="7:28" ht="16.2" thickBot="1" x14ac:dyDescent="0.35">
      <c r="G26" s="3"/>
      <c r="H26" s="47"/>
      <c r="I26" s="47"/>
      <c r="J26" s="47"/>
      <c r="K26" s="4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56"/>
      <c r="W26" s="55"/>
      <c r="X26" s="56"/>
      <c r="Y26" s="55"/>
      <c r="Z26" s="56"/>
      <c r="AA26" s="55"/>
      <c r="AB26" s="56"/>
    </row>
    <row r="27" spans="7:28" ht="16.2" thickBot="1" x14ac:dyDescent="0.35">
      <c r="G27" s="16"/>
      <c r="H27" s="14"/>
      <c r="I27" s="10" t="s">
        <v>10</v>
      </c>
      <c r="J27" s="11">
        <v>0.25</v>
      </c>
      <c r="K27" s="14"/>
      <c r="L27" s="12"/>
      <c r="M27" s="13"/>
      <c r="N27" s="17" t="s">
        <v>11</v>
      </c>
      <c r="O27" s="18">
        <v>0.05</v>
      </c>
      <c r="P27" s="15"/>
      <c r="Q27" s="12"/>
      <c r="R27" s="21" t="s">
        <v>17</v>
      </c>
      <c r="S27" s="22">
        <f>J27*O27</f>
        <v>1.2500000000000001E-2</v>
      </c>
      <c r="T27" s="12"/>
      <c r="U27" s="12"/>
      <c r="V27" s="56"/>
      <c r="W27" s="27">
        <f>'[1]SB3-SU1'!$AD$56</f>
        <v>784585828.54977763</v>
      </c>
      <c r="X27" s="27">
        <f>W27*S27</f>
        <v>9807322.8568722215</v>
      </c>
      <c r="Y27" s="27">
        <f>'[2]SB3-SU1'!$AD$56</f>
        <v>743876340.71527052</v>
      </c>
      <c r="Z27" s="27">
        <f>Y27*S27</f>
        <v>9298454.2589408811</v>
      </c>
      <c r="AA27" s="27">
        <f>'[3]SB3-SU1'!$AD$56</f>
        <v>1024146105.0040488</v>
      </c>
      <c r="AB27" s="27">
        <f>AA27*S27</f>
        <v>12801826.312550612</v>
      </c>
    </row>
    <row r="28" spans="7:28" x14ac:dyDescent="0.3">
      <c r="I28" s="7"/>
      <c r="J28" s="7"/>
      <c r="L28" s="3"/>
      <c r="M28" s="46"/>
      <c r="N28" s="46"/>
      <c r="O28" s="46"/>
      <c r="P28" s="46"/>
      <c r="Q28" s="46"/>
      <c r="R28" s="46"/>
      <c r="S28" s="46"/>
      <c r="T28" s="46"/>
      <c r="U28" s="46"/>
      <c r="V28" s="56"/>
      <c r="W28" s="68"/>
      <c r="X28" s="69"/>
      <c r="Y28" s="68"/>
      <c r="Z28" s="69"/>
      <c r="AA28" s="68"/>
      <c r="AB28" s="69"/>
    </row>
    <row r="29" spans="7:28" ht="16.2" thickBot="1" x14ac:dyDescent="0.35">
      <c r="L29" s="3"/>
      <c r="M29" s="47"/>
      <c r="N29" s="47"/>
      <c r="O29" s="47"/>
      <c r="P29" s="47"/>
      <c r="Q29" s="47"/>
      <c r="R29" s="47"/>
      <c r="S29" s="47"/>
      <c r="T29" s="47"/>
      <c r="U29" s="47"/>
      <c r="V29" s="56"/>
      <c r="W29" s="55"/>
      <c r="X29" s="56"/>
      <c r="Y29" s="55"/>
      <c r="Z29" s="56"/>
      <c r="AA29" s="55"/>
      <c r="AB29" s="56"/>
    </row>
    <row r="30" spans="7:28" ht="16.2" thickBot="1" x14ac:dyDescent="0.35">
      <c r="L30" s="16"/>
      <c r="M30" s="13"/>
      <c r="N30" s="17" t="s">
        <v>13</v>
      </c>
      <c r="O30" s="20">
        <v>0.57499999999999996</v>
      </c>
      <c r="P30" s="12"/>
      <c r="Q30" s="12"/>
      <c r="R30" s="23" t="s">
        <v>18</v>
      </c>
      <c r="S30" s="24">
        <f>J27*O30</f>
        <v>0.14374999999999999</v>
      </c>
      <c r="T30" s="14"/>
      <c r="U30" s="15"/>
      <c r="V30" s="56"/>
      <c r="W30" s="27">
        <f>'[1]SB3-SU2'!$AD$56</f>
        <v>784852718.09877813</v>
      </c>
      <c r="X30" s="27">
        <f>W30*S30</f>
        <v>112822578.22669935</v>
      </c>
      <c r="Y30" s="27">
        <f>'[2]SB3-SU2'!$AD$56</f>
        <v>743891752.53325224</v>
      </c>
      <c r="Z30" s="27">
        <f>Y30*S30</f>
        <v>106934439.42665499</v>
      </c>
      <c r="AA30" s="27">
        <f>'[3]SB3-SU2'!$AD$56</f>
        <v>1024156983.9889494</v>
      </c>
      <c r="AB30" s="27">
        <f>AA30*S30</f>
        <v>147222566.44841146</v>
      </c>
    </row>
    <row r="31" spans="7:28" x14ac:dyDescent="0.3">
      <c r="L31" s="3"/>
      <c r="M31" s="46"/>
      <c r="N31" s="46"/>
      <c r="O31" s="46"/>
      <c r="P31" s="46"/>
      <c r="Q31" s="46"/>
      <c r="R31" s="46"/>
      <c r="S31" s="46"/>
      <c r="T31" s="46"/>
      <c r="U31" s="46"/>
      <c r="V31" s="56"/>
      <c r="W31" s="68"/>
      <c r="X31" s="69"/>
      <c r="Y31" s="68"/>
      <c r="Z31" s="69"/>
      <c r="AA31" s="68"/>
      <c r="AB31" s="69"/>
    </row>
    <row r="32" spans="7:28" ht="16.2" thickBot="1" x14ac:dyDescent="0.35">
      <c r="L32" s="3"/>
      <c r="M32" s="47"/>
      <c r="N32" s="47"/>
      <c r="O32" s="47"/>
      <c r="P32" s="47"/>
      <c r="Q32" s="47"/>
      <c r="R32" s="47"/>
      <c r="S32" s="47"/>
      <c r="T32" s="47"/>
      <c r="U32" s="47"/>
      <c r="V32" s="56"/>
      <c r="W32" s="55"/>
      <c r="X32" s="56"/>
      <c r="Y32" s="55"/>
      <c r="Z32" s="56"/>
      <c r="AA32" s="55"/>
      <c r="AB32" s="56"/>
    </row>
    <row r="33" spans="12:29" ht="16.2" thickBot="1" x14ac:dyDescent="0.35">
      <c r="L33" s="16"/>
      <c r="M33" s="13"/>
      <c r="N33" s="17" t="s">
        <v>14</v>
      </c>
      <c r="O33" s="20">
        <v>0.375</v>
      </c>
      <c r="P33" s="12"/>
      <c r="Q33" s="12"/>
      <c r="R33" s="23" t="s">
        <v>19</v>
      </c>
      <c r="S33" s="24">
        <f>J27*O33</f>
        <v>9.375E-2</v>
      </c>
      <c r="T33" s="14"/>
      <c r="U33" s="15"/>
      <c r="V33" s="56"/>
      <c r="W33" s="27">
        <f>'[1]SB3-SU3'!$AD$56</f>
        <v>785119607.64782846</v>
      </c>
      <c r="X33" s="27">
        <f>W33*S33</f>
        <v>73604963.216983914</v>
      </c>
      <c r="Y33" s="27">
        <f>'[2]SB3-SU3'!$AD$56</f>
        <v>743907164.35125768</v>
      </c>
      <c r="Z33" s="27">
        <f>Y33*S33</f>
        <v>69741296.657930404</v>
      </c>
      <c r="AA33" s="27">
        <f>'[3]SB3-SU3'!$AD$56</f>
        <v>1024167862.9738574</v>
      </c>
      <c r="AB33" s="27">
        <f>AA33*S33</f>
        <v>96015737.153799132</v>
      </c>
    </row>
    <row r="34" spans="12:29" ht="16.2" thickBot="1" x14ac:dyDescent="0.35">
      <c r="W34" s="72"/>
      <c r="X34" s="29"/>
      <c r="Y34" s="72"/>
      <c r="Z34" s="29"/>
      <c r="AA34" s="72"/>
      <c r="AB34" s="29"/>
      <c r="AC34" s="2"/>
    </row>
    <row r="35" spans="12:29" ht="16.2" thickBot="1" x14ac:dyDescent="0.35">
      <c r="S35" s="8">
        <f>SUM(S9:S33)</f>
        <v>1</v>
      </c>
      <c r="U35" s="70" t="s">
        <v>25</v>
      </c>
      <c r="V35" s="71"/>
      <c r="W35" s="73"/>
      <c r="X35" s="28">
        <f>SUM(X9,X12,X15,X18,X21,X24,X27,X30,X33)</f>
        <v>721206455.33757484</v>
      </c>
      <c r="Y35" s="73"/>
      <c r="Z35" s="28">
        <f>SUM(Z9,Z12,Z15,Z18,Z21,Z24,Z27,Z30,Z33)</f>
        <v>683556530.23310637</v>
      </c>
      <c r="AA35" s="73"/>
      <c r="AB35" s="28">
        <f>SUM(AB9,AB12,AB15,AB18,AB21,AB24,AB27,AB30,AB33,)</f>
        <v>940986978.60260463</v>
      </c>
      <c r="AC35" s="2"/>
    </row>
    <row r="36" spans="12:29" ht="16.2" thickBot="1" x14ac:dyDescent="0.35"/>
    <row r="37" spans="12:29" ht="16.2" thickBot="1" x14ac:dyDescent="0.35">
      <c r="X37" s="9" t="s">
        <v>4</v>
      </c>
      <c r="Z37" s="9" t="s">
        <v>23</v>
      </c>
      <c r="AB37" s="9" t="s">
        <v>24</v>
      </c>
    </row>
    <row r="41" spans="12:29" x14ac:dyDescent="0.3">
      <c r="W41" s="2"/>
    </row>
    <row r="43" spans="12:29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2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2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2:29" x14ac:dyDescent="0.3">
      <c r="M46" s="1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</row>
    <row r="47" spans="12:29" x14ac:dyDescent="0.3"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</row>
    <row r="48" spans="12:29" x14ac:dyDescent="0.3"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</row>
    <row r="49" spans="13:24" x14ac:dyDescent="0.3">
      <c r="M49" s="1"/>
      <c r="N49" s="4"/>
      <c r="O49" s="4"/>
      <c r="P49" s="4"/>
      <c r="Q49" s="4"/>
      <c r="R49" s="4"/>
      <c r="S49" s="1"/>
      <c r="T49" s="19"/>
      <c r="U49" s="19"/>
      <c r="V49" s="1"/>
      <c r="W49" s="1"/>
      <c r="X49" s="1"/>
    </row>
    <row r="50" spans="13:24" x14ac:dyDescent="0.3">
      <c r="M50" s="1"/>
      <c r="N50" s="4"/>
      <c r="O50" s="4"/>
      <c r="P50" s="4"/>
      <c r="Q50" s="4"/>
      <c r="R50" s="4"/>
      <c r="S50" s="1"/>
      <c r="T50" s="19"/>
      <c r="U50" s="19"/>
      <c r="V50" s="1"/>
      <c r="W50" s="1"/>
      <c r="X50" s="1"/>
    </row>
    <row r="51" spans="13:24" x14ac:dyDescent="0.3">
      <c r="M51" s="1"/>
      <c r="N51" s="4"/>
      <c r="O51" s="4"/>
      <c r="P51" s="4"/>
      <c r="Q51" s="4"/>
      <c r="R51" s="4"/>
      <c r="S51" s="1"/>
      <c r="T51" s="19"/>
      <c r="U51" s="19"/>
      <c r="V51" s="1"/>
      <c r="W51" s="1"/>
      <c r="X51" s="1"/>
    </row>
    <row r="52" spans="13:24" x14ac:dyDescent="0.3">
      <c r="M52" s="1"/>
      <c r="N52" s="4"/>
      <c r="O52" s="4"/>
      <c r="P52" s="4"/>
      <c r="Q52" s="4"/>
      <c r="R52" s="4"/>
      <c r="S52" s="1"/>
      <c r="T52" s="19"/>
      <c r="U52" s="19"/>
      <c r="V52" s="1"/>
      <c r="W52" s="1"/>
      <c r="X52" s="1"/>
    </row>
    <row r="53" spans="13:24" x14ac:dyDescent="0.3">
      <c r="M53" s="1"/>
      <c r="N53" s="4"/>
      <c r="O53" s="4"/>
      <c r="P53" s="4"/>
      <c r="Q53" s="4"/>
      <c r="R53" s="4"/>
      <c r="S53" s="1"/>
      <c r="T53" s="19"/>
      <c r="U53" s="19"/>
      <c r="V53" s="1"/>
      <c r="W53" s="1"/>
      <c r="X53" s="1"/>
    </row>
    <row r="54" spans="13:24" x14ac:dyDescent="0.3">
      <c r="M54" s="1"/>
      <c r="N54" s="4"/>
      <c r="O54" s="4"/>
      <c r="P54" s="4"/>
      <c r="Q54" s="4"/>
      <c r="R54" s="4"/>
      <c r="S54" s="1"/>
      <c r="T54" s="19"/>
      <c r="U54" s="19"/>
      <c r="V54" s="1"/>
      <c r="W54" s="1"/>
      <c r="X54" s="1"/>
    </row>
    <row r="55" spans="13:24" x14ac:dyDescent="0.3">
      <c r="M55" s="1"/>
      <c r="N55" s="4"/>
      <c r="O55" s="4"/>
      <c r="P55" s="4"/>
      <c r="Q55" s="4"/>
      <c r="R55" s="4"/>
      <c r="S55" s="1"/>
      <c r="T55" s="19"/>
      <c r="U55" s="19"/>
      <c r="V55" s="1"/>
      <c r="W55" s="1"/>
      <c r="X55" s="1"/>
    </row>
    <row r="56" spans="13:24" x14ac:dyDescent="0.3">
      <c r="M56" s="1"/>
      <c r="N56" s="4"/>
      <c r="O56" s="4"/>
      <c r="P56" s="4"/>
      <c r="Q56" s="4"/>
      <c r="R56" s="4"/>
      <c r="S56" s="1"/>
      <c r="T56" s="19"/>
      <c r="U56" s="19"/>
      <c r="V56" s="1"/>
      <c r="W56" s="1"/>
      <c r="X56" s="1"/>
    </row>
    <row r="57" spans="13:24" x14ac:dyDescent="0.3">
      <c r="M57" s="1"/>
      <c r="N57" s="4"/>
      <c r="O57" s="4"/>
      <c r="P57" s="4"/>
      <c r="Q57" s="4"/>
      <c r="R57" s="4"/>
      <c r="S57" s="1"/>
      <c r="T57" s="19"/>
      <c r="U57" s="19"/>
      <c r="V57" s="1"/>
      <c r="W57" s="1"/>
      <c r="X57" s="1"/>
    </row>
    <row r="58" spans="13:24" x14ac:dyDescent="0.3">
      <c r="M58" s="1"/>
      <c r="N58" s="4"/>
      <c r="O58" s="4"/>
      <c r="P58" s="4"/>
      <c r="Q58" s="4"/>
      <c r="R58" s="4"/>
      <c r="S58" s="1"/>
      <c r="T58" s="19"/>
      <c r="U58" s="19"/>
      <c r="V58" s="1"/>
      <c r="W58" s="1"/>
      <c r="X58" s="1"/>
    </row>
    <row r="59" spans="13:24" x14ac:dyDescent="0.3">
      <c r="M59" s="1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</row>
    <row r="60" spans="13:24" x14ac:dyDescent="0.3">
      <c r="M60" s="1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</row>
    <row r="61" spans="13:24" x14ac:dyDescent="0.3">
      <c r="N61" s="4"/>
      <c r="O61" s="4"/>
      <c r="P61" s="4"/>
      <c r="Q61" s="4"/>
      <c r="R61" s="4"/>
    </row>
  </sheetData>
  <mergeCells count="50">
    <mergeCell ref="U35:V35"/>
    <mergeCell ref="V7:V33"/>
    <mergeCell ref="W34:W35"/>
    <mergeCell ref="Y34:Y35"/>
    <mergeCell ref="AA34:AA35"/>
    <mergeCell ref="W28:X29"/>
    <mergeCell ref="Y28:Z29"/>
    <mergeCell ref="AA28:AB29"/>
    <mergeCell ref="W31:X32"/>
    <mergeCell ref="Y31:Z32"/>
    <mergeCell ref="AA31:AB32"/>
    <mergeCell ref="W22:X23"/>
    <mergeCell ref="Y22:Z23"/>
    <mergeCell ref="AA22:AB23"/>
    <mergeCell ref="W25:X26"/>
    <mergeCell ref="Y25:Z26"/>
    <mergeCell ref="M28:U29"/>
    <mergeCell ref="Y13:Z14"/>
    <mergeCell ref="AA13:AB14"/>
    <mergeCell ref="W8:X8"/>
    <mergeCell ref="Y8:Z8"/>
    <mergeCell ref="AA8:AB8"/>
    <mergeCell ref="AA25:AB26"/>
    <mergeCell ref="W16:X17"/>
    <mergeCell ref="Y16:Z17"/>
    <mergeCell ref="AA16:AB17"/>
    <mergeCell ref="W19:X20"/>
    <mergeCell ref="Y19:Z20"/>
    <mergeCell ref="AA19:AB20"/>
    <mergeCell ref="W3:X5"/>
    <mergeCell ref="H19:K26"/>
    <mergeCell ref="L25:U26"/>
    <mergeCell ref="M22:U23"/>
    <mergeCell ref="M19:U20"/>
    <mergeCell ref="B2:D5"/>
    <mergeCell ref="B8:C10"/>
    <mergeCell ref="M31:U32"/>
    <mergeCell ref="Y3:Z5"/>
    <mergeCell ref="AA3:AB5"/>
    <mergeCell ref="H10:K17"/>
    <mergeCell ref="L16:U17"/>
    <mergeCell ref="M13:U14"/>
    <mergeCell ref="M10:U11"/>
    <mergeCell ref="W10:X11"/>
    <mergeCell ref="Y10:Z11"/>
    <mergeCell ref="AA10:AB11"/>
    <mergeCell ref="W13:X14"/>
    <mergeCell ref="L5:N6"/>
    <mergeCell ref="G5:I6"/>
    <mergeCell ref="Q5:T6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W'keitsbaum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Cyrano Golliez</cp:lastModifiedBy>
  <cp:lastPrinted>2020-03-31T06:54:28Z</cp:lastPrinted>
  <dcterms:created xsi:type="dcterms:W3CDTF">2020-03-23T16:33:42Z</dcterms:created>
  <dcterms:modified xsi:type="dcterms:W3CDTF">2020-05-21T14:42:53Z</dcterms:modified>
</cp:coreProperties>
</file>