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3\"/>
    </mc:Choice>
  </mc:AlternateContent>
  <bookViews>
    <workbookView xWindow="768" yWindow="768" windowWidth="17136" windowHeight="7152" activeTab="8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0" i="10" l="1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9" i="10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9" i="9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9" i="8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9" i="7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9" i="6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9" i="5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9" i="4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9" i="3"/>
  <c r="P54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9" i="2"/>
  <c r="AH33" i="10"/>
  <c r="AH33" i="2"/>
  <c r="AG30" i="2"/>
  <c r="AH33" i="3"/>
  <c r="AG30" i="3"/>
  <c r="AH33" i="4"/>
  <c r="AG30" i="4"/>
  <c r="AH33" i="5"/>
  <c r="AG30" i="5"/>
  <c r="AH33" i="6"/>
  <c r="AG30" i="6"/>
  <c r="AH33" i="7"/>
  <c r="AG30" i="7"/>
  <c r="AH33" i="8"/>
  <c r="AG30" i="8"/>
  <c r="AH33" i="9"/>
  <c r="AG30" i="9"/>
  <c r="AG30" i="10"/>
  <c r="G10" i="10"/>
  <c r="K10" i="10"/>
  <c r="AG54" i="10"/>
  <c r="AG50" i="10"/>
  <c r="AG46" i="10"/>
  <c r="F10" i="10"/>
  <c r="O10" i="10"/>
  <c r="AG55" i="10"/>
  <c r="AG51" i="10"/>
  <c r="AG47" i="10"/>
  <c r="AB10" i="10"/>
  <c r="G11" i="10"/>
  <c r="K11" i="10"/>
  <c r="F11" i="10"/>
  <c r="O11" i="10"/>
  <c r="AB11" i="10"/>
  <c r="G12" i="10"/>
  <c r="K12" i="10"/>
  <c r="F12" i="10"/>
  <c r="O12" i="10"/>
  <c r="AB12" i="10"/>
  <c r="G13" i="10"/>
  <c r="K13" i="10"/>
  <c r="F13" i="10"/>
  <c r="O13" i="10"/>
  <c r="AB13" i="10"/>
  <c r="G14" i="10"/>
  <c r="K14" i="10"/>
  <c r="F14" i="10"/>
  <c r="O14" i="10"/>
  <c r="AB14" i="10"/>
  <c r="G15" i="10"/>
  <c r="K15" i="10"/>
  <c r="F15" i="10"/>
  <c r="O15" i="10"/>
  <c r="AB15" i="10"/>
  <c r="G16" i="10"/>
  <c r="K16" i="10"/>
  <c r="F16" i="10"/>
  <c r="O16" i="10"/>
  <c r="AB16" i="10"/>
  <c r="G17" i="10"/>
  <c r="K17" i="10"/>
  <c r="F17" i="10"/>
  <c r="O17" i="10"/>
  <c r="AB17" i="10"/>
  <c r="G18" i="10"/>
  <c r="K18" i="10"/>
  <c r="F18" i="10"/>
  <c r="O18" i="10"/>
  <c r="AB18" i="10"/>
  <c r="G19" i="10"/>
  <c r="K19" i="10"/>
  <c r="F19" i="10"/>
  <c r="O19" i="10"/>
  <c r="AB19" i="10"/>
  <c r="G20" i="10"/>
  <c r="K20" i="10"/>
  <c r="F20" i="10"/>
  <c r="O20" i="10"/>
  <c r="AB20" i="10"/>
  <c r="G21" i="10"/>
  <c r="K21" i="10"/>
  <c r="F21" i="10"/>
  <c r="O21" i="10"/>
  <c r="AB21" i="10"/>
  <c r="G22" i="10"/>
  <c r="K22" i="10"/>
  <c r="F22" i="10"/>
  <c r="O22" i="10"/>
  <c r="AB22" i="10"/>
  <c r="G23" i="10"/>
  <c r="K23" i="10"/>
  <c r="F23" i="10"/>
  <c r="O23" i="10"/>
  <c r="AB23" i="10"/>
  <c r="G24" i="10"/>
  <c r="K24" i="10"/>
  <c r="F24" i="10"/>
  <c r="O24" i="10"/>
  <c r="AB24" i="10"/>
  <c r="G25" i="10"/>
  <c r="K25" i="10"/>
  <c r="F25" i="10"/>
  <c r="O25" i="10"/>
  <c r="AB25" i="10"/>
  <c r="G26" i="10"/>
  <c r="K26" i="10"/>
  <c r="F26" i="10"/>
  <c r="O26" i="10"/>
  <c r="AB26" i="10"/>
  <c r="G27" i="10"/>
  <c r="K27" i="10"/>
  <c r="F27" i="10"/>
  <c r="O27" i="10"/>
  <c r="AB27" i="10"/>
  <c r="G28" i="10"/>
  <c r="K28" i="10"/>
  <c r="F28" i="10"/>
  <c r="O28" i="10"/>
  <c r="AB28" i="10"/>
  <c r="G29" i="10"/>
  <c r="K29" i="10"/>
  <c r="F29" i="10"/>
  <c r="O29" i="10"/>
  <c r="AB29" i="10"/>
  <c r="G30" i="10"/>
  <c r="K30" i="10"/>
  <c r="F30" i="10"/>
  <c r="O30" i="10"/>
  <c r="AB30" i="10"/>
  <c r="G31" i="10"/>
  <c r="K31" i="10"/>
  <c r="F31" i="10"/>
  <c r="O31" i="10"/>
  <c r="AB31" i="10"/>
  <c r="G32" i="10"/>
  <c r="K32" i="10"/>
  <c r="F32" i="10"/>
  <c r="O32" i="10"/>
  <c r="AB32" i="10"/>
  <c r="G33" i="10"/>
  <c r="K33" i="10"/>
  <c r="F33" i="10"/>
  <c r="O33" i="10"/>
  <c r="AB33" i="10"/>
  <c r="G34" i="10"/>
  <c r="K34" i="10"/>
  <c r="F34" i="10"/>
  <c r="O34" i="10"/>
  <c r="AB34" i="10"/>
  <c r="G35" i="10"/>
  <c r="K35" i="10"/>
  <c r="F35" i="10"/>
  <c r="O35" i="10"/>
  <c r="AB35" i="10"/>
  <c r="G36" i="10"/>
  <c r="K36" i="10"/>
  <c r="F36" i="10"/>
  <c r="O36" i="10"/>
  <c r="AB36" i="10"/>
  <c r="G37" i="10"/>
  <c r="K37" i="10"/>
  <c r="F37" i="10"/>
  <c r="O37" i="10"/>
  <c r="AB37" i="10"/>
  <c r="G38" i="10"/>
  <c r="K38" i="10"/>
  <c r="F38" i="10"/>
  <c r="O38" i="10"/>
  <c r="AB38" i="10"/>
  <c r="G39" i="10"/>
  <c r="K39" i="10"/>
  <c r="F39" i="10"/>
  <c r="O39" i="10"/>
  <c r="AB39" i="10"/>
  <c r="G40" i="10"/>
  <c r="K40" i="10"/>
  <c r="F40" i="10"/>
  <c r="O40" i="10"/>
  <c r="AB40" i="10"/>
  <c r="G41" i="10"/>
  <c r="K41" i="10"/>
  <c r="F41" i="10"/>
  <c r="O41" i="10"/>
  <c r="AB41" i="10"/>
  <c r="G42" i="10"/>
  <c r="K42" i="10"/>
  <c r="F42" i="10"/>
  <c r="O42" i="10"/>
  <c r="AB42" i="10"/>
  <c r="G43" i="10"/>
  <c r="K43" i="10"/>
  <c r="F43" i="10"/>
  <c r="O43" i="10"/>
  <c r="AB43" i="10"/>
  <c r="G44" i="10"/>
  <c r="K44" i="10"/>
  <c r="F44" i="10"/>
  <c r="O44" i="10"/>
  <c r="AB44" i="10"/>
  <c r="G45" i="10"/>
  <c r="K45" i="10"/>
  <c r="F45" i="10"/>
  <c r="O45" i="10"/>
  <c r="AB45" i="10"/>
  <c r="G46" i="10"/>
  <c r="K46" i="10"/>
  <c r="F46" i="10"/>
  <c r="O46" i="10"/>
  <c r="AB46" i="10"/>
  <c r="G47" i="10"/>
  <c r="K47" i="10"/>
  <c r="F47" i="10"/>
  <c r="O47" i="10"/>
  <c r="AB47" i="10"/>
  <c r="G48" i="10"/>
  <c r="K48" i="10"/>
  <c r="F48" i="10"/>
  <c r="O48" i="10"/>
  <c r="AB48" i="10"/>
  <c r="G49" i="10"/>
  <c r="K49" i="10"/>
  <c r="F49" i="10"/>
  <c r="O49" i="10"/>
  <c r="AB49" i="10"/>
  <c r="G50" i="10"/>
  <c r="K50" i="10"/>
  <c r="F50" i="10"/>
  <c r="O50" i="10"/>
  <c r="AB50" i="10"/>
  <c r="G51" i="10"/>
  <c r="K51" i="10"/>
  <c r="F51" i="10"/>
  <c r="O51" i="10"/>
  <c r="AB51" i="10"/>
  <c r="G52" i="10"/>
  <c r="K52" i="10"/>
  <c r="F52" i="10"/>
  <c r="O52" i="10"/>
  <c r="AB52" i="10"/>
  <c r="G53" i="10"/>
  <c r="K53" i="10"/>
  <c r="F53" i="10"/>
  <c r="O53" i="10"/>
  <c r="AB53" i="10"/>
  <c r="G54" i="10"/>
  <c r="K54" i="10"/>
  <c r="F54" i="10"/>
  <c r="O54" i="10"/>
  <c r="AB54" i="10"/>
  <c r="G9" i="10"/>
  <c r="K9" i="10"/>
  <c r="F9" i="10"/>
  <c r="O9" i="10"/>
  <c r="AB9" i="10"/>
  <c r="G10" i="9"/>
  <c r="J10" i="9"/>
  <c r="AG54" i="9"/>
  <c r="AG50" i="9"/>
  <c r="AG46" i="9"/>
  <c r="F10" i="9"/>
  <c r="O10" i="9"/>
  <c r="AG55" i="9"/>
  <c r="AG51" i="9"/>
  <c r="AG47" i="9"/>
  <c r="AB10" i="9"/>
  <c r="G11" i="9"/>
  <c r="J11" i="9"/>
  <c r="F11" i="9"/>
  <c r="O11" i="9"/>
  <c r="AB11" i="9"/>
  <c r="G12" i="9"/>
  <c r="J12" i="9"/>
  <c r="F12" i="9"/>
  <c r="O12" i="9"/>
  <c r="AB12" i="9"/>
  <c r="G13" i="9"/>
  <c r="J13" i="9"/>
  <c r="F13" i="9"/>
  <c r="O13" i="9"/>
  <c r="AB13" i="9"/>
  <c r="G14" i="9"/>
  <c r="J14" i="9"/>
  <c r="F14" i="9"/>
  <c r="O14" i="9"/>
  <c r="AB14" i="9"/>
  <c r="G15" i="9"/>
  <c r="J15" i="9"/>
  <c r="F15" i="9"/>
  <c r="O15" i="9"/>
  <c r="AB15" i="9"/>
  <c r="G16" i="9"/>
  <c r="J16" i="9"/>
  <c r="F16" i="9"/>
  <c r="O16" i="9"/>
  <c r="AB16" i="9"/>
  <c r="G17" i="9"/>
  <c r="J17" i="9"/>
  <c r="F17" i="9"/>
  <c r="O17" i="9"/>
  <c r="AB17" i="9"/>
  <c r="G18" i="9"/>
  <c r="J18" i="9"/>
  <c r="F18" i="9"/>
  <c r="O18" i="9"/>
  <c r="AB18" i="9"/>
  <c r="G19" i="9"/>
  <c r="J19" i="9"/>
  <c r="F19" i="9"/>
  <c r="O19" i="9"/>
  <c r="AB19" i="9"/>
  <c r="G20" i="9"/>
  <c r="J20" i="9"/>
  <c r="F20" i="9"/>
  <c r="O20" i="9"/>
  <c r="AB20" i="9"/>
  <c r="G21" i="9"/>
  <c r="J21" i="9"/>
  <c r="F21" i="9"/>
  <c r="O21" i="9"/>
  <c r="AB21" i="9"/>
  <c r="G22" i="9"/>
  <c r="J22" i="9"/>
  <c r="F22" i="9"/>
  <c r="O22" i="9"/>
  <c r="AB22" i="9"/>
  <c r="G23" i="9"/>
  <c r="J23" i="9"/>
  <c r="F23" i="9"/>
  <c r="O23" i="9"/>
  <c r="AB23" i="9"/>
  <c r="G24" i="9"/>
  <c r="J24" i="9"/>
  <c r="F24" i="9"/>
  <c r="O24" i="9"/>
  <c r="AB24" i="9"/>
  <c r="G25" i="9"/>
  <c r="J25" i="9"/>
  <c r="F25" i="9"/>
  <c r="O25" i="9"/>
  <c r="AB25" i="9"/>
  <c r="G26" i="9"/>
  <c r="J26" i="9"/>
  <c r="F26" i="9"/>
  <c r="O26" i="9"/>
  <c r="AB26" i="9"/>
  <c r="G27" i="9"/>
  <c r="J27" i="9"/>
  <c r="F27" i="9"/>
  <c r="O27" i="9"/>
  <c r="AB27" i="9"/>
  <c r="G28" i="9"/>
  <c r="J28" i="9"/>
  <c r="F28" i="9"/>
  <c r="O28" i="9"/>
  <c r="AB28" i="9"/>
  <c r="G29" i="9"/>
  <c r="J29" i="9"/>
  <c r="F29" i="9"/>
  <c r="O29" i="9"/>
  <c r="AB29" i="9"/>
  <c r="G30" i="9"/>
  <c r="J30" i="9"/>
  <c r="F30" i="9"/>
  <c r="O30" i="9"/>
  <c r="AB30" i="9"/>
  <c r="G31" i="9"/>
  <c r="J31" i="9"/>
  <c r="F31" i="9"/>
  <c r="O31" i="9"/>
  <c r="AB31" i="9"/>
  <c r="G32" i="9"/>
  <c r="J32" i="9"/>
  <c r="F32" i="9"/>
  <c r="O32" i="9"/>
  <c r="AB32" i="9"/>
  <c r="G33" i="9"/>
  <c r="J33" i="9"/>
  <c r="F33" i="9"/>
  <c r="O33" i="9"/>
  <c r="AB33" i="9"/>
  <c r="G34" i="9"/>
  <c r="J34" i="9"/>
  <c r="F34" i="9"/>
  <c r="O34" i="9"/>
  <c r="AB34" i="9"/>
  <c r="G35" i="9"/>
  <c r="J35" i="9"/>
  <c r="F35" i="9"/>
  <c r="O35" i="9"/>
  <c r="AB35" i="9"/>
  <c r="G36" i="9"/>
  <c r="J36" i="9"/>
  <c r="F36" i="9"/>
  <c r="O36" i="9"/>
  <c r="AB36" i="9"/>
  <c r="G37" i="9"/>
  <c r="J37" i="9"/>
  <c r="F37" i="9"/>
  <c r="O37" i="9"/>
  <c r="AB37" i="9"/>
  <c r="G38" i="9"/>
  <c r="J38" i="9"/>
  <c r="F38" i="9"/>
  <c r="O38" i="9"/>
  <c r="AB38" i="9"/>
  <c r="G39" i="9"/>
  <c r="J39" i="9"/>
  <c r="F39" i="9"/>
  <c r="O39" i="9"/>
  <c r="AB39" i="9"/>
  <c r="G40" i="9"/>
  <c r="J40" i="9"/>
  <c r="F40" i="9"/>
  <c r="O40" i="9"/>
  <c r="AB40" i="9"/>
  <c r="G41" i="9"/>
  <c r="J41" i="9"/>
  <c r="F41" i="9"/>
  <c r="O41" i="9"/>
  <c r="AB41" i="9"/>
  <c r="G42" i="9"/>
  <c r="J42" i="9"/>
  <c r="F42" i="9"/>
  <c r="O42" i="9"/>
  <c r="AB42" i="9"/>
  <c r="G43" i="9"/>
  <c r="J43" i="9"/>
  <c r="F43" i="9"/>
  <c r="O43" i="9"/>
  <c r="AB43" i="9"/>
  <c r="G44" i="9"/>
  <c r="J44" i="9"/>
  <c r="F44" i="9"/>
  <c r="O44" i="9"/>
  <c r="AB44" i="9"/>
  <c r="G45" i="9"/>
  <c r="J45" i="9"/>
  <c r="F45" i="9"/>
  <c r="O45" i="9"/>
  <c r="AB45" i="9"/>
  <c r="G46" i="9"/>
  <c r="J46" i="9"/>
  <c r="F46" i="9"/>
  <c r="O46" i="9"/>
  <c r="AB46" i="9"/>
  <c r="G47" i="9"/>
  <c r="J47" i="9"/>
  <c r="F47" i="9"/>
  <c r="O47" i="9"/>
  <c r="AB47" i="9"/>
  <c r="G48" i="9"/>
  <c r="J48" i="9"/>
  <c r="F48" i="9"/>
  <c r="O48" i="9"/>
  <c r="AB48" i="9"/>
  <c r="G49" i="9"/>
  <c r="J49" i="9"/>
  <c r="F49" i="9"/>
  <c r="O49" i="9"/>
  <c r="AB49" i="9"/>
  <c r="G50" i="9"/>
  <c r="J50" i="9"/>
  <c r="F50" i="9"/>
  <c r="O50" i="9"/>
  <c r="AB50" i="9"/>
  <c r="G51" i="9"/>
  <c r="J51" i="9"/>
  <c r="F51" i="9"/>
  <c r="O51" i="9"/>
  <c r="AB51" i="9"/>
  <c r="G52" i="9"/>
  <c r="J52" i="9"/>
  <c r="F52" i="9"/>
  <c r="O52" i="9"/>
  <c r="AB52" i="9"/>
  <c r="G53" i="9"/>
  <c r="J53" i="9"/>
  <c r="F53" i="9"/>
  <c r="O53" i="9"/>
  <c r="AB53" i="9"/>
  <c r="G54" i="9"/>
  <c r="J54" i="9"/>
  <c r="F54" i="9"/>
  <c r="O54" i="9"/>
  <c r="AB54" i="9"/>
  <c r="G9" i="9"/>
  <c r="J9" i="9"/>
  <c r="F9" i="9"/>
  <c r="O9" i="9"/>
  <c r="AB9" i="9"/>
  <c r="G10" i="8"/>
  <c r="I10" i="8"/>
  <c r="AG54" i="8"/>
  <c r="AG50" i="8"/>
  <c r="AG46" i="8"/>
  <c r="F10" i="8"/>
  <c r="O10" i="8"/>
  <c r="AG55" i="8"/>
  <c r="AG51" i="8"/>
  <c r="AG47" i="8"/>
  <c r="AB10" i="8"/>
  <c r="G11" i="8"/>
  <c r="I11" i="8"/>
  <c r="F11" i="8"/>
  <c r="O11" i="8"/>
  <c r="AB11" i="8"/>
  <c r="G12" i="8"/>
  <c r="I12" i="8"/>
  <c r="F12" i="8"/>
  <c r="O12" i="8"/>
  <c r="AB12" i="8"/>
  <c r="G13" i="8"/>
  <c r="I13" i="8"/>
  <c r="F13" i="8"/>
  <c r="O13" i="8"/>
  <c r="AB13" i="8"/>
  <c r="G14" i="8"/>
  <c r="I14" i="8"/>
  <c r="F14" i="8"/>
  <c r="O14" i="8"/>
  <c r="AB14" i="8"/>
  <c r="G15" i="8"/>
  <c r="I15" i="8"/>
  <c r="F15" i="8"/>
  <c r="O15" i="8"/>
  <c r="AB15" i="8"/>
  <c r="G16" i="8"/>
  <c r="I16" i="8"/>
  <c r="F16" i="8"/>
  <c r="O16" i="8"/>
  <c r="AB16" i="8"/>
  <c r="G17" i="8"/>
  <c r="I17" i="8"/>
  <c r="F17" i="8"/>
  <c r="O17" i="8"/>
  <c r="AB17" i="8"/>
  <c r="G18" i="8"/>
  <c r="I18" i="8"/>
  <c r="F18" i="8"/>
  <c r="O18" i="8"/>
  <c r="AB18" i="8"/>
  <c r="G19" i="8"/>
  <c r="I19" i="8"/>
  <c r="F19" i="8"/>
  <c r="O19" i="8"/>
  <c r="AB19" i="8"/>
  <c r="G20" i="8"/>
  <c r="I20" i="8"/>
  <c r="F20" i="8"/>
  <c r="O20" i="8"/>
  <c r="AB20" i="8"/>
  <c r="G21" i="8"/>
  <c r="I21" i="8"/>
  <c r="F21" i="8"/>
  <c r="O21" i="8"/>
  <c r="AB21" i="8"/>
  <c r="G22" i="8"/>
  <c r="I22" i="8"/>
  <c r="F22" i="8"/>
  <c r="O22" i="8"/>
  <c r="AB22" i="8"/>
  <c r="G23" i="8"/>
  <c r="I23" i="8"/>
  <c r="F23" i="8"/>
  <c r="O23" i="8"/>
  <c r="AB23" i="8"/>
  <c r="G24" i="8"/>
  <c r="I24" i="8"/>
  <c r="F24" i="8"/>
  <c r="O24" i="8"/>
  <c r="AB24" i="8"/>
  <c r="G25" i="8"/>
  <c r="I25" i="8"/>
  <c r="F25" i="8"/>
  <c r="O25" i="8"/>
  <c r="AB25" i="8"/>
  <c r="G26" i="8"/>
  <c r="I26" i="8"/>
  <c r="F26" i="8"/>
  <c r="O26" i="8"/>
  <c r="AB26" i="8"/>
  <c r="G27" i="8"/>
  <c r="I27" i="8"/>
  <c r="F27" i="8"/>
  <c r="O27" i="8"/>
  <c r="AB27" i="8"/>
  <c r="G28" i="8"/>
  <c r="I28" i="8"/>
  <c r="F28" i="8"/>
  <c r="O28" i="8"/>
  <c r="AB28" i="8"/>
  <c r="G29" i="8"/>
  <c r="I29" i="8"/>
  <c r="F29" i="8"/>
  <c r="O29" i="8"/>
  <c r="AB29" i="8"/>
  <c r="G30" i="8"/>
  <c r="I30" i="8"/>
  <c r="F30" i="8"/>
  <c r="O30" i="8"/>
  <c r="AB30" i="8"/>
  <c r="G31" i="8"/>
  <c r="I31" i="8"/>
  <c r="F31" i="8"/>
  <c r="O31" i="8"/>
  <c r="AB31" i="8"/>
  <c r="G32" i="8"/>
  <c r="I32" i="8"/>
  <c r="F32" i="8"/>
  <c r="O32" i="8"/>
  <c r="AB32" i="8"/>
  <c r="G33" i="8"/>
  <c r="I33" i="8"/>
  <c r="F33" i="8"/>
  <c r="O33" i="8"/>
  <c r="AB33" i="8"/>
  <c r="G34" i="8"/>
  <c r="I34" i="8"/>
  <c r="F34" i="8"/>
  <c r="O34" i="8"/>
  <c r="AB34" i="8"/>
  <c r="G35" i="8"/>
  <c r="I35" i="8"/>
  <c r="F35" i="8"/>
  <c r="O35" i="8"/>
  <c r="AB35" i="8"/>
  <c r="G36" i="8"/>
  <c r="I36" i="8"/>
  <c r="F36" i="8"/>
  <c r="O36" i="8"/>
  <c r="AB36" i="8"/>
  <c r="G37" i="8"/>
  <c r="I37" i="8"/>
  <c r="F37" i="8"/>
  <c r="O37" i="8"/>
  <c r="AB37" i="8"/>
  <c r="G38" i="8"/>
  <c r="I38" i="8"/>
  <c r="F38" i="8"/>
  <c r="O38" i="8"/>
  <c r="AB38" i="8"/>
  <c r="G39" i="8"/>
  <c r="I39" i="8"/>
  <c r="F39" i="8"/>
  <c r="O39" i="8"/>
  <c r="AB39" i="8"/>
  <c r="G40" i="8"/>
  <c r="I40" i="8"/>
  <c r="F40" i="8"/>
  <c r="O40" i="8"/>
  <c r="AB40" i="8"/>
  <c r="G41" i="8"/>
  <c r="I41" i="8"/>
  <c r="F41" i="8"/>
  <c r="O41" i="8"/>
  <c r="AB41" i="8"/>
  <c r="G42" i="8"/>
  <c r="I42" i="8"/>
  <c r="F42" i="8"/>
  <c r="O42" i="8"/>
  <c r="AB42" i="8"/>
  <c r="G43" i="8"/>
  <c r="I43" i="8"/>
  <c r="F43" i="8"/>
  <c r="O43" i="8"/>
  <c r="AB43" i="8"/>
  <c r="G44" i="8"/>
  <c r="I44" i="8"/>
  <c r="F44" i="8"/>
  <c r="O44" i="8"/>
  <c r="AB44" i="8"/>
  <c r="G45" i="8"/>
  <c r="I45" i="8"/>
  <c r="F45" i="8"/>
  <c r="O45" i="8"/>
  <c r="AB45" i="8"/>
  <c r="G46" i="8"/>
  <c r="I46" i="8"/>
  <c r="F46" i="8"/>
  <c r="O46" i="8"/>
  <c r="AB46" i="8"/>
  <c r="G47" i="8"/>
  <c r="I47" i="8"/>
  <c r="F47" i="8"/>
  <c r="O47" i="8"/>
  <c r="AB47" i="8"/>
  <c r="G48" i="8"/>
  <c r="I48" i="8"/>
  <c r="F48" i="8"/>
  <c r="O48" i="8"/>
  <c r="AB48" i="8"/>
  <c r="G49" i="8"/>
  <c r="I49" i="8"/>
  <c r="F49" i="8"/>
  <c r="O49" i="8"/>
  <c r="AB49" i="8"/>
  <c r="G50" i="8"/>
  <c r="I50" i="8"/>
  <c r="F50" i="8"/>
  <c r="O50" i="8"/>
  <c r="AB50" i="8"/>
  <c r="G51" i="8"/>
  <c r="I51" i="8"/>
  <c r="F51" i="8"/>
  <c r="O51" i="8"/>
  <c r="AB51" i="8"/>
  <c r="G52" i="8"/>
  <c r="I52" i="8"/>
  <c r="F52" i="8"/>
  <c r="O52" i="8"/>
  <c r="AB52" i="8"/>
  <c r="G53" i="8"/>
  <c r="I53" i="8"/>
  <c r="F53" i="8"/>
  <c r="O53" i="8"/>
  <c r="AB53" i="8"/>
  <c r="G54" i="8"/>
  <c r="I54" i="8"/>
  <c r="F54" i="8"/>
  <c r="O54" i="8"/>
  <c r="AB54" i="8"/>
  <c r="G9" i="8"/>
  <c r="I9" i="8"/>
  <c r="F9" i="8"/>
  <c r="O9" i="8"/>
  <c r="AB9" i="8"/>
  <c r="E10" i="7"/>
  <c r="K10" i="7"/>
  <c r="AG54" i="7"/>
  <c r="AG50" i="7"/>
  <c r="AG46" i="7"/>
  <c r="D10" i="7"/>
  <c r="O10" i="7"/>
  <c r="AG55" i="7"/>
  <c r="AG51" i="7"/>
  <c r="AG47" i="7"/>
  <c r="AB10" i="7"/>
  <c r="E11" i="7"/>
  <c r="K11" i="7"/>
  <c r="D11" i="7"/>
  <c r="O11" i="7"/>
  <c r="AB11" i="7"/>
  <c r="E12" i="7"/>
  <c r="K12" i="7"/>
  <c r="D12" i="7"/>
  <c r="O12" i="7"/>
  <c r="AB12" i="7"/>
  <c r="E13" i="7"/>
  <c r="K13" i="7"/>
  <c r="D13" i="7"/>
  <c r="O13" i="7"/>
  <c r="AB13" i="7"/>
  <c r="E14" i="7"/>
  <c r="K14" i="7"/>
  <c r="D14" i="7"/>
  <c r="O14" i="7"/>
  <c r="AB14" i="7"/>
  <c r="E15" i="7"/>
  <c r="K15" i="7"/>
  <c r="D15" i="7"/>
  <c r="O15" i="7"/>
  <c r="AB15" i="7"/>
  <c r="E16" i="7"/>
  <c r="K16" i="7"/>
  <c r="D16" i="7"/>
  <c r="O16" i="7"/>
  <c r="AB16" i="7"/>
  <c r="E17" i="7"/>
  <c r="K17" i="7"/>
  <c r="D17" i="7"/>
  <c r="O17" i="7"/>
  <c r="AB17" i="7"/>
  <c r="E18" i="7"/>
  <c r="K18" i="7"/>
  <c r="D18" i="7"/>
  <c r="O18" i="7"/>
  <c r="AB18" i="7"/>
  <c r="E19" i="7"/>
  <c r="K19" i="7"/>
  <c r="D19" i="7"/>
  <c r="O19" i="7"/>
  <c r="AB19" i="7"/>
  <c r="E20" i="7"/>
  <c r="K20" i="7"/>
  <c r="D20" i="7"/>
  <c r="O20" i="7"/>
  <c r="AB20" i="7"/>
  <c r="E21" i="7"/>
  <c r="K21" i="7"/>
  <c r="D21" i="7"/>
  <c r="O21" i="7"/>
  <c r="AB21" i="7"/>
  <c r="E22" i="7"/>
  <c r="K22" i="7"/>
  <c r="D22" i="7"/>
  <c r="O22" i="7"/>
  <c r="AB22" i="7"/>
  <c r="E23" i="7"/>
  <c r="K23" i="7"/>
  <c r="D23" i="7"/>
  <c r="O23" i="7"/>
  <c r="AB23" i="7"/>
  <c r="E24" i="7"/>
  <c r="K24" i="7"/>
  <c r="D24" i="7"/>
  <c r="O24" i="7"/>
  <c r="AB24" i="7"/>
  <c r="E25" i="7"/>
  <c r="K25" i="7"/>
  <c r="D25" i="7"/>
  <c r="O25" i="7"/>
  <c r="AB25" i="7"/>
  <c r="E26" i="7"/>
  <c r="K26" i="7"/>
  <c r="D26" i="7"/>
  <c r="O26" i="7"/>
  <c r="AB26" i="7"/>
  <c r="E27" i="7"/>
  <c r="K27" i="7"/>
  <c r="D27" i="7"/>
  <c r="O27" i="7"/>
  <c r="AB27" i="7"/>
  <c r="E28" i="7"/>
  <c r="K28" i="7"/>
  <c r="D28" i="7"/>
  <c r="O28" i="7"/>
  <c r="AB28" i="7"/>
  <c r="E29" i="7"/>
  <c r="K29" i="7"/>
  <c r="D29" i="7"/>
  <c r="O29" i="7"/>
  <c r="AB29" i="7"/>
  <c r="E30" i="7"/>
  <c r="K30" i="7"/>
  <c r="D30" i="7"/>
  <c r="O30" i="7"/>
  <c r="AB30" i="7"/>
  <c r="E31" i="7"/>
  <c r="K31" i="7"/>
  <c r="D31" i="7"/>
  <c r="O31" i="7"/>
  <c r="AB31" i="7"/>
  <c r="E32" i="7"/>
  <c r="K32" i="7"/>
  <c r="D32" i="7"/>
  <c r="O32" i="7"/>
  <c r="AB32" i="7"/>
  <c r="E33" i="7"/>
  <c r="K33" i="7"/>
  <c r="D33" i="7"/>
  <c r="O33" i="7"/>
  <c r="AB33" i="7"/>
  <c r="E34" i="7"/>
  <c r="K34" i="7"/>
  <c r="D34" i="7"/>
  <c r="O34" i="7"/>
  <c r="AB34" i="7"/>
  <c r="E35" i="7"/>
  <c r="K35" i="7"/>
  <c r="D35" i="7"/>
  <c r="O35" i="7"/>
  <c r="AB35" i="7"/>
  <c r="E36" i="7"/>
  <c r="K36" i="7"/>
  <c r="D36" i="7"/>
  <c r="O36" i="7"/>
  <c r="AB36" i="7"/>
  <c r="E37" i="7"/>
  <c r="K37" i="7"/>
  <c r="D37" i="7"/>
  <c r="O37" i="7"/>
  <c r="AB37" i="7"/>
  <c r="E38" i="7"/>
  <c r="K38" i="7"/>
  <c r="D38" i="7"/>
  <c r="O38" i="7"/>
  <c r="AB38" i="7"/>
  <c r="E39" i="7"/>
  <c r="K39" i="7"/>
  <c r="D39" i="7"/>
  <c r="O39" i="7"/>
  <c r="AB39" i="7"/>
  <c r="E40" i="7"/>
  <c r="K40" i="7"/>
  <c r="D40" i="7"/>
  <c r="O40" i="7"/>
  <c r="AB40" i="7"/>
  <c r="E41" i="7"/>
  <c r="K41" i="7"/>
  <c r="D41" i="7"/>
  <c r="O41" i="7"/>
  <c r="AB41" i="7"/>
  <c r="E42" i="7"/>
  <c r="K42" i="7"/>
  <c r="D42" i="7"/>
  <c r="O42" i="7"/>
  <c r="AB42" i="7"/>
  <c r="E43" i="7"/>
  <c r="K43" i="7"/>
  <c r="D43" i="7"/>
  <c r="O43" i="7"/>
  <c r="AB43" i="7"/>
  <c r="E44" i="7"/>
  <c r="K44" i="7"/>
  <c r="D44" i="7"/>
  <c r="O44" i="7"/>
  <c r="AB44" i="7"/>
  <c r="E45" i="7"/>
  <c r="K45" i="7"/>
  <c r="D45" i="7"/>
  <c r="O45" i="7"/>
  <c r="AB45" i="7"/>
  <c r="E46" i="7"/>
  <c r="K46" i="7"/>
  <c r="D46" i="7"/>
  <c r="O46" i="7"/>
  <c r="AB46" i="7"/>
  <c r="E47" i="7"/>
  <c r="K47" i="7"/>
  <c r="D47" i="7"/>
  <c r="O47" i="7"/>
  <c r="AB47" i="7"/>
  <c r="E48" i="7"/>
  <c r="K48" i="7"/>
  <c r="D48" i="7"/>
  <c r="O48" i="7"/>
  <c r="AB48" i="7"/>
  <c r="E49" i="7"/>
  <c r="K49" i="7"/>
  <c r="D49" i="7"/>
  <c r="O49" i="7"/>
  <c r="AB49" i="7"/>
  <c r="E50" i="7"/>
  <c r="K50" i="7"/>
  <c r="D50" i="7"/>
  <c r="O50" i="7"/>
  <c r="AB50" i="7"/>
  <c r="E51" i="7"/>
  <c r="K51" i="7"/>
  <c r="D51" i="7"/>
  <c r="O51" i="7"/>
  <c r="AB51" i="7"/>
  <c r="E52" i="7"/>
  <c r="K52" i="7"/>
  <c r="D52" i="7"/>
  <c r="O52" i="7"/>
  <c r="AB52" i="7"/>
  <c r="E53" i="7"/>
  <c r="K53" i="7"/>
  <c r="D53" i="7"/>
  <c r="O53" i="7"/>
  <c r="AB53" i="7"/>
  <c r="E54" i="7"/>
  <c r="K54" i="7"/>
  <c r="D54" i="7"/>
  <c r="O54" i="7"/>
  <c r="AB54" i="7"/>
  <c r="E9" i="7"/>
  <c r="K9" i="7"/>
  <c r="D9" i="7"/>
  <c r="O9" i="7"/>
  <c r="AB9" i="7"/>
  <c r="E10" i="6"/>
  <c r="J10" i="6"/>
  <c r="AG54" i="6"/>
  <c r="AG50" i="6"/>
  <c r="AG46" i="6"/>
  <c r="D10" i="6"/>
  <c r="O10" i="6"/>
  <c r="AG55" i="6"/>
  <c r="AG51" i="6"/>
  <c r="AG47" i="6"/>
  <c r="AB10" i="6"/>
  <c r="E11" i="6"/>
  <c r="J11" i="6"/>
  <c r="D11" i="6"/>
  <c r="O11" i="6"/>
  <c r="AB11" i="6"/>
  <c r="E12" i="6"/>
  <c r="J12" i="6"/>
  <c r="D12" i="6"/>
  <c r="O12" i="6"/>
  <c r="AB12" i="6"/>
  <c r="E13" i="6"/>
  <c r="J13" i="6"/>
  <c r="D13" i="6"/>
  <c r="O13" i="6"/>
  <c r="AB13" i="6"/>
  <c r="E14" i="6"/>
  <c r="J14" i="6"/>
  <c r="D14" i="6"/>
  <c r="O14" i="6"/>
  <c r="AB14" i="6"/>
  <c r="E15" i="6"/>
  <c r="J15" i="6"/>
  <c r="D15" i="6"/>
  <c r="O15" i="6"/>
  <c r="AB15" i="6"/>
  <c r="E16" i="6"/>
  <c r="J16" i="6"/>
  <c r="D16" i="6"/>
  <c r="O16" i="6"/>
  <c r="AB16" i="6"/>
  <c r="E17" i="6"/>
  <c r="J17" i="6"/>
  <c r="D17" i="6"/>
  <c r="O17" i="6"/>
  <c r="AB17" i="6"/>
  <c r="E18" i="6"/>
  <c r="J18" i="6"/>
  <c r="D18" i="6"/>
  <c r="O18" i="6"/>
  <c r="AB18" i="6"/>
  <c r="E19" i="6"/>
  <c r="J19" i="6"/>
  <c r="D19" i="6"/>
  <c r="O19" i="6"/>
  <c r="AB19" i="6"/>
  <c r="E20" i="6"/>
  <c r="J20" i="6"/>
  <c r="D20" i="6"/>
  <c r="O20" i="6"/>
  <c r="AB20" i="6"/>
  <c r="E21" i="6"/>
  <c r="J21" i="6"/>
  <c r="D21" i="6"/>
  <c r="O21" i="6"/>
  <c r="AB21" i="6"/>
  <c r="E22" i="6"/>
  <c r="J22" i="6"/>
  <c r="D22" i="6"/>
  <c r="O22" i="6"/>
  <c r="AB22" i="6"/>
  <c r="E23" i="6"/>
  <c r="J23" i="6"/>
  <c r="D23" i="6"/>
  <c r="O23" i="6"/>
  <c r="AB23" i="6"/>
  <c r="E24" i="6"/>
  <c r="J24" i="6"/>
  <c r="D24" i="6"/>
  <c r="O24" i="6"/>
  <c r="AB24" i="6"/>
  <c r="E25" i="6"/>
  <c r="J25" i="6"/>
  <c r="D25" i="6"/>
  <c r="O25" i="6"/>
  <c r="AB25" i="6"/>
  <c r="E26" i="6"/>
  <c r="J26" i="6"/>
  <c r="D26" i="6"/>
  <c r="O26" i="6"/>
  <c r="AB26" i="6"/>
  <c r="E27" i="6"/>
  <c r="J27" i="6"/>
  <c r="D27" i="6"/>
  <c r="O27" i="6"/>
  <c r="AB27" i="6"/>
  <c r="E28" i="6"/>
  <c r="J28" i="6"/>
  <c r="D28" i="6"/>
  <c r="O28" i="6"/>
  <c r="AB28" i="6"/>
  <c r="E29" i="6"/>
  <c r="J29" i="6"/>
  <c r="D29" i="6"/>
  <c r="O29" i="6"/>
  <c r="AB29" i="6"/>
  <c r="E30" i="6"/>
  <c r="J30" i="6"/>
  <c r="D30" i="6"/>
  <c r="O30" i="6"/>
  <c r="AB30" i="6"/>
  <c r="E31" i="6"/>
  <c r="J31" i="6"/>
  <c r="D31" i="6"/>
  <c r="O31" i="6"/>
  <c r="AB31" i="6"/>
  <c r="E32" i="6"/>
  <c r="J32" i="6"/>
  <c r="D32" i="6"/>
  <c r="O32" i="6"/>
  <c r="AB32" i="6"/>
  <c r="E33" i="6"/>
  <c r="J33" i="6"/>
  <c r="D33" i="6"/>
  <c r="O33" i="6"/>
  <c r="AB33" i="6"/>
  <c r="E34" i="6"/>
  <c r="J34" i="6"/>
  <c r="D34" i="6"/>
  <c r="O34" i="6"/>
  <c r="AB34" i="6"/>
  <c r="E35" i="6"/>
  <c r="J35" i="6"/>
  <c r="D35" i="6"/>
  <c r="O35" i="6"/>
  <c r="AB35" i="6"/>
  <c r="E36" i="6"/>
  <c r="J36" i="6"/>
  <c r="D36" i="6"/>
  <c r="O36" i="6"/>
  <c r="AB36" i="6"/>
  <c r="E37" i="6"/>
  <c r="J37" i="6"/>
  <c r="D37" i="6"/>
  <c r="O37" i="6"/>
  <c r="AB37" i="6"/>
  <c r="E38" i="6"/>
  <c r="J38" i="6"/>
  <c r="D38" i="6"/>
  <c r="O38" i="6"/>
  <c r="AB38" i="6"/>
  <c r="E39" i="6"/>
  <c r="J39" i="6"/>
  <c r="D39" i="6"/>
  <c r="O39" i="6"/>
  <c r="AB39" i="6"/>
  <c r="E40" i="6"/>
  <c r="J40" i="6"/>
  <c r="D40" i="6"/>
  <c r="O40" i="6"/>
  <c r="AB40" i="6"/>
  <c r="E41" i="6"/>
  <c r="J41" i="6"/>
  <c r="D41" i="6"/>
  <c r="O41" i="6"/>
  <c r="AB41" i="6"/>
  <c r="E42" i="6"/>
  <c r="J42" i="6"/>
  <c r="D42" i="6"/>
  <c r="O42" i="6"/>
  <c r="AB42" i="6"/>
  <c r="E43" i="6"/>
  <c r="J43" i="6"/>
  <c r="D43" i="6"/>
  <c r="O43" i="6"/>
  <c r="AB43" i="6"/>
  <c r="E44" i="6"/>
  <c r="J44" i="6"/>
  <c r="D44" i="6"/>
  <c r="O44" i="6"/>
  <c r="AB44" i="6"/>
  <c r="E45" i="6"/>
  <c r="J45" i="6"/>
  <c r="D45" i="6"/>
  <c r="O45" i="6"/>
  <c r="AB45" i="6"/>
  <c r="E46" i="6"/>
  <c r="J46" i="6"/>
  <c r="D46" i="6"/>
  <c r="O46" i="6"/>
  <c r="AB46" i="6"/>
  <c r="E47" i="6"/>
  <c r="J47" i="6"/>
  <c r="D47" i="6"/>
  <c r="O47" i="6"/>
  <c r="AB47" i="6"/>
  <c r="E48" i="6"/>
  <c r="J48" i="6"/>
  <c r="D48" i="6"/>
  <c r="O48" i="6"/>
  <c r="AB48" i="6"/>
  <c r="E49" i="6"/>
  <c r="J49" i="6"/>
  <c r="D49" i="6"/>
  <c r="O49" i="6"/>
  <c r="AB49" i="6"/>
  <c r="E50" i="6"/>
  <c r="J50" i="6"/>
  <c r="D50" i="6"/>
  <c r="O50" i="6"/>
  <c r="AB50" i="6"/>
  <c r="E51" i="6"/>
  <c r="J51" i="6"/>
  <c r="D51" i="6"/>
  <c r="O51" i="6"/>
  <c r="AB51" i="6"/>
  <c r="E52" i="6"/>
  <c r="J52" i="6"/>
  <c r="D52" i="6"/>
  <c r="O52" i="6"/>
  <c r="AB52" i="6"/>
  <c r="E53" i="6"/>
  <c r="J53" i="6"/>
  <c r="D53" i="6"/>
  <c r="O53" i="6"/>
  <c r="AB53" i="6"/>
  <c r="E54" i="6"/>
  <c r="J54" i="6"/>
  <c r="D54" i="6"/>
  <c r="O54" i="6"/>
  <c r="AB54" i="6"/>
  <c r="E9" i="6"/>
  <c r="J9" i="6"/>
  <c r="D9" i="6"/>
  <c r="O9" i="6"/>
  <c r="AB9" i="6"/>
  <c r="E10" i="5"/>
  <c r="I10" i="5"/>
  <c r="AG54" i="5"/>
  <c r="AG50" i="5"/>
  <c r="AG46" i="5"/>
  <c r="D10" i="5"/>
  <c r="O10" i="5"/>
  <c r="AG55" i="5"/>
  <c r="AG51" i="5"/>
  <c r="AG47" i="5"/>
  <c r="AB10" i="5"/>
  <c r="E11" i="5"/>
  <c r="I11" i="5"/>
  <c r="D11" i="5"/>
  <c r="O11" i="5"/>
  <c r="AB11" i="5"/>
  <c r="E12" i="5"/>
  <c r="I12" i="5"/>
  <c r="D12" i="5"/>
  <c r="O12" i="5"/>
  <c r="AB12" i="5"/>
  <c r="E13" i="5"/>
  <c r="I13" i="5"/>
  <c r="D13" i="5"/>
  <c r="O13" i="5"/>
  <c r="AB13" i="5"/>
  <c r="E14" i="5"/>
  <c r="I14" i="5"/>
  <c r="D14" i="5"/>
  <c r="O14" i="5"/>
  <c r="AB14" i="5"/>
  <c r="E15" i="5"/>
  <c r="I15" i="5"/>
  <c r="D15" i="5"/>
  <c r="O15" i="5"/>
  <c r="AB15" i="5"/>
  <c r="E16" i="5"/>
  <c r="I16" i="5"/>
  <c r="D16" i="5"/>
  <c r="O16" i="5"/>
  <c r="AB16" i="5"/>
  <c r="E17" i="5"/>
  <c r="I17" i="5"/>
  <c r="D17" i="5"/>
  <c r="O17" i="5"/>
  <c r="AB17" i="5"/>
  <c r="E18" i="5"/>
  <c r="I18" i="5"/>
  <c r="D18" i="5"/>
  <c r="O18" i="5"/>
  <c r="AB18" i="5"/>
  <c r="E19" i="5"/>
  <c r="I19" i="5"/>
  <c r="D19" i="5"/>
  <c r="O19" i="5"/>
  <c r="AB19" i="5"/>
  <c r="E20" i="5"/>
  <c r="I20" i="5"/>
  <c r="D20" i="5"/>
  <c r="O20" i="5"/>
  <c r="AB20" i="5"/>
  <c r="E21" i="5"/>
  <c r="I21" i="5"/>
  <c r="D21" i="5"/>
  <c r="O21" i="5"/>
  <c r="AB21" i="5"/>
  <c r="E22" i="5"/>
  <c r="I22" i="5"/>
  <c r="D22" i="5"/>
  <c r="O22" i="5"/>
  <c r="AB22" i="5"/>
  <c r="E23" i="5"/>
  <c r="I23" i="5"/>
  <c r="D23" i="5"/>
  <c r="O23" i="5"/>
  <c r="AB23" i="5"/>
  <c r="E24" i="5"/>
  <c r="I24" i="5"/>
  <c r="D24" i="5"/>
  <c r="O24" i="5"/>
  <c r="AB24" i="5"/>
  <c r="E25" i="5"/>
  <c r="I25" i="5"/>
  <c r="D25" i="5"/>
  <c r="O25" i="5"/>
  <c r="AB25" i="5"/>
  <c r="E26" i="5"/>
  <c r="I26" i="5"/>
  <c r="D26" i="5"/>
  <c r="O26" i="5"/>
  <c r="AB26" i="5"/>
  <c r="E27" i="5"/>
  <c r="I27" i="5"/>
  <c r="D27" i="5"/>
  <c r="O27" i="5"/>
  <c r="AB27" i="5"/>
  <c r="E28" i="5"/>
  <c r="I28" i="5"/>
  <c r="D28" i="5"/>
  <c r="O28" i="5"/>
  <c r="AB28" i="5"/>
  <c r="E29" i="5"/>
  <c r="I29" i="5"/>
  <c r="D29" i="5"/>
  <c r="O29" i="5"/>
  <c r="AB29" i="5"/>
  <c r="E30" i="5"/>
  <c r="I30" i="5"/>
  <c r="D30" i="5"/>
  <c r="O30" i="5"/>
  <c r="AB30" i="5"/>
  <c r="E31" i="5"/>
  <c r="I31" i="5"/>
  <c r="D31" i="5"/>
  <c r="O31" i="5"/>
  <c r="AB31" i="5"/>
  <c r="E32" i="5"/>
  <c r="I32" i="5"/>
  <c r="D32" i="5"/>
  <c r="O32" i="5"/>
  <c r="AB32" i="5"/>
  <c r="E33" i="5"/>
  <c r="I33" i="5"/>
  <c r="D33" i="5"/>
  <c r="O33" i="5"/>
  <c r="AB33" i="5"/>
  <c r="E34" i="5"/>
  <c r="I34" i="5"/>
  <c r="D34" i="5"/>
  <c r="O34" i="5"/>
  <c r="AB34" i="5"/>
  <c r="E35" i="5"/>
  <c r="I35" i="5"/>
  <c r="D35" i="5"/>
  <c r="O35" i="5"/>
  <c r="AB35" i="5"/>
  <c r="E36" i="5"/>
  <c r="I36" i="5"/>
  <c r="D36" i="5"/>
  <c r="O36" i="5"/>
  <c r="AB36" i="5"/>
  <c r="E37" i="5"/>
  <c r="I37" i="5"/>
  <c r="D37" i="5"/>
  <c r="O37" i="5"/>
  <c r="AB37" i="5"/>
  <c r="E38" i="5"/>
  <c r="I38" i="5"/>
  <c r="D38" i="5"/>
  <c r="O38" i="5"/>
  <c r="AB38" i="5"/>
  <c r="E39" i="5"/>
  <c r="I39" i="5"/>
  <c r="D39" i="5"/>
  <c r="O39" i="5"/>
  <c r="AB39" i="5"/>
  <c r="E40" i="5"/>
  <c r="I40" i="5"/>
  <c r="D40" i="5"/>
  <c r="O40" i="5"/>
  <c r="AB40" i="5"/>
  <c r="E41" i="5"/>
  <c r="I41" i="5"/>
  <c r="D41" i="5"/>
  <c r="O41" i="5"/>
  <c r="AB41" i="5"/>
  <c r="E42" i="5"/>
  <c r="I42" i="5"/>
  <c r="D42" i="5"/>
  <c r="O42" i="5"/>
  <c r="AB42" i="5"/>
  <c r="E43" i="5"/>
  <c r="I43" i="5"/>
  <c r="D43" i="5"/>
  <c r="O43" i="5"/>
  <c r="AB43" i="5"/>
  <c r="E44" i="5"/>
  <c r="I44" i="5"/>
  <c r="D44" i="5"/>
  <c r="O44" i="5"/>
  <c r="AB44" i="5"/>
  <c r="E45" i="5"/>
  <c r="I45" i="5"/>
  <c r="D45" i="5"/>
  <c r="O45" i="5"/>
  <c r="AB45" i="5"/>
  <c r="E46" i="5"/>
  <c r="I46" i="5"/>
  <c r="D46" i="5"/>
  <c r="O46" i="5"/>
  <c r="AB46" i="5"/>
  <c r="E47" i="5"/>
  <c r="I47" i="5"/>
  <c r="D47" i="5"/>
  <c r="O47" i="5"/>
  <c r="AB47" i="5"/>
  <c r="E48" i="5"/>
  <c r="I48" i="5"/>
  <c r="D48" i="5"/>
  <c r="O48" i="5"/>
  <c r="AB48" i="5"/>
  <c r="E49" i="5"/>
  <c r="I49" i="5"/>
  <c r="D49" i="5"/>
  <c r="O49" i="5"/>
  <c r="AB49" i="5"/>
  <c r="E50" i="5"/>
  <c r="I50" i="5"/>
  <c r="D50" i="5"/>
  <c r="O50" i="5"/>
  <c r="AB50" i="5"/>
  <c r="E51" i="5"/>
  <c r="I51" i="5"/>
  <c r="D51" i="5"/>
  <c r="O51" i="5"/>
  <c r="AB51" i="5"/>
  <c r="E52" i="5"/>
  <c r="I52" i="5"/>
  <c r="D52" i="5"/>
  <c r="O52" i="5"/>
  <c r="AB52" i="5"/>
  <c r="E53" i="5"/>
  <c r="I53" i="5"/>
  <c r="D53" i="5"/>
  <c r="O53" i="5"/>
  <c r="AB53" i="5"/>
  <c r="E54" i="5"/>
  <c r="I54" i="5"/>
  <c r="D54" i="5"/>
  <c r="O54" i="5"/>
  <c r="AB54" i="5"/>
  <c r="E9" i="5"/>
  <c r="I9" i="5"/>
  <c r="D9" i="5"/>
  <c r="O9" i="5"/>
  <c r="AB9" i="5"/>
  <c r="C10" i="4"/>
  <c r="K10" i="4"/>
  <c r="AG54" i="4"/>
  <c r="AG50" i="4"/>
  <c r="AG46" i="4"/>
  <c r="B10" i="4"/>
  <c r="O10" i="4"/>
  <c r="AG55" i="4"/>
  <c r="AG51" i="4"/>
  <c r="AG47" i="4"/>
  <c r="AB10" i="4"/>
  <c r="C11" i="4"/>
  <c r="K11" i="4"/>
  <c r="B11" i="4"/>
  <c r="O11" i="4"/>
  <c r="AB11" i="4"/>
  <c r="C12" i="4"/>
  <c r="K12" i="4"/>
  <c r="B12" i="4"/>
  <c r="O12" i="4"/>
  <c r="AB12" i="4"/>
  <c r="C13" i="4"/>
  <c r="K13" i="4"/>
  <c r="B13" i="4"/>
  <c r="O13" i="4"/>
  <c r="AB13" i="4"/>
  <c r="C14" i="4"/>
  <c r="K14" i="4"/>
  <c r="B14" i="4"/>
  <c r="O14" i="4"/>
  <c r="AB14" i="4"/>
  <c r="C15" i="4"/>
  <c r="K15" i="4"/>
  <c r="B15" i="4"/>
  <c r="O15" i="4"/>
  <c r="AB15" i="4"/>
  <c r="C16" i="4"/>
  <c r="K16" i="4"/>
  <c r="B16" i="4"/>
  <c r="O16" i="4"/>
  <c r="AB16" i="4"/>
  <c r="C17" i="4"/>
  <c r="K17" i="4"/>
  <c r="B17" i="4"/>
  <c r="O17" i="4"/>
  <c r="AB17" i="4"/>
  <c r="C18" i="4"/>
  <c r="K18" i="4"/>
  <c r="B18" i="4"/>
  <c r="O18" i="4"/>
  <c r="AB18" i="4"/>
  <c r="C19" i="4"/>
  <c r="K19" i="4"/>
  <c r="B19" i="4"/>
  <c r="O19" i="4"/>
  <c r="AB19" i="4"/>
  <c r="C20" i="4"/>
  <c r="K20" i="4"/>
  <c r="B20" i="4"/>
  <c r="O20" i="4"/>
  <c r="AB20" i="4"/>
  <c r="C21" i="4"/>
  <c r="K21" i="4"/>
  <c r="B21" i="4"/>
  <c r="O21" i="4"/>
  <c r="AB21" i="4"/>
  <c r="C22" i="4"/>
  <c r="K22" i="4"/>
  <c r="B22" i="4"/>
  <c r="O22" i="4"/>
  <c r="AB22" i="4"/>
  <c r="C23" i="4"/>
  <c r="K23" i="4"/>
  <c r="B23" i="4"/>
  <c r="O23" i="4"/>
  <c r="AB23" i="4"/>
  <c r="C24" i="4"/>
  <c r="K24" i="4"/>
  <c r="B24" i="4"/>
  <c r="O24" i="4"/>
  <c r="AB24" i="4"/>
  <c r="C25" i="4"/>
  <c r="K25" i="4"/>
  <c r="B25" i="4"/>
  <c r="O25" i="4"/>
  <c r="AB25" i="4"/>
  <c r="C26" i="4"/>
  <c r="K26" i="4"/>
  <c r="B26" i="4"/>
  <c r="O26" i="4"/>
  <c r="AB26" i="4"/>
  <c r="C27" i="4"/>
  <c r="K27" i="4"/>
  <c r="B27" i="4"/>
  <c r="O27" i="4"/>
  <c r="AB27" i="4"/>
  <c r="C28" i="4"/>
  <c r="K28" i="4"/>
  <c r="B28" i="4"/>
  <c r="O28" i="4"/>
  <c r="AB28" i="4"/>
  <c r="C29" i="4"/>
  <c r="K29" i="4"/>
  <c r="B29" i="4"/>
  <c r="O29" i="4"/>
  <c r="AB29" i="4"/>
  <c r="C30" i="4"/>
  <c r="K30" i="4"/>
  <c r="B30" i="4"/>
  <c r="O30" i="4"/>
  <c r="AB30" i="4"/>
  <c r="C31" i="4"/>
  <c r="K31" i="4"/>
  <c r="B31" i="4"/>
  <c r="O31" i="4"/>
  <c r="AB31" i="4"/>
  <c r="C32" i="4"/>
  <c r="K32" i="4"/>
  <c r="B32" i="4"/>
  <c r="O32" i="4"/>
  <c r="AB32" i="4"/>
  <c r="C33" i="4"/>
  <c r="K33" i="4"/>
  <c r="B33" i="4"/>
  <c r="O33" i="4"/>
  <c r="AB33" i="4"/>
  <c r="C34" i="4"/>
  <c r="K34" i="4"/>
  <c r="B34" i="4"/>
  <c r="O34" i="4"/>
  <c r="AB34" i="4"/>
  <c r="C35" i="4"/>
  <c r="K35" i="4"/>
  <c r="B35" i="4"/>
  <c r="O35" i="4"/>
  <c r="AB35" i="4"/>
  <c r="C36" i="4"/>
  <c r="K36" i="4"/>
  <c r="B36" i="4"/>
  <c r="O36" i="4"/>
  <c r="AB36" i="4"/>
  <c r="C37" i="4"/>
  <c r="K37" i="4"/>
  <c r="B37" i="4"/>
  <c r="O37" i="4"/>
  <c r="AB37" i="4"/>
  <c r="C38" i="4"/>
  <c r="K38" i="4"/>
  <c r="B38" i="4"/>
  <c r="O38" i="4"/>
  <c r="AB38" i="4"/>
  <c r="C39" i="4"/>
  <c r="K39" i="4"/>
  <c r="B39" i="4"/>
  <c r="O39" i="4"/>
  <c r="AB39" i="4"/>
  <c r="C40" i="4"/>
  <c r="K40" i="4"/>
  <c r="B40" i="4"/>
  <c r="O40" i="4"/>
  <c r="AB40" i="4"/>
  <c r="C41" i="4"/>
  <c r="K41" i="4"/>
  <c r="B41" i="4"/>
  <c r="O41" i="4"/>
  <c r="AB41" i="4"/>
  <c r="C42" i="4"/>
  <c r="K42" i="4"/>
  <c r="B42" i="4"/>
  <c r="O42" i="4"/>
  <c r="AB42" i="4"/>
  <c r="C43" i="4"/>
  <c r="K43" i="4"/>
  <c r="B43" i="4"/>
  <c r="O43" i="4"/>
  <c r="AB43" i="4"/>
  <c r="C44" i="4"/>
  <c r="K44" i="4"/>
  <c r="B44" i="4"/>
  <c r="O44" i="4"/>
  <c r="AB44" i="4"/>
  <c r="C45" i="4"/>
  <c r="K45" i="4"/>
  <c r="B45" i="4"/>
  <c r="O45" i="4"/>
  <c r="AB45" i="4"/>
  <c r="C46" i="4"/>
  <c r="K46" i="4"/>
  <c r="B46" i="4"/>
  <c r="O46" i="4"/>
  <c r="AB46" i="4"/>
  <c r="C47" i="4"/>
  <c r="K47" i="4"/>
  <c r="B47" i="4"/>
  <c r="O47" i="4"/>
  <c r="AB47" i="4"/>
  <c r="C48" i="4"/>
  <c r="K48" i="4"/>
  <c r="B48" i="4"/>
  <c r="O48" i="4"/>
  <c r="AB48" i="4"/>
  <c r="C49" i="4"/>
  <c r="K49" i="4"/>
  <c r="B49" i="4"/>
  <c r="O49" i="4"/>
  <c r="AB49" i="4"/>
  <c r="C50" i="4"/>
  <c r="K50" i="4"/>
  <c r="B50" i="4"/>
  <c r="O50" i="4"/>
  <c r="AB50" i="4"/>
  <c r="C51" i="4"/>
  <c r="K51" i="4"/>
  <c r="B51" i="4"/>
  <c r="O51" i="4"/>
  <c r="AB51" i="4"/>
  <c r="C52" i="4"/>
  <c r="K52" i="4"/>
  <c r="B52" i="4"/>
  <c r="O52" i="4"/>
  <c r="AB52" i="4"/>
  <c r="C53" i="4"/>
  <c r="K53" i="4"/>
  <c r="B53" i="4"/>
  <c r="O53" i="4"/>
  <c r="AB53" i="4"/>
  <c r="C54" i="4"/>
  <c r="K54" i="4"/>
  <c r="B54" i="4"/>
  <c r="O54" i="4"/>
  <c r="AB54" i="4"/>
  <c r="C9" i="4"/>
  <c r="K9" i="4"/>
  <c r="B9" i="4"/>
  <c r="O9" i="4"/>
  <c r="AB9" i="4"/>
  <c r="C10" i="3"/>
  <c r="J10" i="3"/>
  <c r="AG54" i="3"/>
  <c r="AG50" i="3"/>
  <c r="AG46" i="3"/>
  <c r="B10" i="3"/>
  <c r="O10" i="3"/>
  <c r="AG55" i="3"/>
  <c r="AG51" i="3"/>
  <c r="AG47" i="3"/>
  <c r="AB10" i="3"/>
  <c r="C11" i="3"/>
  <c r="J11" i="3"/>
  <c r="B11" i="3"/>
  <c r="O11" i="3"/>
  <c r="AB11" i="3"/>
  <c r="C12" i="3"/>
  <c r="J12" i="3"/>
  <c r="B12" i="3"/>
  <c r="O12" i="3"/>
  <c r="AB12" i="3"/>
  <c r="C13" i="3"/>
  <c r="J13" i="3"/>
  <c r="B13" i="3"/>
  <c r="O13" i="3"/>
  <c r="AB13" i="3"/>
  <c r="C14" i="3"/>
  <c r="J14" i="3"/>
  <c r="B14" i="3"/>
  <c r="O14" i="3"/>
  <c r="AB14" i="3"/>
  <c r="C15" i="3"/>
  <c r="J15" i="3"/>
  <c r="B15" i="3"/>
  <c r="O15" i="3"/>
  <c r="AB15" i="3"/>
  <c r="C16" i="3"/>
  <c r="J16" i="3"/>
  <c r="B16" i="3"/>
  <c r="O16" i="3"/>
  <c r="AB16" i="3"/>
  <c r="C17" i="3"/>
  <c r="J17" i="3"/>
  <c r="B17" i="3"/>
  <c r="O17" i="3"/>
  <c r="AB17" i="3"/>
  <c r="C18" i="3"/>
  <c r="J18" i="3"/>
  <c r="B18" i="3"/>
  <c r="O18" i="3"/>
  <c r="AB18" i="3"/>
  <c r="C19" i="3"/>
  <c r="J19" i="3"/>
  <c r="B19" i="3"/>
  <c r="O19" i="3"/>
  <c r="AB19" i="3"/>
  <c r="C20" i="3"/>
  <c r="J20" i="3"/>
  <c r="B20" i="3"/>
  <c r="O20" i="3"/>
  <c r="AB20" i="3"/>
  <c r="C21" i="3"/>
  <c r="J21" i="3"/>
  <c r="B21" i="3"/>
  <c r="O21" i="3"/>
  <c r="AB21" i="3"/>
  <c r="C22" i="3"/>
  <c r="J22" i="3"/>
  <c r="B22" i="3"/>
  <c r="O22" i="3"/>
  <c r="AB22" i="3"/>
  <c r="C23" i="3"/>
  <c r="J23" i="3"/>
  <c r="B23" i="3"/>
  <c r="O23" i="3"/>
  <c r="AB23" i="3"/>
  <c r="C24" i="3"/>
  <c r="J24" i="3"/>
  <c r="B24" i="3"/>
  <c r="O24" i="3"/>
  <c r="AB24" i="3"/>
  <c r="C25" i="3"/>
  <c r="J25" i="3"/>
  <c r="B25" i="3"/>
  <c r="O25" i="3"/>
  <c r="AB25" i="3"/>
  <c r="C26" i="3"/>
  <c r="J26" i="3"/>
  <c r="B26" i="3"/>
  <c r="O26" i="3"/>
  <c r="AB26" i="3"/>
  <c r="C27" i="3"/>
  <c r="J27" i="3"/>
  <c r="B27" i="3"/>
  <c r="O27" i="3"/>
  <c r="AB27" i="3"/>
  <c r="C28" i="3"/>
  <c r="J28" i="3"/>
  <c r="B28" i="3"/>
  <c r="O28" i="3"/>
  <c r="AB28" i="3"/>
  <c r="C29" i="3"/>
  <c r="J29" i="3"/>
  <c r="B29" i="3"/>
  <c r="O29" i="3"/>
  <c r="AB29" i="3"/>
  <c r="C30" i="3"/>
  <c r="J30" i="3"/>
  <c r="B30" i="3"/>
  <c r="O30" i="3"/>
  <c r="AB30" i="3"/>
  <c r="C31" i="3"/>
  <c r="J31" i="3"/>
  <c r="B31" i="3"/>
  <c r="O31" i="3"/>
  <c r="AB31" i="3"/>
  <c r="C32" i="3"/>
  <c r="J32" i="3"/>
  <c r="B32" i="3"/>
  <c r="O32" i="3"/>
  <c r="AB32" i="3"/>
  <c r="C33" i="3"/>
  <c r="J33" i="3"/>
  <c r="B33" i="3"/>
  <c r="O33" i="3"/>
  <c r="AB33" i="3"/>
  <c r="C34" i="3"/>
  <c r="J34" i="3"/>
  <c r="B34" i="3"/>
  <c r="O34" i="3"/>
  <c r="AB34" i="3"/>
  <c r="C35" i="3"/>
  <c r="J35" i="3"/>
  <c r="B35" i="3"/>
  <c r="O35" i="3"/>
  <c r="AB35" i="3"/>
  <c r="C36" i="3"/>
  <c r="J36" i="3"/>
  <c r="B36" i="3"/>
  <c r="O36" i="3"/>
  <c r="AB36" i="3"/>
  <c r="C37" i="3"/>
  <c r="J37" i="3"/>
  <c r="B37" i="3"/>
  <c r="O37" i="3"/>
  <c r="AB37" i="3"/>
  <c r="C38" i="3"/>
  <c r="J38" i="3"/>
  <c r="B38" i="3"/>
  <c r="O38" i="3"/>
  <c r="AB38" i="3"/>
  <c r="C39" i="3"/>
  <c r="J39" i="3"/>
  <c r="B39" i="3"/>
  <c r="O39" i="3"/>
  <c r="AB39" i="3"/>
  <c r="C40" i="3"/>
  <c r="J40" i="3"/>
  <c r="B40" i="3"/>
  <c r="O40" i="3"/>
  <c r="AB40" i="3"/>
  <c r="C41" i="3"/>
  <c r="J41" i="3"/>
  <c r="B41" i="3"/>
  <c r="O41" i="3"/>
  <c r="AB41" i="3"/>
  <c r="C42" i="3"/>
  <c r="J42" i="3"/>
  <c r="B42" i="3"/>
  <c r="O42" i="3"/>
  <c r="AB42" i="3"/>
  <c r="C43" i="3"/>
  <c r="J43" i="3"/>
  <c r="B43" i="3"/>
  <c r="O43" i="3"/>
  <c r="AB43" i="3"/>
  <c r="C44" i="3"/>
  <c r="J44" i="3"/>
  <c r="B44" i="3"/>
  <c r="O44" i="3"/>
  <c r="AB44" i="3"/>
  <c r="C45" i="3"/>
  <c r="J45" i="3"/>
  <c r="B45" i="3"/>
  <c r="O45" i="3"/>
  <c r="AB45" i="3"/>
  <c r="C46" i="3"/>
  <c r="J46" i="3"/>
  <c r="B46" i="3"/>
  <c r="O46" i="3"/>
  <c r="AB46" i="3"/>
  <c r="C47" i="3"/>
  <c r="J47" i="3"/>
  <c r="B47" i="3"/>
  <c r="O47" i="3"/>
  <c r="AB47" i="3"/>
  <c r="C48" i="3"/>
  <c r="J48" i="3"/>
  <c r="B48" i="3"/>
  <c r="O48" i="3"/>
  <c r="AB48" i="3"/>
  <c r="C49" i="3"/>
  <c r="J49" i="3"/>
  <c r="B49" i="3"/>
  <c r="O49" i="3"/>
  <c r="AB49" i="3"/>
  <c r="C50" i="3"/>
  <c r="J50" i="3"/>
  <c r="B50" i="3"/>
  <c r="O50" i="3"/>
  <c r="AB50" i="3"/>
  <c r="C51" i="3"/>
  <c r="J51" i="3"/>
  <c r="B51" i="3"/>
  <c r="O51" i="3"/>
  <c r="AB51" i="3"/>
  <c r="C52" i="3"/>
  <c r="J52" i="3"/>
  <c r="B52" i="3"/>
  <c r="O52" i="3"/>
  <c r="AB52" i="3"/>
  <c r="C53" i="3"/>
  <c r="J53" i="3"/>
  <c r="B53" i="3"/>
  <c r="O53" i="3"/>
  <c r="AB53" i="3"/>
  <c r="C54" i="3"/>
  <c r="J54" i="3"/>
  <c r="B54" i="3"/>
  <c r="O54" i="3"/>
  <c r="AB54" i="3"/>
  <c r="C9" i="3"/>
  <c r="J9" i="3"/>
  <c r="B9" i="3"/>
  <c r="O9" i="3"/>
  <c r="AB9" i="3"/>
  <c r="C10" i="2"/>
  <c r="I10" i="2"/>
  <c r="AG54" i="2"/>
  <c r="AG50" i="2"/>
  <c r="AG46" i="2"/>
  <c r="B10" i="2"/>
  <c r="O10" i="2"/>
  <c r="AG55" i="2"/>
  <c r="AG51" i="2"/>
  <c r="AG47" i="2"/>
  <c r="AB10" i="2"/>
  <c r="C11" i="2"/>
  <c r="I11" i="2"/>
  <c r="B11" i="2"/>
  <c r="O11" i="2"/>
  <c r="AB11" i="2"/>
  <c r="C12" i="2"/>
  <c r="I12" i="2"/>
  <c r="B12" i="2"/>
  <c r="O12" i="2"/>
  <c r="AB12" i="2"/>
  <c r="C13" i="2"/>
  <c r="I13" i="2"/>
  <c r="B13" i="2"/>
  <c r="O13" i="2"/>
  <c r="AB13" i="2"/>
  <c r="C14" i="2"/>
  <c r="I14" i="2"/>
  <c r="B14" i="2"/>
  <c r="O14" i="2"/>
  <c r="AB14" i="2"/>
  <c r="C15" i="2"/>
  <c r="I15" i="2"/>
  <c r="B15" i="2"/>
  <c r="O15" i="2"/>
  <c r="AB15" i="2"/>
  <c r="C16" i="2"/>
  <c r="I16" i="2"/>
  <c r="B16" i="2"/>
  <c r="O16" i="2"/>
  <c r="AB16" i="2"/>
  <c r="C17" i="2"/>
  <c r="I17" i="2"/>
  <c r="B17" i="2"/>
  <c r="O17" i="2"/>
  <c r="AB17" i="2"/>
  <c r="C18" i="2"/>
  <c r="I18" i="2"/>
  <c r="B18" i="2"/>
  <c r="O18" i="2"/>
  <c r="AB18" i="2"/>
  <c r="C19" i="2"/>
  <c r="I19" i="2"/>
  <c r="B19" i="2"/>
  <c r="O19" i="2"/>
  <c r="AB19" i="2"/>
  <c r="C20" i="2"/>
  <c r="I20" i="2"/>
  <c r="B20" i="2"/>
  <c r="O20" i="2"/>
  <c r="AB20" i="2"/>
  <c r="C21" i="2"/>
  <c r="I21" i="2"/>
  <c r="B21" i="2"/>
  <c r="O21" i="2"/>
  <c r="AB21" i="2"/>
  <c r="C22" i="2"/>
  <c r="I22" i="2"/>
  <c r="B22" i="2"/>
  <c r="O22" i="2"/>
  <c r="AB22" i="2"/>
  <c r="C23" i="2"/>
  <c r="I23" i="2"/>
  <c r="B23" i="2"/>
  <c r="O23" i="2"/>
  <c r="AB23" i="2"/>
  <c r="C24" i="2"/>
  <c r="I24" i="2"/>
  <c r="B24" i="2"/>
  <c r="O24" i="2"/>
  <c r="AB24" i="2"/>
  <c r="C25" i="2"/>
  <c r="I25" i="2"/>
  <c r="B25" i="2"/>
  <c r="O25" i="2"/>
  <c r="AB25" i="2"/>
  <c r="C26" i="2"/>
  <c r="I26" i="2"/>
  <c r="B26" i="2"/>
  <c r="O26" i="2"/>
  <c r="AB26" i="2"/>
  <c r="C27" i="2"/>
  <c r="I27" i="2"/>
  <c r="B27" i="2"/>
  <c r="O27" i="2"/>
  <c r="AB27" i="2"/>
  <c r="C28" i="2"/>
  <c r="I28" i="2"/>
  <c r="B28" i="2"/>
  <c r="O28" i="2"/>
  <c r="AB28" i="2"/>
  <c r="C29" i="2"/>
  <c r="I29" i="2"/>
  <c r="B29" i="2"/>
  <c r="O29" i="2"/>
  <c r="AB29" i="2"/>
  <c r="C30" i="2"/>
  <c r="I30" i="2"/>
  <c r="B30" i="2"/>
  <c r="O30" i="2"/>
  <c r="AB30" i="2"/>
  <c r="C31" i="2"/>
  <c r="I31" i="2"/>
  <c r="B31" i="2"/>
  <c r="O31" i="2"/>
  <c r="AB31" i="2"/>
  <c r="C32" i="2"/>
  <c r="I32" i="2"/>
  <c r="B32" i="2"/>
  <c r="O32" i="2"/>
  <c r="AB32" i="2"/>
  <c r="C33" i="2"/>
  <c r="I33" i="2"/>
  <c r="B33" i="2"/>
  <c r="O33" i="2"/>
  <c r="AB33" i="2"/>
  <c r="C34" i="2"/>
  <c r="I34" i="2"/>
  <c r="B34" i="2"/>
  <c r="O34" i="2"/>
  <c r="AB34" i="2"/>
  <c r="C35" i="2"/>
  <c r="I35" i="2"/>
  <c r="B35" i="2"/>
  <c r="O35" i="2"/>
  <c r="AB35" i="2"/>
  <c r="C36" i="2"/>
  <c r="I36" i="2"/>
  <c r="B36" i="2"/>
  <c r="O36" i="2"/>
  <c r="AB36" i="2"/>
  <c r="C37" i="2"/>
  <c r="I37" i="2"/>
  <c r="B37" i="2"/>
  <c r="O37" i="2"/>
  <c r="AB37" i="2"/>
  <c r="C38" i="2"/>
  <c r="I38" i="2"/>
  <c r="B38" i="2"/>
  <c r="O38" i="2"/>
  <c r="AB38" i="2"/>
  <c r="C39" i="2"/>
  <c r="I39" i="2"/>
  <c r="B39" i="2"/>
  <c r="O39" i="2"/>
  <c r="AB39" i="2"/>
  <c r="C40" i="2"/>
  <c r="I40" i="2"/>
  <c r="B40" i="2"/>
  <c r="O40" i="2"/>
  <c r="AB40" i="2"/>
  <c r="C41" i="2"/>
  <c r="I41" i="2"/>
  <c r="B41" i="2"/>
  <c r="O41" i="2"/>
  <c r="AB41" i="2"/>
  <c r="C42" i="2"/>
  <c r="I42" i="2"/>
  <c r="B42" i="2"/>
  <c r="O42" i="2"/>
  <c r="AB42" i="2"/>
  <c r="C43" i="2"/>
  <c r="I43" i="2"/>
  <c r="B43" i="2"/>
  <c r="O43" i="2"/>
  <c r="AB43" i="2"/>
  <c r="C44" i="2"/>
  <c r="I44" i="2"/>
  <c r="B44" i="2"/>
  <c r="O44" i="2"/>
  <c r="AB44" i="2"/>
  <c r="C45" i="2"/>
  <c r="I45" i="2"/>
  <c r="B45" i="2"/>
  <c r="O45" i="2"/>
  <c r="AB45" i="2"/>
  <c r="C46" i="2"/>
  <c r="I46" i="2"/>
  <c r="B46" i="2"/>
  <c r="O46" i="2"/>
  <c r="AB46" i="2"/>
  <c r="C47" i="2"/>
  <c r="I47" i="2"/>
  <c r="B47" i="2"/>
  <c r="O47" i="2"/>
  <c r="AB47" i="2"/>
  <c r="C48" i="2"/>
  <c r="I48" i="2"/>
  <c r="B48" i="2"/>
  <c r="O48" i="2"/>
  <c r="AB48" i="2"/>
  <c r="C49" i="2"/>
  <c r="I49" i="2"/>
  <c r="B49" i="2"/>
  <c r="O49" i="2"/>
  <c r="AB49" i="2"/>
  <c r="C50" i="2"/>
  <c r="I50" i="2"/>
  <c r="B50" i="2"/>
  <c r="O50" i="2"/>
  <c r="AB50" i="2"/>
  <c r="C51" i="2"/>
  <c r="I51" i="2"/>
  <c r="B51" i="2"/>
  <c r="O51" i="2"/>
  <c r="AB51" i="2"/>
  <c r="C52" i="2"/>
  <c r="I52" i="2"/>
  <c r="B52" i="2"/>
  <c r="O52" i="2"/>
  <c r="AB52" i="2"/>
  <c r="C53" i="2"/>
  <c r="I53" i="2"/>
  <c r="B53" i="2"/>
  <c r="O53" i="2"/>
  <c r="AB53" i="2"/>
  <c r="C54" i="2"/>
  <c r="I54" i="2"/>
  <c r="B54" i="2"/>
  <c r="O54" i="2"/>
  <c r="AB54" i="2"/>
  <c r="C9" i="2"/>
  <c r="I9" i="2"/>
  <c r="B9" i="2"/>
  <c r="O9" i="2"/>
  <c r="AB9" i="2"/>
  <c r="S10" i="10"/>
  <c r="S19" i="10"/>
  <c r="S46" i="10"/>
  <c r="V9" i="10"/>
  <c r="J9" i="10"/>
  <c r="R9" i="10"/>
  <c r="J10" i="10"/>
  <c r="J11" i="10"/>
  <c r="J12" i="10"/>
  <c r="J13" i="10"/>
  <c r="U13" i="10"/>
  <c r="J14" i="10"/>
  <c r="AG26" i="10"/>
  <c r="J15" i="10"/>
  <c r="R15" i="10"/>
  <c r="J16" i="10"/>
  <c r="J17" i="10"/>
  <c r="R17" i="10"/>
  <c r="J18" i="10"/>
  <c r="U18" i="10"/>
  <c r="J19" i="10"/>
  <c r="R19" i="10"/>
  <c r="J20" i="10"/>
  <c r="J21" i="10"/>
  <c r="J22" i="10"/>
  <c r="R22" i="10"/>
  <c r="J23" i="10"/>
  <c r="J24" i="10"/>
  <c r="J25" i="10"/>
  <c r="J26" i="10"/>
  <c r="R26" i="10"/>
  <c r="J27" i="10"/>
  <c r="J28" i="10"/>
  <c r="R28" i="10"/>
  <c r="J29" i="10"/>
  <c r="J30" i="10"/>
  <c r="R30" i="10"/>
  <c r="J31" i="10"/>
  <c r="R31" i="10"/>
  <c r="J32" i="10"/>
  <c r="J33" i="10"/>
  <c r="R33" i="10"/>
  <c r="J34" i="10"/>
  <c r="R34" i="10"/>
  <c r="J35" i="10"/>
  <c r="R35" i="10"/>
  <c r="J36" i="10"/>
  <c r="J37" i="10"/>
  <c r="R37" i="10"/>
  <c r="J38" i="10"/>
  <c r="J39" i="10"/>
  <c r="R39" i="10"/>
  <c r="J40" i="10"/>
  <c r="R40" i="10"/>
  <c r="J41" i="10"/>
  <c r="R41" i="10"/>
  <c r="J42" i="10"/>
  <c r="J43" i="10"/>
  <c r="R43" i="10"/>
  <c r="J44" i="10"/>
  <c r="R44" i="10"/>
  <c r="J45" i="10"/>
  <c r="U45" i="10"/>
  <c r="J46" i="10"/>
  <c r="J47" i="10"/>
  <c r="R47" i="10"/>
  <c r="J48" i="10"/>
  <c r="J49" i="10"/>
  <c r="J50" i="10"/>
  <c r="J51" i="10"/>
  <c r="J52" i="10"/>
  <c r="J53" i="10"/>
  <c r="R53" i="10"/>
  <c r="J54" i="10"/>
  <c r="U9" i="10"/>
  <c r="Y9" i="10"/>
  <c r="V10" i="10"/>
  <c r="U15" i="10"/>
  <c r="U17" i="10"/>
  <c r="U19" i="10"/>
  <c r="V19" i="10"/>
  <c r="Y19" i="10"/>
  <c r="U22" i="10"/>
  <c r="U26" i="10"/>
  <c r="U28" i="10"/>
  <c r="U30" i="10"/>
  <c r="U31" i="10"/>
  <c r="U33" i="10"/>
  <c r="U34" i="10"/>
  <c r="U35" i="10"/>
  <c r="U37" i="10"/>
  <c r="V37" i="10"/>
  <c r="Y37" i="10"/>
  <c r="U40" i="10"/>
  <c r="U44" i="10"/>
  <c r="V46" i="10"/>
  <c r="U51" i="10"/>
  <c r="U53" i="10"/>
  <c r="Z9" i="10"/>
  <c r="Z17" i="10"/>
  <c r="Z19" i="10"/>
  <c r="M9" i="10"/>
  <c r="AA9" i="10"/>
  <c r="M10" i="10"/>
  <c r="M11" i="10"/>
  <c r="M12" i="10"/>
  <c r="M13" i="10"/>
  <c r="M14" i="10"/>
  <c r="M15" i="10"/>
  <c r="AA15" i="10"/>
  <c r="M16" i="10"/>
  <c r="M17" i="10"/>
  <c r="AA17" i="10"/>
  <c r="M18" i="10"/>
  <c r="AA18" i="10"/>
  <c r="M19" i="10"/>
  <c r="AA19" i="10"/>
  <c r="M20" i="10"/>
  <c r="AA20" i="10"/>
  <c r="M21" i="10"/>
  <c r="M22" i="10"/>
  <c r="AA22" i="10"/>
  <c r="M23" i="10"/>
  <c r="M24" i="10"/>
  <c r="M25" i="10"/>
  <c r="M26" i="10"/>
  <c r="AA26" i="10"/>
  <c r="M27" i="10"/>
  <c r="M28" i="10"/>
  <c r="AA28" i="10"/>
  <c r="M29" i="10"/>
  <c r="M30" i="10"/>
  <c r="AA30" i="10"/>
  <c r="M31" i="10"/>
  <c r="AA31" i="10"/>
  <c r="M32" i="10"/>
  <c r="M33" i="10"/>
  <c r="AA33" i="10"/>
  <c r="M34" i="10"/>
  <c r="AA34" i="10"/>
  <c r="M35" i="10"/>
  <c r="AA35" i="10"/>
  <c r="M36" i="10"/>
  <c r="M37" i="10"/>
  <c r="AA37" i="10"/>
  <c r="M38" i="10"/>
  <c r="M39" i="10"/>
  <c r="AA39" i="10"/>
  <c r="M40" i="10"/>
  <c r="AA40" i="10"/>
  <c r="M41" i="10"/>
  <c r="AA41" i="10"/>
  <c r="M42" i="10"/>
  <c r="M43" i="10"/>
  <c r="AA43" i="10"/>
  <c r="M44" i="10"/>
  <c r="AA44" i="10"/>
  <c r="M45" i="10"/>
  <c r="M46" i="10"/>
  <c r="M47" i="10"/>
  <c r="AA47" i="10"/>
  <c r="M48" i="10"/>
  <c r="M49" i="10"/>
  <c r="M50" i="10"/>
  <c r="M51" i="10"/>
  <c r="AA51" i="10"/>
  <c r="M52" i="10"/>
  <c r="M53" i="10"/>
  <c r="AA53" i="10"/>
  <c r="M54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V15" i="9"/>
  <c r="S30" i="9"/>
  <c r="S33" i="9"/>
  <c r="S51" i="9"/>
  <c r="S9" i="9"/>
  <c r="I9" i="9"/>
  <c r="I10" i="9"/>
  <c r="I11" i="9"/>
  <c r="I12" i="9"/>
  <c r="R12" i="9"/>
  <c r="I13" i="9"/>
  <c r="R13" i="9"/>
  <c r="I14" i="9"/>
  <c r="R14" i="9"/>
  <c r="AG26" i="9"/>
  <c r="I15" i="9"/>
  <c r="R15" i="9"/>
  <c r="I16" i="9"/>
  <c r="R16" i="9"/>
  <c r="I17" i="9"/>
  <c r="I18" i="9"/>
  <c r="R18" i="9"/>
  <c r="I19" i="9"/>
  <c r="I20" i="9"/>
  <c r="R20" i="9"/>
  <c r="I21" i="9"/>
  <c r="I22" i="9"/>
  <c r="S22" i="9"/>
  <c r="R22" i="9"/>
  <c r="X22" i="9"/>
  <c r="I23" i="9"/>
  <c r="I24" i="9"/>
  <c r="R24" i="9"/>
  <c r="I25" i="9"/>
  <c r="I26" i="9"/>
  <c r="R26" i="9"/>
  <c r="I27" i="9"/>
  <c r="I28" i="9"/>
  <c r="R28" i="9"/>
  <c r="I29" i="9"/>
  <c r="I30" i="9"/>
  <c r="I31" i="9"/>
  <c r="I32" i="9"/>
  <c r="R32" i="9"/>
  <c r="I33" i="9"/>
  <c r="I34" i="9"/>
  <c r="I35" i="9"/>
  <c r="I36" i="9"/>
  <c r="R36" i="9"/>
  <c r="I37" i="9"/>
  <c r="I38" i="9"/>
  <c r="S38" i="9"/>
  <c r="I39" i="9"/>
  <c r="I40" i="9"/>
  <c r="I41" i="9"/>
  <c r="I42" i="9"/>
  <c r="I43" i="9"/>
  <c r="S43" i="9"/>
  <c r="I44" i="9"/>
  <c r="I45" i="9"/>
  <c r="I46" i="9"/>
  <c r="I47" i="9"/>
  <c r="I48" i="9"/>
  <c r="I49" i="9"/>
  <c r="S49" i="9"/>
  <c r="I50" i="9"/>
  <c r="U50" i="9"/>
  <c r="I51" i="9"/>
  <c r="I52" i="9"/>
  <c r="I53" i="9"/>
  <c r="I54" i="9"/>
  <c r="V9" i="9"/>
  <c r="U10" i="9"/>
  <c r="U13" i="9"/>
  <c r="U14" i="9"/>
  <c r="U15" i="9"/>
  <c r="U16" i="9"/>
  <c r="U22" i="9"/>
  <c r="V22" i="9"/>
  <c r="U28" i="9"/>
  <c r="V33" i="9"/>
  <c r="V38" i="9"/>
  <c r="V43" i="9"/>
  <c r="V49" i="9"/>
  <c r="V51" i="9"/>
  <c r="Z22" i="9"/>
  <c r="Z49" i="9"/>
  <c r="M9" i="9"/>
  <c r="M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M20" i="9"/>
  <c r="AA20" i="9"/>
  <c r="M21" i="9"/>
  <c r="AA21" i="9"/>
  <c r="M22" i="9"/>
  <c r="M23" i="9"/>
  <c r="M24" i="9"/>
  <c r="AA24" i="9"/>
  <c r="M25" i="9"/>
  <c r="AA25" i="9"/>
  <c r="M26" i="9"/>
  <c r="AA26" i="9"/>
  <c r="M27" i="9"/>
  <c r="AA27" i="9"/>
  <c r="M28" i="9"/>
  <c r="AA28" i="9"/>
  <c r="M29" i="9"/>
  <c r="M30" i="9"/>
  <c r="M31" i="9"/>
  <c r="AA31" i="9"/>
  <c r="M32" i="9"/>
  <c r="AA32" i="9"/>
  <c r="M33" i="9"/>
  <c r="AA33" i="9"/>
  <c r="M34" i="9"/>
  <c r="M35" i="9"/>
  <c r="AA35" i="9"/>
  <c r="M36" i="9"/>
  <c r="M37" i="9"/>
  <c r="M38" i="9"/>
  <c r="M39" i="9"/>
  <c r="M40" i="9"/>
  <c r="M41" i="9"/>
  <c r="M42" i="9"/>
  <c r="M43" i="9"/>
  <c r="AA43" i="9"/>
  <c r="M44" i="9"/>
  <c r="M45" i="9"/>
  <c r="AA45" i="9"/>
  <c r="M46" i="9"/>
  <c r="M47" i="9"/>
  <c r="M48" i="9"/>
  <c r="M49" i="9"/>
  <c r="AA49" i="9"/>
  <c r="M50" i="9"/>
  <c r="M51" i="9"/>
  <c r="AA51" i="9"/>
  <c r="M52" i="9"/>
  <c r="M53" i="9"/>
  <c r="AA53" i="9"/>
  <c r="M54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V14" i="8"/>
  <c r="U17" i="8"/>
  <c r="S10" i="8"/>
  <c r="V21" i="8"/>
  <c r="V53" i="8"/>
  <c r="U13" i="8"/>
  <c r="R16" i="8"/>
  <c r="R18" i="8"/>
  <c r="R20" i="8"/>
  <c r="R24" i="8"/>
  <c r="R28" i="8"/>
  <c r="R30" i="8"/>
  <c r="U37" i="8"/>
  <c r="R38" i="8"/>
  <c r="R44" i="8"/>
  <c r="R46" i="8"/>
  <c r="R52" i="8"/>
  <c r="U53" i="8"/>
  <c r="R54" i="8"/>
  <c r="E9" i="8"/>
  <c r="K9" i="8"/>
  <c r="D9" i="8"/>
  <c r="E10" i="8"/>
  <c r="K10" i="8"/>
  <c r="D10" i="8"/>
  <c r="E11" i="8"/>
  <c r="K11" i="8"/>
  <c r="D11" i="8"/>
  <c r="E12" i="8"/>
  <c r="K12" i="8"/>
  <c r="D12" i="8"/>
  <c r="E13" i="8"/>
  <c r="K13" i="8"/>
  <c r="D13" i="8"/>
  <c r="E14" i="8"/>
  <c r="K14" i="8"/>
  <c r="D14" i="8"/>
  <c r="AG26" i="8"/>
  <c r="E15" i="8"/>
  <c r="K15" i="8"/>
  <c r="D15" i="8"/>
  <c r="E16" i="8"/>
  <c r="K16" i="8"/>
  <c r="D16" i="8"/>
  <c r="E17" i="8"/>
  <c r="K17" i="8"/>
  <c r="S17" i="8"/>
  <c r="D17" i="8"/>
  <c r="E18" i="8"/>
  <c r="K18" i="8"/>
  <c r="D18" i="8"/>
  <c r="E19" i="8"/>
  <c r="K19" i="8"/>
  <c r="D19" i="8"/>
  <c r="E20" i="8"/>
  <c r="K20" i="8"/>
  <c r="D20" i="8"/>
  <c r="E21" i="8"/>
  <c r="K21" i="8"/>
  <c r="D21" i="8"/>
  <c r="E22" i="8"/>
  <c r="K22" i="8"/>
  <c r="D22" i="8"/>
  <c r="E23" i="8"/>
  <c r="K23" i="8"/>
  <c r="D23" i="8"/>
  <c r="E24" i="8"/>
  <c r="K24" i="8"/>
  <c r="D24" i="8"/>
  <c r="E25" i="8"/>
  <c r="K25" i="8"/>
  <c r="S25" i="8"/>
  <c r="D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R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S41" i="8"/>
  <c r="D41" i="8"/>
  <c r="E42" i="8"/>
  <c r="K42" i="8"/>
  <c r="D42" i="8"/>
  <c r="E43" i="8"/>
  <c r="K43" i="8"/>
  <c r="D43" i="8"/>
  <c r="E44" i="8"/>
  <c r="K44" i="8"/>
  <c r="D44" i="8"/>
  <c r="E45" i="8"/>
  <c r="K45" i="8"/>
  <c r="D45" i="8"/>
  <c r="E46" i="8"/>
  <c r="K46" i="8"/>
  <c r="D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S53" i="8"/>
  <c r="D53" i="8"/>
  <c r="E54" i="8"/>
  <c r="K54" i="8"/>
  <c r="D54" i="8"/>
  <c r="U9" i="8"/>
  <c r="V17" i="8"/>
  <c r="U21" i="8"/>
  <c r="U25" i="8"/>
  <c r="V25" i="8"/>
  <c r="U29" i="8"/>
  <c r="U33" i="8"/>
  <c r="U41" i="8"/>
  <c r="V41" i="8"/>
  <c r="U45" i="8"/>
  <c r="U49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Z10" i="7"/>
  <c r="S15" i="7"/>
  <c r="V28" i="7"/>
  <c r="S30" i="7"/>
  <c r="V39" i="7"/>
  <c r="S42" i="7"/>
  <c r="V44" i="7"/>
  <c r="J9" i="7"/>
  <c r="J10" i="7"/>
  <c r="R10" i="7"/>
  <c r="J11" i="7"/>
  <c r="J12" i="7"/>
  <c r="J13" i="7"/>
  <c r="U13" i="7"/>
  <c r="J14" i="7"/>
  <c r="AG26" i="7"/>
  <c r="J15" i="7"/>
  <c r="J16" i="7"/>
  <c r="R16" i="7"/>
  <c r="J17" i="7"/>
  <c r="U17" i="7"/>
  <c r="J18" i="7"/>
  <c r="R18" i="7"/>
  <c r="J19" i="7"/>
  <c r="J20" i="7"/>
  <c r="R20" i="7"/>
  <c r="J21" i="7"/>
  <c r="U21" i="7"/>
  <c r="J22" i="7"/>
  <c r="J23" i="7"/>
  <c r="J24" i="7"/>
  <c r="R24" i="7"/>
  <c r="J25" i="7"/>
  <c r="J26" i="7"/>
  <c r="R26" i="7"/>
  <c r="J27" i="7"/>
  <c r="J28" i="7"/>
  <c r="S28" i="7"/>
  <c r="R28" i="7"/>
  <c r="J29" i="7"/>
  <c r="J30" i="7"/>
  <c r="R30" i="7"/>
  <c r="J31" i="7"/>
  <c r="J32" i="7"/>
  <c r="R32" i="7"/>
  <c r="J33" i="7"/>
  <c r="J34" i="7"/>
  <c r="J35" i="7"/>
  <c r="J36" i="7"/>
  <c r="J37" i="7"/>
  <c r="J38" i="7"/>
  <c r="R38" i="7"/>
  <c r="J39" i="7"/>
  <c r="S39" i="7"/>
  <c r="J40" i="7"/>
  <c r="J41" i="7"/>
  <c r="U41" i="7"/>
  <c r="J42" i="7"/>
  <c r="J43" i="7"/>
  <c r="J44" i="7"/>
  <c r="S44" i="7"/>
  <c r="J45" i="7"/>
  <c r="J46" i="7"/>
  <c r="U46" i="7"/>
  <c r="J47" i="7"/>
  <c r="J48" i="7"/>
  <c r="U48" i="7"/>
  <c r="R48" i="7"/>
  <c r="J49" i="7"/>
  <c r="J50" i="7"/>
  <c r="R50" i="7"/>
  <c r="J51" i="7"/>
  <c r="S51" i="7"/>
  <c r="J52" i="7"/>
  <c r="R52" i="7"/>
  <c r="J53" i="7"/>
  <c r="J54" i="7"/>
  <c r="U10" i="7"/>
  <c r="V15" i="7"/>
  <c r="U16" i="7"/>
  <c r="U18" i="7"/>
  <c r="U20" i="7"/>
  <c r="U24" i="7"/>
  <c r="U26" i="7"/>
  <c r="U28" i="7"/>
  <c r="Y28" i="7"/>
  <c r="U30" i="7"/>
  <c r="U32" i="7"/>
  <c r="U33" i="7"/>
  <c r="U37" i="7"/>
  <c r="U38" i="7"/>
  <c r="U45" i="7"/>
  <c r="U49" i="7"/>
  <c r="U50" i="7"/>
  <c r="V51" i="7"/>
  <c r="U53" i="7"/>
  <c r="Z22" i="7"/>
  <c r="Z30" i="7"/>
  <c r="M9" i="7"/>
  <c r="M10" i="7"/>
  <c r="AA10" i="7"/>
  <c r="M11" i="7"/>
  <c r="M12" i="7"/>
  <c r="M13" i="7"/>
  <c r="M14" i="7"/>
  <c r="M15" i="7"/>
  <c r="M16" i="7"/>
  <c r="AA16" i="7"/>
  <c r="M17" i="7"/>
  <c r="M18" i="7"/>
  <c r="AA18" i="7"/>
  <c r="M19" i="7"/>
  <c r="M20" i="7"/>
  <c r="AA20" i="7"/>
  <c r="M21" i="7"/>
  <c r="M22" i="7"/>
  <c r="M23" i="7"/>
  <c r="M24" i="7"/>
  <c r="AA24" i="7"/>
  <c r="M25" i="7"/>
  <c r="M26" i="7"/>
  <c r="AA26" i="7"/>
  <c r="M27" i="7"/>
  <c r="M28" i="7"/>
  <c r="AA28" i="7"/>
  <c r="M29" i="7"/>
  <c r="M30" i="7"/>
  <c r="AA30" i="7"/>
  <c r="M31" i="7"/>
  <c r="M32" i="7"/>
  <c r="AA32" i="7"/>
  <c r="M33" i="7"/>
  <c r="M34" i="7"/>
  <c r="AA34" i="7"/>
  <c r="M35" i="7"/>
  <c r="M36" i="7"/>
  <c r="AA36" i="7"/>
  <c r="M37" i="7"/>
  <c r="M38" i="7"/>
  <c r="AA38" i="7"/>
  <c r="M39" i="7"/>
  <c r="M40" i="7"/>
  <c r="AA40" i="7"/>
  <c r="M41" i="7"/>
  <c r="M42" i="7"/>
  <c r="M43" i="7"/>
  <c r="M44" i="7"/>
  <c r="AA44" i="7"/>
  <c r="M45" i="7"/>
  <c r="M46" i="7"/>
  <c r="M47" i="7"/>
  <c r="M48" i="7"/>
  <c r="AA48" i="7"/>
  <c r="M49" i="7"/>
  <c r="M50" i="7"/>
  <c r="AA50" i="7"/>
  <c r="M51" i="7"/>
  <c r="M52" i="7"/>
  <c r="AA52" i="7"/>
  <c r="M53" i="7"/>
  <c r="M54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V13" i="6"/>
  <c r="S17" i="6"/>
  <c r="V30" i="6"/>
  <c r="S33" i="6"/>
  <c r="V48" i="6"/>
  <c r="I9" i="6"/>
  <c r="I10" i="6"/>
  <c r="U10" i="6"/>
  <c r="I11" i="6"/>
  <c r="I12" i="6"/>
  <c r="I13" i="6"/>
  <c r="I14" i="6"/>
  <c r="U14" i="6"/>
  <c r="AG26" i="6"/>
  <c r="I15" i="6"/>
  <c r="I16" i="6"/>
  <c r="I17" i="6"/>
  <c r="I18" i="6"/>
  <c r="R18" i="6"/>
  <c r="I19" i="6"/>
  <c r="I20" i="6"/>
  <c r="R20" i="6"/>
  <c r="I21" i="6"/>
  <c r="I22" i="6"/>
  <c r="I23" i="6"/>
  <c r="I24" i="6"/>
  <c r="I25" i="6"/>
  <c r="U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U38" i="6"/>
  <c r="I39" i="6"/>
  <c r="I40" i="6"/>
  <c r="I41" i="6"/>
  <c r="U41" i="6"/>
  <c r="I42" i="6"/>
  <c r="R42" i="6"/>
  <c r="I43" i="6"/>
  <c r="I44" i="6"/>
  <c r="I45" i="6"/>
  <c r="I46" i="6"/>
  <c r="I47" i="6"/>
  <c r="I48" i="6"/>
  <c r="R48" i="6"/>
  <c r="I49" i="6"/>
  <c r="I50" i="6"/>
  <c r="I51" i="6"/>
  <c r="I52" i="6"/>
  <c r="I53" i="6"/>
  <c r="I54" i="6"/>
  <c r="R54" i="6"/>
  <c r="U13" i="6"/>
  <c r="V17" i="6"/>
  <c r="U21" i="6"/>
  <c r="V33" i="6"/>
  <c r="U42" i="6"/>
  <c r="U48" i="6"/>
  <c r="Y48" i="6"/>
  <c r="U50" i="6"/>
  <c r="Z38" i="6"/>
  <c r="Z48" i="6"/>
  <c r="M9" i="6"/>
  <c r="M10" i="6"/>
  <c r="M11" i="6"/>
  <c r="AA11" i="6"/>
  <c r="M12" i="6"/>
  <c r="M13" i="6"/>
  <c r="AA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S15" i="5"/>
  <c r="V23" i="5"/>
  <c r="V33" i="5"/>
  <c r="V39" i="5"/>
  <c r="S49" i="5"/>
  <c r="S50" i="5"/>
  <c r="S54" i="5"/>
  <c r="U13" i="5"/>
  <c r="Z15" i="5"/>
  <c r="U17" i="5"/>
  <c r="R18" i="5"/>
  <c r="Z19" i="5"/>
  <c r="R20" i="5"/>
  <c r="U21" i="5"/>
  <c r="Z23" i="5"/>
  <c r="U29" i="5"/>
  <c r="U33" i="5"/>
  <c r="R34" i="5"/>
  <c r="Z35" i="5"/>
  <c r="Z39" i="5"/>
  <c r="U41" i="5"/>
  <c r="U42" i="5"/>
  <c r="U44" i="5"/>
  <c r="Z47" i="5"/>
  <c r="U49" i="5"/>
  <c r="U50" i="5"/>
  <c r="U52" i="5"/>
  <c r="U53" i="5"/>
  <c r="U9" i="5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R16" i="5"/>
  <c r="C17" i="5"/>
  <c r="K17" i="5"/>
  <c r="B17" i="5"/>
  <c r="C18" i="5"/>
  <c r="K18" i="5"/>
  <c r="B18" i="5"/>
  <c r="C19" i="5"/>
  <c r="K19" i="5"/>
  <c r="B19" i="5"/>
  <c r="C20" i="5"/>
  <c r="K20" i="5"/>
  <c r="B20" i="5"/>
  <c r="C21" i="5"/>
  <c r="K21" i="5"/>
  <c r="B21" i="5"/>
  <c r="C22" i="5"/>
  <c r="K22" i="5"/>
  <c r="B22" i="5"/>
  <c r="C23" i="5"/>
  <c r="K23" i="5"/>
  <c r="B23" i="5"/>
  <c r="C24" i="5"/>
  <c r="K24" i="5"/>
  <c r="B24" i="5"/>
  <c r="R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R32" i="5"/>
  <c r="C33" i="5"/>
  <c r="K33" i="5"/>
  <c r="S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C39" i="5"/>
  <c r="K39" i="5"/>
  <c r="B39" i="5"/>
  <c r="C40" i="5"/>
  <c r="K40" i="5"/>
  <c r="B40" i="5"/>
  <c r="R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R48" i="5"/>
  <c r="C49" i="5"/>
  <c r="K49" i="5"/>
  <c r="B49" i="5"/>
  <c r="C50" i="5"/>
  <c r="K50" i="5"/>
  <c r="B50" i="5"/>
  <c r="C51" i="5"/>
  <c r="K51" i="5"/>
  <c r="B51" i="5"/>
  <c r="C52" i="5"/>
  <c r="K52" i="5"/>
  <c r="B52" i="5"/>
  <c r="C53" i="5"/>
  <c r="K53" i="5"/>
  <c r="B53" i="5"/>
  <c r="C54" i="5"/>
  <c r="K54" i="5"/>
  <c r="B54" i="5"/>
  <c r="U25" i="5"/>
  <c r="U37" i="5"/>
  <c r="U45" i="5"/>
  <c r="U48" i="5"/>
  <c r="V49" i="5"/>
  <c r="V54" i="5"/>
  <c r="M9" i="5"/>
  <c r="M10" i="5"/>
  <c r="M11" i="5"/>
  <c r="M12" i="5"/>
  <c r="AA12" i="5"/>
  <c r="M13" i="5"/>
  <c r="M14" i="5"/>
  <c r="M15" i="5"/>
  <c r="M16" i="5"/>
  <c r="AA16" i="5"/>
  <c r="M17" i="5"/>
  <c r="M18" i="5"/>
  <c r="M19" i="5"/>
  <c r="M20" i="5"/>
  <c r="AA20" i="5"/>
  <c r="M21" i="5"/>
  <c r="M22" i="5"/>
  <c r="M23" i="5"/>
  <c r="M24" i="5"/>
  <c r="AA24" i="5"/>
  <c r="M25" i="5"/>
  <c r="M26" i="5"/>
  <c r="M27" i="5"/>
  <c r="M28" i="5"/>
  <c r="M29" i="5"/>
  <c r="M30" i="5"/>
  <c r="M31" i="5"/>
  <c r="M32" i="5"/>
  <c r="AA32" i="5"/>
  <c r="M33" i="5"/>
  <c r="M34" i="5"/>
  <c r="AA34" i="5"/>
  <c r="M35" i="5"/>
  <c r="M36" i="5"/>
  <c r="M37" i="5"/>
  <c r="M38" i="5"/>
  <c r="M39" i="5"/>
  <c r="M40" i="5"/>
  <c r="AA40" i="5"/>
  <c r="M41" i="5"/>
  <c r="M42" i="5"/>
  <c r="M43" i="5"/>
  <c r="M44" i="5"/>
  <c r="M45" i="5"/>
  <c r="M46" i="5"/>
  <c r="M47" i="5"/>
  <c r="M48" i="5"/>
  <c r="AA48" i="5"/>
  <c r="M49" i="5"/>
  <c r="M50" i="5"/>
  <c r="M51" i="5"/>
  <c r="M52" i="5"/>
  <c r="AA52" i="5"/>
  <c r="M53" i="5"/>
  <c r="M54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V18" i="4"/>
  <c r="V22" i="4"/>
  <c r="S23" i="4"/>
  <c r="V26" i="4"/>
  <c r="V28" i="4"/>
  <c r="S31" i="4"/>
  <c r="S40" i="4"/>
  <c r="V44" i="4"/>
  <c r="J9" i="4"/>
  <c r="J10" i="4"/>
  <c r="J11" i="4"/>
  <c r="J12" i="4"/>
  <c r="J13" i="4"/>
  <c r="U13" i="4"/>
  <c r="J14" i="4"/>
  <c r="U14" i="4"/>
  <c r="AG26" i="4"/>
  <c r="J15" i="4"/>
  <c r="J16" i="4"/>
  <c r="R16" i="4"/>
  <c r="J17" i="4"/>
  <c r="Z17" i="4"/>
  <c r="J18" i="4"/>
  <c r="S18" i="4"/>
  <c r="R18" i="4"/>
  <c r="J19" i="4"/>
  <c r="J20" i="4"/>
  <c r="R20" i="4"/>
  <c r="J21" i="4"/>
  <c r="J22" i="4"/>
  <c r="S22" i="4"/>
  <c r="R22" i="4"/>
  <c r="J23" i="4"/>
  <c r="J24" i="4"/>
  <c r="R24" i="4"/>
  <c r="J25" i="4"/>
  <c r="J26" i="4"/>
  <c r="S26" i="4"/>
  <c r="J27" i="4"/>
  <c r="J28" i="4"/>
  <c r="R28" i="4"/>
  <c r="J29" i="4"/>
  <c r="J30" i="4"/>
  <c r="R30" i="4"/>
  <c r="J31" i="4"/>
  <c r="J32" i="4"/>
  <c r="R32" i="4"/>
  <c r="J33" i="4"/>
  <c r="J34" i="4"/>
  <c r="R34" i="4"/>
  <c r="J35" i="4"/>
  <c r="J36" i="4"/>
  <c r="R36" i="4"/>
  <c r="J37" i="4"/>
  <c r="J38" i="4"/>
  <c r="R38" i="4"/>
  <c r="J39" i="4"/>
  <c r="J40" i="4"/>
  <c r="R40" i="4"/>
  <c r="J41" i="4"/>
  <c r="J42" i="4"/>
  <c r="R42" i="4"/>
  <c r="J43" i="4"/>
  <c r="J44" i="4"/>
  <c r="S44" i="4"/>
  <c r="U44" i="4"/>
  <c r="J45" i="4"/>
  <c r="J46" i="4"/>
  <c r="R46" i="4"/>
  <c r="J47" i="4"/>
  <c r="J48" i="4"/>
  <c r="U48" i="4"/>
  <c r="J49" i="4"/>
  <c r="J50" i="4"/>
  <c r="R50" i="4"/>
  <c r="J51" i="4"/>
  <c r="J52" i="4"/>
  <c r="U52" i="4"/>
  <c r="J53" i="4"/>
  <c r="J54" i="4"/>
  <c r="U10" i="4"/>
  <c r="U18" i="4"/>
  <c r="V31" i="4"/>
  <c r="U42" i="4"/>
  <c r="U50" i="4"/>
  <c r="U54" i="4"/>
  <c r="Z28" i="4"/>
  <c r="M9" i="4"/>
  <c r="M10" i="4"/>
  <c r="M11" i="4"/>
  <c r="M12" i="4"/>
  <c r="M13" i="4"/>
  <c r="M14" i="4"/>
  <c r="M15" i="4"/>
  <c r="M16" i="4"/>
  <c r="M17" i="4"/>
  <c r="AA17" i="4"/>
  <c r="M18" i="4"/>
  <c r="M19" i="4"/>
  <c r="M20" i="4"/>
  <c r="M21" i="4"/>
  <c r="M22" i="4"/>
  <c r="M23" i="4"/>
  <c r="M24" i="4"/>
  <c r="M25" i="4"/>
  <c r="AA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AA43" i="4"/>
  <c r="M44" i="4"/>
  <c r="M45" i="4"/>
  <c r="M46" i="4"/>
  <c r="M47" i="4"/>
  <c r="AA47" i="4"/>
  <c r="M48" i="4"/>
  <c r="M49" i="4"/>
  <c r="AA49" i="4"/>
  <c r="M50" i="4"/>
  <c r="M51" i="4"/>
  <c r="AA51" i="4"/>
  <c r="M52" i="4"/>
  <c r="M53" i="4"/>
  <c r="M54" i="4"/>
  <c r="AA54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V10" i="3"/>
  <c r="S30" i="3"/>
  <c r="S42" i="3"/>
  <c r="S45" i="3"/>
  <c r="S46" i="3"/>
  <c r="V9" i="3"/>
  <c r="I9" i="3"/>
  <c r="I10" i="3"/>
  <c r="I11" i="3"/>
  <c r="I12" i="3"/>
  <c r="I13" i="3"/>
  <c r="I14" i="3"/>
  <c r="S14" i="3"/>
  <c r="AG26" i="3"/>
  <c r="I15" i="3"/>
  <c r="I16" i="3"/>
  <c r="R16" i="3"/>
  <c r="I17" i="3"/>
  <c r="U17" i="3"/>
  <c r="I18" i="3"/>
  <c r="R18" i="3"/>
  <c r="I19" i="3"/>
  <c r="I20" i="3"/>
  <c r="I21" i="3"/>
  <c r="I22" i="3"/>
  <c r="R22" i="3"/>
  <c r="I23" i="3"/>
  <c r="Z23" i="3"/>
  <c r="I24" i="3"/>
  <c r="R24" i="3"/>
  <c r="I25" i="3"/>
  <c r="U25" i="3"/>
  <c r="I26" i="3"/>
  <c r="R26" i="3"/>
  <c r="I27" i="3"/>
  <c r="I28" i="3"/>
  <c r="I29" i="3"/>
  <c r="U29" i="3"/>
  <c r="I30" i="3"/>
  <c r="R30" i="3"/>
  <c r="I31" i="3"/>
  <c r="I32" i="3"/>
  <c r="R32" i="3"/>
  <c r="I33" i="3"/>
  <c r="U33" i="3"/>
  <c r="I34" i="3"/>
  <c r="R34" i="3"/>
  <c r="I35" i="3"/>
  <c r="I36" i="3"/>
  <c r="I37" i="3"/>
  <c r="U37" i="3"/>
  <c r="I38" i="3"/>
  <c r="R38" i="3"/>
  <c r="I39" i="3"/>
  <c r="I40" i="3"/>
  <c r="R40" i="3"/>
  <c r="I41" i="3"/>
  <c r="U41" i="3"/>
  <c r="I42" i="3"/>
  <c r="U42" i="3"/>
  <c r="I43" i="3"/>
  <c r="I44" i="3"/>
  <c r="I45" i="3"/>
  <c r="I46" i="3"/>
  <c r="U46" i="3"/>
  <c r="I47" i="3"/>
  <c r="I48" i="3"/>
  <c r="R48" i="3"/>
  <c r="I49" i="3"/>
  <c r="U49" i="3"/>
  <c r="I50" i="3"/>
  <c r="U50" i="3"/>
  <c r="I51" i="3"/>
  <c r="I52" i="3"/>
  <c r="U52" i="3"/>
  <c r="I53" i="3"/>
  <c r="I54" i="3"/>
  <c r="U54" i="3"/>
  <c r="U9" i="3"/>
  <c r="U13" i="3"/>
  <c r="V14" i="3"/>
  <c r="U21" i="3"/>
  <c r="V30" i="3"/>
  <c r="U44" i="3"/>
  <c r="U45" i="3"/>
  <c r="V46" i="3"/>
  <c r="Y46" i="3"/>
  <c r="U48" i="3"/>
  <c r="U53" i="3"/>
  <c r="Z14" i="3"/>
  <c r="Z30" i="3"/>
  <c r="Z39" i="3"/>
  <c r="M9" i="3"/>
  <c r="M10" i="3"/>
  <c r="AA10" i="3"/>
  <c r="M11" i="3"/>
  <c r="M12" i="3"/>
  <c r="M13" i="3"/>
  <c r="M14" i="3"/>
  <c r="AA14" i="3"/>
  <c r="M15" i="3"/>
  <c r="M16" i="3"/>
  <c r="AA16" i="3"/>
  <c r="M17" i="3"/>
  <c r="M18" i="3"/>
  <c r="M19" i="3"/>
  <c r="M20" i="3"/>
  <c r="M21" i="3"/>
  <c r="M22" i="3"/>
  <c r="AA22" i="3"/>
  <c r="M23" i="3"/>
  <c r="M24" i="3"/>
  <c r="AA24" i="3"/>
  <c r="M25" i="3"/>
  <c r="M26" i="3"/>
  <c r="AA26" i="3"/>
  <c r="M27" i="3"/>
  <c r="M28" i="3"/>
  <c r="M29" i="3"/>
  <c r="M30" i="3"/>
  <c r="M31" i="3"/>
  <c r="M32" i="3"/>
  <c r="AA32" i="3"/>
  <c r="M33" i="3"/>
  <c r="M34" i="3"/>
  <c r="M35" i="3"/>
  <c r="M36" i="3"/>
  <c r="M37" i="3"/>
  <c r="M38" i="3"/>
  <c r="AA38" i="3"/>
  <c r="M39" i="3"/>
  <c r="M40" i="3"/>
  <c r="AA40" i="3"/>
  <c r="M41" i="3"/>
  <c r="M42" i="3"/>
  <c r="AA42" i="3"/>
  <c r="M43" i="3"/>
  <c r="M44" i="3"/>
  <c r="M45" i="3"/>
  <c r="M46" i="3"/>
  <c r="M47" i="3"/>
  <c r="M48" i="3"/>
  <c r="AA48" i="3"/>
  <c r="M49" i="3"/>
  <c r="M50" i="3"/>
  <c r="M51" i="3"/>
  <c r="M52" i="3"/>
  <c r="M53" i="3"/>
  <c r="M54" i="3"/>
  <c r="AA54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R14" i="2"/>
  <c r="R15" i="2"/>
  <c r="R16" i="2"/>
  <c r="R20" i="2"/>
  <c r="R25" i="2"/>
  <c r="R26" i="2"/>
  <c r="R28" i="2"/>
  <c r="R30" i="2"/>
  <c r="R31" i="2"/>
  <c r="R32" i="2"/>
  <c r="R33" i="2"/>
  <c r="R34" i="2"/>
  <c r="R35" i="2"/>
  <c r="R37" i="2"/>
  <c r="R40" i="2"/>
  <c r="R43" i="2"/>
  <c r="R44" i="2"/>
  <c r="R45" i="2"/>
  <c r="R46" i="2"/>
  <c r="R47" i="2"/>
  <c r="R48" i="2"/>
  <c r="R50" i="2"/>
  <c r="R54" i="2"/>
  <c r="R9" i="2"/>
  <c r="R12" i="2"/>
  <c r="AG26" i="2"/>
  <c r="M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M52" i="2"/>
  <c r="K52" i="2"/>
  <c r="J52" i="2"/>
  <c r="G52" i="2"/>
  <c r="F52" i="2"/>
  <c r="E52" i="2"/>
  <c r="D52" i="2"/>
  <c r="M51" i="2"/>
  <c r="K51" i="2"/>
  <c r="J51" i="2"/>
  <c r="G51" i="2"/>
  <c r="F51" i="2"/>
  <c r="E51" i="2"/>
  <c r="D51" i="2"/>
  <c r="M50" i="2"/>
  <c r="K50" i="2"/>
  <c r="J50" i="2"/>
  <c r="G50" i="2"/>
  <c r="F50" i="2"/>
  <c r="E50" i="2"/>
  <c r="D50" i="2"/>
  <c r="M49" i="2"/>
  <c r="K49" i="2"/>
  <c r="J49" i="2"/>
  <c r="G49" i="2"/>
  <c r="F49" i="2"/>
  <c r="E49" i="2"/>
  <c r="D49" i="2"/>
  <c r="M48" i="2"/>
  <c r="K48" i="2"/>
  <c r="J48" i="2"/>
  <c r="G48" i="2"/>
  <c r="F48" i="2"/>
  <c r="E48" i="2"/>
  <c r="D48" i="2"/>
  <c r="M47" i="2"/>
  <c r="K47" i="2"/>
  <c r="J47" i="2"/>
  <c r="G47" i="2"/>
  <c r="F47" i="2"/>
  <c r="E47" i="2"/>
  <c r="D47" i="2"/>
  <c r="M46" i="2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M44" i="2"/>
  <c r="K44" i="2"/>
  <c r="J44" i="2"/>
  <c r="G44" i="2"/>
  <c r="F44" i="2"/>
  <c r="E44" i="2"/>
  <c r="D44" i="2"/>
  <c r="M43" i="2"/>
  <c r="K43" i="2"/>
  <c r="J43" i="2"/>
  <c r="G43" i="2"/>
  <c r="F43" i="2"/>
  <c r="E43" i="2"/>
  <c r="D43" i="2"/>
  <c r="M42" i="2"/>
  <c r="K42" i="2"/>
  <c r="J42" i="2"/>
  <c r="G42" i="2"/>
  <c r="F42" i="2"/>
  <c r="E42" i="2"/>
  <c r="D42" i="2"/>
  <c r="M41" i="2"/>
  <c r="K41" i="2"/>
  <c r="J41" i="2"/>
  <c r="G41" i="2"/>
  <c r="F41" i="2"/>
  <c r="E41" i="2"/>
  <c r="D41" i="2"/>
  <c r="M40" i="2"/>
  <c r="K40" i="2"/>
  <c r="J40" i="2"/>
  <c r="G40" i="2"/>
  <c r="F40" i="2"/>
  <c r="E40" i="2"/>
  <c r="D40" i="2"/>
  <c r="M39" i="2"/>
  <c r="K39" i="2"/>
  <c r="J39" i="2"/>
  <c r="G39" i="2"/>
  <c r="F39" i="2"/>
  <c r="E39" i="2"/>
  <c r="D39" i="2"/>
  <c r="M38" i="2"/>
  <c r="K38" i="2"/>
  <c r="J38" i="2"/>
  <c r="G38" i="2"/>
  <c r="F38" i="2"/>
  <c r="E38" i="2"/>
  <c r="D38" i="2"/>
  <c r="M37" i="2"/>
  <c r="K37" i="2"/>
  <c r="J37" i="2"/>
  <c r="G37" i="2"/>
  <c r="F37" i="2"/>
  <c r="E37" i="2"/>
  <c r="D37" i="2"/>
  <c r="M36" i="2"/>
  <c r="K36" i="2"/>
  <c r="J36" i="2"/>
  <c r="G36" i="2"/>
  <c r="F36" i="2"/>
  <c r="E36" i="2"/>
  <c r="D36" i="2"/>
  <c r="M35" i="2"/>
  <c r="K35" i="2"/>
  <c r="J35" i="2"/>
  <c r="G35" i="2"/>
  <c r="F35" i="2"/>
  <c r="E35" i="2"/>
  <c r="D35" i="2"/>
  <c r="M34" i="2"/>
  <c r="K34" i="2"/>
  <c r="J34" i="2"/>
  <c r="G34" i="2"/>
  <c r="F34" i="2"/>
  <c r="E34" i="2"/>
  <c r="D34" i="2"/>
  <c r="M33" i="2"/>
  <c r="K33" i="2"/>
  <c r="J33" i="2"/>
  <c r="G33" i="2"/>
  <c r="F33" i="2"/>
  <c r="E33" i="2"/>
  <c r="D33" i="2"/>
  <c r="M32" i="2"/>
  <c r="K32" i="2"/>
  <c r="J32" i="2"/>
  <c r="G32" i="2"/>
  <c r="F32" i="2"/>
  <c r="E32" i="2"/>
  <c r="D32" i="2"/>
  <c r="M31" i="2"/>
  <c r="K31" i="2"/>
  <c r="J31" i="2"/>
  <c r="G31" i="2"/>
  <c r="F31" i="2"/>
  <c r="E31" i="2"/>
  <c r="D31" i="2"/>
  <c r="M30" i="2"/>
  <c r="K30" i="2"/>
  <c r="J30" i="2"/>
  <c r="G30" i="2"/>
  <c r="F30" i="2"/>
  <c r="E30" i="2"/>
  <c r="D30" i="2"/>
  <c r="M29" i="2"/>
  <c r="K29" i="2"/>
  <c r="J29" i="2"/>
  <c r="G29" i="2"/>
  <c r="F29" i="2"/>
  <c r="E29" i="2"/>
  <c r="D29" i="2"/>
  <c r="M28" i="2"/>
  <c r="K28" i="2"/>
  <c r="J28" i="2"/>
  <c r="G28" i="2"/>
  <c r="F28" i="2"/>
  <c r="E28" i="2"/>
  <c r="D28" i="2"/>
  <c r="M27" i="2"/>
  <c r="K27" i="2"/>
  <c r="J27" i="2"/>
  <c r="G27" i="2"/>
  <c r="F27" i="2"/>
  <c r="E27" i="2"/>
  <c r="D27" i="2"/>
  <c r="M26" i="2"/>
  <c r="K26" i="2"/>
  <c r="J26" i="2"/>
  <c r="G26" i="2"/>
  <c r="F26" i="2"/>
  <c r="E26" i="2"/>
  <c r="D26" i="2"/>
  <c r="M25" i="2"/>
  <c r="K25" i="2"/>
  <c r="J25" i="2"/>
  <c r="G25" i="2"/>
  <c r="F25" i="2"/>
  <c r="E25" i="2"/>
  <c r="D25" i="2"/>
  <c r="M24" i="2"/>
  <c r="K24" i="2"/>
  <c r="J24" i="2"/>
  <c r="G24" i="2"/>
  <c r="F24" i="2"/>
  <c r="E24" i="2"/>
  <c r="D24" i="2"/>
  <c r="M23" i="2"/>
  <c r="K23" i="2"/>
  <c r="J23" i="2"/>
  <c r="G23" i="2"/>
  <c r="F23" i="2"/>
  <c r="E23" i="2"/>
  <c r="D23" i="2"/>
  <c r="M22" i="2"/>
  <c r="K22" i="2"/>
  <c r="J22" i="2"/>
  <c r="G22" i="2"/>
  <c r="F22" i="2"/>
  <c r="E22" i="2"/>
  <c r="D22" i="2"/>
  <c r="M21" i="2"/>
  <c r="K21" i="2"/>
  <c r="J21" i="2"/>
  <c r="G21" i="2"/>
  <c r="F21" i="2"/>
  <c r="E21" i="2"/>
  <c r="D21" i="2"/>
  <c r="M20" i="2"/>
  <c r="K20" i="2"/>
  <c r="J20" i="2"/>
  <c r="G20" i="2"/>
  <c r="F20" i="2"/>
  <c r="E20" i="2"/>
  <c r="D20" i="2"/>
  <c r="M19" i="2"/>
  <c r="K19" i="2"/>
  <c r="J19" i="2"/>
  <c r="G19" i="2"/>
  <c r="F19" i="2"/>
  <c r="E19" i="2"/>
  <c r="D19" i="2"/>
  <c r="M18" i="2"/>
  <c r="K18" i="2"/>
  <c r="J18" i="2"/>
  <c r="G18" i="2"/>
  <c r="F18" i="2"/>
  <c r="E18" i="2"/>
  <c r="D18" i="2"/>
  <c r="M17" i="2"/>
  <c r="K17" i="2"/>
  <c r="J17" i="2"/>
  <c r="G17" i="2"/>
  <c r="F17" i="2"/>
  <c r="E17" i="2"/>
  <c r="D17" i="2"/>
  <c r="U16" i="2"/>
  <c r="M16" i="2"/>
  <c r="K16" i="2"/>
  <c r="J16" i="2"/>
  <c r="G16" i="2"/>
  <c r="F16" i="2"/>
  <c r="E16" i="2"/>
  <c r="D16" i="2"/>
  <c r="U15" i="2"/>
  <c r="M15" i="2"/>
  <c r="K15" i="2"/>
  <c r="J15" i="2"/>
  <c r="G15" i="2"/>
  <c r="F15" i="2"/>
  <c r="E15" i="2"/>
  <c r="D15" i="2"/>
  <c r="M14" i="2"/>
  <c r="AA14" i="2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M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14" i="2"/>
  <c r="AA15" i="2"/>
  <c r="AA16" i="2"/>
  <c r="R13" i="2"/>
  <c r="AA13" i="2"/>
  <c r="R30" i="6"/>
  <c r="U30" i="6"/>
  <c r="U19" i="7"/>
  <c r="Z19" i="7"/>
  <c r="AA19" i="7"/>
  <c r="R19" i="7"/>
  <c r="R26" i="8"/>
  <c r="Z26" i="8"/>
  <c r="V43" i="7"/>
  <c r="S43" i="7"/>
  <c r="S35" i="7"/>
  <c r="V35" i="7"/>
  <c r="S26" i="7"/>
  <c r="Z26" i="7"/>
  <c r="V26" i="7"/>
  <c r="Y26" i="7"/>
  <c r="S49" i="8"/>
  <c r="V49" i="8"/>
  <c r="S19" i="9"/>
  <c r="V19" i="9"/>
  <c r="R46" i="6"/>
  <c r="U46" i="6"/>
  <c r="R44" i="6"/>
  <c r="U44" i="6"/>
  <c r="R9" i="7"/>
  <c r="U9" i="7"/>
  <c r="S27" i="7"/>
  <c r="V27" i="7"/>
  <c r="S33" i="8"/>
  <c r="V33" i="8"/>
  <c r="V27" i="5"/>
  <c r="Z27" i="5"/>
  <c r="U40" i="6"/>
  <c r="V50" i="7"/>
  <c r="Z50" i="7"/>
  <c r="S50" i="7"/>
  <c r="X50" i="7"/>
  <c r="S19" i="7"/>
  <c r="V19" i="7"/>
  <c r="S11" i="7"/>
  <c r="V11" i="7"/>
  <c r="S16" i="8"/>
  <c r="V16" i="8"/>
  <c r="U12" i="8"/>
  <c r="R12" i="8"/>
  <c r="S19" i="2"/>
  <c r="X18" i="4"/>
  <c r="Y44" i="4"/>
  <c r="Z51" i="5"/>
  <c r="S18" i="5"/>
  <c r="R38" i="6"/>
  <c r="V46" i="6"/>
  <c r="AA46" i="7"/>
  <c r="Z50" i="8"/>
  <c r="V18" i="8"/>
  <c r="U36" i="9"/>
  <c r="U26" i="9"/>
  <c r="Z17" i="9"/>
  <c r="Z14" i="7"/>
  <c r="AA27" i="8"/>
  <c r="AA47" i="9"/>
  <c r="AA36" i="9"/>
  <c r="Z24" i="9"/>
  <c r="Z39" i="10"/>
  <c r="U43" i="10"/>
  <c r="U39" i="10"/>
  <c r="AA12" i="10"/>
  <c r="R42" i="3"/>
  <c r="Z49" i="4"/>
  <c r="V32" i="6"/>
  <c r="AA9" i="7"/>
  <c r="V54" i="7"/>
  <c r="Z42" i="8"/>
  <c r="U12" i="9"/>
  <c r="S31" i="9"/>
  <c r="Z16" i="9"/>
  <c r="U41" i="10"/>
  <c r="S9" i="3"/>
  <c r="S26" i="3"/>
  <c r="X22" i="4"/>
  <c r="Z12" i="4"/>
  <c r="S9" i="6"/>
  <c r="S16" i="6"/>
  <c r="AA12" i="8"/>
  <c r="Z34" i="8"/>
  <c r="Y22" i="9"/>
  <c r="Y25" i="8"/>
  <c r="S53" i="3"/>
  <c r="V53" i="3"/>
  <c r="S49" i="3"/>
  <c r="V49" i="3"/>
  <c r="Y49" i="3"/>
  <c r="S47" i="4"/>
  <c r="V47" i="4"/>
  <c r="R51" i="2"/>
  <c r="AA51" i="2"/>
  <c r="R23" i="2"/>
  <c r="AA23" i="2"/>
  <c r="R10" i="2"/>
  <c r="U10" i="2"/>
  <c r="R36" i="2"/>
  <c r="AA36" i="2"/>
  <c r="R11" i="2"/>
  <c r="AA11" i="2"/>
  <c r="R49" i="2"/>
  <c r="AA49" i="2"/>
  <c r="R41" i="2"/>
  <c r="U41" i="2"/>
  <c r="R29" i="2"/>
  <c r="U29" i="2"/>
  <c r="R21" i="2"/>
  <c r="U21" i="2"/>
  <c r="R39" i="2"/>
  <c r="U39" i="2"/>
  <c r="R27" i="2"/>
  <c r="AA27" i="2"/>
  <c r="S15" i="4"/>
  <c r="V15" i="4"/>
  <c r="R52" i="2"/>
  <c r="AA52" i="2"/>
  <c r="R24" i="2"/>
  <c r="AA24" i="2"/>
  <c r="U24" i="2"/>
  <c r="R53" i="2"/>
  <c r="U53" i="2"/>
  <c r="R42" i="2"/>
  <c r="AA42" i="2"/>
  <c r="R38" i="2"/>
  <c r="U38" i="2"/>
  <c r="R22" i="2"/>
  <c r="AA22" i="2"/>
  <c r="R11" i="4"/>
  <c r="U11" i="4"/>
  <c r="S43" i="5"/>
  <c r="Z43" i="5"/>
  <c r="R36" i="5"/>
  <c r="AA36" i="5"/>
  <c r="S14" i="6"/>
  <c r="V14" i="6"/>
  <c r="Y14" i="6"/>
  <c r="R25" i="10"/>
  <c r="U25" i="10"/>
  <c r="U14" i="10"/>
  <c r="AA14" i="10"/>
  <c r="S33" i="10"/>
  <c r="Z33" i="10"/>
  <c r="V33" i="10"/>
  <c r="Z47" i="3"/>
  <c r="Z31" i="3"/>
  <c r="Z15" i="3"/>
  <c r="U9" i="4"/>
  <c r="Z9" i="4"/>
  <c r="AA42" i="5"/>
  <c r="S27" i="5"/>
  <c r="V29" i="5"/>
  <c r="Z54" i="6"/>
  <c r="R52" i="6"/>
  <c r="U52" i="6"/>
  <c r="R36" i="6"/>
  <c r="U36" i="6"/>
  <c r="R26" i="6"/>
  <c r="U26" i="6"/>
  <c r="U18" i="6"/>
  <c r="R16" i="6"/>
  <c r="U16" i="6"/>
  <c r="S38" i="6"/>
  <c r="X38" i="6"/>
  <c r="V38" i="6"/>
  <c r="Y38" i="6"/>
  <c r="R42" i="7"/>
  <c r="X42" i="7"/>
  <c r="Z42" i="7"/>
  <c r="R40" i="7"/>
  <c r="U40" i="7"/>
  <c r="R25" i="7"/>
  <c r="AA25" i="7"/>
  <c r="R54" i="7"/>
  <c r="U54" i="7"/>
  <c r="R27" i="10"/>
  <c r="U27" i="10"/>
  <c r="AA34" i="3"/>
  <c r="AA18" i="3"/>
  <c r="Z18" i="3"/>
  <c r="Z38" i="3"/>
  <c r="Z50" i="3"/>
  <c r="Z43" i="3"/>
  <c r="Z27" i="3"/>
  <c r="Z11" i="3"/>
  <c r="AA13" i="4"/>
  <c r="AA9" i="4"/>
  <c r="Z44" i="4"/>
  <c r="V40" i="4"/>
  <c r="AA45" i="4"/>
  <c r="S39" i="4"/>
  <c r="V39" i="4"/>
  <c r="Z33" i="4"/>
  <c r="AA44" i="5"/>
  <c r="Z18" i="5"/>
  <c r="V18" i="5"/>
  <c r="R26" i="5"/>
  <c r="Z11" i="5"/>
  <c r="S34" i="5"/>
  <c r="V34" i="5"/>
  <c r="AA9" i="6"/>
  <c r="Z14" i="6"/>
  <c r="R50" i="6"/>
  <c r="U34" i="6"/>
  <c r="R34" i="6"/>
  <c r="R32" i="6"/>
  <c r="U32" i="6"/>
  <c r="Y32" i="6"/>
  <c r="R24" i="6"/>
  <c r="U24" i="6"/>
  <c r="Z24" i="6"/>
  <c r="S47" i="6"/>
  <c r="V47" i="6"/>
  <c r="S43" i="6"/>
  <c r="V43" i="6"/>
  <c r="S22" i="6"/>
  <c r="V22" i="6"/>
  <c r="U25" i="7"/>
  <c r="R44" i="7"/>
  <c r="X44" i="7"/>
  <c r="U44" i="7"/>
  <c r="Y44" i="7"/>
  <c r="Z44" i="7"/>
  <c r="R36" i="7"/>
  <c r="S36" i="7"/>
  <c r="X36" i="7"/>
  <c r="U36" i="7"/>
  <c r="Z36" i="7"/>
  <c r="V38" i="7"/>
  <c r="Y38" i="7"/>
  <c r="S38" i="7"/>
  <c r="V36" i="7"/>
  <c r="S34" i="7"/>
  <c r="Z34" i="7"/>
  <c r="V34" i="7"/>
  <c r="S31" i="7"/>
  <c r="V31" i="7"/>
  <c r="V22" i="7"/>
  <c r="S22" i="7"/>
  <c r="S20" i="7"/>
  <c r="V20" i="7"/>
  <c r="Z20" i="7"/>
  <c r="S18" i="7"/>
  <c r="Z18" i="7"/>
  <c r="S22" i="5"/>
  <c r="V22" i="5"/>
  <c r="S54" i="6"/>
  <c r="X54" i="6"/>
  <c r="V54" i="6"/>
  <c r="S39" i="6"/>
  <c r="V39" i="6"/>
  <c r="U9" i="6"/>
  <c r="Z9" i="6"/>
  <c r="R23" i="10"/>
  <c r="U23" i="10"/>
  <c r="R11" i="10"/>
  <c r="U11" i="10"/>
  <c r="V13" i="10"/>
  <c r="Y13" i="10"/>
  <c r="S13" i="10"/>
  <c r="AA50" i="3"/>
  <c r="AA12" i="3"/>
  <c r="V19" i="2"/>
  <c r="AA46" i="3"/>
  <c r="AA30" i="3"/>
  <c r="R50" i="3"/>
  <c r="AA41" i="4"/>
  <c r="U34" i="4"/>
  <c r="V23" i="4"/>
  <c r="AA33" i="4"/>
  <c r="S28" i="4"/>
  <c r="X28" i="4"/>
  <c r="R26" i="4"/>
  <c r="X26" i="4"/>
  <c r="U26" i="4"/>
  <c r="V12" i="4"/>
  <c r="S12" i="4"/>
  <c r="AA10" i="5"/>
  <c r="R28" i="5"/>
  <c r="AA28" i="5"/>
  <c r="V47" i="5"/>
  <c r="S47" i="5"/>
  <c r="S45" i="5"/>
  <c r="V45" i="5"/>
  <c r="Y45" i="5"/>
  <c r="V17" i="5"/>
  <c r="S17" i="5"/>
  <c r="U54" i="6"/>
  <c r="Y54" i="6"/>
  <c r="R28" i="6"/>
  <c r="U28" i="6"/>
  <c r="R22" i="6"/>
  <c r="U22" i="6"/>
  <c r="Y22" i="6"/>
  <c r="Z22" i="6"/>
  <c r="R12" i="6"/>
  <c r="U12" i="6"/>
  <c r="S49" i="6"/>
  <c r="V49" i="6"/>
  <c r="S31" i="6"/>
  <c r="V31" i="6"/>
  <c r="S27" i="6"/>
  <c r="V27" i="6"/>
  <c r="V24" i="6"/>
  <c r="S24" i="6"/>
  <c r="X24" i="6"/>
  <c r="V15" i="6"/>
  <c r="S15" i="6"/>
  <c r="Z38" i="7"/>
  <c r="U42" i="7"/>
  <c r="V18" i="7"/>
  <c r="Y18" i="7"/>
  <c r="AA52" i="6"/>
  <c r="AA48" i="6"/>
  <c r="AA44" i="6"/>
  <c r="AA40" i="6"/>
  <c r="AA36" i="6"/>
  <c r="AA32" i="6"/>
  <c r="AA28" i="6"/>
  <c r="AA24" i="6"/>
  <c r="AA20" i="6"/>
  <c r="AA16" i="6"/>
  <c r="AA12" i="6"/>
  <c r="U20" i="6"/>
  <c r="R40" i="6"/>
  <c r="S32" i="6"/>
  <c r="V52" i="6"/>
  <c r="S45" i="6"/>
  <c r="V36" i="6"/>
  <c r="Z34" i="6"/>
  <c r="S29" i="6"/>
  <c r="S20" i="6"/>
  <c r="X20" i="6"/>
  <c r="Z18" i="6"/>
  <c r="Z28" i="7"/>
  <c r="Y50" i="7"/>
  <c r="V30" i="7"/>
  <c r="Y30" i="7"/>
  <c r="R46" i="7"/>
  <c r="X28" i="7"/>
  <c r="X19" i="7"/>
  <c r="V10" i="8"/>
  <c r="S21" i="8"/>
  <c r="R25" i="8"/>
  <c r="X25" i="8"/>
  <c r="AA25" i="8"/>
  <c r="Z25" i="8"/>
  <c r="R22" i="8"/>
  <c r="S50" i="8"/>
  <c r="V50" i="8"/>
  <c r="S34" i="8"/>
  <c r="V34" i="8"/>
  <c r="S18" i="8"/>
  <c r="Z18" i="8"/>
  <c r="V15" i="8"/>
  <c r="S15" i="8"/>
  <c r="AA26" i="5"/>
  <c r="S41" i="5"/>
  <c r="X16" i="6"/>
  <c r="AA54" i="7"/>
  <c r="AA42" i="7"/>
  <c r="Y20" i="7"/>
  <c r="X38" i="7"/>
  <c r="U34" i="7"/>
  <c r="R34" i="7"/>
  <c r="X30" i="7"/>
  <c r="V23" i="7"/>
  <c r="S23" i="7"/>
  <c r="S14" i="7"/>
  <c r="V14" i="7"/>
  <c r="S10" i="7"/>
  <c r="X10" i="7"/>
  <c r="V10" i="7"/>
  <c r="Y10" i="7"/>
  <c r="R27" i="8"/>
  <c r="U27" i="8"/>
  <c r="S46" i="9"/>
  <c r="V46" i="9"/>
  <c r="S27" i="9"/>
  <c r="V27" i="9"/>
  <c r="S25" i="9"/>
  <c r="Z25" i="9"/>
  <c r="S23" i="9"/>
  <c r="V23" i="9"/>
  <c r="Z41" i="4"/>
  <c r="Z25" i="4"/>
  <c r="AA50" i="5"/>
  <c r="AA18" i="5"/>
  <c r="Z26" i="5"/>
  <c r="Z10" i="5"/>
  <c r="AA54" i="6"/>
  <c r="AA50" i="6"/>
  <c r="AA46" i="6"/>
  <c r="AA42" i="6"/>
  <c r="AA38" i="6"/>
  <c r="AA34" i="6"/>
  <c r="AA30" i="6"/>
  <c r="AA26" i="6"/>
  <c r="AA22" i="6"/>
  <c r="AA18" i="6"/>
  <c r="AA14" i="6"/>
  <c r="AA10" i="6"/>
  <c r="Z28" i="6"/>
  <c r="Z11" i="6"/>
  <c r="U52" i="7"/>
  <c r="V42" i="7"/>
  <c r="Y42" i="7"/>
  <c r="AD42" i="7"/>
  <c r="S42" i="8"/>
  <c r="V42" i="8"/>
  <c r="S37" i="8"/>
  <c r="V37" i="8"/>
  <c r="S26" i="8"/>
  <c r="V26" i="8"/>
  <c r="V25" i="9"/>
  <c r="S11" i="9"/>
  <c r="V11" i="9"/>
  <c r="AA11" i="10"/>
  <c r="S53" i="10"/>
  <c r="R51" i="10"/>
  <c r="R36" i="10"/>
  <c r="U36" i="10"/>
  <c r="AA36" i="10"/>
  <c r="S21" i="10"/>
  <c r="V21" i="10"/>
  <c r="Y19" i="7"/>
  <c r="Z40" i="7"/>
  <c r="V22" i="8"/>
  <c r="Z38" i="9"/>
  <c r="U38" i="9"/>
  <c r="R9" i="9"/>
  <c r="U9" i="9"/>
  <c r="Y9" i="9"/>
  <c r="Z9" i="9"/>
  <c r="AA9" i="9"/>
  <c r="S47" i="9"/>
  <c r="V47" i="9"/>
  <c r="S35" i="9"/>
  <c r="V35" i="9"/>
  <c r="Z14" i="9"/>
  <c r="V14" i="9"/>
  <c r="Y14" i="9"/>
  <c r="Y33" i="10"/>
  <c r="R45" i="10"/>
  <c r="R13" i="10"/>
  <c r="Z13" i="10"/>
  <c r="Z10" i="10"/>
  <c r="U10" i="10"/>
  <c r="AA10" i="10"/>
  <c r="V30" i="9"/>
  <c r="U18" i="9"/>
  <c r="R34" i="9"/>
  <c r="U34" i="9"/>
  <c r="R30" i="9"/>
  <c r="X30" i="9"/>
  <c r="Z30" i="9"/>
  <c r="U30" i="9"/>
  <c r="S14" i="9"/>
  <c r="X14" i="9"/>
  <c r="AD14" i="9"/>
  <c r="S41" i="9"/>
  <c r="V41" i="9"/>
  <c r="S16" i="9"/>
  <c r="V16" i="9"/>
  <c r="Y16" i="9"/>
  <c r="U47" i="10"/>
  <c r="S49" i="10"/>
  <c r="V49" i="10"/>
  <c r="Z45" i="10"/>
  <c r="S37" i="10"/>
  <c r="Z37" i="10"/>
  <c r="S29" i="10"/>
  <c r="V29" i="10"/>
  <c r="AA30" i="9"/>
  <c r="U24" i="9"/>
  <c r="V53" i="9"/>
  <c r="Z42" i="9"/>
  <c r="AA25" i="10"/>
  <c r="AA13" i="10"/>
  <c r="Z11" i="10"/>
  <c r="AA45" i="10"/>
  <c r="AA27" i="10"/>
  <c r="Z23" i="10"/>
  <c r="AA34" i="9"/>
  <c r="AA22" i="9"/>
  <c r="AD22" i="9"/>
  <c r="U32" i="9"/>
  <c r="U20" i="9"/>
  <c r="AA23" i="10"/>
  <c r="X53" i="10"/>
  <c r="S9" i="10"/>
  <c r="X9" i="10"/>
  <c r="S13" i="2"/>
  <c r="X13" i="2"/>
  <c r="V13" i="2"/>
  <c r="Z13" i="2"/>
  <c r="V11" i="2"/>
  <c r="S11" i="2"/>
  <c r="X11" i="2"/>
  <c r="S9" i="2"/>
  <c r="X9" i="2"/>
  <c r="V9" i="2"/>
  <c r="V53" i="2"/>
  <c r="Y53" i="2"/>
  <c r="S53" i="2"/>
  <c r="X53" i="2"/>
  <c r="V51" i="2"/>
  <c r="S51" i="2"/>
  <c r="X51" i="2"/>
  <c r="S49" i="2"/>
  <c r="X49" i="2"/>
  <c r="V49" i="2"/>
  <c r="V47" i="2"/>
  <c r="S47" i="2"/>
  <c r="X47" i="2"/>
  <c r="Z47" i="2"/>
  <c r="V45" i="2"/>
  <c r="S45" i="2"/>
  <c r="X45" i="2"/>
  <c r="Z45" i="2"/>
  <c r="S43" i="2"/>
  <c r="X43" i="2"/>
  <c r="V43" i="2"/>
  <c r="Z43" i="2"/>
  <c r="S42" i="2"/>
  <c r="X42" i="2"/>
  <c r="V42" i="2"/>
  <c r="V41" i="2"/>
  <c r="Y41" i="2"/>
  <c r="S41" i="2"/>
  <c r="X41" i="2"/>
  <c r="S40" i="2"/>
  <c r="X40" i="2"/>
  <c r="V40" i="2"/>
  <c r="S38" i="2"/>
  <c r="X38" i="2"/>
  <c r="V38" i="2"/>
  <c r="V37" i="2"/>
  <c r="S37" i="2"/>
  <c r="X37" i="2"/>
  <c r="V36" i="2"/>
  <c r="S36" i="2"/>
  <c r="V35" i="2"/>
  <c r="S35" i="2"/>
  <c r="X35" i="2"/>
  <c r="S34" i="2"/>
  <c r="X34" i="2"/>
  <c r="V34" i="2"/>
  <c r="V33" i="2"/>
  <c r="S33" i="2"/>
  <c r="X33" i="2"/>
  <c r="Z33" i="2"/>
  <c r="S32" i="2"/>
  <c r="X32" i="2"/>
  <c r="V32" i="2"/>
  <c r="S31" i="2"/>
  <c r="X31" i="2"/>
  <c r="V31" i="2"/>
  <c r="V30" i="2"/>
  <c r="S30" i="2"/>
  <c r="X30" i="2"/>
  <c r="V29" i="2"/>
  <c r="Y29" i="2"/>
  <c r="S29" i="2"/>
  <c r="X29" i="2"/>
  <c r="Z29" i="2"/>
  <c r="Z28" i="2"/>
  <c r="S28" i="2"/>
  <c r="X28" i="2"/>
  <c r="V28" i="2"/>
  <c r="S27" i="2"/>
  <c r="X27" i="2"/>
  <c r="V27" i="2"/>
  <c r="S26" i="2"/>
  <c r="X26" i="2"/>
  <c r="V26" i="2"/>
  <c r="Z26" i="2"/>
  <c r="S25" i="2"/>
  <c r="X25" i="2"/>
  <c r="V25" i="2"/>
  <c r="S24" i="2"/>
  <c r="X24" i="2"/>
  <c r="V24" i="2"/>
  <c r="Y24" i="2"/>
  <c r="V23" i="2"/>
  <c r="S23" i="2"/>
  <c r="X23" i="2"/>
  <c r="V22" i="2"/>
  <c r="S22" i="2"/>
  <c r="V21" i="2"/>
  <c r="Y21" i="2"/>
  <c r="S21" i="2"/>
  <c r="X21" i="2"/>
  <c r="V20" i="2"/>
  <c r="S20" i="2"/>
  <c r="X20" i="2"/>
  <c r="R17" i="2"/>
  <c r="AA17" i="2"/>
  <c r="Z17" i="2"/>
  <c r="U17" i="2"/>
  <c r="S12" i="2"/>
  <c r="X12" i="2"/>
  <c r="V12" i="2"/>
  <c r="S10" i="2"/>
  <c r="X10" i="2"/>
  <c r="V10" i="2"/>
  <c r="Y10" i="2"/>
  <c r="S54" i="2"/>
  <c r="X54" i="2"/>
  <c r="V54" i="2"/>
  <c r="S52" i="2"/>
  <c r="X52" i="2"/>
  <c r="V52" i="2"/>
  <c r="V50" i="2"/>
  <c r="S50" i="2"/>
  <c r="X50" i="2"/>
  <c r="V48" i="2"/>
  <c r="S48" i="2"/>
  <c r="X48" i="2"/>
  <c r="S46" i="2"/>
  <c r="X46" i="2"/>
  <c r="V46" i="2"/>
  <c r="V44" i="2"/>
  <c r="S44" i="2"/>
  <c r="X44" i="2"/>
  <c r="Z39" i="2"/>
  <c r="S39" i="2"/>
  <c r="X39" i="2"/>
  <c r="V39" i="2"/>
  <c r="R18" i="2"/>
  <c r="AA18" i="2"/>
  <c r="U18" i="2"/>
  <c r="R19" i="2"/>
  <c r="X19" i="2"/>
  <c r="AA19" i="2"/>
  <c r="Z19" i="2"/>
  <c r="U19" i="2"/>
  <c r="Z52" i="3"/>
  <c r="R47" i="3"/>
  <c r="U47" i="3"/>
  <c r="AA47" i="3"/>
  <c r="Z44" i="3"/>
  <c r="R39" i="3"/>
  <c r="U39" i="3"/>
  <c r="AA39" i="3"/>
  <c r="U28" i="3"/>
  <c r="Z28" i="3"/>
  <c r="R23" i="3"/>
  <c r="U23" i="3"/>
  <c r="AA23" i="3"/>
  <c r="S40" i="3"/>
  <c r="X40" i="3"/>
  <c r="V40" i="3"/>
  <c r="X26" i="3"/>
  <c r="S19" i="3"/>
  <c r="V19" i="3"/>
  <c r="R53" i="4"/>
  <c r="U53" i="4"/>
  <c r="R37" i="4"/>
  <c r="U37" i="4"/>
  <c r="AA37" i="4"/>
  <c r="R21" i="4"/>
  <c r="U21" i="4"/>
  <c r="AA21" i="4"/>
  <c r="R51" i="6"/>
  <c r="U51" i="6"/>
  <c r="AA51" i="6"/>
  <c r="Z51" i="6"/>
  <c r="R38" i="10"/>
  <c r="U38" i="10"/>
  <c r="V38" i="10"/>
  <c r="Y38" i="10"/>
  <c r="Z38" i="10"/>
  <c r="AA38" i="10"/>
  <c r="R21" i="10"/>
  <c r="Z21" i="10"/>
  <c r="AA21" i="10"/>
  <c r="U21" i="10"/>
  <c r="Y21" i="10"/>
  <c r="S52" i="10"/>
  <c r="Z52" i="10"/>
  <c r="V52" i="10"/>
  <c r="S41" i="10"/>
  <c r="X41" i="10"/>
  <c r="Z41" i="10"/>
  <c r="V41" i="10"/>
  <c r="Y41" i="10"/>
  <c r="S36" i="10"/>
  <c r="X36" i="10"/>
  <c r="V36" i="10"/>
  <c r="Y36" i="10"/>
  <c r="Z36" i="10"/>
  <c r="S25" i="10"/>
  <c r="X25" i="10"/>
  <c r="Z25" i="10"/>
  <c r="V25" i="10"/>
  <c r="Y25" i="10"/>
  <c r="S22" i="10"/>
  <c r="X22" i="10"/>
  <c r="V22" i="10"/>
  <c r="Y22" i="10"/>
  <c r="Z22" i="10"/>
  <c r="Z49" i="2"/>
  <c r="AA34" i="2"/>
  <c r="U46" i="2"/>
  <c r="Z32" i="2"/>
  <c r="U49" i="2"/>
  <c r="Y49" i="2"/>
  <c r="AA26" i="2"/>
  <c r="AA10" i="2"/>
  <c r="AA43" i="2"/>
  <c r="AA29" i="2"/>
  <c r="U50" i="2"/>
  <c r="Z35" i="2"/>
  <c r="AA21" i="2"/>
  <c r="U31" i="2"/>
  <c r="Z11" i="2"/>
  <c r="AA39" i="2"/>
  <c r="AA45" i="2"/>
  <c r="U23" i="2"/>
  <c r="AA53" i="2"/>
  <c r="Z46" i="2"/>
  <c r="U37" i="2"/>
  <c r="U20" i="2"/>
  <c r="Z21" i="2"/>
  <c r="U25" i="2"/>
  <c r="U26" i="2"/>
  <c r="U28" i="2"/>
  <c r="AA30" i="2"/>
  <c r="U32" i="2"/>
  <c r="U34" i="2"/>
  <c r="U35" i="2"/>
  <c r="AA40" i="2"/>
  <c r="U42" i="2"/>
  <c r="Z48" i="2"/>
  <c r="Z18" i="2"/>
  <c r="Z54" i="3"/>
  <c r="Z46" i="3"/>
  <c r="R53" i="3"/>
  <c r="X53" i="3"/>
  <c r="Y53" i="3"/>
  <c r="Z53" i="3"/>
  <c r="AA53" i="3"/>
  <c r="R45" i="3"/>
  <c r="X45" i="3"/>
  <c r="Z45" i="3"/>
  <c r="AA45" i="3"/>
  <c r="R37" i="3"/>
  <c r="Z37" i="3"/>
  <c r="AA37" i="3"/>
  <c r="U34" i="3"/>
  <c r="R29" i="3"/>
  <c r="Z29" i="3"/>
  <c r="AA29" i="3"/>
  <c r="U26" i="3"/>
  <c r="R21" i="3"/>
  <c r="Z21" i="3"/>
  <c r="AA21" i="3"/>
  <c r="U18" i="3"/>
  <c r="R11" i="3"/>
  <c r="U11" i="3"/>
  <c r="AA11" i="3"/>
  <c r="U10" i="3"/>
  <c r="Y10" i="3"/>
  <c r="R10" i="3"/>
  <c r="S52" i="3"/>
  <c r="V52" i="3"/>
  <c r="Y52" i="3"/>
  <c r="S47" i="3"/>
  <c r="X47" i="3"/>
  <c r="V47" i="3"/>
  <c r="V41" i="3"/>
  <c r="S41" i="3"/>
  <c r="S36" i="3"/>
  <c r="V36" i="3"/>
  <c r="V31" i="3"/>
  <c r="V25" i="3"/>
  <c r="Y25" i="3"/>
  <c r="S25" i="3"/>
  <c r="S20" i="3"/>
  <c r="R20" i="3"/>
  <c r="X20" i="3"/>
  <c r="V20" i="3"/>
  <c r="S15" i="3"/>
  <c r="V15" i="3"/>
  <c r="R9" i="3"/>
  <c r="X9" i="3"/>
  <c r="Y9" i="3"/>
  <c r="Z9" i="3"/>
  <c r="AA9" i="3"/>
  <c r="AA53" i="4"/>
  <c r="R51" i="4"/>
  <c r="Z51" i="4"/>
  <c r="U51" i="4"/>
  <c r="R43" i="4"/>
  <c r="Z43" i="4"/>
  <c r="U43" i="4"/>
  <c r="X40" i="4"/>
  <c r="R35" i="4"/>
  <c r="Z35" i="4"/>
  <c r="U35" i="4"/>
  <c r="AA35" i="4"/>
  <c r="R27" i="4"/>
  <c r="Z27" i="4"/>
  <c r="U27" i="4"/>
  <c r="AA27" i="4"/>
  <c r="R19" i="4"/>
  <c r="Z19" i="4"/>
  <c r="U19" i="4"/>
  <c r="AA19" i="4"/>
  <c r="S51" i="4"/>
  <c r="X51" i="4"/>
  <c r="V51" i="4"/>
  <c r="S35" i="4"/>
  <c r="V35" i="4"/>
  <c r="S19" i="4"/>
  <c r="V19" i="4"/>
  <c r="U54" i="5"/>
  <c r="Y54" i="5"/>
  <c r="Z54" i="5"/>
  <c r="R54" i="5"/>
  <c r="AA54" i="5"/>
  <c r="R51" i="5"/>
  <c r="U51" i="5"/>
  <c r="AA51" i="5"/>
  <c r="U46" i="5"/>
  <c r="Z46" i="5"/>
  <c r="R46" i="5"/>
  <c r="AA46" i="5"/>
  <c r="R43" i="5"/>
  <c r="X43" i="5"/>
  <c r="U43" i="5"/>
  <c r="AA43" i="5"/>
  <c r="U38" i="5"/>
  <c r="Z38" i="5"/>
  <c r="R38" i="5"/>
  <c r="AA38" i="5"/>
  <c r="R35" i="5"/>
  <c r="U35" i="5"/>
  <c r="AA35" i="5"/>
  <c r="U30" i="5"/>
  <c r="Z30" i="5"/>
  <c r="R30" i="5"/>
  <c r="AA30" i="5"/>
  <c r="R27" i="5"/>
  <c r="U27" i="5"/>
  <c r="Y27" i="5"/>
  <c r="AA27" i="5"/>
  <c r="U22" i="5"/>
  <c r="Z22" i="5"/>
  <c r="R22" i="5"/>
  <c r="AA22" i="5"/>
  <c r="R19" i="5"/>
  <c r="U19" i="5"/>
  <c r="AA19" i="5"/>
  <c r="R14" i="5"/>
  <c r="U14" i="5"/>
  <c r="Z14" i="5"/>
  <c r="AA14" i="5"/>
  <c r="R11" i="5"/>
  <c r="U11" i="5"/>
  <c r="AA11" i="5"/>
  <c r="V51" i="5"/>
  <c r="Y51" i="5"/>
  <c r="S51" i="5"/>
  <c r="S48" i="5"/>
  <c r="X48" i="5"/>
  <c r="V48" i="5"/>
  <c r="S46" i="5"/>
  <c r="V46" i="5"/>
  <c r="Y46" i="5"/>
  <c r="V41" i="5"/>
  <c r="Y41" i="5"/>
  <c r="V35" i="5"/>
  <c r="S35" i="5"/>
  <c r="S32" i="5"/>
  <c r="X32" i="5"/>
  <c r="V32" i="5"/>
  <c r="S30" i="5"/>
  <c r="V30" i="5"/>
  <c r="V25" i="5"/>
  <c r="Y25" i="5"/>
  <c r="S25" i="5"/>
  <c r="V19" i="5"/>
  <c r="S19" i="5"/>
  <c r="S16" i="5"/>
  <c r="X16" i="5"/>
  <c r="V16" i="5"/>
  <c r="S14" i="5"/>
  <c r="V14" i="5"/>
  <c r="U36" i="3"/>
  <c r="Y36" i="3"/>
  <c r="Z36" i="3"/>
  <c r="R31" i="3"/>
  <c r="U31" i="3"/>
  <c r="AA31" i="3"/>
  <c r="U20" i="3"/>
  <c r="Z20" i="3"/>
  <c r="S51" i="3"/>
  <c r="V51" i="3"/>
  <c r="X42" i="3"/>
  <c r="S35" i="3"/>
  <c r="V35" i="3"/>
  <c r="V29" i="3"/>
  <c r="Y29" i="3"/>
  <c r="S29" i="3"/>
  <c r="S24" i="3"/>
  <c r="X24" i="3"/>
  <c r="V24" i="3"/>
  <c r="V13" i="3"/>
  <c r="Y13" i="3"/>
  <c r="S13" i="3"/>
  <c r="R45" i="4"/>
  <c r="U45" i="4"/>
  <c r="R29" i="4"/>
  <c r="U29" i="4"/>
  <c r="AA29" i="4"/>
  <c r="R49" i="6"/>
  <c r="Z49" i="6"/>
  <c r="AA49" i="6"/>
  <c r="U49" i="6"/>
  <c r="U41" i="9"/>
  <c r="Y41" i="9"/>
  <c r="R41" i="9"/>
  <c r="Z41" i="9"/>
  <c r="AA41" i="9"/>
  <c r="R23" i="9"/>
  <c r="Z23" i="9"/>
  <c r="U23" i="9"/>
  <c r="AA23" i="9"/>
  <c r="R19" i="9"/>
  <c r="Z19" i="9"/>
  <c r="U19" i="9"/>
  <c r="Y19" i="9"/>
  <c r="AA19" i="9"/>
  <c r="R48" i="10"/>
  <c r="U48" i="10"/>
  <c r="AA48" i="10"/>
  <c r="Z48" i="10"/>
  <c r="S54" i="10"/>
  <c r="V54" i="10"/>
  <c r="S47" i="10"/>
  <c r="X47" i="10"/>
  <c r="V47" i="10"/>
  <c r="Z47" i="10"/>
  <c r="S38" i="10"/>
  <c r="S31" i="10"/>
  <c r="X31" i="10"/>
  <c r="V31" i="10"/>
  <c r="Y31" i="10"/>
  <c r="Z31" i="10"/>
  <c r="S20" i="10"/>
  <c r="V20" i="10"/>
  <c r="Z20" i="10"/>
  <c r="AA33" i="2"/>
  <c r="Z54" i="2"/>
  <c r="Z42" i="2"/>
  <c r="Z24" i="2"/>
  <c r="AA44" i="2"/>
  <c r="Z44" i="2"/>
  <c r="Z10" i="2"/>
  <c r="U52" i="2"/>
  <c r="Z50" i="2"/>
  <c r="U40" i="2"/>
  <c r="Y40" i="2"/>
  <c r="AA35" i="2"/>
  <c r="Z20" i="2"/>
  <c r="Z27" i="2"/>
  <c r="U12" i="2"/>
  <c r="Y12" i="2"/>
  <c r="Z41" i="2"/>
  <c r="U30" i="2"/>
  <c r="Z25" i="2"/>
  <c r="Z9" i="2"/>
  <c r="Z38" i="2"/>
  <c r="U11" i="2"/>
  <c r="Y11" i="2"/>
  <c r="U51" i="2"/>
  <c r="Y51" i="2"/>
  <c r="Z31" i="2"/>
  <c r="U22" i="2"/>
  <c r="Y22" i="2"/>
  <c r="U27" i="2"/>
  <c r="Y27" i="2"/>
  <c r="Z37" i="2"/>
  <c r="U44" i="2"/>
  <c r="Y44" i="2"/>
  <c r="U9" i="2"/>
  <c r="AA28" i="2"/>
  <c r="U33" i="2"/>
  <c r="U36" i="2"/>
  <c r="Y36" i="2"/>
  <c r="AA38" i="2"/>
  <c r="AA46" i="2"/>
  <c r="AA47" i="2"/>
  <c r="U54" i="2"/>
  <c r="Y54" i="2"/>
  <c r="S16" i="2"/>
  <c r="X16" i="2"/>
  <c r="AA52" i="3"/>
  <c r="AA44" i="3"/>
  <c r="AA36" i="3"/>
  <c r="AA28" i="3"/>
  <c r="AA20" i="3"/>
  <c r="Z51" i="3"/>
  <c r="Z35" i="3"/>
  <c r="Z19" i="3"/>
  <c r="V45" i="3"/>
  <c r="Y45" i="3"/>
  <c r="R54" i="3"/>
  <c r="R51" i="3"/>
  <c r="U51" i="3"/>
  <c r="AA51" i="3"/>
  <c r="Z48" i="3"/>
  <c r="R46" i="3"/>
  <c r="R43" i="3"/>
  <c r="U43" i="3"/>
  <c r="AA43" i="3"/>
  <c r="U40" i="3"/>
  <c r="Z40" i="3"/>
  <c r="R35" i="3"/>
  <c r="U35" i="3"/>
  <c r="Y35" i="3"/>
  <c r="AA35" i="3"/>
  <c r="U32" i="3"/>
  <c r="Z32" i="3"/>
  <c r="R27" i="3"/>
  <c r="U27" i="3"/>
  <c r="AA27" i="3"/>
  <c r="U24" i="3"/>
  <c r="Z24" i="3"/>
  <c r="R19" i="3"/>
  <c r="U19" i="3"/>
  <c r="Y19" i="3"/>
  <c r="AA19" i="3"/>
  <c r="U16" i="3"/>
  <c r="Z16" i="3"/>
  <c r="R13" i="3"/>
  <c r="Z13" i="3"/>
  <c r="AA13" i="3"/>
  <c r="U12" i="3"/>
  <c r="Z12" i="3"/>
  <c r="R12" i="3"/>
  <c r="S10" i="3"/>
  <c r="X10" i="3"/>
  <c r="S48" i="3"/>
  <c r="X48" i="3"/>
  <c r="V48" i="3"/>
  <c r="Y48" i="3"/>
  <c r="S43" i="3"/>
  <c r="X43" i="3"/>
  <c r="V43" i="3"/>
  <c r="V37" i="3"/>
  <c r="Y37" i="3"/>
  <c r="S37" i="3"/>
  <c r="S32" i="3"/>
  <c r="X32" i="3"/>
  <c r="V32" i="3"/>
  <c r="S27" i="3"/>
  <c r="X27" i="3"/>
  <c r="V27" i="3"/>
  <c r="V21" i="3"/>
  <c r="Y21" i="3"/>
  <c r="S21" i="3"/>
  <c r="S16" i="3"/>
  <c r="X16" i="3"/>
  <c r="V16" i="3"/>
  <c r="Y16" i="3"/>
  <c r="S11" i="3"/>
  <c r="V11" i="3"/>
  <c r="R49" i="4"/>
  <c r="U49" i="4"/>
  <c r="R41" i="4"/>
  <c r="U41" i="4"/>
  <c r="R33" i="4"/>
  <c r="U33" i="4"/>
  <c r="R25" i="4"/>
  <c r="U25" i="4"/>
  <c r="R17" i="4"/>
  <c r="U17" i="4"/>
  <c r="R47" i="6"/>
  <c r="U47" i="6"/>
  <c r="Y47" i="6"/>
  <c r="AA47" i="6"/>
  <c r="Z47" i="6"/>
  <c r="R37" i="6"/>
  <c r="Z37" i="6"/>
  <c r="AA37" i="6"/>
  <c r="U37" i="6"/>
  <c r="R29" i="6"/>
  <c r="X29" i="6"/>
  <c r="U29" i="6"/>
  <c r="Z29" i="6"/>
  <c r="AA29" i="6"/>
  <c r="R19" i="6"/>
  <c r="U19" i="6"/>
  <c r="AA19" i="6"/>
  <c r="Z19" i="6"/>
  <c r="R17" i="6"/>
  <c r="U17" i="6"/>
  <c r="Y17" i="6"/>
  <c r="AA17" i="6"/>
  <c r="Z17" i="6"/>
  <c r="R15" i="3"/>
  <c r="U15" i="3"/>
  <c r="Y15" i="3"/>
  <c r="AA15" i="3"/>
  <c r="S15" i="10"/>
  <c r="X15" i="10"/>
  <c r="V15" i="10"/>
  <c r="Y15" i="10"/>
  <c r="Z15" i="10"/>
  <c r="AA54" i="2"/>
  <c r="AA32" i="2"/>
  <c r="U47" i="2"/>
  <c r="Z34" i="2"/>
  <c r="Z36" i="2"/>
  <c r="Z52" i="2"/>
  <c r="AA50" i="2"/>
  <c r="Z40" i="2"/>
  <c r="Z23" i="2"/>
  <c r="U48" i="2"/>
  <c r="Y48" i="2"/>
  <c r="Y26" i="2"/>
  <c r="Z12" i="2"/>
  <c r="AA41" i="2"/>
  <c r="Z30" i="2"/>
  <c r="AA25" i="2"/>
  <c r="U13" i="2"/>
  <c r="AA9" i="2"/>
  <c r="U45" i="2"/>
  <c r="Z53" i="2"/>
  <c r="Z51" i="2"/>
  <c r="AA31" i="2"/>
  <c r="Z22" i="2"/>
  <c r="Y38" i="2"/>
  <c r="AA37" i="2"/>
  <c r="AA12" i="2"/>
  <c r="AA20" i="2"/>
  <c r="U43" i="2"/>
  <c r="AA48" i="2"/>
  <c r="Z42" i="3"/>
  <c r="Z26" i="3"/>
  <c r="Z10" i="3"/>
  <c r="V42" i="3"/>
  <c r="Y42" i="3"/>
  <c r="V26" i="3"/>
  <c r="R52" i="3"/>
  <c r="R49" i="3"/>
  <c r="X49" i="3"/>
  <c r="Z49" i="3"/>
  <c r="AA49" i="3"/>
  <c r="R44" i="3"/>
  <c r="R41" i="3"/>
  <c r="Y41" i="3"/>
  <c r="Z41" i="3"/>
  <c r="AA41" i="3"/>
  <c r="U38" i="3"/>
  <c r="R36" i="3"/>
  <c r="R33" i="3"/>
  <c r="Z33" i="3"/>
  <c r="AA33" i="3"/>
  <c r="U30" i="3"/>
  <c r="Y30" i="3"/>
  <c r="R28" i="3"/>
  <c r="R25" i="3"/>
  <c r="Z25" i="3"/>
  <c r="AA25" i="3"/>
  <c r="U22" i="3"/>
  <c r="R17" i="3"/>
  <c r="Z17" i="3"/>
  <c r="AA17" i="3"/>
  <c r="R14" i="3"/>
  <c r="X14" i="3"/>
  <c r="U14" i="3"/>
  <c r="Y14" i="3"/>
  <c r="X46" i="3"/>
  <c r="S44" i="3"/>
  <c r="V44" i="3"/>
  <c r="Y44" i="3"/>
  <c r="S39" i="3"/>
  <c r="V39" i="3"/>
  <c r="Y39" i="3"/>
  <c r="V33" i="3"/>
  <c r="Y33" i="3"/>
  <c r="S33" i="3"/>
  <c r="X33" i="3"/>
  <c r="X30" i="3"/>
  <c r="S28" i="3"/>
  <c r="X28" i="3"/>
  <c r="V28" i="3"/>
  <c r="Y28" i="3"/>
  <c r="S23" i="3"/>
  <c r="X23" i="3"/>
  <c r="V23" i="3"/>
  <c r="Y23" i="3"/>
  <c r="V17" i="3"/>
  <c r="Y17" i="3"/>
  <c r="S17" i="3"/>
  <c r="R47" i="4"/>
  <c r="Z47" i="4"/>
  <c r="U47" i="4"/>
  <c r="Y47" i="4"/>
  <c r="R39" i="4"/>
  <c r="X39" i="4"/>
  <c r="Z39" i="4"/>
  <c r="AA39" i="4"/>
  <c r="U39" i="4"/>
  <c r="R31" i="4"/>
  <c r="X31" i="4"/>
  <c r="Z31" i="4"/>
  <c r="AA31" i="4"/>
  <c r="U31" i="4"/>
  <c r="Y31" i="4"/>
  <c r="R23" i="4"/>
  <c r="X23" i="4"/>
  <c r="Z23" i="4"/>
  <c r="AA23" i="4"/>
  <c r="U23" i="4"/>
  <c r="Y23" i="4"/>
  <c r="R15" i="4"/>
  <c r="X15" i="4"/>
  <c r="Z15" i="4"/>
  <c r="AA15" i="4"/>
  <c r="U15" i="4"/>
  <c r="Y15" i="4"/>
  <c r="S43" i="4"/>
  <c r="X43" i="4"/>
  <c r="V43" i="4"/>
  <c r="S27" i="4"/>
  <c r="V27" i="4"/>
  <c r="S11" i="4"/>
  <c r="X11" i="4"/>
  <c r="V11" i="4"/>
  <c r="Y11" i="4"/>
  <c r="AA11" i="4"/>
  <c r="Z48" i="4"/>
  <c r="Z40" i="4"/>
  <c r="Z32" i="4"/>
  <c r="Z24" i="4"/>
  <c r="Z16" i="4"/>
  <c r="Z37" i="4"/>
  <c r="Z29" i="4"/>
  <c r="Z21" i="4"/>
  <c r="Z50" i="5"/>
  <c r="Z34" i="5"/>
  <c r="V50" i="5"/>
  <c r="Y50" i="5"/>
  <c r="R52" i="5"/>
  <c r="R50" i="5"/>
  <c r="R44" i="5"/>
  <c r="R42" i="5"/>
  <c r="R53" i="5"/>
  <c r="Z53" i="5"/>
  <c r="AA53" i="5"/>
  <c r="Z48" i="5"/>
  <c r="Y48" i="5"/>
  <c r="R45" i="5"/>
  <c r="X45" i="5"/>
  <c r="Z45" i="5"/>
  <c r="AA45" i="5"/>
  <c r="U40" i="5"/>
  <c r="Z40" i="5"/>
  <c r="R37" i="5"/>
  <c r="Z37" i="5"/>
  <c r="AA37" i="5"/>
  <c r="U32" i="5"/>
  <c r="Y32" i="5"/>
  <c r="Z32" i="5"/>
  <c r="R29" i="5"/>
  <c r="Y29" i="5"/>
  <c r="Z29" i="5"/>
  <c r="AA29" i="5"/>
  <c r="U24" i="5"/>
  <c r="Z24" i="5"/>
  <c r="R21" i="5"/>
  <c r="Z21" i="5"/>
  <c r="AA21" i="5"/>
  <c r="U16" i="5"/>
  <c r="Y16" i="5"/>
  <c r="Z16" i="5"/>
  <c r="R13" i="5"/>
  <c r="Z13" i="5"/>
  <c r="AA13" i="5"/>
  <c r="S44" i="5"/>
  <c r="X44" i="5"/>
  <c r="V44" i="5"/>
  <c r="Y44" i="5"/>
  <c r="S28" i="5"/>
  <c r="X28" i="5"/>
  <c r="V28" i="5"/>
  <c r="V15" i="5"/>
  <c r="S12" i="5"/>
  <c r="V12" i="5"/>
  <c r="Z32" i="6"/>
  <c r="R43" i="6"/>
  <c r="U43" i="6"/>
  <c r="Y43" i="6"/>
  <c r="AA43" i="6"/>
  <c r="Z43" i="6"/>
  <c r="R41" i="6"/>
  <c r="Z41" i="6"/>
  <c r="AA41" i="6"/>
  <c r="R39" i="6"/>
  <c r="U39" i="6"/>
  <c r="Y39" i="6"/>
  <c r="AA39" i="6"/>
  <c r="Z39" i="6"/>
  <c r="S9" i="7"/>
  <c r="X9" i="7"/>
  <c r="V9" i="7"/>
  <c r="Y9" i="7"/>
  <c r="Z9" i="7"/>
  <c r="AA52" i="4"/>
  <c r="AA50" i="4"/>
  <c r="AA48" i="4"/>
  <c r="AA46" i="4"/>
  <c r="AA44" i="4"/>
  <c r="AA42" i="4"/>
  <c r="U46" i="4"/>
  <c r="U38" i="4"/>
  <c r="U30" i="4"/>
  <c r="U22" i="4"/>
  <c r="R52" i="4"/>
  <c r="R48" i="4"/>
  <c r="R44" i="4"/>
  <c r="X44" i="4"/>
  <c r="R13" i="4"/>
  <c r="R9" i="4"/>
  <c r="S9" i="4"/>
  <c r="V9" i="4"/>
  <c r="Y9" i="4"/>
  <c r="X47" i="4"/>
  <c r="R54" i="4"/>
  <c r="Z54" i="4"/>
  <c r="S39" i="5"/>
  <c r="S29" i="5"/>
  <c r="X27" i="5"/>
  <c r="S23" i="5"/>
  <c r="R9" i="5"/>
  <c r="Z9" i="5"/>
  <c r="AA9" i="5"/>
  <c r="R47" i="5"/>
  <c r="X47" i="5"/>
  <c r="U47" i="5"/>
  <c r="AA47" i="5"/>
  <c r="R39" i="5"/>
  <c r="U39" i="5"/>
  <c r="Y39" i="5"/>
  <c r="AA39" i="5"/>
  <c r="U34" i="5"/>
  <c r="Y34" i="5"/>
  <c r="R31" i="5"/>
  <c r="U31" i="5"/>
  <c r="AA31" i="5"/>
  <c r="U26" i="5"/>
  <c r="R23" i="5"/>
  <c r="U23" i="5"/>
  <c r="Y23" i="5"/>
  <c r="AA23" i="5"/>
  <c r="U18" i="5"/>
  <c r="Y18" i="5"/>
  <c r="R15" i="5"/>
  <c r="X15" i="5"/>
  <c r="U15" i="5"/>
  <c r="AA15" i="5"/>
  <c r="R10" i="5"/>
  <c r="U10" i="5"/>
  <c r="X54" i="5"/>
  <c r="V43" i="5"/>
  <c r="S40" i="5"/>
  <c r="X40" i="5"/>
  <c r="V40" i="5"/>
  <c r="S24" i="5"/>
  <c r="X24" i="5"/>
  <c r="V24" i="5"/>
  <c r="X22" i="5"/>
  <c r="S11" i="5"/>
  <c r="V11" i="5"/>
  <c r="R53" i="6"/>
  <c r="Z53" i="6"/>
  <c r="AA53" i="6"/>
  <c r="U53" i="6"/>
  <c r="S48" i="6"/>
  <c r="X48" i="6"/>
  <c r="R45" i="6"/>
  <c r="X45" i="6"/>
  <c r="U45" i="6"/>
  <c r="Z45" i="6"/>
  <c r="AA45" i="6"/>
  <c r="R35" i="6"/>
  <c r="U35" i="6"/>
  <c r="AA35" i="6"/>
  <c r="Z35" i="6"/>
  <c r="R33" i="6"/>
  <c r="Z33" i="6"/>
  <c r="AA33" i="6"/>
  <c r="U33" i="6"/>
  <c r="Y33" i="6"/>
  <c r="R31" i="6"/>
  <c r="U31" i="6"/>
  <c r="Y31" i="6"/>
  <c r="AA31" i="6"/>
  <c r="Z31" i="6"/>
  <c r="R21" i="6"/>
  <c r="Z21" i="6"/>
  <c r="AA21" i="6"/>
  <c r="Z47" i="7"/>
  <c r="R47" i="7"/>
  <c r="U47" i="7"/>
  <c r="AA47" i="7"/>
  <c r="AD38" i="7"/>
  <c r="Z31" i="7"/>
  <c r="R31" i="7"/>
  <c r="X31" i="7"/>
  <c r="U31" i="7"/>
  <c r="Y31" i="7"/>
  <c r="AA31" i="7"/>
  <c r="R29" i="7"/>
  <c r="Z29" i="7"/>
  <c r="AA29" i="7"/>
  <c r="U29" i="7"/>
  <c r="Z27" i="7"/>
  <c r="R27" i="7"/>
  <c r="X27" i="7"/>
  <c r="U27" i="7"/>
  <c r="Y27" i="7"/>
  <c r="AA27" i="7"/>
  <c r="R15" i="7"/>
  <c r="X15" i="7"/>
  <c r="Z15" i="7"/>
  <c r="U15" i="7"/>
  <c r="Y15" i="7"/>
  <c r="AA15" i="7"/>
  <c r="R14" i="7"/>
  <c r="AA14" i="7"/>
  <c r="U14" i="7"/>
  <c r="Z50" i="4"/>
  <c r="Z46" i="4"/>
  <c r="Z42" i="4"/>
  <c r="U40" i="4"/>
  <c r="Y40" i="4"/>
  <c r="AA40" i="4"/>
  <c r="Z38" i="4"/>
  <c r="AA38" i="4"/>
  <c r="U36" i="4"/>
  <c r="AA36" i="4"/>
  <c r="Z34" i="4"/>
  <c r="AA34" i="4"/>
  <c r="U32" i="4"/>
  <c r="AA32" i="4"/>
  <c r="Z30" i="4"/>
  <c r="AA30" i="4"/>
  <c r="U28" i="4"/>
  <c r="Y28" i="4"/>
  <c r="AA28" i="4"/>
  <c r="Z26" i="4"/>
  <c r="Y26" i="4"/>
  <c r="AA26" i="4"/>
  <c r="U24" i="4"/>
  <c r="AA24" i="4"/>
  <c r="Z22" i="4"/>
  <c r="Y22" i="4"/>
  <c r="AA22" i="4"/>
  <c r="U20" i="4"/>
  <c r="AA20" i="4"/>
  <c r="Z18" i="4"/>
  <c r="Y18" i="4"/>
  <c r="AA18" i="4"/>
  <c r="U16" i="4"/>
  <c r="AA16" i="4"/>
  <c r="Z14" i="4"/>
  <c r="R14" i="4"/>
  <c r="AA14" i="4"/>
  <c r="R12" i="4"/>
  <c r="X12" i="4"/>
  <c r="U12" i="4"/>
  <c r="AA12" i="4"/>
  <c r="Z11" i="4"/>
  <c r="Z10" i="4"/>
  <c r="R10" i="4"/>
  <c r="AA10" i="4"/>
  <c r="S49" i="4"/>
  <c r="X49" i="4"/>
  <c r="V49" i="4"/>
  <c r="S41" i="4"/>
  <c r="X41" i="4"/>
  <c r="V41" i="4"/>
  <c r="S33" i="4"/>
  <c r="X33" i="4"/>
  <c r="V33" i="4"/>
  <c r="S25" i="4"/>
  <c r="V25" i="4"/>
  <c r="S17" i="4"/>
  <c r="X17" i="4"/>
  <c r="V17" i="4"/>
  <c r="Z52" i="5"/>
  <c r="R49" i="5"/>
  <c r="X49" i="5"/>
  <c r="Y49" i="5"/>
  <c r="Z49" i="5"/>
  <c r="AA49" i="5"/>
  <c r="Z44" i="5"/>
  <c r="R41" i="5"/>
  <c r="Z41" i="5"/>
  <c r="AA41" i="5"/>
  <c r="U36" i="5"/>
  <c r="Z36" i="5"/>
  <c r="R33" i="5"/>
  <c r="X33" i="5"/>
  <c r="Y33" i="5"/>
  <c r="Z33" i="5"/>
  <c r="AA33" i="5"/>
  <c r="U28" i="5"/>
  <c r="Y28" i="5"/>
  <c r="Z28" i="5"/>
  <c r="R25" i="5"/>
  <c r="Z25" i="5"/>
  <c r="AA25" i="5"/>
  <c r="U20" i="5"/>
  <c r="Z20" i="5"/>
  <c r="R17" i="5"/>
  <c r="X17" i="5"/>
  <c r="Y17" i="5"/>
  <c r="Z17" i="5"/>
  <c r="AA17" i="5"/>
  <c r="U12" i="5"/>
  <c r="Y12" i="5"/>
  <c r="Z12" i="5"/>
  <c r="R12" i="5"/>
  <c r="V9" i="5"/>
  <c r="Y9" i="5"/>
  <c r="S9" i="5"/>
  <c r="S52" i="5"/>
  <c r="V52" i="5"/>
  <c r="Y52" i="5"/>
  <c r="X50" i="5"/>
  <c r="S36" i="5"/>
  <c r="X36" i="5"/>
  <c r="V36" i="5"/>
  <c r="X34" i="5"/>
  <c r="S20" i="5"/>
  <c r="X20" i="5"/>
  <c r="V20" i="5"/>
  <c r="Y20" i="5"/>
  <c r="X18" i="5"/>
  <c r="V13" i="5"/>
  <c r="Y13" i="5"/>
  <c r="S13" i="5"/>
  <c r="X13" i="5"/>
  <c r="R27" i="6"/>
  <c r="U27" i="6"/>
  <c r="AA27" i="6"/>
  <c r="Z27" i="6"/>
  <c r="R25" i="6"/>
  <c r="Z25" i="6"/>
  <c r="AA25" i="6"/>
  <c r="R23" i="6"/>
  <c r="U23" i="6"/>
  <c r="AA23" i="6"/>
  <c r="Z23" i="6"/>
  <c r="S51" i="6"/>
  <c r="X51" i="6"/>
  <c r="V51" i="6"/>
  <c r="Y51" i="6"/>
  <c r="Y46" i="6"/>
  <c r="Z46" i="6"/>
  <c r="S46" i="6"/>
  <c r="X46" i="6"/>
  <c r="S41" i="6"/>
  <c r="X41" i="6"/>
  <c r="V41" i="6"/>
  <c r="Y41" i="6"/>
  <c r="S35" i="6"/>
  <c r="V35" i="6"/>
  <c r="Y30" i="6"/>
  <c r="Z30" i="6"/>
  <c r="S30" i="6"/>
  <c r="X30" i="6"/>
  <c r="S25" i="6"/>
  <c r="V25" i="6"/>
  <c r="Y25" i="6"/>
  <c r="S19" i="6"/>
  <c r="X19" i="6"/>
  <c r="V19" i="6"/>
  <c r="V16" i="6"/>
  <c r="Y16" i="6"/>
  <c r="Z16" i="6"/>
  <c r="S13" i="6"/>
  <c r="Z13" i="6"/>
  <c r="R15" i="6"/>
  <c r="X15" i="6"/>
  <c r="U15" i="6"/>
  <c r="Y15" i="6"/>
  <c r="Z15" i="6"/>
  <c r="AA15" i="6"/>
  <c r="S10" i="6"/>
  <c r="Z10" i="6"/>
  <c r="V10" i="6"/>
  <c r="Y10" i="6"/>
  <c r="R14" i="6"/>
  <c r="R10" i="6"/>
  <c r="X47" i="6"/>
  <c r="X31" i="6"/>
  <c r="X14" i="6"/>
  <c r="Z54" i="7"/>
  <c r="R53" i="7"/>
  <c r="Z53" i="7"/>
  <c r="AA53" i="7"/>
  <c r="Z51" i="7"/>
  <c r="R51" i="7"/>
  <c r="X51" i="7"/>
  <c r="U51" i="7"/>
  <c r="Y51" i="7"/>
  <c r="AA51" i="7"/>
  <c r="R49" i="7"/>
  <c r="AA49" i="7"/>
  <c r="Z39" i="7"/>
  <c r="R39" i="7"/>
  <c r="X39" i="7"/>
  <c r="U39" i="7"/>
  <c r="Y39" i="7"/>
  <c r="AA39" i="7"/>
  <c r="R37" i="7"/>
  <c r="Z37" i="7"/>
  <c r="AA37" i="7"/>
  <c r="Z35" i="7"/>
  <c r="R35" i="7"/>
  <c r="X35" i="7"/>
  <c r="U35" i="7"/>
  <c r="Y35" i="7"/>
  <c r="AA35" i="7"/>
  <c r="R33" i="7"/>
  <c r="AA33" i="7"/>
  <c r="R21" i="7"/>
  <c r="Z21" i="7"/>
  <c r="AA21" i="7"/>
  <c r="X18" i="7"/>
  <c r="X14" i="7"/>
  <c r="R11" i="7"/>
  <c r="X11" i="7"/>
  <c r="Z11" i="7"/>
  <c r="U11" i="7"/>
  <c r="Y11" i="7"/>
  <c r="AA11" i="7"/>
  <c r="V45" i="6"/>
  <c r="V29" i="6"/>
  <c r="V9" i="6"/>
  <c r="Y9" i="6"/>
  <c r="S52" i="6"/>
  <c r="X52" i="6"/>
  <c r="S36" i="6"/>
  <c r="X36" i="6"/>
  <c r="Y13" i="6"/>
  <c r="R13" i="6"/>
  <c r="Z12" i="6"/>
  <c r="U11" i="6"/>
  <c r="R11" i="6"/>
  <c r="X49" i="6"/>
  <c r="X43" i="6"/>
  <c r="X33" i="6"/>
  <c r="X27" i="6"/>
  <c r="X17" i="6"/>
  <c r="R9" i="6"/>
  <c r="X9" i="6"/>
  <c r="R45" i="7"/>
  <c r="Z45" i="7"/>
  <c r="AA45" i="7"/>
  <c r="Z43" i="7"/>
  <c r="R43" i="7"/>
  <c r="X43" i="7"/>
  <c r="U43" i="7"/>
  <c r="Y43" i="7"/>
  <c r="AA43" i="7"/>
  <c r="R41" i="7"/>
  <c r="AA41" i="7"/>
  <c r="R22" i="7"/>
  <c r="X22" i="7"/>
  <c r="U22" i="7"/>
  <c r="Y22" i="7"/>
  <c r="AA22" i="7"/>
  <c r="AD22" i="7"/>
  <c r="R12" i="7"/>
  <c r="U12" i="7"/>
  <c r="AA12" i="7"/>
  <c r="Z12" i="7"/>
  <c r="S46" i="7"/>
  <c r="X46" i="7"/>
  <c r="X39" i="6"/>
  <c r="S23" i="6"/>
  <c r="V23" i="6"/>
  <c r="V20" i="6"/>
  <c r="Y20" i="6"/>
  <c r="Z20" i="6"/>
  <c r="S12" i="6"/>
  <c r="X12" i="6"/>
  <c r="V12" i="6"/>
  <c r="Y12" i="6"/>
  <c r="AD30" i="7"/>
  <c r="Z23" i="7"/>
  <c r="U23" i="7"/>
  <c r="Y23" i="7"/>
  <c r="R23" i="7"/>
  <c r="X23" i="7"/>
  <c r="AA23" i="7"/>
  <c r="R17" i="7"/>
  <c r="AA17" i="7"/>
  <c r="R13" i="7"/>
  <c r="Z13" i="7"/>
  <c r="AA13" i="7"/>
  <c r="AA56" i="7"/>
  <c r="S54" i="7"/>
  <c r="X54" i="7"/>
  <c r="Y54" i="7"/>
  <c r="S47" i="7"/>
  <c r="V47" i="7"/>
  <c r="X26" i="7"/>
  <c r="AD26" i="7"/>
  <c r="X20" i="7"/>
  <c r="Z51" i="8"/>
  <c r="R51" i="8"/>
  <c r="U51" i="8"/>
  <c r="AA51" i="8"/>
  <c r="U48" i="8"/>
  <c r="AA48" i="8"/>
  <c r="Z48" i="8"/>
  <c r="R48" i="8"/>
  <c r="Z43" i="8"/>
  <c r="R43" i="8"/>
  <c r="U43" i="8"/>
  <c r="AA43" i="8"/>
  <c r="U40" i="8"/>
  <c r="AA40" i="8"/>
  <c r="Z40" i="8"/>
  <c r="R40" i="8"/>
  <c r="R35" i="8"/>
  <c r="U35" i="8"/>
  <c r="AA35" i="8"/>
  <c r="U32" i="8"/>
  <c r="AA32" i="8"/>
  <c r="Z32" i="8"/>
  <c r="R32" i="8"/>
  <c r="R23" i="8"/>
  <c r="U23" i="8"/>
  <c r="AA23" i="8"/>
  <c r="U20" i="8"/>
  <c r="AA20" i="8"/>
  <c r="Z20" i="8"/>
  <c r="AA14" i="8"/>
  <c r="R14" i="8"/>
  <c r="U14" i="8"/>
  <c r="Y14" i="8"/>
  <c r="Z14" i="8"/>
  <c r="AA10" i="8"/>
  <c r="R10" i="8"/>
  <c r="X10" i="8"/>
  <c r="U10" i="8"/>
  <c r="Z10" i="8"/>
  <c r="Z41" i="7"/>
  <c r="Z33" i="7"/>
  <c r="Z17" i="7"/>
  <c r="R53" i="8"/>
  <c r="X53" i="8"/>
  <c r="Y53" i="8"/>
  <c r="Z53" i="8"/>
  <c r="AA53" i="8"/>
  <c r="AA50" i="8"/>
  <c r="U50" i="8"/>
  <c r="R45" i="8"/>
  <c r="Z45" i="8"/>
  <c r="AA45" i="8"/>
  <c r="AA42" i="8"/>
  <c r="U42" i="8"/>
  <c r="Y42" i="8"/>
  <c r="R37" i="8"/>
  <c r="X37" i="8"/>
  <c r="Y37" i="8"/>
  <c r="Z37" i="8"/>
  <c r="AA37" i="8"/>
  <c r="U34" i="8"/>
  <c r="Y34" i="8"/>
  <c r="AA34" i="8"/>
  <c r="R29" i="8"/>
  <c r="Z29" i="8"/>
  <c r="AA29" i="8"/>
  <c r="AA22" i="8"/>
  <c r="U22" i="8"/>
  <c r="U16" i="8"/>
  <c r="Y16" i="8"/>
  <c r="AA16" i="8"/>
  <c r="Z16" i="8"/>
  <c r="R13" i="8"/>
  <c r="AA13" i="8"/>
  <c r="S48" i="8"/>
  <c r="V48" i="8"/>
  <c r="Z47" i="8"/>
  <c r="S40" i="8"/>
  <c r="X40" i="8"/>
  <c r="V40" i="8"/>
  <c r="Z39" i="8"/>
  <c r="S32" i="8"/>
  <c r="V32" i="8"/>
  <c r="X26" i="8"/>
  <c r="S24" i="8"/>
  <c r="X24" i="8"/>
  <c r="V24" i="8"/>
  <c r="X18" i="8"/>
  <c r="Z13" i="8"/>
  <c r="R17" i="8"/>
  <c r="X17" i="8"/>
  <c r="Y17" i="8"/>
  <c r="Z17" i="8"/>
  <c r="AA17" i="8"/>
  <c r="S14" i="8"/>
  <c r="X14" i="8"/>
  <c r="Z9" i="8"/>
  <c r="R42" i="9"/>
  <c r="AA42" i="9"/>
  <c r="U42" i="9"/>
  <c r="X41" i="9"/>
  <c r="R50" i="8"/>
  <c r="X50" i="8"/>
  <c r="R42" i="8"/>
  <c r="X42" i="8"/>
  <c r="R34" i="8"/>
  <c r="X34" i="8"/>
  <c r="U52" i="8"/>
  <c r="AA52" i="8"/>
  <c r="Z52" i="8"/>
  <c r="R47" i="8"/>
  <c r="U47" i="8"/>
  <c r="AA47" i="8"/>
  <c r="U44" i="8"/>
  <c r="AA44" i="8"/>
  <c r="Z44" i="8"/>
  <c r="R39" i="8"/>
  <c r="U39" i="8"/>
  <c r="AA39" i="8"/>
  <c r="U36" i="8"/>
  <c r="AA36" i="8"/>
  <c r="Z36" i="8"/>
  <c r="Z31" i="8"/>
  <c r="R31" i="8"/>
  <c r="U31" i="8"/>
  <c r="AA31" i="8"/>
  <c r="U28" i="8"/>
  <c r="V28" i="8"/>
  <c r="Y28" i="8"/>
  <c r="AA28" i="8"/>
  <c r="Z28" i="8"/>
  <c r="AA26" i="8"/>
  <c r="U26" i="8"/>
  <c r="Y26" i="8"/>
  <c r="U24" i="8"/>
  <c r="AA24" i="8"/>
  <c r="Z24" i="8"/>
  <c r="R19" i="8"/>
  <c r="U19" i="8"/>
  <c r="AA19" i="8"/>
  <c r="Z15" i="8"/>
  <c r="R15" i="8"/>
  <c r="X15" i="8"/>
  <c r="U15" i="8"/>
  <c r="Y15" i="8"/>
  <c r="AA15" i="8"/>
  <c r="X16" i="8"/>
  <c r="R9" i="8"/>
  <c r="AA9" i="8"/>
  <c r="U37" i="9"/>
  <c r="R37" i="9"/>
  <c r="Z37" i="9"/>
  <c r="AA37" i="9"/>
  <c r="R33" i="9"/>
  <c r="X33" i="9"/>
  <c r="U33" i="9"/>
  <c r="Y33" i="9"/>
  <c r="Z33" i="9"/>
  <c r="R29" i="9"/>
  <c r="U29" i="9"/>
  <c r="AA29" i="9"/>
  <c r="Z29" i="9"/>
  <c r="AA54" i="8"/>
  <c r="U54" i="8"/>
  <c r="R49" i="8"/>
  <c r="X49" i="8"/>
  <c r="Y49" i="8"/>
  <c r="Z49" i="8"/>
  <c r="AA49" i="8"/>
  <c r="AA46" i="8"/>
  <c r="U46" i="8"/>
  <c r="R41" i="8"/>
  <c r="X41" i="8"/>
  <c r="Y41" i="8"/>
  <c r="Z41" i="8"/>
  <c r="AA41" i="8"/>
  <c r="AA38" i="8"/>
  <c r="U38" i="8"/>
  <c r="R33" i="8"/>
  <c r="X33" i="8"/>
  <c r="Y33" i="8"/>
  <c r="Z33" i="8"/>
  <c r="AA33" i="8"/>
  <c r="AA30" i="8"/>
  <c r="U30" i="8"/>
  <c r="R21" i="8"/>
  <c r="X21" i="8"/>
  <c r="Y21" i="8"/>
  <c r="Z21" i="8"/>
  <c r="AA21" i="8"/>
  <c r="AA18" i="8"/>
  <c r="U18" i="8"/>
  <c r="Y18" i="8"/>
  <c r="R11" i="8"/>
  <c r="Z11" i="8"/>
  <c r="U11" i="8"/>
  <c r="AA11" i="8"/>
  <c r="S54" i="8"/>
  <c r="X54" i="8"/>
  <c r="S52" i="8"/>
  <c r="X52" i="8"/>
  <c r="V52" i="8"/>
  <c r="S46" i="8"/>
  <c r="X46" i="8"/>
  <c r="S44" i="8"/>
  <c r="X44" i="8"/>
  <c r="V44" i="8"/>
  <c r="S36" i="8"/>
  <c r="X36" i="8"/>
  <c r="V36" i="8"/>
  <c r="Z35" i="8"/>
  <c r="S30" i="8"/>
  <c r="X30" i="8"/>
  <c r="S28" i="8"/>
  <c r="X28" i="8"/>
  <c r="S22" i="8"/>
  <c r="X22" i="8"/>
  <c r="S20" i="8"/>
  <c r="X20" i="8"/>
  <c r="V20" i="8"/>
  <c r="Z19" i="8"/>
  <c r="S12" i="8"/>
  <c r="X12" i="8"/>
  <c r="V12" i="8"/>
  <c r="Y12" i="8"/>
  <c r="Z12" i="8"/>
  <c r="Z39" i="9"/>
  <c r="R39" i="9"/>
  <c r="U39" i="9"/>
  <c r="AA39" i="9"/>
  <c r="R54" i="9"/>
  <c r="AA54" i="9"/>
  <c r="R52" i="9"/>
  <c r="U52" i="9"/>
  <c r="AA52" i="9"/>
  <c r="Z52" i="9"/>
  <c r="R50" i="9"/>
  <c r="AA50" i="9"/>
  <c r="R48" i="9"/>
  <c r="U48" i="9"/>
  <c r="AA48" i="9"/>
  <c r="Z48" i="9"/>
  <c r="R46" i="9"/>
  <c r="X46" i="9"/>
  <c r="AA46" i="9"/>
  <c r="R44" i="9"/>
  <c r="U44" i="9"/>
  <c r="AA44" i="9"/>
  <c r="Z44" i="9"/>
  <c r="Z43" i="9"/>
  <c r="R43" i="9"/>
  <c r="X43" i="9"/>
  <c r="U43" i="9"/>
  <c r="Y43" i="9"/>
  <c r="R27" i="9"/>
  <c r="Z27" i="9"/>
  <c r="U27" i="9"/>
  <c r="Y27" i="9"/>
  <c r="S44" i="9"/>
  <c r="V44" i="9"/>
  <c r="V42" i="9"/>
  <c r="Y42" i="9"/>
  <c r="S42" i="9"/>
  <c r="X42" i="9"/>
  <c r="S37" i="9"/>
  <c r="V37" i="9"/>
  <c r="S28" i="9"/>
  <c r="X28" i="9"/>
  <c r="V28" i="9"/>
  <c r="Y28" i="9"/>
  <c r="Z28" i="9"/>
  <c r="S26" i="9"/>
  <c r="X26" i="9"/>
  <c r="V26" i="9"/>
  <c r="Y26" i="9"/>
  <c r="S21" i="9"/>
  <c r="V21" i="9"/>
  <c r="S15" i="9"/>
  <c r="X15" i="9"/>
  <c r="Y15" i="9"/>
  <c r="Z15" i="9"/>
  <c r="S12" i="9"/>
  <c r="X12" i="9"/>
  <c r="V12" i="9"/>
  <c r="Y12" i="9"/>
  <c r="Z12" i="9"/>
  <c r="V10" i="9"/>
  <c r="Y10" i="9"/>
  <c r="S10" i="9"/>
  <c r="U54" i="10"/>
  <c r="Y54" i="10"/>
  <c r="Z54" i="10"/>
  <c r="AA54" i="10"/>
  <c r="R54" i="10"/>
  <c r="Z54" i="9"/>
  <c r="Z46" i="9"/>
  <c r="Z26" i="9"/>
  <c r="Z21" i="9"/>
  <c r="U46" i="9"/>
  <c r="Y46" i="9"/>
  <c r="U53" i="9"/>
  <c r="Y53" i="9"/>
  <c r="R53" i="9"/>
  <c r="U51" i="9"/>
  <c r="Y51" i="9"/>
  <c r="Z51" i="9"/>
  <c r="R51" i="9"/>
  <c r="X51" i="9"/>
  <c r="U49" i="9"/>
  <c r="Y49" i="9"/>
  <c r="R49" i="9"/>
  <c r="X49" i="9"/>
  <c r="Z47" i="9"/>
  <c r="R47" i="9"/>
  <c r="X47" i="9"/>
  <c r="U47" i="9"/>
  <c r="Y47" i="9"/>
  <c r="U45" i="9"/>
  <c r="R45" i="9"/>
  <c r="R35" i="9"/>
  <c r="Z35" i="9"/>
  <c r="U35" i="9"/>
  <c r="R31" i="9"/>
  <c r="X31" i="9"/>
  <c r="Z31" i="9"/>
  <c r="U31" i="9"/>
  <c r="R25" i="9"/>
  <c r="X25" i="9"/>
  <c r="U25" i="9"/>
  <c r="Y25" i="9"/>
  <c r="R21" i="9"/>
  <c r="U21" i="9"/>
  <c r="Y21" i="9"/>
  <c r="R17" i="9"/>
  <c r="U17" i="9"/>
  <c r="R10" i="9"/>
  <c r="Z10" i="9"/>
  <c r="AA10" i="9"/>
  <c r="Z53" i="9"/>
  <c r="U54" i="9"/>
  <c r="V31" i="9"/>
  <c r="S53" i="9"/>
  <c r="X53" i="9"/>
  <c r="R40" i="9"/>
  <c r="U40" i="9"/>
  <c r="AA40" i="9"/>
  <c r="Z40" i="9"/>
  <c r="R38" i="9"/>
  <c r="X38" i="9"/>
  <c r="Y38" i="9"/>
  <c r="AA38" i="9"/>
  <c r="R11" i="9"/>
  <c r="Z11" i="9"/>
  <c r="U11" i="9"/>
  <c r="X27" i="9"/>
  <c r="X11" i="9"/>
  <c r="R49" i="10"/>
  <c r="X49" i="10"/>
  <c r="Z49" i="10"/>
  <c r="AA49" i="10"/>
  <c r="U49" i="10"/>
  <c r="Y49" i="10"/>
  <c r="R32" i="10"/>
  <c r="U32" i="10"/>
  <c r="AA32" i="10"/>
  <c r="X9" i="9"/>
  <c r="X23" i="9"/>
  <c r="U52" i="10"/>
  <c r="Y52" i="10"/>
  <c r="R52" i="10"/>
  <c r="AA52" i="10"/>
  <c r="R46" i="10"/>
  <c r="X46" i="10"/>
  <c r="U46" i="10"/>
  <c r="Y46" i="10"/>
  <c r="Z46" i="10"/>
  <c r="AA46" i="10"/>
  <c r="R24" i="10"/>
  <c r="U24" i="10"/>
  <c r="AA24" i="10"/>
  <c r="X35" i="9"/>
  <c r="X19" i="9"/>
  <c r="X16" i="9"/>
  <c r="Y47" i="10"/>
  <c r="U50" i="10"/>
  <c r="R50" i="10"/>
  <c r="Z50" i="10"/>
  <c r="AA50" i="10"/>
  <c r="R42" i="10"/>
  <c r="U42" i="10"/>
  <c r="Z42" i="10"/>
  <c r="AA42" i="10"/>
  <c r="R29" i="10"/>
  <c r="X29" i="10"/>
  <c r="Z29" i="10"/>
  <c r="AA29" i="10"/>
  <c r="U29" i="10"/>
  <c r="Y29" i="10"/>
  <c r="R16" i="10"/>
  <c r="U16" i="10"/>
  <c r="AA16" i="10"/>
  <c r="X37" i="10"/>
  <c r="X21" i="10"/>
  <c r="R20" i="10"/>
  <c r="U20" i="10"/>
  <c r="R14" i="10"/>
  <c r="R12" i="10"/>
  <c r="U12" i="10"/>
  <c r="R10" i="10"/>
  <c r="Y10" i="10"/>
  <c r="X33" i="10"/>
  <c r="S17" i="10"/>
  <c r="X17" i="10"/>
  <c r="V17" i="10"/>
  <c r="Y17" i="10"/>
  <c r="R18" i="10"/>
  <c r="X19" i="10"/>
  <c r="X10" i="10"/>
  <c r="AD28" i="4"/>
  <c r="AD18" i="4"/>
  <c r="AD22" i="4"/>
  <c r="AD37" i="10"/>
  <c r="AD10" i="3"/>
  <c r="AD50" i="5"/>
  <c r="AD48" i="6"/>
  <c r="AD14" i="6"/>
  <c r="AD30" i="6"/>
  <c r="AD46" i="6"/>
  <c r="AD39" i="7"/>
  <c r="AD28" i="7"/>
  <c r="AD44" i="7"/>
  <c r="X25" i="6"/>
  <c r="Y41" i="4"/>
  <c r="Y40" i="5"/>
  <c r="X11" i="3"/>
  <c r="X21" i="3"/>
  <c r="Y32" i="3"/>
  <c r="X29" i="3"/>
  <c r="Y20" i="3"/>
  <c r="X19" i="5"/>
  <c r="Y35" i="4"/>
  <c r="X41" i="5"/>
  <c r="V50" i="4"/>
  <c r="Y50" i="4"/>
  <c r="S50" i="4"/>
  <c r="X50" i="4"/>
  <c r="S30" i="10"/>
  <c r="X30" i="10"/>
  <c r="Z30" i="10"/>
  <c r="V30" i="10"/>
  <c r="Y30" i="10"/>
  <c r="V40" i="6"/>
  <c r="S40" i="6"/>
  <c r="S32" i="9"/>
  <c r="X32" i="9"/>
  <c r="Z32" i="9"/>
  <c r="V32" i="9"/>
  <c r="S39" i="10"/>
  <c r="X39" i="10"/>
  <c r="V39" i="10"/>
  <c r="Y39" i="10"/>
  <c r="AD25" i="8"/>
  <c r="AD51" i="2"/>
  <c r="AD19" i="10"/>
  <c r="AA56" i="10"/>
  <c r="X21" i="9"/>
  <c r="X37" i="9"/>
  <c r="Y24" i="8"/>
  <c r="Y20" i="8"/>
  <c r="Y19" i="6"/>
  <c r="X52" i="5"/>
  <c r="X17" i="3"/>
  <c r="Y17" i="4"/>
  <c r="Y52" i="2"/>
  <c r="X14" i="5"/>
  <c r="X35" i="5"/>
  <c r="Y35" i="5"/>
  <c r="Y19" i="4"/>
  <c r="Y28" i="2"/>
  <c r="Y20" i="2"/>
  <c r="Y42" i="2"/>
  <c r="X22" i="6"/>
  <c r="Z52" i="6"/>
  <c r="V54" i="4"/>
  <c r="Y54" i="4"/>
  <c r="S54" i="4"/>
  <c r="S12" i="7"/>
  <c r="V12" i="7"/>
  <c r="S44" i="10"/>
  <c r="X44" i="10"/>
  <c r="V44" i="10"/>
  <c r="Y44" i="10"/>
  <c r="Z44" i="10"/>
  <c r="S17" i="9"/>
  <c r="V17" i="9"/>
  <c r="Y17" i="9"/>
  <c r="X17" i="9"/>
  <c r="AD17" i="9"/>
  <c r="V34" i="4"/>
  <c r="Y34" i="4"/>
  <c r="S34" i="4"/>
  <c r="X34" i="4"/>
  <c r="AD34" i="4"/>
  <c r="AA56" i="9"/>
  <c r="Y12" i="7"/>
  <c r="Y31" i="3"/>
  <c r="Y32" i="9"/>
  <c r="AD50" i="7"/>
  <c r="X40" i="6"/>
  <c r="Z36" i="6"/>
  <c r="V53" i="10"/>
  <c r="Y53" i="10"/>
  <c r="Z53" i="10"/>
  <c r="AD53" i="10"/>
  <c r="S54" i="9"/>
  <c r="X54" i="9"/>
  <c r="V54" i="9"/>
  <c r="Y54" i="9"/>
  <c r="AD54" i="9"/>
  <c r="S40" i="9"/>
  <c r="X40" i="9"/>
  <c r="V40" i="9"/>
  <c r="Y40" i="9"/>
  <c r="V38" i="4"/>
  <c r="Y38" i="4"/>
  <c r="S38" i="4"/>
  <c r="X38" i="4"/>
  <c r="Y40" i="6"/>
  <c r="X12" i="7"/>
  <c r="X54" i="4"/>
  <c r="S26" i="10"/>
  <c r="X26" i="10"/>
  <c r="V26" i="10"/>
  <c r="Y26" i="10"/>
  <c r="Z26" i="10"/>
  <c r="AD26" i="10"/>
  <c r="V24" i="9"/>
  <c r="Y24" i="9"/>
  <c r="S24" i="9"/>
  <c r="X24" i="9"/>
  <c r="AD24" i="9"/>
  <c r="S48" i="9"/>
  <c r="X48" i="9"/>
  <c r="V48" i="9"/>
  <c r="Y48" i="9"/>
  <c r="AD48" i="9"/>
  <c r="Z40" i="6"/>
  <c r="Y20" i="10"/>
  <c r="AD22" i="10"/>
  <c r="AD47" i="10"/>
  <c r="AD15" i="9"/>
  <c r="Y11" i="9"/>
  <c r="Y35" i="9"/>
  <c r="AD35" i="9"/>
  <c r="AD12" i="9"/>
  <c r="Y30" i="9"/>
  <c r="AD30" i="9"/>
  <c r="Y22" i="8"/>
  <c r="Y44" i="8"/>
  <c r="Y50" i="8"/>
  <c r="AD50" i="8"/>
  <c r="Y10" i="8"/>
  <c r="AD23" i="7"/>
  <c r="AD20" i="7"/>
  <c r="AD19" i="7"/>
  <c r="AD18" i="7"/>
  <c r="Y14" i="7"/>
  <c r="Y27" i="6"/>
  <c r="AD22" i="6"/>
  <c r="Y49" i="6"/>
  <c r="Y11" i="5"/>
  <c r="Y22" i="5"/>
  <c r="Y47" i="5"/>
  <c r="AD47" i="5"/>
  <c r="Y12" i="4"/>
  <c r="Y39" i="4"/>
  <c r="Y43" i="4"/>
  <c r="AD43" i="4"/>
  <c r="Y51" i="4"/>
  <c r="AD51" i="4"/>
  <c r="Y40" i="3"/>
  <c r="Y24" i="3"/>
  <c r="Y45" i="2"/>
  <c r="Y47" i="2"/>
  <c r="Y9" i="2"/>
  <c r="Y35" i="2"/>
  <c r="Y31" i="2"/>
  <c r="Y37" i="2"/>
  <c r="AD48" i="2"/>
  <c r="Y43" i="2"/>
  <c r="Y13" i="2"/>
  <c r="AD13" i="2"/>
  <c r="Y19" i="2"/>
  <c r="AD46" i="10"/>
  <c r="AD54" i="6"/>
  <c r="Y37" i="9"/>
  <c r="Y14" i="5"/>
  <c r="X36" i="3"/>
  <c r="X52" i="3"/>
  <c r="S42" i="10"/>
  <c r="V42" i="10"/>
  <c r="Y42" i="10"/>
  <c r="S29" i="9"/>
  <c r="X29" i="9"/>
  <c r="V29" i="9"/>
  <c r="Y29" i="9"/>
  <c r="S50" i="9"/>
  <c r="V50" i="9"/>
  <c r="Y50" i="9"/>
  <c r="S14" i="10"/>
  <c r="X14" i="10"/>
  <c r="V14" i="10"/>
  <c r="Y14" i="10"/>
  <c r="S18" i="10"/>
  <c r="Z18" i="10"/>
  <c r="V18" i="10"/>
  <c r="Y18" i="10"/>
  <c r="S43" i="10"/>
  <c r="X43" i="10"/>
  <c r="V43" i="10"/>
  <c r="Z43" i="10"/>
  <c r="V39" i="9"/>
  <c r="S39" i="9"/>
  <c r="X39" i="9"/>
  <c r="S48" i="7"/>
  <c r="X48" i="7"/>
  <c r="V48" i="7"/>
  <c r="V43" i="8"/>
  <c r="Y43" i="8"/>
  <c r="S43" i="8"/>
  <c r="X43" i="8"/>
  <c r="S13" i="7"/>
  <c r="X13" i="7"/>
  <c r="V13" i="7"/>
  <c r="Y13" i="7"/>
  <c r="S29" i="7"/>
  <c r="V29" i="7"/>
  <c r="V45" i="7"/>
  <c r="Y45" i="7"/>
  <c r="S45" i="7"/>
  <c r="S21" i="6"/>
  <c r="X21" i="6"/>
  <c r="V21" i="6"/>
  <c r="Y21" i="6"/>
  <c r="AD21" i="6"/>
  <c r="Z42" i="6"/>
  <c r="V42" i="6"/>
  <c r="Y42" i="6"/>
  <c r="S42" i="6"/>
  <c r="X42" i="6"/>
  <c r="V37" i="5"/>
  <c r="Y37" i="5"/>
  <c r="S37" i="5"/>
  <c r="V46" i="4"/>
  <c r="Y46" i="4"/>
  <c r="S46" i="4"/>
  <c r="X46" i="4"/>
  <c r="V36" i="4"/>
  <c r="Z36" i="4"/>
  <c r="S36" i="4"/>
  <c r="X36" i="4"/>
  <c r="S34" i="3"/>
  <c r="X34" i="3"/>
  <c r="V34" i="3"/>
  <c r="Y34" i="3"/>
  <c r="Z16" i="2"/>
  <c r="V16" i="2"/>
  <c r="Y16" i="2"/>
  <c r="AD16" i="2"/>
  <c r="AD40" i="6"/>
  <c r="AD38" i="6"/>
  <c r="AD10" i="2"/>
  <c r="AD32" i="9"/>
  <c r="AD16" i="9"/>
  <c r="AD44" i="10"/>
  <c r="AD39" i="10"/>
  <c r="X42" i="10"/>
  <c r="Y31" i="9"/>
  <c r="AD31" i="9"/>
  <c r="X44" i="9"/>
  <c r="X50" i="9"/>
  <c r="Y39" i="9"/>
  <c r="Y52" i="8"/>
  <c r="Y32" i="8"/>
  <c r="Y48" i="8"/>
  <c r="X35" i="6"/>
  <c r="Y23" i="6"/>
  <c r="Y36" i="5"/>
  <c r="Y33" i="4"/>
  <c r="AD33" i="4"/>
  <c r="Y47" i="7"/>
  <c r="Y35" i="6"/>
  <c r="AD35" i="6"/>
  <c r="Y45" i="6"/>
  <c r="X23" i="5"/>
  <c r="X9" i="4"/>
  <c r="Y24" i="5"/>
  <c r="X27" i="4"/>
  <c r="Y26" i="3"/>
  <c r="AD26" i="3"/>
  <c r="Y29" i="6"/>
  <c r="AD29" i="6"/>
  <c r="Y49" i="4"/>
  <c r="X37" i="3"/>
  <c r="Y51" i="3"/>
  <c r="Y33" i="2"/>
  <c r="X38" i="10"/>
  <c r="Y23" i="9"/>
  <c r="Y30" i="5"/>
  <c r="S31" i="3"/>
  <c r="Y23" i="2"/>
  <c r="AD26" i="2"/>
  <c r="Y30" i="2"/>
  <c r="S24" i="10"/>
  <c r="X24" i="10"/>
  <c r="V24" i="10"/>
  <c r="Y24" i="10"/>
  <c r="Z24" i="10"/>
  <c r="AD24" i="10"/>
  <c r="V51" i="10"/>
  <c r="Y51" i="10"/>
  <c r="S51" i="10"/>
  <c r="X51" i="10"/>
  <c r="S13" i="9"/>
  <c r="X13" i="9"/>
  <c r="V13" i="9"/>
  <c r="Y13" i="9"/>
  <c r="Z13" i="9"/>
  <c r="S34" i="9"/>
  <c r="X34" i="9"/>
  <c r="V34" i="9"/>
  <c r="Y34" i="9"/>
  <c r="S52" i="9"/>
  <c r="X52" i="9"/>
  <c r="V52" i="9"/>
  <c r="Y52" i="9"/>
  <c r="S23" i="10"/>
  <c r="X23" i="10"/>
  <c r="V23" i="10"/>
  <c r="S27" i="10"/>
  <c r="X27" i="10"/>
  <c r="V27" i="10"/>
  <c r="S48" i="10"/>
  <c r="X48" i="10"/>
  <c r="V48" i="10"/>
  <c r="Y48" i="10"/>
  <c r="S45" i="10"/>
  <c r="X45" i="10"/>
  <c r="V45" i="10"/>
  <c r="Y45" i="10"/>
  <c r="S53" i="7"/>
  <c r="V53" i="7"/>
  <c r="Y53" i="7"/>
  <c r="Z46" i="8"/>
  <c r="V46" i="8"/>
  <c r="Y46" i="8"/>
  <c r="AD46" i="8"/>
  <c r="S16" i="7"/>
  <c r="X16" i="7"/>
  <c r="V16" i="7"/>
  <c r="Y16" i="7"/>
  <c r="Z16" i="7"/>
  <c r="V32" i="7"/>
  <c r="Y32" i="7"/>
  <c r="Z32" i="7"/>
  <c r="S32" i="7"/>
  <c r="X32" i="7"/>
  <c r="S52" i="7"/>
  <c r="X52" i="7"/>
  <c r="V52" i="7"/>
  <c r="Y52" i="7"/>
  <c r="S26" i="6"/>
  <c r="V26" i="6"/>
  <c r="Z26" i="6"/>
  <c r="V44" i="6"/>
  <c r="S44" i="6"/>
  <c r="X44" i="6"/>
  <c r="V21" i="5"/>
  <c r="Y21" i="5"/>
  <c r="S21" i="5"/>
  <c r="X21" i="5"/>
  <c r="S42" i="5"/>
  <c r="X42" i="5"/>
  <c r="V42" i="5"/>
  <c r="V30" i="4"/>
  <c r="Y30" i="4"/>
  <c r="S30" i="4"/>
  <c r="X30" i="4"/>
  <c r="S48" i="4"/>
  <c r="X48" i="4"/>
  <c r="V48" i="4"/>
  <c r="Y48" i="4"/>
  <c r="V52" i="4"/>
  <c r="Y52" i="4"/>
  <c r="Z52" i="4"/>
  <c r="S52" i="4"/>
  <c r="Z22" i="8"/>
  <c r="V50" i="6"/>
  <c r="Y50" i="6"/>
  <c r="S50" i="6"/>
  <c r="X50" i="6"/>
  <c r="S15" i="2"/>
  <c r="X15" i="2"/>
  <c r="V15" i="2"/>
  <c r="Y15" i="2"/>
  <c r="Z15" i="2"/>
  <c r="AD15" i="2"/>
  <c r="Y34" i="7"/>
  <c r="Y24" i="6"/>
  <c r="AD24" i="6"/>
  <c r="Z50" i="6"/>
  <c r="Z42" i="5"/>
  <c r="S18" i="3"/>
  <c r="X18" i="3"/>
  <c r="V18" i="3"/>
  <c r="Z27" i="10"/>
  <c r="Y36" i="6"/>
  <c r="AD36" i="6"/>
  <c r="Y52" i="6"/>
  <c r="Y42" i="5"/>
  <c r="S38" i="3"/>
  <c r="X38" i="3"/>
  <c r="V38" i="3"/>
  <c r="Y38" i="3"/>
  <c r="AD38" i="3"/>
  <c r="AD26" i="9"/>
  <c r="X53" i="7"/>
  <c r="AD31" i="6"/>
  <c r="Y36" i="4"/>
  <c r="AD36" i="4"/>
  <c r="X29" i="7"/>
  <c r="X52" i="4"/>
  <c r="AA56" i="4"/>
  <c r="AD11" i="4"/>
  <c r="Y25" i="4"/>
  <c r="X54" i="10"/>
  <c r="X30" i="5"/>
  <c r="Y27" i="4"/>
  <c r="Y32" i="2"/>
  <c r="Y25" i="2"/>
  <c r="Y46" i="2"/>
  <c r="AD46" i="2"/>
  <c r="Y47" i="3"/>
  <c r="Y39" i="2"/>
  <c r="AD54" i="2"/>
  <c r="X22" i="2"/>
  <c r="S35" i="10"/>
  <c r="X35" i="10"/>
  <c r="V35" i="10"/>
  <c r="Y35" i="10"/>
  <c r="Z35" i="10"/>
  <c r="S18" i="9"/>
  <c r="X18" i="9"/>
  <c r="V18" i="9"/>
  <c r="Z18" i="9"/>
  <c r="S36" i="9"/>
  <c r="X36" i="9"/>
  <c r="V36" i="9"/>
  <c r="Y36" i="9"/>
  <c r="Z36" i="9"/>
  <c r="S28" i="10"/>
  <c r="X28" i="10"/>
  <c r="V28" i="10"/>
  <c r="Y28" i="10"/>
  <c r="Z28" i="10"/>
  <c r="V11" i="10"/>
  <c r="Y11" i="10"/>
  <c r="S11" i="10"/>
  <c r="X11" i="10"/>
  <c r="S32" i="10"/>
  <c r="X32" i="10"/>
  <c r="Z32" i="10"/>
  <c r="V32" i="10"/>
  <c r="Y32" i="10"/>
  <c r="AD32" i="10"/>
  <c r="S50" i="10"/>
  <c r="X50" i="10"/>
  <c r="V50" i="10"/>
  <c r="Y50" i="10"/>
  <c r="Z50" i="9"/>
  <c r="Z30" i="8"/>
  <c r="V30" i="8"/>
  <c r="V51" i="8"/>
  <c r="S51" i="8"/>
  <c r="X51" i="8"/>
  <c r="S21" i="7"/>
  <c r="X21" i="7"/>
  <c r="V21" i="7"/>
  <c r="Y21" i="7"/>
  <c r="S37" i="7"/>
  <c r="X37" i="7"/>
  <c r="V37" i="7"/>
  <c r="Y37" i="7"/>
  <c r="V28" i="6"/>
  <c r="Y28" i="6"/>
  <c r="S28" i="6"/>
  <c r="S53" i="6"/>
  <c r="V53" i="6"/>
  <c r="Y53" i="6"/>
  <c r="S26" i="5"/>
  <c r="X26" i="5"/>
  <c r="V26" i="5"/>
  <c r="Y26" i="5"/>
  <c r="AD26" i="5"/>
  <c r="V14" i="4"/>
  <c r="Y14" i="4"/>
  <c r="S14" i="4"/>
  <c r="X14" i="4"/>
  <c r="S32" i="4"/>
  <c r="X32" i="4"/>
  <c r="V32" i="4"/>
  <c r="Y32" i="4"/>
  <c r="AD32" i="4"/>
  <c r="X34" i="7"/>
  <c r="AD34" i="7"/>
  <c r="Z52" i="7"/>
  <c r="Y43" i="10"/>
  <c r="AD43" i="10"/>
  <c r="V11" i="8"/>
  <c r="Y11" i="8"/>
  <c r="S11" i="8"/>
  <c r="X11" i="8"/>
  <c r="V45" i="8"/>
  <c r="Y45" i="8"/>
  <c r="S45" i="8"/>
  <c r="X45" i="8"/>
  <c r="V34" i="6"/>
  <c r="S34" i="6"/>
  <c r="Y44" i="6"/>
  <c r="X28" i="6"/>
  <c r="AD28" i="6"/>
  <c r="V42" i="4"/>
  <c r="Y42" i="4"/>
  <c r="S42" i="4"/>
  <c r="X42" i="4"/>
  <c r="V12" i="3"/>
  <c r="Y12" i="3"/>
  <c r="S12" i="3"/>
  <c r="X12" i="3"/>
  <c r="Z34" i="3"/>
  <c r="X13" i="10"/>
  <c r="AD13" i="10"/>
  <c r="X34" i="6"/>
  <c r="Y26" i="6"/>
  <c r="S17" i="2"/>
  <c r="X17" i="2"/>
  <c r="V17" i="2"/>
  <c r="Y17" i="2"/>
  <c r="AD17" i="2"/>
  <c r="Y27" i="10"/>
  <c r="AD27" i="10"/>
  <c r="V31" i="5"/>
  <c r="Y31" i="5"/>
  <c r="S31" i="5"/>
  <c r="X31" i="5"/>
  <c r="Z14" i="10"/>
  <c r="AD41" i="5"/>
  <c r="X18" i="10"/>
  <c r="Y30" i="8"/>
  <c r="Y36" i="8"/>
  <c r="Y40" i="8"/>
  <c r="Y51" i="8"/>
  <c r="X45" i="7"/>
  <c r="AD15" i="6"/>
  <c r="Y29" i="7"/>
  <c r="AD29" i="7"/>
  <c r="X53" i="6"/>
  <c r="X37" i="5"/>
  <c r="X51" i="5"/>
  <c r="Y19" i="5"/>
  <c r="Y43" i="5"/>
  <c r="Y18" i="3"/>
  <c r="X36" i="2"/>
  <c r="S40" i="10"/>
  <c r="X40" i="10"/>
  <c r="V40" i="10"/>
  <c r="Y40" i="10"/>
  <c r="Z40" i="10"/>
  <c r="S20" i="9"/>
  <c r="X20" i="9"/>
  <c r="Z20" i="9"/>
  <c r="V20" i="9"/>
  <c r="Y20" i="9"/>
  <c r="V45" i="9"/>
  <c r="Y45" i="9"/>
  <c r="S45" i="9"/>
  <c r="X45" i="9"/>
  <c r="Z45" i="9"/>
  <c r="S12" i="10"/>
  <c r="X12" i="10"/>
  <c r="V12" i="10"/>
  <c r="Y12" i="10"/>
  <c r="Z12" i="10"/>
  <c r="S16" i="10"/>
  <c r="X16" i="10"/>
  <c r="Z16" i="10"/>
  <c r="V16" i="10"/>
  <c r="Y16" i="10"/>
  <c r="S34" i="10"/>
  <c r="X34" i="10"/>
  <c r="V34" i="10"/>
  <c r="Y34" i="10"/>
  <c r="Z34" i="10"/>
  <c r="Z34" i="9"/>
  <c r="Y18" i="9"/>
  <c r="V46" i="7"/>
  <c r="Y46" i="7"/>
  <c r="Z46" i="7"/>
  <c r="S38" i="8"/>
  <c r="X38" i="8"/>
  <c r="Z38" i="8"/>
  <c r="V38" i="8"/>
  <c r="Y38" i="8"/>
  <c r="Z54" i="8"/>
  <c r="V54" i="8"/>
  <c r="Y54" i="8"/>
  <c r="AD54" i="8"/>
  <c r="S24" i="7"/>
  <c r="X24" i="7"/>
  <c r="Z24" i="7"/>
  <c r="V24" i="7"/>
  <c r="Y24" i="7"/>
  <c r="S40" i="7"/>
  <c r="V40" i="7"/>
  <c r="Y40" i="7"/>
  <c r="Z51" i="10"/>
  <c r="Z48" i="7"/>
  <c r="V11" i="6"/>
  <c r="Y11" i="6"/>
  <c r="S11" i="6"/>
  <c r="X11" i="6"/>
  <c r="S37" i="6"/>
  <c r="X37" i="6"/>
  <c r="V37" i="6"/>
  <c r="Y37" i="6"/>
  <c r="S10" i="5"/>
  <c r="X10" i="5"/>
  <c r="V10" i="5"/>
  <c r="Y10" i="5"/>
  <c r="V53" i="5"/>
  <c r="Y53" i="5"/>
  <c r="S53" i="5"/>
  <c r="X53" i="5"/>
  <c r="AD53" i="5"/>
  <c r="S16" i="4"/>
  <c r="X16" i="4"/>
  <c r="V16" i="4"/>
  <c r="Y16" i="4"/>
  <c r="AD10" i="7"/>
  <c r="V20" i="4"/>
  <c r="Y20" i="4"/>
  <c r="S20" i="4"/>
  <c r="X20" i="4"/>
  <c r="V29" i="8"/>
  <c r="Y29" i="8"/>
  <c r="S29" i="8"/>
  <c r="X29" i="8"/>
  <c r="S18" i="6"/>
  <c r="X18" i="6"/>
  <c r="V18" i="6"/>
  <c r="Y18" i="6"/>
  <c r="X32" i="6"/>
  <c r="Z44" i="6"/>
  <c r="V10" i="4"/>
  <c r="Y10" i="4"/>
  <c r="S10" i="4"/>
  <c r="X10" i="4"/>
  <c r="AD10" i="4"/>
  <c r="Y23" i="10"/>
  <c r="Y36" i="7"/>
  <c r="AD36" i="7"/>
  <c r="Y34" i="6"/>
  <c r="S38" i="5"/>
  <c r="X38" i="5"/>
  <c r="V38" i="5"/>
  <c r="Y38" i="5"/>
  <c r="S24" i="4"/>
  <c r="X24" i="4"/>
  <c r="V24" i="4"/>
  <c r="Y24" i="4"/>
  <c r="AD24" i="4"/>
  <c r="Z20" i="4"/>
  <c r="S50" i="3"/>
  <c r="X50" i="3"/>
  <c r="V50" i="3"/>
  <c r="Y50" i="3"/>
  <c r="S54" i="3"/>
  <c r="X54" i="3"/>
  <c r="V54" i="3"/>
  <c r="Y54" i="3"/>
  <c r="S14" i="2"/>
  <c r="X14" i="2"/>
  <c r="V14" i="2"/>
  <c r="Y14" i="2"/>
  <c r="Z14" i="2"/>
  <c r="X40" i="7"/>
  <c r="AD40" i="7"/>
  <c r="X26" i="6"/>
  <c r="AD26" i="6"/>
  <c r="S22" i="3"/>
  <c r="X22" i="3"/>
  <c r="Z22" i="3"/>
  <c r="V22" i="3"/>
  <c r="Y22" i="3"/>
  <c r="Y48" i="7"/>
  <c r="AD48" i="7"/>
  <c r="Z31" i="5"/>
  <c r="AD9" i="3"/>
  <c r="AD23" i="4"/>
  <c r="AD47" i="9"/>
  <c r="AD42" i="8"/>
  <c r="AD24" i="8"/>
  <c r="AD41" i="6"/>
  <c r="AD53" i="2"/>
  <c r="AD40" i="5"/>
  <c r="AD20" i="2"/>
  <c r="AD36" i="10"/>
  <c r="AD54" i="4"/>
  <c r="AD47" i="3"/>
  <c r="AD14" i="8"/>
  <c r="S25" i="7"/>
  <c r="X25" i="7"/>
  <c r="V25" i="7"/>
  <c r="Y25" i="7"/>
  <c r="Z25" i="7"/>
  <c r="S13" i="4"/>
  <c r="X13" i="4"/>
  <c r="V13" i="4"/>
  <c r="Y13" i="4"/>
  <c r="Z13" i="4"/>
  <c r="Z45" i="4"/>
  <c r="X35" i="3"/>
  <c r="AD20" i="3"/>
  <c r="AD52" i="3"/>
  <c r="AD49" i="2"/>
  <c r="AD41" i="9"/>
  <c r="AD25" i="9"/>
  <c r="AD43" i="9"/>
  <c r="AD27" i="9"/>
  <c r="AD11" i="9"/>
  <c r="AD53" i="8"/>
  <c r="AD37" i="8"/>
  <c r="AD21" i="8"/>
  <c r="AD52" i="8"/>
  <c r="AD36" i="8"/>
  <c r="AD20" i="8"/>
  <c r="AD15" i="8"/>
  <c r="AD53" i="7"/>
  <c r="AD21" i="7"/>
  <c r="AD35" i="7"/>
  <c r="AD52" i="6"/>
  <c r="AD20" i="6"/>
  <c r="AD17" i="3"/>
  <c r="AD33" i="3"/>
  <c r="AD49" i="3"/>
  <c r="AD23" i="2"/>
  <c r="AD54" i="5"/>
  <c r="AD22" i="5"/>
  <c r="AD52" i="5"/>
  <c r="AD36" i="5"/>
  <c r="AD20" i="5"/>
  <c r="AD14" i="3"/>
  <c r="AD30" i="3"/>
  <c r="AD46" i="3"/>
  <c r="AD38" i="2"/>
  <c r="AD45" i="2"/>
  <c r="AD10" i="10"/>
  <c r="AD49" i="10"/>
  <c r="AD33" i="10"/>
  <c r="AD17" i="10"/>
  <c r="AD48" i="10"/>
  <c r="AD50" i="4"/>
  <c r="AD49" i="4"/>
  <c r="AD17" i="4"/>
  <c r="AD35" i="3"/>
  <c r="AD30" i="2"/>
  <c r="AD38" i="9"/>
  <c r="AD18" i="8"/>
  <c r="Y44" i="9"/>
  <c r="AD46" i="9"/>
  <c r="AD22" i="8"/>
  <c r="AA56" i="8"/>
  <c r="V13" i="8"/>
  <c r="Y13" i="8"/>
  <c r="S13" i="8"/>
  <c r="X13" i="8"/>
  <c r="X32" i="8"/>
  <c r="X48" i="8"/>
  <c r="V33" i="7"/>
  <c r="Y33" i="7"/>
  <c r="S33" i="7"/>
  <c r="X33" i="7"/>
  <c r="AD33" i="7"/>
  <c r="X47" i="7"/>
  <c r="AD47" i="7"/>
  <c r="AD14" i="7"/>
  <c r="Z49" i="7"/>
  <c r="Z56" i="7"/>
  <c r="AA56" i="6"/>
  <c r="X9" i="5"/>
  <c r="Y15" i="5"/>
  <c r="AA56" i="5"/>
  <c r="AD27" i="5"/>
  <c r="S21" i="4"/>
  <c r="X21" i="4"/>
  <c r="V21" i="4"/>
  <c r="Y21" i="4"/>
  <c r="S53" i="4"/>
  <c r="X53" i="4"/>
  <c r="V53" i="4"/>
  <c r="Y53" i="4"/>
  <c r="AD31" i="4"/>
  <c r="X44" i="3"/>
  <c r="AD44" i="3"/>
  <c r="AA56" i="2"/>
  <c r="Y27" i="3"/>
  <c r="AD27" i="3"/>
  <c r="Y43" i="3"/>
  <c r="Z56" i="2"/>
  <c r="X13" i="3"/>
  <c r="AD13" i="3"/>
  <c r="X19" i="4"/>
  <c r="AD19" i="4"/>
  <c r="Z56" i="3"/>
  <c r="X15" i="3"/>
  <c r="X31" i="3"/>
  <c r="Y34" i="2"/>
  <c r="X52" i="10"/>
  <c r="Z53" i="4"/>
  <c r="AD40" i="3"/>
  <c r="AD39" i="2"/>
  <c r="AD42" i="2"/>
  <c r="AD41" i="8"/>
  <c r="AD40" i="8"/>
  <c r="AD25" i="6"/>
  <c r="AD45" i="3"/>
  <c r="AD27" i="2"/>
  <c r="AD42" i="3"/>
  <c r="AD21" i="10"/>
  <c r="AD31" i="10"/>
  <c r="AD15" i="3"/>
  <c r="AD21" i="2"/>
  <c r="AD41" i="2"/>
  <c r="AD50" i="9"/>
  <c r="V35" i="8"/>
  <c r="Y35" i="8"/>
  <c r="S35" i="8"/>
  <c r="X35" i="8"/>
  <c r="AD39" i="6"/>
  <c r="AD24" i="3"/>
  <c r="AD35" i="5"/>
  <c r="AA56" i="3"/>
  <c r="AD36" i="3"/>
  <c r="AD53" i="9"/>
  <c r="AD37" i="9"/>
  <c r="AD21" i="9"/>
  <c r="AD39" i="9"/>
  <c r="AD23" i="9"/>
  <c r="AD10" i="8"/>
  <c r="AD49" i="8"/>
  <c r="AD33" i="8"/>
  <c r="AD17" i="8"/>
  <c r="AD48" i="8"/>
  <c r="AD32" i="8"/>
  <c r="AD16" i="8"/>
  <c r="AD31" i="7"/>
  <c r="AD15" i="7"/>
  <c r="AD49" i="6"/>
  <c r="AD33" i="6"/>
  <c r="AD17" i="6"/>
  <c r="AD32" i="6"/>
  <c r="AD16" i="6"/>
  <c r="AD21" i="3"/>
  <c r="AD37" i="3"/>
  <c r="AD53" i="3"/>
  <c r="AD36" i="2"/>
  <c r="AD43" i="2"/>
  <c r="AD34" i="5"/>
  <c r="AD18" i="5"/>
  <c r="AD49" i="5"/>
  <c r="AD33" i="5"/>
  <c r="AD17" i="5"/>
  <c r="AD48" i="5"/>
  <c r="AD32" i="5"/>
  <c r="AD16" i="5"/>
  <c r="AD18" i="3"/>
  <c r="AD50" i="3"/>
  <c r="AD28" i="2"/>
  <c r="AD31" i="2"/>
  <c r="AD54" i="10"/>
  <c r="AD29" i="10"/>
  <c r="AD27" i="6"/>
  <c r="AD30" i="4"/>
  <c r="AD14" i="4"/>
  <c r="AD44" i="4"/>
  <c r="AD12" i="4"/>
  <c r="AD23" i="3"/>
  <c r="AD33" i="2"/>
  <c r="AD22" i="2"/>
  <c r="AD11" i="2"/>
  <c r="X10" i="9"/>
  <c r="AD10" i="9"/>
  <c r="V19" i="8"/>
  <c r="Y19" i="8"/>
  <c r="S19" i="8"/>
  <c r="X19" i="8"/>
  <c r="V9" i="8"/>
  <c r="Y9" i="8"/>
  <c r="S9" i="8"/>
  <c r="X9" i="8"/>
  <c r="V41" i="7"/>
  <c r="S41" i="7"/>
  <c r="X41" i="7"/>
  <c r="AD54" i="7"/>
  <c r="X23" i="6"/>
  <c r="Y41" i="7"/>
  <c r="AD43" i="6"/>
  <c r="X10" i="6"/>
  <c r="X13" i="6"/>
  <c r="AD19" i="6"/>
  <c r="AD51" i="6"/>
  <c r="AD43" i="5"/>
  <c r="Z56" i="5"/>
  <c r="X29" i="5"/>
  <c r="AD29" i="5"/>
  <c r="X39" i="5"/>
  <c r="AD15" i="4"/>
  <c r="X12" i="5"/>
  <c r="AD12" i="5"/>
  <c r="S29" i="4"/>
  <c r="X29" i="4"/>
  <c r="V29" i="4"/>
  <c r="Y29" i="4"/>
  <c r="AD47" i="4"/>
  <c r="X20" i="10"/>
  <c r="AD52" i="2"/>
  <c r="X25" i="5"/>
  <c r="X46" i="5"/>
  <c r="AD46" i="5"/>
  <c r="AD51" i="5"/>
  <c r="X25" i="3"/>
  <c r="AD25" i="3"/>
  <c r="X41" i="3"/>
  <c r="AD41" i="3"/>
  <c r="Y11" i="3"/>
  <c r="AD11" i="3"/>
  <c r="X19" i="3"/>
  <c r="AD19" i="3"/>
  <c r="AD12" i="2"/>
  <c r="AD29" i="2"/>
  <c r="AD34" i="2"/>
  <c r="AD40" i="2"/>
  <c r="AD29" i="3"/>
  <c r="AD25" i="5"/>
  <c r="AD24" i="5"/>
  <c r="AD19" i="2"/>
  <c r="AD52" i="10"/>
  <c r="AD15" i="10"/>
  <c r="AD52" i="4"/>
  <c r="AD31" i="3"/>
  <c r="AD25" i="2"/>
  <c r="S45" i="4"/>
  <c r="X45" i="4"/>
  <c r="V45" i="4"/>
  <c r="Y45" i="4"/>
  <c r="AD39" i="4"/>
  <c r="AD28" i="3"/>
  <c r="AD49" i="9"/>
  <c r="AD33" i="9"/>
  <c r="AD44" i="9"/>
  <c r="AD28" i="9"/>
  <c r="AD51" i="9"/>
  <c r="AD19" i="9"/>
  <c r="AD26" i="8"/>
  <c r="AD45" i="8"/>
  <c r="AD29" i="8"/>
  <c r="AD44" i="8"/>
  <c r="AD28" i="8"/>
  <c r="AD12" i="8"/>
  <c r="AD34" i="8"/>
  <c r="AD45" i="7"/>
  <c r="AD13" i="7"/>
  <c r="AD12" i="7"/>
  <c r="AD27" i="7"/>
  <c r="AD11" i="7"/>
  <c r="AD45" i="6"/>
  <c r="AD13" i="6"/>
  <c r="AD12" i="6"/>
  <c r="AD32" i="2"/>
  <c r="AD14" i="5"/>
  <c r="AD45" i="5"/>
  <c r="AD13" i="5"/>
  <c r="AD44" i="5"/>
  <c r="AD28" i="5"/>
  <c r="AD44" i="2"/>
  <c r="AD38" i="10"/>
  <c r="AD18" i="10"/>
  <c r="AD41" i="10"/>
  <c r="AD25" i="10"/>
  <c r="AD40" i="10"/>
  <c r="AD39" i="5"/>
  <c r="AD42" i="4"/>
  <c r="AD26" i="4"/>
  <c r="AD41" i="4"/>
  <c r="AD40" i="4"/>
  <c r="AD43" i="3"/>
  <c r="AD24" i="2"/>
  <c r="AD37" i="2"/>
  <c r="AD42" i="9"/>
  <c r="Z27" i="8"/>
  <c r="V27" i="8"/>
  <c r="Y27" i="8"/>
  <c r="S27" i="8"/>
  <c r="X27" i="8"/>
  <c r="AD30" i="8"/>
  <c r="AD38" i="8"/>
  <c r="V23" i="8"/>
  <c r="Y23" i="8"/>
  <c r="S23" i="8"/>
  <c r="X23" i="8"/>
  <c r="V31" i="8"/>
  <c r="Y31" i="8"/>
  <c r="S31" i="8"/>
  <c r="X31" i="8"/>
  <c r="V39" i="8"/>
  <c r="Y39" i="8"/>
  <c r="S39" i="8"/>
  <c r="X39" i="8"/>
  <c r="V47" i="8"/>
  <c r="Y47" i="8"/>
  <c r="S47" i="8"/>
  <c r="X47" i="8"/>
  <c r="S17" i="7"/>
  <c r="X17" i="7"/>
  <c r="V17" i="7"/>
  <c r="V49" i="7"/>
  <c r="Y49" i="7"/>
  <c r="S49" i="7"/>
  <c r="X49" i="7"/>
  <c r="Z23" i="8"/>
  <c r="Z56" i="8"/>
  <c r="Y17" i="7"/>
  <c r="AD46" i="7"/>
  <c r="AD43" i="7"/>
  <c r="AD51" i="7"/>
  <c r="AD23" i="5"/>
  <c r="X25" i="4"/>
  <c r="AD25" i="4"/>
  <c r="X11" i="5"/>
  <c r="AD11" i="5"/>
  <c r="S37" i="4"/>
  <c r="X37" i="4"/>
  <c r="V37" i="4"/>
  <c r="Y37" i="4"/>
  <c r="AD27" i="4"/>
  <c r="X39" i="3"/>
  <c r="AD39" i="3"/>
  <c r="AD47" i="6"/>
  <c r="AD16" i="3"/>
  <c r="AD32" i="3"/>
  <c r="AD48" i="3"/>
  <c r="X51" i="3"/>
  <c r="AD51" i="3"/>
  <c r="AD19" i="5"/>
  <c r="X35" i="4"/>
  <c r="AD35" i="4"/>
  <c r="S18" i="2"/>
  <c r="X18" i="2"/>
  <c r="X56" i="2"/>
  <c r="V18" i="2"/>
  <c r="Y18" i="2"/>
  <c r="Y50" i="2"/>
  <c r="AD35" i="2"/>
  <c r="AD47" i="2"/>
  <c r="AB56" i="10"/>
  <c r="AD9" i="10"/>
  <c r="AD9" i="4"/>
  <c r="AB56" i="4"/>
  <c r="AB56" i="8"/>
  <c r="AD9" i="8"/>
  <c r="AD9" i="7"/>
  <c r="AB56" i="7"/>
  <c r="AD9" i="6"/>
  <c r="AB56" i="6"/>
  <c r="AB56" i="5"/>
  <c r="AB56" i="2"/>
  <c r="AD9" i="2"/>
  <c r="AB56" i="9"/>
  <c r="AD9" i="9"/>
  <c r="AB56" i="3"/>
  <c r="AD40" i="9"/>
  <c r="AD38" i="4"/>
  <c r="AD18" i="6"/>
  <c r="AD46" i="4"/>
  <c r="AD42" i="6"/>
  <c r="AD43" i="8"/>
  <c r="AD45" i="4"/>
  <c r="AD25" i="7"/>
  <c r="AD16" i="10"/>
  <c r="AD44" i="6"/>
  <c r="AD53" i="6"/>
  <c r="Z56" i="6"/>
  <c r="Z56" i="9"/>
  <c r="AD51" i="10"/>
  <c r="AD30" i="5"/>
  <c r="AD42" i="10"/>
  <c r="AD22" i="3"/>
  <c r="AD38" i="5"/>
  <c r="AD16" i="4"/>
  <c r="AD21" i="5"/>
  <c r="AD34" i="3"/>
  <c r="AD37" i="5"/>
  <c r="AD20" i="4"/>
  <c r="AD30" i="10"/>
  <c r="Y56" i="10"/>
  <c r="AD12" i="10"/>
  <c r="AD35" i="10"/>
  <c r="AD45" i="10"/>
  <c r="AD34" i="10"/>
  <c r="AD50" i="10"/>
  <c r="AD11" i="10"/>
  <c r="AD28" i="10"/>
  <c r="AD23" i="10"/>
  <c r="AD13" i="9"/>
  <c r="AD52" i="9"/>
  <c r="AD51" i="8"/>
  <c r="AD19" i="8"/>
  <c r="AD52" i="7"/>
  <c r="AD24" i="7"/>
  <c r="AD37" i="7"/>
  <c r="AD32" i="7"/>
  <c r="AD16" i="7"/>
  <c r="AD37" i="6"/>
  <c r="AD50" i="6"/>
  <c r="AD23" i="6"/>
  <c r="Y56" i="6"/>
  <c r="AD34" i="6"/>
  <c r="AD31" i="5"/>
  <c r="AD10" i="5"/>
  <c r="AD42" i="5"/>
  <c r="AD48" i="4"/>
  <c r="AD12" i="3"/>
  <c r="AD54" i="3"/>
  <c r="AD55" i="3"/>
  <c r="AD14" i="2"/>
  <c r="AD45" i="9"/>
  <c r="X56" i="9"/>
  <c r="AD20" i="9"/>
  <c r="AD11" i="6"/>
  <c r="AD11" i="8"/>
  <c r="AD36" i="9"/>
  <c r="AD18" i="9"/>
  <c r="AD29" i="9"/>
  <c r="AD34" i="9"/>
  <c r="AD55" i="9"/>
  <c r="AD37" i="4"/>
  <c r="AD49" i="7"/>
  <c r="X56" i="6"/>
  <c r="AD13" i="8"/>
  <c r="Z56" i="4"/>
  <c r="X56" i="10"/>
  <c r="Y56" i="5"/>
  <c r="Y56" i="9"/>
  <c r="Y56" i="2"/>
  <c r="AD56" i="2"/>
  <c r="AD17" i="7"/>
  <c r="AD18" i="2"/>
  <c r="X56" i="7"/>
  <c r="Y56" i="3"/>
  <c r="AD41" i="7"/>
  <c r="AD53" i="4"/>
  <c r="Z56" i="10"/>
  <c r="AD14" i="10"/>
  <c r="Y56" i="7"/>
  <c r="AD56" i="7"/>
  <c r="AD39" i="8"/>
  <c r="AD23" i="8"/>
  <c r="AD27" i="8"/>
  <c r="AD29" i="4"/>
  <c r="Y56" i="4"/>
  <c r="AD21" i="4"/>
  <c r="AD47" i="8"/>
  <c r="AD31" i="8"/>
  <c r="AD35" i="8"/>
  <c r="X56" i="5"/>
  <c r="AD50" i="2"/>
  <c r="AD13" i="4"/>
  <c r="AD10" i="6"/>
  <c r="AD15" i="5"/>
  <c r="Y56" i="8"/>
  <c r="X56" i="4"/>
  <c r="X56" i="3"/>
  <c r="AD56" i="9"/>
  <c r="AD9" i="5"/>
  <c r="X56" i="8"/>
  <c r="AD20" i="10"/>
  <c r="AD55" i="5"/>
  <c r="AD56" i="6"/>
  <c r="AD56" i="3"/>
  <c r="AD55" i="7"/>
  <c r="AD56" i="10"/>
  <c r="AD55" i="10"/>
  <c r="AD56" i="8"/>
  <c r="AD55" i="8"/>
  <c r="AD55" i="6"/>
  <c r="AD56" i="5"/>
  <c r="AD56" i="4"/>
  <c r="AD55" i="4"/>
  <c r="AD55" i="2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<sst xmlns="http://schemas.openxmlformats.org/spreadsheetml/2006/main" count="882" uniqueCount="90">
  <si>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</si>
  <si>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</si>
  <si>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</si>
  <si>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</si>
  <si>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</si>
  <si>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</si>
  <si>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</si>
  <si>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</si>
  <si>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</si>
  <si>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</si>
  <si>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</si>
  <si>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</si>
  <si>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</si>
  <si>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</si>
  <si>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</si>
  <si>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</si>
  <si>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</si>
  <si>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</si>
  <si>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</si>
  <si>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</si>
  <si>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</si>
  <si>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</si>
  <si>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</si>
  <si>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</si>
  <si>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</si>
  <si>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</si>
  <si>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</si>
  <si>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</si>
  <si>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</si>
  <si>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</si>
  <si>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</si>
  <si>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</si>
  <si>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</si>
  <si>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</si>
  <si>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</si>
  <si>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</si>
  <si>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</si>
  <si>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</si>
  <si>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</si>
  <si>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</si>
  <si>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</si>
  <si>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</si>
  <si>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</si>
  <si>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</si>
  <si>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</si>
  <si>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</si>
  <si>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</si>
  <si>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</si>
  <si>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</si>
  <si>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</si>
  <si>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</si>
  <si>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</si>
  <si>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</si>
  <si>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</si>
  <si>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</si>
  <si>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</si>
  <si>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</si>
  <si>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</si>
  <si>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</si>
  <si>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</si>
  <si>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</si>
  <si>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</si>
  <si>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</si>
  <si>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</si>
  <si>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</si>
  <si>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</si>
  <si>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</si>
  <si>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</si>
  <si>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</si>
  <si>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</si>
  <si>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</si>
  <si>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</si>
  <si>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</si>
  <si>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</si>
  <si>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</si>
  <si>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</si>
  <si>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</si>
  <si>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</si>
  <si>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</si>
  <si>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</si>
  <si>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</si>
  <si>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</si>
  <si>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</si>
  <si>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</si>
  <si>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</si>
  <si>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</si>
  <si>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</si>
  <si>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</si>
  <si>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</si>
  <si>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7'/Nutzer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</si>
</sst>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  <sheetName val="W'rate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3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8"/>
      <c r="L1" s="138"/>
      <c r="N1" s="138"/>
      <c r="Q1" s="138"/>
      <c r="R1" s="24"/>
      <c r="S1" s="24"/>
      <c r="T1" s="138"/>
      <c r="U1" s="24"/>
      <c r="V1" s="24"/>
      <c r="W1" s="138"/>
      <c r="AE1" s="118"/>
    </row>
    <row r="2" spans="1:36" ht="14.4" customHeight="1" thickBot="1" x14ac:dyDescent="0.35">
      <c r="B2" s="119" t="s">
        <v>0</v>
      </c>
      <c r="C2" s="120"/>
      <c r="D2" s="121"/>
      <c r="F2" s="118"/>
      <c r="G2" s="118"/>
      <c r="H2" s="139"/>
      <c r="K2" s="2"/>
      <c r="L2" s="139"/>
      <c r="O2" s="86" t="s">
        <v>55</v>
      </c>
      <c r="P2" s="87"/>
      <c r="Q2" s="139"/>
      <c r="R2" s="24"/>
      <c r="S2" s="24"/>
      <c r="T2" s="139"/>
      <c r="U2" s="24"/>
      <c r="V2" s="24"/>
      <c r="W2" s="139"/>
      <c r="Y2" s="125" t="s">
        <v>71</v>
      </c>
      <c r="Z2" s="126"/>
      <c r="AA2" s="127"/>
      <c r="AB2" s="8"/>
      <c r="AC2" s="8"/>
      <c r="AE2" s="118"/>
    </row>
    <row r="3" spans="1:36" ht="14.4" customHeight="1" thickBot="1" x14ac:dyDescent="0.35">
      <c r="B3" s="122"/>
      <c r="C3" s="123"/>
      <c r="D3" s="124"/>
      <c r="F3" s="118"/>
      <c r="G3" s="118"/>
      <c r="H3" s="139"/>
      <c r="K3" s="2"/>
      <c r="L3" s="139"/>
      <c r="O3" s="134" t="s">
        <v>72</v>
      </c>
      <c r="P3" s="135"/>
      <c r="Q3" s="139"/>
      <c r="R3" s="24"/>
      <c r="S3" s="24"/>
      <c r="T3" s="139"/>
      <c r="U3" s="24"/>
      <c r="V3" s="24"/>
      <c r="W3" s="139"/>
      <c r="Y3" s="128"/>
      <c r="Z3" s="129"/>
      <c r="AA3" s="130"/>
      <c r="AB3" s="8"/>
      <c r="AC3" s="8"/>
      <c r="AE3" s="118"/>
      <c r="AF3" s="96" t="s">
        <v>58</v>
      </c>
      <c r="AG3" s="97"/>
      <c r="AH3" s="98"/>
    </row>
    <row r="4" spans="1:36" ht="14.4" customHeight="1" thickBot="1" x14ac:dyDescent="0.35">
      <c r="H4" s="139"/>
      <c r="K4" s="2"/>
      <c r="L4" s="139"/>
      <c r="O4" s="136"/>
      <c r="P4" s="137"/>
      <c r="Q4" s="139"/>
      <c r="R4" s="24"/>
      <c r="S4" s="24"/>
      <c r="T4" s="139"/>
      <c r="U4" s="24"/>
      <c r="V4" s="24"/>
      <c r="W4" s="139"/>
      <c r="Y4" s="131"/>
      <c r="Z4" s="132"/>
      <c r="AA4" s="133"/>
      <c r="AB4" s="8"/>
      <c r="AC4" s="8"/>
      <c r="AE4" s="118"/>
      <c r="AF4" s="99"/>
      <c r="AG4" s="100"/>
      <c r="AH4" s="101"/>
    </row>
    <row r="5" spans="1:36" ht="14.4" customHeight="1" thickBot="1" x14ac:dyDescent="0.35">
      <c r="D5" s="102" t="s">
        <v>2</v>
      </c>
      <c r="E5" s="103"/>
      <c r="H5" s="139"/>
      <c r="I5" s="102" t="s">
        <v>7</v>
      </c>
      <c r="J5" s="106"/>
      <c r="K5" s="103"/>
      <c r="L5" s="139"/>
      <c r="M5" s="106" t="s">
        <v>3</v>
      </c>
      <c r="O5" s="108"/>
      <c r="P5" s="109"/>
      <c r="Q5" s="139"/>
      <c r="R5" s="106" t="s">
        <v>20</v>
      </c>
      <c r="S5" s="103"/>
      <c r="T5" s="139"/>
      <c r="U5" s="102" t="s">
        <v>29</v>
      </c>
      <c r="V5" s="103"/>
      <c r="W5" s="139"/>
      <c r="AE5" s="118"/>
    </row>
    <row r="6" spans="1:36" ht="14.4" customHeight="1" thickBot="1" x14ac:dyDescent="0.35">
      <c r="D6" s="104"/>
      <c r="E6" s="105"/>
      <c r="H6" s="139"/>
      <c r="I6" s="104"/>
      <c r="J6" s="107"/>
      <c r="K6" s="105"/>
      <c r="L6" s="139"/>
      <c r="M6" s="107"/>
      <c r="O6" s="110"/>
      <c r="P6" s="111"/>
      <c r="Q6" s="139"/>
      <c r="R6" s="107"/>
      <c r="S6" s="105"/>
      <c r="T6" s="139"/>
      <c r="U6" s="104"/>
      <c r="V6" s="105"/>
      <c r="W6" s="139"/>
      <c r="AE6" s="118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1" t="s">
        <v>5</v>
      </c>
      <c r="C7" s="141"/>
      <c r="D7" s="114" t="s">
        <v>4</v>
      </c>
      <c r="E7" s="114"/>
      <c r="F7" s="115" t="s">
        <v>6</v>
      </c>
      <c r="G7" s="115"/>
      <c r="H7" s="139"/>
      <c r="I7" s="69" t="s">
        <v>70</v>
      </c>
      <c r="J7" s="14" t="s">
        <v>69</v>
      </c>
      <c r="K7" s="20" t="s">
        <v>68</v>
      </c>
      <c r="L7" s="139"/>
      <c r="M7" s="1" t="s">
        <v>8</v>
      </c>
      <c r="O7" s="112"/>
      <c r="P7" s="113"/>
      <c r="Q7" s="139"/>
      <c r="R7" s="24"/>
      <c r="S7" s="24"/>
      <c r="T7" s="139"/>
      <c r="U7" s="24"/>
      <c r="V7" s="24"/>
      <c r="W7" s="139"/>
      <c r="X7" s="3" t="s">
        <v>9</v>
      </c>
      <c r="Y7" s="32" t="s">
        <v>10</v>
      </c>
      <c r="Z7" s="3" t="s">
        <v>11</v>
      </c>
      <c r="AA7" s="3" t="s">
        <v>12</v>
      </c>
      <c r="AB7" s="3" t="s">
        <v>13</v>
      </c>
      <c r="AD7" s="116" t="s">
        <v>56</v>
      </c>
      <c r="AE7" s="118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39"/>
      <c r="I8" s="70"/>
      <c r="J8" s="7"/>
      <c r="K8" s="18"/>
      <c r="L8" s="139"/>
      <c r="M8" s="21"/>
      <c r="O8" s="30"/>
      <c r="P8" s="34"/>
      <c r="Q8" s="139"/>
      <c r="R8" s="27"/>
      <c r="S8" s="32"/>
      <c r="T8" s="139"/>
      <c r="U8" s="27"/>
      <c r="V8" s="32"/>
      <c r="W8" s="139"/>
      <c r="X8" s="37"/>
      <c r="Y8" s="10"/>
      <c r="Z8" s="36"/>
      <c r="AA8" s="36"/>
      <c r="AB8" s="36"/>
      <c r="AD8" s="117"/>
      <c r="AE8" s="118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39"/>
      <c r="I9" s="155">
        <f>'[2]Szenario 1'!$F9</f>
        <v>7</v>
      </c>
      <c r="J9" s="156">
        <f>'[2]Szenario 2'!$F9</f>
        <v>16</v>
      </c>
      <c r="K9" s="157">
        <f>'[2]Szenario 3'!$F9</f>
        <v>25</v>
      </c>
      <c r="L9" s="139"/>
      <c r="M9" s="22">
        <f>'[3]E-Auto'!$E7*(1/100)</f>
        <v>1.6900000000000001E-3</v>
      </c>
      <c r="O9" s="31">
        <f>B9</f>
        <v>11962.885</v>
      </c>
      <c r="P9" s="35">
        <f>C9+(I9)</f>
        <v>1245.6371128999999</v>
      </c>
      <c r="Q9" s="139"/>
      <c r="R9" s="28">
        <f>IF(O9&lt;$AG$18,1,2)</f>
        <v>1</v>
      </c>
      <c r="S9" s="33">
        <f>IF(P9&lt;$AG$10,1,2)</f>
        <v>1</v>
      </c>
      <c r="T9" s="139"/>
      <c r="U9" s="39">
        <f>($AI$15/$AG$20)*(1+0.15*(O9/$AG$18)^4)+$AH$33</f>
        <v>0.11934344723399895</v>
      </c>
      <c r="V9" s="33">
        <f>($AI$7/$AG$12)*(1+0.15*(P9/$AG$10)^4)+$AH$32</f>
        <v>2.6666666731492762E-3</v>
      </c>
      <c r="W9" s="139"/>
      <c r="X9" s="24">
        <f>($AG$7*$AG$8*S9*$AG$24+$AG$15*$AG$16*R9*$AG$24)</f>
        <v>3600</v>
      </c>
      <c r="Y9" s="41">
        <f>(O9*U9*$AG$30+P9*V9*$AG$29)*365</f>
        <v>16449194.847557239</v>
      </c>
      <c r="Z9" s="41">
        <f>(O9*$AI$15*$AG$37+P9*$AI$7*$AG$36)*365</f>
        <v>249977.25995450199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8014.280916045871</v>
      </c>
      <c r="AD9" s="40">
        <f>SUM(X9:AB9)</f>
        <v>16728022.243899098</v>
      </c>
      <c r="AE9" s="118"/>
      <c r="AF9" s="92" t="s">
        <v>15</v>
      </c>
      <c r="AG9" s="15"/>
      <c r="AH9" s="95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39"/>
      <c r="I10" s="158">
        <f>'[2]Szenario 1'!$F10</f>
        <v>7</v>
      </c>
      <c r="J10" s="159">
        <f>'[2]Szenario 2'!$F10</f>
        <v>16</v>
      </c>
      <c r="K10" s="160">
        <f>'[2]Szenario 3'!$F10</f>
        <v>25</v>
      </c>
      <c r="L10" s="139"/>
      <c r="M10" s="23">
        <f>'[3]E-Auto'!$E8*(1/100)</f>
        <v>2.3700000000000001E-3</v>
      </c>
      <c r="O10" s="31">
        <f>B10</f>
        <v>12023</v>
      </c>
      <c r="P10" s="35">
        <f t="shared" ref="P10:P53" si="0">C10+(I10)</f>
        <v>1251.86142</v>
      </c>
      <c r="Q10" s="139"/>
      <c r="R10" s="28">
        <f t="shared" ref="R10:R54" si="1">IF(O10&lt;$AG$18,1,2)</f>
        <v>1</v>
      </c>
      <c r="S10" s="33">
        <f t="shared" ref="S10:S54" si="2">IF(P10&lt;$AG$10,1,2)</f>
        <v>1</v>
      </c>
      <c r="T10" s="139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2.6666666732798215E-3</v>
      </c>
      <c r="W10" s="139"/>
      <c r="X10" s="24">
        <f t="shared" ref="X10:X12" si="5">($AG$7*$AG$8*S10*$AG$24+$AG$15*$AG$16*R10*$AG$24)</f>
        <v>3600</v>
      </c>
      <c r="Y10" s="41">
        <f t="shared" ref="Y10:Y54" si="6">(O10*U10*$AG$30+P10*V10*$AG$29)*365</f>
        <v>16531881.776477873</v>
      </c>
      <c r="Z10" s="41">
        <f t="shared" ref="Z10:Z54" si="7">(O10*$AI$15*$AG$37+P10*$AI$7*$AG$36)*365</f>
        <v>251233.27301960002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8054.4578979522985</v>
      </c>
      <c r="AD10" s="40">
        <f t="shared" ref="AD10:AD46" si="10">SUM(X10:AB10)</f>
        <v>16812083.739066053</v>
      </c>
      <c r="AE10" s="118"/>
      <c r="AF10" s="93"/>
      <c r="AG10" s="16">
        <v>110400</v>
      </c>
      <c r="AH10" s="95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39"/>
      <c r="I11" s="158">
        <f>'[2]Szenario 1'!$F11</f>
        <v>7</v>
      </c>
      <c r="J11" s="159">
        <f>'[2]Szenario 2'!$F11</f>
        <v>16</v>
      </c>
      <c r="K11" s="160">
        <f>'[2]Szenario 3'!$F11</f>
        <v>25</v>
      </c>
      <c r="L11" s="139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0"/>
        <v>1258.0857271</v>
      </c>
      <c r="Q11" s="139"/>
      <c r="R11" s="28">
        <f t="shared" si="1"/>
        <v>1</v>
      </c>
      <c r="S11" s="33">
        <f t="shared" si="2"/>
        <v>1</v>
      </c>
      <c r="T11" s="139"/>
      <c r="U11" s="39">
        <f t="shared" si="3"/>
        <v>0.11934385999362417</v>
      </c>
      <c r="V11" s="33">
        <f t="shared" si="4"/>
        <v>2.6666666734123296E-3</v>
      </c>
      <c r="W11" s="139"/>
      <c r="X11" s="24">
        <f t="shared" si="5"/>
        <v>3600</v>
      </c>
      <c r="Y11" s="41">
        <f t="shared" si="6"/>
        <v>16614569.419062411</v>
      </c>
      <c r="Z11" s="41">
        <f t="shared" si="7"/>
        <v>252489.28608469796</v>
      </c>
      <c r="AA11" s="41">
        <f t="shared" si="8"/>
        <v>17390.943079637822</v>
      </c>
      <c r="AB11" s="42">
        <f t="shared" si="9"/>
        <v>8094.6348798587278</v>
      </c>
      <c r="AD11" s="40">
        <f t="shared" si="10"/>
        <v>16896144.283106606</v>
      </c>
      <c r="AE11" s="118"/>
      <c r="AF11" s="94"/>
      <c r="AG11" s="15"/>
      <c r="AH11" s="95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39"/>
      <c r="I12" s="158">
        <f>'[2]Szenario 1'!$F12</f>
        <v>7</v>
      </c>
      <c r="J12" s="159">
        <f>'[2]Szenario 2'!$F12</f>
        <v>16</v>
      </c>
      <c r="K12" s="160">
        <f>'[2]Szenario 3'!$F12</f>
        <v>25</v>
      </c>
      <c r="L12" s="139"/>
      <c r="M12" s="23">
        <f>'[3]E-Auto'!$E10*(1/100)</f>
        <v>4.1700000000000001E-3</v>
      </c>
      <c r="O12" s="31">
        <f t="shared" si="12"/>
        <v>12143.23</v>
      </c>
      <c r="P12" s="35">
        <f t="shared" si="0"/>
        <v>1264.3100341999998</v>
      </c>
      <c r="Q12" s="139"/>
      <c r="R12" s="28">
        <f t="shared" si="1"/>
        <v>1</v>
      </c>
      <c r="S12" s="33">
        <f t="shared" si="2"/>
        <v>1</v>
      </c>
      <c r="T12" s="139"/>
      <c r="U12" s="39">
        <f t="shared" si="3"/>
        <v>0.1193440710479194</v>
      </c>
      <c r="V12" s="33">
        <f t="shared" si="4"/>
        <v>2.6666666735468188E-3</v>
      </c>
      <c r="W12" s="139"/>
      <c r="X12" s="24">
        <f t="shared" si="5"/>
        <v>3600</v>
      </c>
      <c r="Y12" s="41">
        <f t="shared" si="6"/>
        <v>16697257.786069337</v>
      </c>
      <c r="Z12" s="41">
        <f t="shared" si="7"/>
        <v>253745.29914979596</v>
      </c>
      <c r="AA12" s="41">
        <f t="shared" si="8"/>
        <v>17465.354425508664</v>
      </c>
      <c r="AB12" s="42">
        <f t="shared" si="9"/>
        <v>8134.8118617651553</v>
      </c>
      <c r="AD12" s="40">
        <f t="shared" si="10"/>
        <v>16980203.251506407</v>
      </c>
      <c r="AE12" s="118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39"/>
      <c r="I13" s="158">
        <f>'[2]Szenario 1'!$F13</f>
        <v>7</v>
      </c>
      <c r="J13" s="159">
        <f>'[2]Szenario 2'!$F13</f>
        <v>16</v>
      </c>
      <c r="K13" s="160">
        <f>'[2]Szenario 3'!$F13</f>
        <v>25</v>
      </c>
      <c r="L13" s="139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1270.5343412999998</v>
      </c>
      <c r="Q13" s="139"/>
      <c r="R13" s="28">
        <f t="shared" si="1"/>
        <v>1</v>
      </c>
      <c r="S13" s="33">
        <f t="shared" si="2"/>
        <v>1</v>
      </c>
      <c r="T13" s="139"/>
      <c r="U13" s="39">
        <f t="shared" si="3"/>
        <v>0.11934428526006929</v>
      </c>
      <c r="V13" s="33">
        <f t="shared" si="4"/>
        <v>2.6666666736833086E-3</v>
      </c>
      <c r="W13" s="139"/>
      <c r="X13" s="24">
        <f>($AG$7*$AG$8*S13*$AG$24+$AG$15*$AG$16*R13*$AG$24)</f>
        <v>3600</v>
      </c>
      <c r="Y13" s="41">
        <f t="shared" si="6"/>
        <v>16779946.888364717</v>
      </c>
      <c r="Z13" s="41">
        <f t="shared" si="7"/>
        <v>255001.31221489399</v>
      </c>
      <c r="AA13" s="41">
        <f t="shared" si="8"/>
        <v>17526.737530633869</v>
      </c>
      <c r="AB13" s="42">
        <f t="shared" si="9"/>
        <v>8174.9888436715819</v>
      </c>
      <c r="AD13" s="40">
        <f t="shared" si="10"/>
        <v>17064249.926953916</v>
      </c>
      <c r="AE13" s="118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39"/>
      <c r="I14" s="158">
        <f>'[2]Szenario 1'!$F14</f>
        <v>7</v>
      </c>
      <c r="J14" s="159">
        <f>'[2]Szenario 2'!$F14</f>
        <v>16</v>
      </c>
      <c r="K14" s="160">
        <f>'[2]Szenario 3'!$F14</f>
        <v>25</v>
      </c>
      <c r="L14" s="139"/>
      <c r="M14" s="23">
        <f>'[3]E-Auto'!$E12*(1/100)</f>
        <v>3.5041935483870967E-2</v>
      </c>
      <c r="O14" s="31">
        <f t="shared" si="12"/>
        <v>12263.46</v>
      </c>
      <c r="P14" s="35">
        <f t="shared" si="0"/>
        <v>1276.7586483999999</v>
      </c>
      <c r="Q14" s="139"/>
      <c r="R14" s="28">
        <f t="shared" si="1"/>
        <v>1</v>
      </c>
      <c r="S14" s="33">
        <f t="shared" si="2"/>
        <v>1</v>
      </c>
      <c r="T14" s="139"/>
      <c r="U14" s="39">
        <f t="shared" si="3"/>
        <v>0.119344502661417</v>
      </c>
      <c r="V14" s="33">
        <f t="shared" si="4"/>
        <v>2.6666666738218193E-3</v>
      </c>
      <c r="W14" s="139"/>
      <c r="X14" s="24">
        <f>($AG$7*$AG$8*S14*$AG$24+$AG$15*$AG$16*R14*$AG$24)+AG26</f>
        <v>1511350</v>
      </c>
      <c r="Y14" s="41">
        <f t="shared" si="6"/>
        <v>16862636.736922737</v>
      </c>
      <c r="Z14" s="41">
        <f t="shared" si="7"/>
        <v>256257.32527999196</v>
      </c>
      <c r="AA14" s="41">
        <f t="shared" si="8"/>
        <v>17256.880364902412</v>
      </c>
      <c r="AB14" s="42">
        <f t="shared" si="9"/>
        <v>8215.1658255780112</v>
      </c>
      <c r="AD14" s="40">
        <f t="shared" si="10"/>
        <v>18655716.108393211</v>
      </c>
      <c r="AE14" s="118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39"/>
      <c r="I15" s="158">
        <f>'[2]Szenario 1'!$F15</f>
        <v>7</v>
      </c>
      <c r="J15" s="159">
        <f>'[2]Szenario 2'!$F15</f>
        <v>16</v>
      </c>
      <c r="K15" s="160">
        <f>'[2]Szenario 3'!$F15</f>
        <v>25</v>
      </c>
      <c r="L15" s="139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1282.9829554999999</v>
      </c>
      <c r="Q15" s="139"/>
      <c r="R15" s="28">
        <f t="shared" si="1"/>
        <v>1</v>
      </c>
      <c r="S15" s="33">
        <f t="shared" si="2"/>
        <v>1</v>
      </c>
      <c r="T15" s="139"/>
      <c r="U15" s="39">
        <f t="shared" si="3"/>
        <v>0.11934472328346042</v>
      </c>
      <c r="V15" s="33">
        <f t="shared" si="4"/>
        <v>2.6666666739623714E-3</v>
      </c>
      <c r="W15" s="139"/>
      <c r="X15" s="24">
        <f>($AJ$11*$AG$8*S15*$AG$25+$AJ$9*$AG$8*S15*$AG$24+$AG$15*$AG$16*R15*$AG$24)</f>
        <v>10100</v>
      </c>
      <c r="Y15" s="41">
        <f t="shared" si="6"/>
        <v>16945327.34282624</v>
      </c>
      <c r="Z15" s="41">
        <f t="shared" si="7"/>
        <v>257513.33834509001</v>
      </c>
      <c r="AA15" s="41">
        <f t="shared" si="8"/>
        <v>16983.531083737063</v>
      </c>
      <c r="AB15" s="42">
        <f t="shared" si="9"/>
        <v>8255.3428074844396</v>
      </c>
      <c r="AD15" s="40">
        <f t="shared" si="10"/>
        <v>17238179.555062551</v>
      </c>
      <c r="AE15" s="118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39"/>
      <c r="I16" s="158">
        <f>'[2]Szenario 1'!$F16</f>
        <v>7</v>
      </c>
      <c r="J16" s="159">
        <f>'[2]Szenario 2'!$F16</f>
        <v>16</v>
      </c>
      <c r="K16" s="160">
        <f>'[2]Szenario 3'!$F16</f>
        <v>25</v>
      </c>
      <c r="L16" s="139"/>
      <c r="M16" s="23">
        <f>'[3]E-Auto'!$E14*(1/100)</f>
        <v>9.2705806451612929E-2</v>
      </c>
      <c r="O16" s="31">
        <f t="shared" si="12"/>
        <v>12383.69</v>
      </c>
      <c r="P16" s="35">
        <f t="shared" si="0"/>
        <v>1289.2072625999999</v>
      </c>
      <c r="Q16" s="139"/>
      <c r="R16" s="28">
        <f t="shared" si="1"/>
        <v>1</v>
      </c>
      <c r="S16" s="33">
        <f t="shared" si="2"/>
        <v>1</v>
      </c>
      <c r="T16" s="139"/>
      <c r="U16" s="39">
        <f t="shared" si="3"/>
        <v>0.11934494715785231</v>
      </c>
      <c r="V16" s="33">
        <f t="shared" si="4"/>
        <v>2.666666674104983E-3</v>
      </c>
      <c r="W16" s="139"/>
      <c r="X16" s="78">
        <f t="shared" ref="X16:X54" si="13">($AJ$11*$AG$8*S16*$AG$25+$AJ$9*$AG$8*S16*$AG$24+$AG$15*$AG$16*R16*$AG$24)</f>
        <v>10100</v>
      </c>
      <c r="Y16" s="41">
        <f t="shared" si="6"/>
        <v>17028018.717267245</v>
      </c>
      <c r="Z16" s="41">
        <f t="shared" si="7"/>
        <v>258769.35141018804</v>
      </c>
      <c r="AA16" s="41">
        <f t="shared" si="8"/>
        <v>16706.68968713783</v>
      </c>
      <c r="AB16" s="42">
        <f t="shared" si="9"/>
        <v>8295.519789390868</v>
      </c>
      <c r="AD16" s="40">
        <f t="shared" si="10"/>
        <v>17321890.27815396</v>
      </c>
      <c r="AE16" s="118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39"/>
      <c r="I17" s="158">
        <f>'[2]Szenario 1'!$F17</f>
        <v>7</v>
      </c>
      <c r="J17" s="159">
        <f>'[2]Szenario 2'!$F17</f>
        <v>16</v>
      </c>
      <c r="K17" s="160">
        <f>'[2]Szenario 3'!$F17</f>
        <v>25</v>
      </c>
      <c r="L17" s="139"/>
      <c r="M17" s="23">
        <f>'[3]E-Auto'!$E15*(1/100)</f>
        <v>0.1215377419354839</v>
      </c>
      <c r="O17" s="31">
        <f t="shared" si="12"/>
        <v>12443.805</v>
      </c>
      <c r="P17" s="35">
        <f t="shared" si="0"/>
        <v>1295.4315697</v>
      </c>
      <c r="Q17" s="139"/>
      <c r="R17" s="28">
        <f t="shared" si="1"/>
        <v>1</v>
      </c>
      <c r="S17" s="33">
        <f t="shared" si="2"/>
        <v>1</v>
      </c>
      <c r="T17" s="139"/>
      <c r="U17" s="39">
        <f t="shared" si="3"/>
        <v>0.11934517431640014</v>
      </c>
      <c r="V17" s="33">
        <f t="shared" si="4"/>
        <v>2.6666666742496763E-3</v>
      </c>
      <c r="W17" s="139"/>
      <c r="X17" s="78">
        <f t="shared" si="13"/>
        <v>10100</v>
      </c>
      <c r="Y17" s="41">
        <f t="shared" si="6"/>
        <v>17110710.871547505</v>
      </c>
      <c r="Z17" s="41">
        <f t="shared" si="7"/>
        <v>260025.36447528601</v>
      </c>
      <c r="AA17" s="41">
        <f t="shared" si="8"/>
        <v>16426.356175104705</v>
      </c>
      <c r="AB17" s="42">
        <f t="shared" si="9"/>
        <v>8335.6967712972983</v>
      </c>
      <c r="AD17" s="40">
        <f t="shared" si="10"/>
        <v>17405598.288969196</v>
      </c>
      <c r="AE17" s="118"/>
      <c r="AF17" s="92" t="s">
        <v>16</v>
      </c>
      <c r="AG17" s="15"/>
      <c r="AH17" s="95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39"/>
      <c r="I18" s="158">
        <f>'[2]Szenario 1'!$F18</f>
        <v>7</v>
      </c>
      <c r="J18" s="159">
        <f>'[2]Szenario 2'!$F18</f>
        <v>16</v>
      </c>
      <c r="K18" s="160">
        <f>'[2]Szenario 3'!$F18</f>
        <v>25</v>
      </c>
      <c r="L18" s="139"/>
      <c r="M18" s="23">
        <f>'[3]E-Auto'!$E16*(1/100)</f>
        <v>0.15036967741935489</v>
      </c>
      <c r="O18" s="31">
        <f t="shared" si="12"/>
        <v>12503.92</v>
      </c>
      <c r="P18" s="35">
        <f t="shared" si="0"/>
        <v>1301.6558768</v>
      </c>
      <c r="Q18" s="139"/>
      <c r="R18" s="28">
        <f t="shared" si="1"/>
        <v>1</v>
      </c>
      <c r="S18" s="33">
        <f t="shared" si="2"/>
        <v>1</v>
      </c>
      <c r="T18" s="139"/>
      <c r="U18" s="39">
        <f t="shared" si="3"/>
        <v>0.11934540479106619</v>
      </c>
      <c r="V18" s="33">
        <f t="shared" si="4"/>
        <v>2.6666666743964699E-3</v>
      </c>
      <c r="W18" s="139"/>
      <c r="X18" s="78">
        <f t="shared" si="13"/>
        <v>10100</v>
      </c>
      <c r="Y18" s="41">
        <f t="shared" si="6"/>
        <v>17193403.817079041</v>
      </c>
      <c r="Z18" s="41">
        <f t="shared" si="7"/>
        <v>261281.37754038398</v>
      </c>
      <c r="AA18" s="41">
        <f t="shared" si="8"/>
        <v>16142.530547637689</v>
      </c>
      <c r="AB18" s="42">
        <f t="shared" si="9"/>
        <v>8375.8737532037248</v>
      </c>
      <c r="AD18" s="40">
        <f t="shared" si="10"/>
        <v>17489303.598920267</v>
      </c>
      <c r="AE18" s="118"/>
      <c r="AF18" s="93"/>
      <c r="AG18" s="16">
        <v>30000</v>
      </c>
      <c r="AH18" s="95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39"/>
      <c r="I19" s="158">
        <f>'[2]Szenario 1'!$F19</f>
        <v>7</v>
      </c>
      <c r="J19" s="159">
        <f>'[2]Szenario 2'!$F19</f>
        <v>16</v>
      </c>
      <c r="K19" s="160">
        <f>'[2]Szenario 3'!$F19</f>
        <v>25</v>
      </c>
      <c r="L19" s="139"/>
      <c r="M19" s="23">
        <f>'[3]E-Auto'!$E17*(1/100)</f>
        <v>0.17920161290322587</v>
      </c>
      <c r="O19" s="31">
        <f t="shared" si="12"/>
        <v>12564.035</v>
      </c>
      <c r="P19" s="35">
        <f t="shared" si="0"/>
        <v>1307.8801838999998</v>
      </c>
      <c r="Q19" s="139"/>
      <c r="R19" s="28">
        <f t="shared" si="1"/>
        <v>1</v>
      </c>
      <c r="S19" s="33">
        <f t="shared" si="2"/>
        <v>1</v>
      </c>
      <c r="T19" s="139"/>
      <c r="U19" s="39">
        <f t="shared" si="3"/>
        <v>0.11934563861396749</v>
      </c>
      <c r="V19" s="33">
        <f t="shared" si="4"/>
        <v>2.6666666745453842E-3</v>
      </c>
      <c r="W19" s="139"/>
      <c r="X19" s="78">
        <f t="shared" si="13"/>
        <v>10100</v>
      </c>
      <c r="Y19" s="41">
        <f t="shared" si="6"/>
        <v>17276097.565384652</v>
      </c>
      <c r="Z19" s="41">
        <f t="shared" si="7"/>
        <v>262537.39060548198</v>
      </c>
      <c r="AA19" s="41">
        <f t="shared" si="8"/>
        <v>15855.212804736781</v>
      </c>
      <c r="AB19" s="42">
        <f t="shared" si="9"/>
        <v>8416.0507351101514</v>
      </c>
      <c r="AD19" s="40">
        <f t="shared" si="10"/>
        <v>17573006.219529983</v>
      </c>
      <c r="AE19" s="118"/>
      <c r="AF19" s="94"/>
      <c r="AG19" s="15"/>
      <c r="AH19" s="95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39"/>
      <c r="I20" s="158">
        <f>'[2]Szenario 1'!$F20</f>
        <v>7</v>
      </c>
      <c r="J20" s="159">
        <f>'[2]Szenario 2'!$F20</f>
        <v>16</v>
      </c>
      <c r="K20" s="160">
        <f>'[2]Szenario 3'!$F20</f>
        <v>25</v>
      </c>
      <c r="L20" s="139"/>
      <c r="M20" s="23">
        <f>'[3]E-Auto'!$E18*(1/100)</f>
        <v>0.20803354838709684</v>
      </c>
      <c r="O20" s="31">
        <f t="shared" si="12"/>
        <v>12624.15</v>
      </c>
      <c r="P20" s="35">
        <f t="shared" si="0"/>
        <v>1314.1044909999998</v>
      </c>
      <c r="Q20" s="139"/>
      <c r="R20" s="28">
        <f t="shared" si="1"/>
        <v>1</v>
      </c>
      <c r="S20" s="33">
        <f t="shared" si="2"/>
        <v>1</v>
      </c>
      <c r="T20" s="139"/>
      <c r="U20" s="39">
        <f t="shared" si="3"/>
        <v>0.11934587581737592</v>
      </c>
      <c r="V20" s="33">
        <f t="shared" si="4"/>
        <v>2.66666667469644E-3</v>
      </c>
      <c r="W20" s="139"/>
      <c r="X20" s="78">
        <f t="shared" si="13"/>
        <v>10100</v>
      </c>
      <c r="Y20" s="41">
        <f t="shared" si="6"/>
        <v>17358792.12809848</v>
      </c>
      <c r="Z20" s="41">
        <f t="shared" si="7"/>
        <v>263793.40367058001</v>
      </c>
      <c r="AA20" s="41">
        <f t="shared" si="8"/>
        <v>15564.402946401988</v>
      </c>
      <c r="AB20" s="42">
        <f t="shared" si="9"/>
        <v>8456.2277170165798</v>
      </c>
      <c r="AD20" s="40">
        <f t="shared" si="10"/>
        <v>17656706.162432477</v>
      </c>
      <c r="AE20" s="118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39"/>
      <c r="I21" s="158">
        <f>'[2]Szenario 1'!$F21</f>
        <v>7</v>
      </c>
      <c r="J21" s="159">
        <f>'[2]Szenario 2'!$F21</f>
        <v>16</v>
      </c>
      <c r="K21" s="160">
        <f>'[2]Szenario 3'!$F21</f>
        <v>25</v>
      </c>
      <c r="L21" s="139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1320.3287980999999</v>
      </c>
      <c r="Q21" s="139"/>
      <c r="R21" s="28">
        <f t="shared" si="1"/>
        <v>1</v>
      </c>
      <c r="S21" s="33">
        <f t="shared" si="2"/>
        <v>1</v>
      </c>
      <c r="T21" s="139"/>
      <c r="U21" s="39">
        <f t="shared" si="3"/>
        <v>0.11934611643371808</v>
      </c>
      <c r="V21" s="33">
        <f t="shared" si="4"/>
        <v>2.6666666748496573E-3</v>
      </c>
      <c r="W21" s="139"/>
      <c r="X21" s="78">
        <f t="shared" si="13"/>
        <v>10100</v>
      </c>
      <c r="Y21" s="41">
        <f t="shared" si="6"/>
        <v>17441487.516966525</v>
      </c>
      <c r="Z21" s="41">
        <f t="shared" si="7"/>
        <v>265049.41673567798</v>
      </c>
      <c r="AA21" s="41">
        <f t="shared" si="8"/>
        <v>15270.100972633301</v>
      </c>
      <c r="AB21" s="42">
        <f t="shared" si="9"/>
        <v>8496.4046989230083</v>
      </c>
      <c r="AD21" s="40">
        <f t="shared" si="10"/>
        <v>17740403.439373761</v>
      </c>
      <c r="AE21" s="118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39"/>
      <c r="I22" s="158">
        <f>'[2]Szenario 1'!$F22</f>
        <v>7</v>
      </c>
      <c r="J22" s="159">
        <f>'[2]Szenario 2'!$F22</f>
        <v>16</v>
      </c>
      <c r="K22" s="160">
        <f>'[2]Szenario 3'!$F22</f>
        <v>25</v>
      </c>
      <c r="L22" s="139"/>
      <c r="M22" s="23">
        <f>'[3]E-Auto'!$E20*(1/100)</f>
        <v>0.26569741935483882</v>
      </c>
      <c r="O22" s="31">
        <f t="shared" si="12"/>
        <v>12744.38</v>
      </c>
      <c r="P22" s="35">
        <f t="shared" si="0"/>
        <v>1326.5531051999999</v>
      </c>
      <c r="Q22" s="139"/>
      <c r="R22" s="28">
        <f t="shared" si="1"/>
        <v>1</v>
      </c>
      <c r="S22" s="33">
        <f t="shared" si="2"/>
        <v>1</v>
      </c>
      <c r="T22" s="139"/>
      <c r="U22" s="39">
        <f t="shared" si="3"/>
        <v>0.11934636049557536</v>
      </c>
      <c r="V22" s="33">
        <f t="shared" si="4"/>
        <v>2.6666666750050578E-3</v>
      </c>
      <c r="W22" s="139"/>
      <c r="X22" s="78">
        <f t="shared" si="13"/>
        <v>10100</v>
      </c>
      <c r="Y22" s="41">
        <f t="shared" si="6"/>
        <v>17524183.743847191</v>
      </c>
      <c r="Z22" s="41">
        <f t="shared" si="7"/>
        <v>266305.42980077595</v>
      </c>
      <c r="AA22" s="41">
        <f t="shared" si="8"/>
        <v>14972.306883430729</v>
      </c>
      <c r="AB22" s="42">
        <f t="shared" si="9"/>
        <v>8536.5816808294367</v>
      </c>
      <c r="AD22" s="40">
        <f t="shared" si="10"/>
        <v>17824098.062212229</v>
      </c>
      <c r="AE22" s="118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39"/>
      <c r="I23" s="158">
        <f>'[2]Szenario 1'!$F23</f>
        <v>7</v>
      </c>
      <c r="J23" s="159">
        <f>'[2]Szenario 2'!$F23</f>
        <v>16</v>
      </c>
      <c r="K23" s="160">
        <f>'[2]Szenario 3'!$F23</f>
        <v>25</v>
      </c>
      <c r="L23" s="139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1332.7774122999999</v>
      </c>
      <c r="Q23" s="139"/>
      <c r="R23" s="28">
        <f t="shared" si="1"/>
        <v>1</v>
      </c>
      <c r="S23" s="33">
        <f t="shared" si="2"/>
        <v>1</v>
      </c>
      <c r="T23" s="139"/>
      <c r="U23" s="39">
        <f t="shared" si="3"/>
        <v>0.11934660803568393</v>
      </c>
      <c r="V23" s="33">
        <f t="shared" si="4"/>
        <v>2.6666666751626604E-3</v>
      </c>
      <c r="W23" s="139"/>
      <c r="X23" s="78">
        <f t="shared" si="13"/>
        <v>10100</v>
      </c>
      <c r="Y23" s="41">
        <f t="shared" si="6"/>
        <v>17606880.820711825</v>
      </c>
      <c r="Z23" s="41">
        <f t="shared" si="7"/>
        <v>267561.44286587398</v>
      </c>
      <c r="AA23" s="41">
        <f t="shared" si="8"/>
        <v>14671.020678794261</v>
      </c>
      <c r="AB23" s="42">
        <f t="shared" si="9"/>
        <v>8576.7586627358669</v>
      </c>
      <c r="AD23" s="40">
        <f t="shared" si="10"/>
        <v>17907790.04291923</v>
      </c>
      <c r="AE23" s="118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39"/>
      <c r="I24" s="158">
        <f>'[2]Szenario 1'!$F24</f>
        <v>7</v>
      </c>
      <c r="J24" s="159">
        <f>'[2]Szenario 2'!$F24</f>
        <v>16</v>
      </c>
      <c r="K24" s="160">
        <f>'[2]Szenario 3'!$F24</f>
        <v>25</v>
      </c>
      <c r="L24" s="139"/>
      <c r="M24" s="23">
        <f>'[3]E-Auto'!$E22*(1/100)</f>
        <v>0.32336129032258071</v>
      </c>
      <c r="O24" s="31">
        <f t="shared" si="12"/>
        <v>12864.61</v>
      </c>
      <c r="P24" s="35">
        <f t="shared" si="0"/>
        <v>1339.0017194</v>
      </c>
      <c r="Q24" s="139"/>
      <c r="R24" s="28">
        <f t="shared" si="1"/>
        <v>1</v>
      </c>
      <c r="S24" s="33">
        <f t="shared" si="2"/>
        <v>1</v>
      </c>
      <c r="T24" s="139"/>
      <c r="U24" s="39">
        <f t="shared" si="3"/>
        <v>0.11934685908693478</v>
      </c>
      <c r="V24" s="33">
        <f t="shared" si="4"/>
        <v>2.666666675322487E-3</v>
      </c>
      <c r="W24" s="139"/>
      <c r="X24" s="78">
        <f t="shared" si="13"/>
        <v>10100</v>
      </c>
      <c r="Y24" s="41">
        <f t="shared" si="6"/>
        <v>17689578.759645224</v>
      </c>
      <c r="Z24" s="41">
        <f t="shared" si="7"/>
        <v>268817.45593097201</v>
      </c>
      <c r="AA24" s="41">
        <f t="shared" si="8"/>
        <v>14366.242358723912</v>
      </c>
      <c r="AB24" s="42">
        <f t="shared" si="9"/>
        <v>8616.9356446422953</v>
      </c>
      <c r="AD24" s="40">
        <f t="shared" si="10"/>
        <v>17991479.393579561</v>
      </c>
      <c r="AE24" s="118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39"/>
      <c r="I25" s="158">
        <f>'[2]Szenario 1'!$F25</f>
        <v>7</v>
      </c>
      <c r="J25" s="159">
        <f>'[2]Szenario 2'!$F25</f>
        <v>16</v>
      </c>
      <c r="K25" s="160">
        <f>'[2]Szenario 3'!$F25</f>
        <v>25</v>
      </c>
      <c r="L25" s="139"/>
      <c r="M25" s="23">
        <f>'[3]E-Auto'!$E23*(1/100)</f>
        <v>0.35219322580645168</v>
      </c>
      <c r="O25" s="31">
        <f t="shared" si="12"/>
        <v>12924.725</v>
      </c>
      <c r="P25" s="35">
        <f t="shared" si="0"/>
        <v>1345.2260265</v>
      </c>
      <c r="Q25" s="139"/>
      <c r="R25" s="28">
        <f t="shared" si="1"/>
        <v>1</v>
      </c>
      <c r="S25" s="33">
        <f t="shared" si="2"/>
        <v>1</v>
      </c>
      <c r="T25" s="139"/>
      <c r="U25" s="39">
        <f t="shared" si="3"/>
        <v>0.11934711368237363</v>
      </c>
      <c r="V25" s="33">
        <f t="shared" si="4"/>
        <v>2.6666666754845583E-3</v>
      </c>
      <c r="W25" s="139"/>
      <c r="X25" s="78">
        <f t="shared" si="13"/>
        <v>10100</v>
      </c>
      <c r="Y25" s="41">
        <f t="shared" si="6"/>
        <v>17772277.572846208</v>
      </c>
      <c r="Z25" s="41">
        <f t="shared" si="7"/>
        <v>270073.46899606998</v>
      </c>
      <c r="AA25" s="41">
        <f t="shared" si="8"/>
        <v>14057.971923219666</v>
      </c>
      <c r="AB25" s="42">
        <f t="shared" si="9"/>
        <v>8657.1126265487219</v>
      </c>
      <c r="AD25" s="40">
        <f t="shared" si="10"/>
        <v>18075166.126392048</v>
      </c>
      <c r="AE25" s="118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39"/>
      <c r="I26" s="158">
        <f>'[2]Szenario 1'!$F26</f>
        <v>7</v>
      </c>
      <c r="J26" s="159">
        <f>'[2]Szenario 2'!$F26</f>
        <v>16</v>
      </c>
      <c r="K26" s="160">
        <f>'[2]Szenario 3'!$F26</f>
        <v>25</v>
      </c>
      <c r="L26" s="139"/>
      <c r="M26" s="23">
        <f>'[3]E-Auto'!$E24*(1/100)</f>
        <v>0.38102516129032266</v>
      </c>
      <c r="O26" s="31">
        <f t="shared" si="12"/>
        <v>12984.84</v>
      </c>
      <c r="P26" s="35">
        <f t="shared" si="0"/>
        <v>1351.4503336</v>
      </c>
      <c r="Q26" s="139"/>
      <c r="R26" s="28">
        <f t="shared" si="1"/>
        <v>1</v>
      </c>
      <c r="S26" s="33">
        <f t="shared" si="2"/>
        <v>1</v>
      </c>
      <c r="T26" s="139"/>
      <c r="U26" s="39">
        <f t="shared" si="3"/>
        <v>0.119347371855201</v>
      </c>
      <c r="V26" s="33">
        <f t="shared" si="4"/>
        <v>2.6666666756488943E-3</v>
      </c>
      <c r="W26" s="139"/>
      <c r="X26" s="78">
        <f t="shared" si="13"/>
        <v>10100</v>
      </c>
      <c r="Y26" s="41">
        <f t="shared" si="6"/>
        <v>17854977.272628143</v>
      </c>
      <c r="Z26" s="41">
        <f t="shared" si="7"/>
        <v>271329.482061168</v>
      </c>
      <c r="AA26" s="41">
        <f t="shared" si="8"/>
        <v>13746.209372281532</v>
      </c>
      <c r="AB26" s="42">
        <f t="shared" si="9"/>
        <v>8697.2896084551503</v>
      </c>
      <c r="AD26" s="40">
        <f t="shared" si="10"/>
        <v>18158850.253670048</v>
      </c>
      <c r="AE26" s="118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39"/>
      <c r="I27" s="158">
        <f>'[2]Szenario 1'!$F27</f>
        <v>7</v>
      </c>
      <c r="J27" s="159">
        <f>'[2]Szenario 2'!$F27</f>
        <v>16</v>
      </c>
      <c r="K27" s="160">
        <f>'[2]Szenario 3'!$F27</f>
        <v>25</v>
      </c>
      <c r="L27" s="139"/>
      <c r="M27" s="23">
        <f>'[3]E-Auto'!$E25*(1/100)</f>
        <v>0.40985709677419369</v>
      </c>
      <c r="O27" s="31">
        <f t="shared" si="12"/>
        <v>13044.955</v>
      </c>
      <c r="P27" s="35">
        <f t="shared" si="0"/>
        <v>1357.6746406999998</v>
      </c>
      <c r="Q27" s="139"/>
      <c r="R27" s="28">
        <f t="shared" si="1"/>
        <v>1</v>
      </c>
      <c r="S27" s="33">
        <f t="shared" si="2"/>
        <v>1</v>
      </c>
      <c r="T27" s="139"/>
      <c r="U27" s="39">
        <f t="shared" si="3"/>
        <v>0.11934763363877221</v>
      </c>
      <c r="V27" s="33">
        <f t="shared" si="4"/>
        <v>2.6666666758155171E-3</v>
      </c>
      <c r="W27" s="139"/>
      <c r="X27" s="78">
        <f t="shared" si="13"/>
        <v>10100</v>
      </c>
      <c r="Y27" s="41">
        <f t="shared" si="6"/>
        <v>17937677.871419463</v>
      </c>
      <c r="Z27" s="41">
        <f t="shared" si="7"/>
        <v>272585.49512626592</v>
      </c>
      <c r="AA27" s="41">
        <f t="shared" si="8"/>
        <v>13430.954705909509</v>
      </c>
      <c r="AB27" s="42">
        <f t="shared" si="9"/>
        <v>8737.4665903615769</v>
      </c>
      <c r="AD27" s="40">
        <f t="shared" si="10"/>
        <v>18242531.787841998</v>
      </c>
      <c r="AE27" s="118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39"/>
      <c r="I28" s="158">
        <f>'[2]Szenario 1'!$F28</f>
        <v>7</v>
      </c>
      <c r="J28" s="159">
        <f>'[2]Szenario 2'!$F28</f>
        <v>16</v>
      </c>
      <c r="K28" s="160">
        <f>'[2]Szenario 3'!$F28</f>
        <v>25</v>
      </c>
      <c r="L28" s="139"/>
      <c r="M28" s="23">
        <f>'[3]E-Auto'!$E26*(1/100)</f>
        <v>0.43868903225806466</v>
      </c>
      <c r="O28" s="31">
        <f t="shared" si="12"/>
        <v>13105.07</v>
      </c>
      <c r="P28" s="35">
        <f t="shared" si="0"/>
        <v>1363.8989477999999</v>
      </c>
      <c r="Q28" s="139"/>
      <c r="R28" s="28">
        <f t="shared" si="1"/>
        <v>1</v>
      </c>
      <c r="S28" s="33">
        <f t="shared" si="2"/>
        <v>1</v>
      </c>
      <c r="T28" s="139"/>
      <c r="U28" s="39">
        <f t="shared" si="3"/>
        <v>0.11934789906659735</v>
      </c>
      <c r="V28" s="33">
        <f t="shared" si="4"/>
        <v>2.6666666759844471E-3</v>
      </c>
      <c r="W28" s="139"/>
      <c r="X28" s="78">
        <f t="shared" si="13"/>
        <v>10100</v>
      </c>
      <c r="Y28" s="41">
        <f t="shared" si="6"/>
        <v>18020379.381764211</v>
      </c>
      <c r="Z28" s="41">
        <f t="shared" si="7"/>
        <v>273841.508191364</v>
      </c>
      <c r="AA28" s="41">
        <f t="shared" si="8"/>
        <v>13112.207924103595</v>
      </c>
      <c r="AB28" s="42">
        <f t="shared" si="9"/>
        <v>8777.6435722680053</v>
      </c>
      <c r="AD28" s="40">
        <f t="shared" si="10"/>
        <v>18326210.741451949</v>
      </c>
      <c r="AE28" s="11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39"/>
      <c r="I29" s="158">
        <f>'[2]Szenario 1'!$F29</f>
        <v>7</v>
      </c>
      <c r="J29" s="159">
        <f>'[2]Szenario 2'!$F29</f>
        <v>16</v>
      </c>
      <c r="K29" s="160">
        <f>'[2]Szenario 3'!$F29</f>
        <v>25</v>
      </c>
      <c r="L29" s="139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1370.1232548999999</v>
      </c>
      <c r="Q29" s="139"/>
      <c r="R29" s="28">
        <f t="shared" si="1"/>
        <v>1</v>
      </c>
      <c r="S29" s="33">
        <f t="shared" si="2"/>
        <v>1</v>
      </c>
      <c r="T29" s="139"/>
      <c r="U29" s="39">
        <f t="shared" si="3"/>
        <v>0.11934816817234126</v>
      </c>
      <c r="V29" s="33">
        <f t="shared" si="4"/>
        <v>2.6666666761557059E-3</v>
      </c>
      <c r="W29" s="139"/>
      <c r="X29" s="78">
        <f t="shared" si="13"/>
        <v>10100</v>
      </c>
      <c r="Y29" s="41">
        <f t="shared" si="6"/>
        <v>18103081.81632258</v>
      </c>
      <c r="Z29" s="41">
        <f t="shared" si="7"/>
        <v>275097.52125646197</v>
      </c>
      <c r="AA29" s="41">
        <f t="shared" si="8"/>
        <v>12789.969026863795</v>
      </c>
      <c r="AB29" s="42">
        <f t="shared" si="9"/>
        <v>8817.8205541744355</v>
      </c>
      <c r="AD29" s="40">
        <f t="shared" si="10"/>
        <v>18409887.12716008</v>
      </c>
      <c r="AE29" s="11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39"/>
      <c r="I30" s="158">
        <f>'[2]Szenario 1'!$F30</f>
        <v>7</v>
      </c>
      <c r="J30" s="159">
        <f>'[2]Szenario 2'!$F30</f>
        <v>16</v>
      </c>
      <c r="K30" s="160">
        <f>'[2]Szenario 3'!$F30</f>
        <v>25</v>
      </c>
      <c r="L30" s="139"/>
      <c r="M30" s="23">
        <f>'[3]E-Auto'!$E28*(1/100)</f>
        <v>0.49635290322580661</v>
      </c>
      <c r="O30" s="31">
        <f t="shared" si="12"/>
        <v>13225.3</v>
      </c>
      <c r="P30" s="35">
        <f t="shared" si="0"/>
        <v>1376.3475619999999</v>
      </c>
      <c r="Q30" s="139"/>
      <c r="R30" s="28">
        <f t="shared" si="1"/>
        <v>1</v>
      </c>
      <c r="S30" s="33">
        <f t="shared" si="2"/>
        <v>1</v>
      </c>
      <c r="T30" s="139"/>
      <c r="U30" s="39">
        <f t="shared" si="3"/>
        <v>0.11934844098982358</v>
      </c>
      <c r="V30" s="33">
        <f t="shared" si="4"/>
        <v>2.6666666763293149E-3</v>
      </c>
      <c r="W30" s="139"/>
      <c r="X30" s="78">
        <f t="shared" si="13"/>
        <v>10100</v>
      </c>
      <c r="Y30" s="41">
        <f t="shared" si="6"/>
        <v>18185785.187871456</v>
      </c>
      <c r="Z30" s="41">
        <f t="shared" si="7"/>
        <v>276353.53432155994</v>
      </c>
      <c r="AA30" s="41">
        <f t="shared" si="8"/>
        <v>12464.238014190099</v>
      </c>
      <c r="AB30" s="42">
        <f t="shared" si="9"/>
        <v>8857.9975360808621</v>
      </c>
      <c r="AD30" s="40">
        <f t="shared" si="10"/>
        <v>18493560.957743291</v>
      </c>
      <c r="AE30" s="11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39"/>
      <c r="I31" s="158">
        <f>'[2]Szenario 1'!$F31</f>
        <v>7</v>
      </c>
      <c r="J31" s="159">
        <f>'[2]Szenario 2'!$F31</f>
        <v>16</v>
      </c>
      <c r="K31" s="160">
        <f>'[2]Szenario 3'!$F31</f>
        <v>25</v>
      </c>
      <c r="L31" s="139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1382.5718691</v>
      </c>
      <c r="Q31" s="139"/>
      <c r="R31" s="28">
        <f t="shared" si="1"/>
        <v>1</v>
      </c>
      <c r="S31" s="33">
        <f t="shared" si="2"/>
        <v>1</v>
      </c>
      <c r="T31" s="139"/>
      <c r="U31" s="39">
        <f t="shared" si="3"/>
        <v>0.11934871755301878</v>
      </c>
      <c r="V31" s="33">
        <f t="shared" si="4"/>
        <v>2.6666666765052948E-3</v>
      </c>
      <c r="W31" s="139"/>
      <c r="X31" s="78">
        <f t="shared" si="13"/>
        <v>10100</v>
      </c>
      <c r="Y31" s="41">
        <f t="shared" si="6"/>
        <v>18268489.509304926</v>
      </c>
      <c r="Z31" s="41">
        <f t="shared" si="7"/>
        <v>277609.54738665803</v>
      </c>
      <c r="AA31" s="41">
        <f t="shared" si="8"/>
        <v>12135.014886082519</v>
      </c>
      <c r="AB31" s="42">
        <f t="shared" si="9"/>
        <v>8898.1745179872923</v>
      </c>
      <c r="AD31" s="40">
        <f t="shared" si="10"/>
        <v>18577232.24609565</v>
      </c>
      <c r="AE31" s="11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39"/>
      <c r="I32" s="158">
        <f>'[2]Szenario 1'!$F32</f>
        <v>7</v>
      </c>
      <c r="J32" s="159">
        <f>'[2]Szenario 2'!$F32</f>
        <v>16</v>
      </c>
      <c r="K32" s="160">
        <f>'[2]Szenario 3'!$F32</f>
        <v>25</v>
      </c>
      <c r="L32" s="139"/>
      <c r="M32" s="23">
        <f>'[3]E-Auto'!$E30*(1/100)</f>
        <v>0.55401677419354856</v>
      </c>
      <c r="O32" s="31">
        <f t="shared" si="12"/>
        <v>13345.53</v>
      </c>
      <c r="P32" s="35">
        <f t="shared" si="0"/>
        <v>1388.7961762</v>
      </c>
      <c r="Q32" s="139"/>
      <c r="R32" s="28">
        <f t="shared" si="1"/>
        <v>1</v>
      </c>
      <c r="S32" s="33">
        <f t="shared" si="2"/>
        <v>1</v>
      </c>
      <c r="T32" s="139"/>
      <c r="U32" s="39">
        <f t="shared" si="3"/>
        <v>0.11934899789605603</v>
      </c>
      <c r="V32" s="33">
        <f t="shared" si="4"/>
        <v>2.6666666766836681E-3</v>
      </c>
      <c r="W32" s="139"/>
      <c r="X32" s="78">
        <f t="shared" si="13"/>
        <v>10100</v>
      </c>
      <c r="Y32" s="41">
        <f t="shared" si="6"/>
        <v>18351194.793634843</v>
      </c>
      <c r="Z32" s="41">
        <f t="shared" si="7"/>
        <v>278865.560451756</v>
      </c>
      <c r="AA32" s="41">
        <f t="shared" si="8"/>
        <v>11802.299642541051</v>
      </c>
      <c r="AB32" s="42">
        <f t="shared" si="9"/>
        <v>8938.3514998937208</v>
      </c>
      <c r="AD32" s="40">
        <f t="shared" si="10"/>
        <v>18660901.005229034</v>
      </c>
      <c r="AE32" s="11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39"/>
      <c r="I33" s="158">
        <f>'[2]Szenario 1'!$F33</f>
        <v>7</v>
      </c>
      <c r="J33" s="159">
        <f>'[2]Szenario 2'!$F33</f>
        <v>16</v>
      </c>
      <c r="K33" s="160">
        <f>'[2]Szenario 3'!$F33</f>
        <v>25</v>
      </c>
      <c r="L33" s="139"/>
      <c r="M33" s="23">
        <f>'[3]E-Auto'!$E31*(1/100)</f>
        <v>0.58284870967741953</v>
      </c>
      <c r="O33" s="31">
        <f t="shared" si="12"/>
        <v>13405.645</v>
      </c>
      <c r="P33" s="35">
        <f t="shared" si="0"/>
        <v>1395.0204833</v>
      </c>
      <c r="Q33" s="139"/>
      <c r="R33" s="28">
        <f t="shared" si="1"/>
        <v>1</v>
      </c>
      <c r="S33" s="33">
        <f t="shared" si="2"/>
        <v>1</v>
      </c>
      <c r="T33" s="139"/>
      <c r="U33" s="39">
        <f t="shared" si="3"/>
        <v>0.11934928205321933</v>
      </c>
      <c r="V33" s="33">
        <f t="shared" si="4"/>
        <v>2.6666666768644558E-3</v>
      </c>
      <c r="W33" s="139"/>
      <c r="X33" s="78">
        <f t="shared" si="13"/>
        <v>10100</v>
      </c>
      <c r="Y33" s="41">
        <f t="shared" si="6"/>
        <v>18433901.05399134</v>
      </c>
      <c r="Z33" s="41">
        <f t="shared" si="7"/>
        <v>280121.57351685403</v>
      </c>
      <c r="AA33" s="41">
        <f t="shared" si="8"/>
        <v>11466.092283565689</v>
      </c>
      <c r="AB33" s="42">
        <f t="shared" si="9"/>
        <v>8978.5284818001473</v>
      </c>
      <c r="AD33" s="40">
        <f t="shared" si="10"/>
        <v>18744567.248273559</v>
      </c>
      <c r="AE33" s="118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39"/>
      <c r="I34" s="158">
        <f>'[2]Szenario 1'!$F34</f>
        <v>7</v>
      </c>
      <c r="J34" s="159">
        <f>'[2]Szenario 2'!$F34</f>
        <v>16</v>
      </c>
      <c r="K34" s="160">
        <f>'[2]Szenario 3'!$F34</f>
        <v>25</v>
      </c>
      <c r="L34" s="139"/>
      <c r="M34" s="23">
        <f>'[3]E-Auto'!$E32*(1/100)</f>
        <v>0.6116806451612905</v>
      </c>
      <c r="O34" s="31">
        <f t="shared" si="12"/>
        <v>13465.76</v>
      </c>
      <c r="P34" s="35">
        <f t="shared" si="0"/>
        <v>1401.2447903999998</v>
      </c>
      <c r="Q34" s="139"/>
      <c r="R34" s="28">
        <f t="shared" si="1"/>
        <v>1</v>
      </c>
      <c r="S34" s="33">
        <f t="shared" si="2"/>
        <v>1</v>
      </c>
      <c r="T34" s="139"/>
      <c r="U34" s="39">
        <f t="shared" si="3"/>
        <v>0.11934957005894746</v>
      </c>
      <c r="V34" s="33">
        <f t="shared" si="4"/>
        <v>2.6666666770476799E-3</v>
      </c>
      <c r="W34" s="139"/>
      <c r="X34" s="78">
        <f t="shared" si="13"/>
        <v>10100</v>
      </c>
      <c r="Y34" s="41">
        <f t="shared" si="6"/>
        <v>18516608.303623382</v>
      </c>
      <c r="Z34" s="41">
        <f t="shared" si="7"/>
        <v>281377.586581952</v>
      </c>
      <c r="AA34" s="41">
        <f t="shared" si="8"/>
        <v>11126.392809156436</v>
      </c>
      <c r="AB34" s="42">
        <f t="shared" si="9"/>
        <v>9018.7054637065739</v>
      </c>
      <c r="AD34" s="40">
        <f t="shared" si="10"/>
        <v>18828230.988478199</v>
      </c>
      <c r="AE34" s="118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39"/>
      <c r="I35" s="158">
        <f>'[2]Szenario 1'!$F35</f>
        <v>7</v>
      </c>
      <c r="J35" s="159">
        <f>'[2]Szenario 2'!$F35</f>
        <v>16</v>
      </c>
      <c r="K35" s="160">
        <f>'[2]Szenario 3'!$F35</f>
        <v>25</v>
      </c>
      <c r="L35" s="139"/>
      <c r="M35" s="23">
        <f>'[3]E-Auto'!$E33*(1/100)</f>
        <v>0.64051258064516148</v>
      </c>
      <c r="O35" s="31">
        <f t="shared" si="12"/>
        <v>13525.875</v>
      </c>
      <c r="P35" s="35">
        <f t="shared" si="0"/>
        <v>1407.4690974999999</v>
      </c>
      <c r="Q35" s="139"/>
      <c r="R35" s="28">
        <f t="shared" si="1"/>
        <v>1</v>
      </c>
      <c r="S35" s="33">
        <f t="shared" si="2"/>
        <v>1</v>
      </c>
      <c r="T35" s="139"/>
      <c r="U35" s="39">
        <f t="shared" si="3"/>
        <v>0.11934986194783397</v>
      </c>
      <c r="V35" s="33">
        <f t="shared" si="4"/>
        <v>2.6666666772333612E-3</v>
      </c>
      <c r="W35" s="139"/>
      <c r="X35" s="78">
        <f t="shared" si="13"/>
        <v>10100</v>
      </c>
      <c r="Y35" s="41">
        <f t="shared" si="6"/>
        <v>18599316.555899285</v>
      </c>
      <c r="Z35" s="41">
        <f t="shared" si="7"/>
        <v>282633.59964705002</v>
      </c>
      <c r="AA35" s="41">
        <f t="shared" si="8"/>
        <v>10783.201219313296</v>
      </c>
      <c r="AB35" s="42">
        <f t="shared" si="9"/>
        <v>9058.8824456130023</v>
      </c>
      <c r="AD35" s="40">
        <f t="shared" si="10"/>
        <v>18911892.239211261</v>
      </c>
      <c r="AE35" s="118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39"/>
      <c r="I36" s="158">
        <f>'[2]Szenario 1'!$F36</f>
        <v>7</v>
      </c>
      <c r="J36" s="159">
        <f>'[2]Szenario 2'!$F36</f>
        <v>16</v>
      </c>
      <c r="K36" s="160">
        <f>'[2]Szenario 3'!$F36</f>
        <v>25</v>
      </c>
      <c r="L36" s="139"/>
      <c r="M36" s="23">
        <f>'[3]E-Auto'!$E34*(1/100)</f>
        <v>0.66934451612903245</v>
      </c>
      <c r="O36" s="31">
        <f t="shared" si="12"/>
        <v>13585.99</v>
      </c>
      <c r="P36" s="35">
        <f t="shared" si="0"/>
        <v>1413.6934045999999</v>
      </c>
      <c r="Q36" s="139"/>
      <c r="R36" s="28">
        <f t="shared" si="1"/>
        <v>1</v>
      </c>
      <c r="S36" s="33">
        <f t="shared" si="2"/>
        <v>1</v>
      </c>
      <c r="T36" s="139"/>
      <c r="U36" s="39">
        <f t="shared" si="3"/>
        <v>0.11935015775462716</v>
      </c>
      <c r="V36" s="33">
        <f t="shared" si="4"/>
        <v>2.6666666774215232E-3</v>
      </c>
      <c r="W36" s="139"/>
      <c r="X36" s="78">
        <f t="shared" si="13"/>
        <v>10100</v>
      </c>
      <c r="Y36" s="41">
        <f t="shared" si="6"/>
        <v>18682025.824307259</v>
      </c>
      <c r="Z36" s="41">
        <f t="shared" si="7"/>
        <v>283889.61271214799</v>
      </c>
      <c r="AA36" s="41">
        <f t="shared" si="8"/>
        <v>10436.517514036268</v>
      </c>
      <c r="AB36" s="42">
        <f t="shared" si="9"/>
        <v>9099.0594275194326</v>
      </c>
      <c r="AD36" s="40">
        <f t="shared" si="10"/>
        <v>18995551.013960961</v>
      </c>
      <c r="AE36" s="11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39"/>
      <c r="I37" s="158">
        <f>'[2]Szenario 1'!$F37</f>
        <v>7</v>
      </c>
      <c r="J37" s="159">
        <f>'[2]Szenario 2'!$F37</f>
        <v>16</v>
      </c>
      <c r="K37" s="160">
        <f>'[2]Szenario 3'!$F37</f>
        <v>25</v>
      </c>
      <c r="L37" s="139"/>
      <c r="M37" s="23">
        <f>'[3]E-Auto'!$E35*(1/100)</f>
        <v>0.69817645161290343</v>
      </c>
      <c r="O37" s="31">
        <f t="shared" si="12"/>
        <v>13646.105</v>
      </c>
      <c r="P37" s="35">
        <f t="shared" si="0"/>
        <v>1419.9177116999999</v>
      </c>
      <c r="Q37" s="139"/>
      <c r="R37" s="28">
        <f t="shared" si="1"/>
        <v>1</v>
      </c>
      <c r="S37" s="33">
        <f t="shared" si="2"/>
        <v>1</v>
      </c>
      <c r="T37" s="139"/>
      <c r="U37" s="39">
        <f t="shared" si="3"/>
        <v>0.11935045751423019</v>
      </c>
      <c r="V37" s="33">
        <f t="shared" si="4"/>
        <v>2.6666666776121867E-3</v>
      </c>
      <c r="W37" s="139"/>
      <c r="X37" s="78">
        <f t="shared" si="13"/>
        <v>10100</v>
      </c>
      <c r="Y37" s="41">
        <f t="shared" si="6"/>
        <v>18764736.122455955</v>
      </c>
      <c r="Z37" s="41">
        <f t="shared" si="7"/>
        <v>285145.62577724596</v>
      </c>
      <c r="AA37" s="41">
        <f t="shared" si="8"/>
        <v>10086.341693325347</v>
      </c>
      <c r="AB37" s="42">
        <f t="shared" si="9"/>
        <v>9139.2364094258592</v>
      </c>
      <c r="AD37" s="40">
        <f t="shared" si="10"/>
        <v>19079207.326335952</v>
      </c>
      <c r="AE37" s="11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39"/>
      <c r="I38" s="158">
        <f>'[2]Szenario 1'!$F38</f>
        <v>7</v>
      </c>
      <c r="J38" s="159">
        <f>'[2]Szenario 2'!$F38</f>
        <v>16</v>
      </c>
      <c r="K38" s="160">
        <f>'[2]Szenario 3'!$F38</f>
        <v>25</v>
      </c>
      <c r="L38" s="139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1426.1420188</v>
      </c>
      <c r="Q38" s="139"/>
      <c r="R38" s="28">
        <f t="shared" si="1"/>
        <v>1</v>
      </c>
      <c r="S38" s="33">
        <f t="shared" si="2"/>
        <v>1</v>
      </c>
      <c r="T38" s="139"/>
      <c r="U38" s="39">
        <f t="shared" si="3"/>
        <v>0.11935076126170094</v>
      </c>
      <c r="V38" s="33">
        <f t="shared" si="4"/>
        <v>2.6666666778053742E-3</v>
      </c>
      <c r="W38" s="139"/>
      <c r="X38" s="78">
        <f t="shared" si="13"/>
        <v>10100</v>
      </c>
      <c r="Y38" s="41">
        <f t="shared" si="6"/>
        <v>18847447.464074973</v>
      </c>
      <c r="Z38" s="41">
        <f t="shared" si="7"/>
        <v>286401.63884234405</v>
      </c>
      <c r="AA38" s="41">
        <f t="shared" si="8"/>
        <v>9732.6737571805388</v>
      </c>
      <c r="AB38" s="42">
        <f t="shared" si="9"/>
        <v>9179.4133913322894</v>
      </c>
      <c r="AD38" s="40">
        <f t="shared" si="10"/>
        <v>19162861.190065831</v>
      </c>
      <c r="AE38" s="118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39"/>
      <c r="I39" s="158">
        <f>'[2]Szenario 1'!$F39</f>
        <v>7</v>
      </c>
      <c r="J39" s="159">
        <f>'[2]Szenario 2'!$F39</f>
        <v>16</v>
      </c>
      <c r="K39" s="160">
        <f>'[2]Szenario 3'!$F39</f>
        <v>25</v>
      </c>
      <c r="L39" s="139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1432.3663258999998</v>
      </c>
      <c r="Q39" s="139"/>
      <c r="R39" s="28">
        <f t="shared" si="1"/>
        <v>1</v>
      </c>
      <c r="S39" s="33">
        <f t="shared" si="2"/>
        <v>1</v>
      </c>
      <c r="T39" s="139"/>
      <c r="U39" s="39">
        <f t="shared" si="3"/>
        <v>0.11935106903225207</v>
      </c>
      <c r="V39" s="33">
        <f t="shared" si="4"/>
        <v>2.6666666780011073E-3</v>
      </c>
      <c r="W39" s="139"/>
      <c r="X39" s="78">
        <f t="shared" si="13"/>
        <v>10100</v>
      </c>
      <c r="Y39" s="41">
        <f t="shared" si="6"/>
        <v>18930159.863015417</v>
      </c>
      <c r="Z39" s="41">
        <f t="shared" si="7"/>
        <v>287657.65190744196</v>
      </c>
      <c r="AA39" s="41">
        <f t="shared" si="8"/>
        <v>9375.5137056018375</v>
      </c>
      <c r="AB39" s="42">
        <f t="shared" si="9"/>
        <v>9219.5903732387142</v>
      </c>
      <c r="AD39" s="40">
        <f t="shared" si="10"/>
        <v>19246512.619001698</v>
      </c>
      <c r="AE39" s="11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39"/>
      <c r="I40" s="158">
        <f>'[2]Szenario 1'!$F40</f>
        <v>7</v>
      </c>
      <c r="J40" s="159">
        <f>'[2]Szenario 2'!$F40</f>
        <v>16</v>
      </c>
      <c r="K40" s="160">
        <f>'[2]Szenario 3'!$F40</f>
        <v>25</v>
      </c>
      <c r="L40" s="139"/>
      <c r="M40" s="23">
        <f>'[3]E-Auto'!$E38*(1/100)</f>
        <v>0.78467225806451635</v>
      </c>
      <c r="O40" s="31">
        <f t="shared" si="12"/>
        <v>13826.45</v>
      </c>
      <c r="P40" s="35">
        <f t="shared" si="0"/>
        <v>1438.590633</v>
      </c>
      <c r="Q40" s="139"/>
      <c r="R40" s="28">
        <f t="shared" si="1"/>
        <v>1</v>
      </c>
      <c r="S40" s="33">
        <f t="shared" si="2"/>
        <v>1</v>
      </c>
      <c r="T40" s="139"/>
      <c r="U40" s="39">
        <f t="shared" si="3"/>
        <v>0.11935138086125104</v>
      </c>
      <c r="V40" s="33">
        <f t="shared" si="4"/>
        <v>2.6666666781994092E-3</v>
      </c>
      <c r="W40" s="139"/>
      <c r="X40" s="78">
        <f t="shared" si="13"/>
        <v>10100</v>
      </c>
      <c r="Y40" s="41">
        <f t="shared" si="6"/>
        <v>19012873.333250437</v>
      </c>
      <c r="Z40" s="41">
        <f t="shared" si="7"/>
        <v>288913.66497253993</v>
      </c>
      <c r="AA40" s="41">
        <f t="shared" si="8"/>
        <v>9014.8615385892481</v>
      </c>
      <c r="AB40" s="42">
        <f t="shared" si="9"/>
        <v>9259.7673551451444</v>
      </c>
      <c r="AD40" s="40">
        <f t="shared" si="10"/>
        <v>19330161.62711671</v>
      </c>
      <c r="AE40" s="11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39"/>
      <c r="I41" s="158">
        <f>'[2]Szenario 1'!$F41</f>
        <v>7</v>
      </c>
      <c r="J41" s="159">
        <f>'[2]Szenario 2'!$F41</f>
        <v>16</v>
      </c>
      <c r="K41" s="160">
        <f>'[2]Szenario 3'!$F41</f>
        <v>25</v>
      </c>
      <c r="L41" s="139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1444.8149401000001</v>
      </c>
      <c r="Q41" s="139"/>
      <c r="R41" s="28">
        <f t="shared" si="1"/>
        <v>1</v>
      </c>
      <c r="S41" s="33">
        <f t="shared" si="2"/>
        <v>1</v>
      </c>
      <c r="T41" s="139"/>
      <c r="U41" s="39">
        <f t="shared" si="3"/>
        <v>0.11935169678422008</v>
      </c>
      <c r="V41" s="33">
        <f t="shared" si="4"/>
        <v>2.6666666784003023E-3</v>
      </c>
      <c r="W41" s="139"/>
      <c r="X41" s="78">
        <f t="shared" si="13"/>
        <v>10100</v>
      </c>
      <c r="Y41" s="41">
        <f t="shared" si="6"/>
        <v>19095587.888875738</v>
      </c>
      <c r="Z41" s="41">
        <f t="shared" si="7"/>
        <v>290169.67803763802</v>
      </c>
      <c r="AA41" s="41">
        <f t="shared" si="8"/>
        <v>8650.7172561427706</v>
      </c>
      <c r="AB41" s="42">
        <f t="shared" si="9"/>
        <v>9299.9443370515728</v>
      </c>
      <c r="AD41" s="40">
        <f t="shared" si="10"/>
        <v>19413808.228506573</v>
      </c>
      <c r="AE41" s="11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39"/>
      <c r="I42" s="158">
        <f>'[2]Szenario 1'!$F42</f>
        <v>7</v>
      </c>
      <c r="J42" s="159">
        <f>'[2]Szenario 2'!$F42</f>
        <v>16</v>
      </c>
      <c r="K42" s="160">
        <f>'[2]Szenario 3'!$F42</f>
        <v>25</v>
      </c>
      <c r="L42" s="139"/>
      <c r="M42" s="23">
        <f>'[3]E-Auto'!$E40*(1/100)</f>
        <v>0.8423361290322583</v>
      </c>
      <c r="O42" s="31">
        <f t="shared" si="12"/>
        <v>13946.68</v>
      </c>
      <c r="P42" s="35">
        <f t="shared" si="0"/>
        <v>1451.0392471999999</v>
      </c>
      <c r="Q42" s="139"/>
      <c r="R42" s="28">
        <f t="shared" si="1"/>
        <v>1</v>
      </c>
      <c r="S42" s="33">
        <f t="shared" si="2"/>
        <v>1</v>
      </c>
      <c r="T42" s="139"/>
      <c r="U42" s="39">
        <f t="shared" si="3"/>
        <v>0.11935201683683624</v>
      </c>
      <c r="V42" s="33">
        <f t="shared" si="4"/>
        <v>2.6666666786038075E-3</v>
      </c>
      <c r="W42" s="139"/>
      <c r="X42" s="78">
        <f t="shared" si="13"/>
        <v>10100</v>
      </c>
      <c r="Y42" s="41">
        <f t="shared" si="6"/>
        <v>19178303.544110138</v>
      </c>
      <c r="Z42" s="41">
        <f t="shared" si="7"/>
        <v>291425.69110273599</v>
      </c>
      <c r="AA42" s="41">
        <f t="shared" si="8"/>
        <v>8283.0808582624013</v>
      </c>
      <c r="AB42" s="42">
        <f t="shared" si="9"/>
        <v>9340.1213189579994</v>
      </c>
      <c r="AD42" s="40">
        <f t="shared" si="10"/>
        <v>19497452.437390096</v>
      </c>
      <c r="AE42" s="118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39"/>
      <c r="I43" s="158">
        <f>'[2]Szenario 1'!$F43</f>
        <v>7</v>
      </c>
      <c r="J43" s="159">
        <f>'[2]Szenario 2'!$F43</f>
        <v>16</v>
      </c>
      <c r="K43" s="160">
        <f>'[2]Szenario 3'!$F43</f>
        <v>25</v>
      </c>
      <c r="L43" s="139"/>
      <c r="M43" s="23">
        <f>'[3]E-Auto'!$E41*(1/100)</f>
        <v>0.87116806451612927</v>
      </c>
      <c r="O43" s="31">
        <f t="shared" si="12"/>
        <v>14006.795</v>
      </c>
      <c r="P43" s="35">
        <f t="shared" si="0"/>
        <v>1457.2635542999999</v>
      </c>
      <c r="Q43" s="139"/>
      <c r="R43" s="28">
        <f t="shared" si="1"/>
        <v>1</v>
      </c>
      <c r="S43" s="33">
        <f t="shared" si="2"/>
        <v>1</v>
      </c>
      <c r="T43" s="139"/>
      <c r="U43" s="39">
        <f t="shared" si="3"/>
        <v>0.1193523410549313</v>
      </c>
      <c r="V43" s="33">
        <f t="shared" si="4"/>
        <v>2.6666666788099495E-3</v>
      </c>
      <c r="W43" s="139"/>
      <c r="X43" s="78">
        <f t="shared" si="13"/>
        <v>10100</v>
      </c>
      <c r="Y43" s="41">
        <f t="shared" si="6"/>
        <v>19261020.313296098</v>
      </c>
      <c r="Z43" s="41">
        <f t="shared" si="7"/>
        <v>292681.70416783396</v>
      </c>
      <c r="AA43" s="41">
        <f t="shared" si="8"/>
        <v>7911.9523449481449</v>
      </c>
      <c r="AB43" s="42">
        <f t="shared" si="9"/>
        <v>9380.2983008644278</v>
      </c>
      <c r="AD43" s="40">
        <f t="shared" si="10"/>
        <v>19581094.268109746</v>
      </c>
      <c r="AE43" s="118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39"/>
      <c r="I44" s="158">
        <f>'[2]Szenario 1'!$F44</f>
        <v>7</v>
      </c>
      <c r="J44" s="159">
        <f>'[2]Szenario 2'!$F44</f>
        <v>16</v>
      </c>
      <c r="K44" s="160">
        <f>'[2]Szenario 3'!$F44</f>
        <v>25</v>
      </c>
      <c r="L44" s="139"/>
      <c r="M44" s="23">
        <f>'[3]E-Auto'!$E42*(1/100)</f>
        <v>0.9</v>
      </c>
      <c r="O44" s="31">
        <f t="shared" si="12"/>
        <v>14066.91</v>
      </c>
      <c r="P44" s="35">
        <f t="shared" si="0"/>
        <v>1463.4878613999999</v>
      </c>
      <c r="Q44" s="139"/>
      <c r="R44" s="28">
        <f t="shared" si="1"/>
        <v>1</v>
      </c>
      <c r="S44" s="33">
        <f t="shared" si="2"/>
        <v>1</v>
      </c>
      <c r="T44" s="139"/>
      <c r="U44" s="39">
        <f t="shared" si="3"/>
        <v>0.11935266947449183</v>
      </c>
      <c r="V44" s="33">
        <f t="shared" si="4"/>
        <v>2.666666679018749E-3</v>
      </c>
      <c r="W44" s="139"/>
      <c r="X44" s="78">
        <f t="shared" si="13"/>
        <v>10100</v>
      </c>
      <c r="Y44" s="41">
        <f t="shared" si="6"/>
        <v>19343738.210900251</v>
      </c>
      <c r="Z44" s="41">
        <f t="shared" si="7"/>
        <v>293937.71723293205</v>
      </c>
      <c r="AA44" s="41">
        <f t="shared" si="8"/>
        <v>7537.3317161999994</v>
      </c>
      <c r="AB44" s="42">
        <f t="shared" si="9"/>
        <v>9420.475282770858</v>
      </c>
      <c r="AD44" s="40">
        <f t="shared" si="10"/>
        <v>19664733.73513215</v>
      </c>
      <c r="AE44" s="118"/>
      <c r="AF44" s="83" t="s">
        <v>44</v>
      </c>
      <c r="AG44" s="84"/>
      <c r="AH44" s="85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39"/>
      <c r="I45" s="158">
        <f>'[2]Szenario 1'!$F45</f>
        <v>7</v>
      </c>
      <c r="J45" s="159">
        <f>'[2]Szenario 2'!$F45</f>
        <v>16</v>
      </c>
      <c r="K45" s="160">
        <f>'[2]Szenario 3'!$F45</f>
        <v>25</v>
      </c>
      <c r="L45" s="139"/>
      <c r="M45" s="23">
        <f>'[3]E-Auto'!$E43*(1/100)</f>
        <v>0.928831935483871</v>
      </c>
      <c r="O45" s="31">
        <f t="shared" si="12"/>
        <v>14127.025</v>
      </c>
      <c r="P45" s="35">
        <f t="shared" si="0"/>
        <v>1469.7121685</v>
      </c>
      <c r="Q45" s="139"/>
      <c r="R45" s="28">
        <f t="shared" si="1"/>
        <v>1</v>
      </c>
      <c r="S45" s="33">
        <f t="shared" si="2"/>
        <v>1</v>
      </c>
      <c r="T45" s="139"/>
      <c r="U45" s="39">
        <f t="shared" si="3"/>
        <v>0.11935300213165921</v>
      </c>
      <c r="V45" s="33">
        <f t="shared" si="4"/>
        <v>2.6666666792302305E-3</v>
      </c>
      <c r="W45" s="139"/>
      <c r="X45" s="78">
        <f t="shared" si="13"/>
        <v>10100</v>
      </c>
      <c r="Y45" s="41">
        <f t="shared" si="6"/>
        <v>19426457.251513943</v>
      </c>
      <c r="Z45" s="41">
        <f t="shared" si="7"/>
        <v>295193.73029802996</v>
      </c>
      <c r="AA45" s="41">
        <f t="shared" si="8"/>
        <v>7159.2189720179631</v>
      </c>
      <c r="AB45" s="42">
        <f t="shared" si="9"/>
        <v>9460.6522646772846</v>
      </c>
      <c r="AD45" s="40">
        <f t="shared" si="10"/>
        <v>19748370.853048667</v>
      </c>
      <c r="AE45" s="11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39"/>
      <c r="I46" s="158">
        <f>'[2]Szenario 1'!$F46</f>
        <v>7</v>
      </c>
      <c r="J46" s="159">
        <f>'[2]Szenario 2'!$F46</f>
        <v>16</v>
      </c>
      <c r="K46" s="160">
        <f>'[2]Szenario 3'!$F46</f>
        <v>25</v>
      </c>
      <c r="L46" s="139"/>
      <c r="M46" s="23">
        <f>'[3]E-Auto'!$E44*(1/100)</f>
        <v>0.95766387096774197</v>
      </c>
      <c r="O46" s="31">
        <f t="shared" si="12"/>
        <v>14187.14</v>
      </c>
      <c r="P46" s="35">
        <f t="shared" si="0"/>
        <v>1475.9364755999998</v>
      </c>
      <c r="Q46" s="139"/>
      <c r="R46" s="28">
        <f t="shared" si="1"/>
        <v>1</v>
      </c>
      <c r="S46" s="33">
        <f t="shared" si="2"/>
        <v>1</v>
      </c>
      <c r="T46" s="139"/>
      <c r="U46" s="39">
        <f t="shared" si="3"/>
        <v>0.11935333906272956</v>
      </c>
      <c r="V46" s="33">
        <f t="shared" si="4"/>
        <v>2.6666666794444159E-3</v>
      </c>
      <c r="W46" s="139"/>
      <c r="X46" s="78">
        <f t="shared" si="13"/>
        <v>10100</v>
      </c>
      <c r="Y46" s="41">
        <f t="shared" si="6"/>
        <v>19509177.449853759</v>
      </c>
      <c r="Z46" s="41">
        <f t="shared" si="7"/>
        <v>296449.74336312799</v>
      </c>
      <c r="AA46" s="41">
        <f t="shared" si="8"/>
        <v>6777.614112402036</v>
      </c>
      <c r="AB46" s="42">
        <f t="shared" si="9"/>
        <v>9500.829246583713</v>
      </c>
      <c r="AD46" s="40">
        <f t="shared" si="10"/>
        <v>19832005.636575874</v>
      </c>
      <c r="AE46" s="11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39"/>
      <c r="I47" s="158">
        <f>'[2]Szenario 1'!$F47</f>
        <v>7</v>
      </c>
      <c r="J47" s="159">
        <f>'[2]Szenario 2'!$F47</f>
        <v>16</v>
      </c>
      <c r="K47" s="160">
        <f>'[2]Szenario 3'!$F47</f>
        <v>25</v>
      </c>
      <c r="L47" s="139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1482.1607827</v>
      </c>
      <c r="Q47" s="139"/>
      <c r="R47" s="28">
        <f t="shared" si="1"/>
        <v>1</v>
      </c>
      <c r="S47" s="33">
        <f t="shared" si="2"/>
        <v>1</v>
      </c>
      <c r="T47" s="139"/>
      <c r="U47" s="39">
        <f t="shared" si="3"/>
        <v>0.11935368030415383</v>
      </c>
      <c r="V47" s="33">
        <f t="shared" si="4"/>
        <v>2.6666666796613279E-3</v>
      </c>
      <c r="W47" s="139"/>
      <c r="X47" s="78">
        <f t="shared" si="13"/>
        <v>10100</v>
      </c>
      <c r="Y47" s="41">
        <f t="shared" si="6"/>
        <v>19591898.82076209</v>
      </c>
      <c r="Z47" s="41">
        <f t="shared" si="7"/>
        <v>297705.75642822601</v>
      </c>
      <c r="AA47" s="41">
        <f t="shared" si="8"/>
        <v>6392.5171373522198</v>
      </c>
      <c r="AB47" s="42">
        <f t="shared" si="9"/>
        <v>9541.0062284901414</v>
      </c>
      <c r="AD47" s="40">
        <f t="shared" ref="AD47:AD54" si="14">SUM(X47:AB47)</f>
        <v>19915638.100556161</v>
      </c>
      <c r="AE47" s="11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39"/>
      <c r="I48" s="158">
        <f>'[2]Szenario 1'!$F48</f>
        <v>7</v>
      </c>
      <c r="J48" s="159">
        <f>'[2]Szenario 2'!$F48</f>
        <v>16</v>
      </c>
      <c r="K48" s="160">
        <f>'[2]Szenario 3'!$F48</f>
        <v>25</v>
      </c>
      <c r="L48" s="139"/>
      <c r="M48" s="23">
        <f>'[3]E-Auto'!$E46*(1/100)</f>
        <v>1</v>
      </c>
      <c r="O48" s="31">
        <f t="shared" si="12"/>
        <v>14307.369999999999</v>
      </c>
      <c r="P48" s="35">
        <f t="shared" si="0"/>
        <v>1488.3850897999998</v>
      </c>
      <c r="Q48" s="139"/>
      <c r="R48" s="28">
        <f t="shared" si="1"/>
        <v>1</v>
      </c>
      <c r="S48" s="33">
        <f t="shared" si="2"/>
        <v>1</v>
      </c>
      <c r="T48" s="139"/>
      <c r="U48" s="39">
        <f t="shared" si="3"/>
        <v>0.1193540258925377</v>
      </c>
      <c r="V48" s="33">
        <f t="shared" si="4"/>
        <v>2.6666666798809903E-3</v>
      </c>
      <c r="W48" s="139"/>
      <c r="X48" s="78">
        <f t="shared" si="13"/>
        <v>10100</v>
      </c>
      <c r="Y48" s="41">
        <f t="shared" si="6"/>
        <v>19674621.3792076</v>
      </c>
      <c r="Z48" s="41">
        <f t="shared" si="7"/>
        <v>298961.76949332398</v>
      </c>
      <c r="AA48" s="41">
        <f t="shared" si="8"/>
        <v>6224.8505396</v>
      </c>
      <c r="AB48" s="42">
        <f t="shared" si="9"/>
        <v>9581.1832103965698</v>
      </c>
      <c r="AD48" s="40">
        <f t="shared" si="14"/>
        <v>19999489.182450917</v>
      </c>
      <c r="AE48" s="118"/>
      <c r="AF48" s="83" t="s">
        <v>45</v>
      </c>
      <c r="AG48" s="84"/>
      <c r="AH48" s="85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39"/>
      <c r="I49" s="158">
        <f>'[2]Szenario 1'!$F49</f>
        <v>7</v>
      </c>
      <c r="J49" s="159">
        <f>'[2]Szenario 2'!$F49</f>
        <v>16</v>
      </c>
      <c r="K49" s="160">
        <f>'[2]Szenario 3'!$F49</f>
        <v>25</v>
      </c>
      <c r="L49" s="139"/>
      <c r="M49" s="23">
        <f>'[3]E-Auto'!$E47*(1/100)</f>
        <v>1</v>
      </c>
      <c r="O49" s="31">
        <f t="shared" si="12"/>
        <v>14367.485000000001</v>
      </c>
      <c r="P49" s="35">
        <f t="shared" si="0"/>
        <v>1494.6093968999999</v>
      </c>
      <c r="Q49" s="139"/>
      <c r="R49" s="28">
        <f t="shared" si="1"/>
        <v>1</v>
      </c>
      <c r="S49" s="33">
        <f t="shared" si="2"/>
        <v>1</v>
      </c>
      <c r="T49" s="139"/>
      <c r="U49" s="39">
        <f t="shared" si="3"/>
        <v>0.11935437586464166</v>
      </c>
      <c r="V49" s="33">
        <f t="shared" si="4"/>
        <v>2.6666666801034257E-3</v>
      </c>
      <c r="W49" s="139"/>
      <c r="X49" s="78">
        <f t="shared" si="13"/>
        <v>10100</v>
      </c>
      <c r="Y49" s="41">
        <f t="shared" si="6"/>
        <v>19757345.140285857</v>
      </c>
      <c r="Z49" s="41">
        <f t="shared" si="7"/>
        <v>300217.78255842201</v>
      </c>
      <c r="AA49" s="41">
        <f t="shared" si="8"/>
        <v>6251.0053738000006</v>
      </c>
      <c r="AB49" s="42">
        <f t="shared" si="9"/>
        <v>9621.3601923029983</v>
      </c>
      <c r="AD49" s="40">
        <f t="shared" si="14"/>
        <v>20083535.28841038</v>
      </c>
      <c r="AE49" s="11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39"/>
      <c r="I50" s="158">
        <f>'[2]Szenario 1'!$F50</f>
        <v>7</v>
      </c>
      <c r="J50" s="159">
        <f>'[2]Szenario 2'!$F50</f>
        <v>16</v>
      </c>
      <c r="K50" s="160">
        <f>'[2]Szenario 3'!$F50</f>
        <v>25</v>
      </c>
      <c r="L50" s="139"/>
      <c r="M50" s="23">
        <f>'[3]E-Auto'!$E48*(1/100)</f>
        <v>1</v>
      </c>
      <c r="O50" s="31">
        <f t="shared" si="12"/>
        <v>14427.6</v>
      </c>
      <c r="P50" s="35">
        <f t="shared" si="0"/>
        <v>1500.8337039999999</v>
      </c>
      <c r="Q50" s="139"/>
      <c r="R50" s="28">
        <f t="shared" si="1"/>
        <v>1</v>
      </c>
      <c r="S50" s="33">
        <f t="shared" si="2"/>
        <v>1</v>
      </c>
      <c r="T50" s="139"/>
      <c r="U50" s="39">
        <f t="shared" si="3"/>
        <v>0.119354730257381</v>
      </c>
      <c r="V50" s="33">
        <f t="shared" si="4"/>
        <v>2.6666666803286578E-3</v>
      </c>
      <c r="W50" s="139"/>
      <c r="X50" s="78">
        <f t="shared" si="13"/>
        <v>10100</v>
      </c>
      <c r="Y50" s="41">
        <f t="shared" si="6"/>
        <v>19840070.119219776</v>
      </c>
      <c r="Z50" s="41">
        <f t="shared" si="7"/>
        <v>301473.79562352004</v>
      </c>
      <c r="AA50" s="41">
        <f t="shared" si="8"/>
        <v>6277.1602080000011</v>
      </c>
      <c r="AB50" s="42">
        <f t="shared" si="9"/>
        <v>9661.5371742094248</v>
      </c>
      <c r="AD50" s="40">
        <f t="shared" si="14"/>
        <v>20167582.612225506</v>
      </c>
      <c r="AE50" s="11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39"/>
      <c r="I51" s="158">
        <f>'[2]Szenario 1'!$F51</f>
        <v>7</v>
      </c>
      <c r="J51" s="159">
        <f>'[2]Szenario 2'!$F51</f>
        <v>16</v>
      </c>
      <c r="K51" s="160">
        <f>'[2]Szenario 3'!$F51</f>
        <v>25</v>
      </c>
      <c r="L51" s="139"/>
      <c r="M51" s="23">
        <f>'[3]E-Auto'!$E49*(1/100)</f>
        <v>1</v>
      </c>
      <c r="O51" s="31">
        <f t="shared" si="12"/>
        <v>14487.715</v>
      </c>
      <c r="P51" s="35">
        <f t="shared" si="0"/>
        <v>1507.0580110999999</v>
      </c>
      <c r="Q51" s="139"/>
      <c r="R51" s="28">
        <f t="shared" si="1"/>
        <v>1</v>
      </c>
      <c r="S51" s="33">
        <f t="shared" si="2"/>
        <v>1</v>
      </c>
      <c r="T51" s="139"/>
      <c r="U51" s="39">
        <f t="shared" si="3"/>
        <v>0.11935508910782573</v>
      </c>
      <c r="V51" s="33">
        <f t="shared" si="4"/>
        <v>2.6666666805567089E-3</v>
      </c>
      <c r="W51" s="139"/>
      <c r="X51" s="78">
        <f t="shared" si="13"/>
        <v>10100</v>
      </c>
      <c r="Y51" s="41">
        <f t="shared" si="6"/>
        <v>19922796.33136021</v>
      </c>
      <c r="Z51" s="41">
        <f t="shared" si="7"/>
        <v>302729.80868861801</v>
      </c>
      <c r="AA51" s="41">
        <f t="shared" si="8"/>
        <v>6303.3150421999999</v>
      </c>
      <c r="AB51" s="42">
        <f t="shared" si="9"/>
        <v>9701.7141561158551</v>
      </c>
      <c r="AD51" s="40">
        <f t="shared" si="14"/>
        <v>20251631.169247147</v>
      </c>
      <c r="AE51" s="11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39"/>
      <c r="I52" s="158">
        <f>'[2]Szenario 1'!$F52</f>
        <v>7</v>
      </c>
      <c r="J52" s="159">
        <f>'[2]Szenario 2'!$F52</f>
        <v>16</v>
      </c>
      <c r="K52" s="160">
        <f>'[2]Szenario 3'!$F52</f>
        <v>25</v>
      </c>
      <c r="L52" s="139"/>
      <c r="M52" s="23">
        <f>'[3]E-Auto'!$E50*(1/100)</f>
        <v>1</v>
      </c>
      <c r="O52" s="31">
        <f t="shared" si="12"/>
        <v>14547.83</v>
      </c>
      <c r="P52" s="35">
        <f t="shared" si="0"/>
        <v>1513.2823182</v>
      </c>
      <c r="Q52" s="139"/>
      <c r="R52" s="28">
        <f t="shared" si="1"/>
        <v>1</v>
      </c>
      <c r="S52" s="33">
        <f t="shared" si="2"/>
        <v>1</v>
      </c>
      <c r="T52" s="139"/>
      <c r="U52" s="39">
        <f t="shared" si="3"/>
        <v>0.11935545245320071</v>
      </c>
      <c r="V52" s="33">
        <f t="shared" si="4"/>
        <v>2.6666666807876041E-3</v>
      </c>
      <c r="W52" s="139"/>
      <c r="X52" s="78">
        <f t="shared" si="13"/>
        <v>10100</v>
      </c>
      <c r="Y52" s="41">
        <f t="shared" si="6"/>
        <v>20005523.792186476</v>
      </c>
      <c r="Z52" s="41">
        <f t="shared" si="7"/>
        <v>303985.82175371598</v>
      </c>
      <c r="AA52" s="41">
        <f t="shared" si="8"/>
        <v>6329.4698763999995</v>
      </c>
      <c r="AB52" s="42">
        <f t="shared" si="9"/>
        <v>9741.8911380222817</v>
      </c>
      <c r="AD52" s="40">
        <f t="shared" si="14"/>
        <v>20335680.974954613</v>
      </c>
      <c r="AE52" s="118"/>
      <c r="AF52" s="83" t="s">
        <v>46</v>
      </c>
      <c r="AG52" s="84"/>
      <c r="AH52" s="85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39"/>
      <c r="I53" s="158">
        <f>'[2]Szenario 1'!$F53</f>
        <v>7</v>
      </c>
      <c r="J53" s="159">
        <f>'[2]Szenario 2'!$F53</f>
        <v>16</v>
      </c>
      <c r="K53" s="160">
        <f>'[2]Szenario 3'!$F53</f>
        <v>25</v>
      </c>
      <c r="L53" s="139"/>
      <c r="M53" s="23">
        <f>'[3]E-Auto'!$E51*(1/100)</f>
        <v>1</v>
      </c>
      <c r="O53" s="31">
        <f t="shared" si="12"/>
        <v>14607.945</v>
      </c>
      <c r="P53" s="35">
        <f t="shared" si="0"/>
        <v>1519.5066252999998</v>
      </c>
      <c r="Q53" s="139"/>
      <c r="R53" s="28">
        <f t="shared" si="1"/>
        <v>1</v>
      </c>
      <c r="S53" s="33">
        <f t="shared" si="2"/>
        <v>1</v>
      </c>
      <c r="T53" s="139"/>
      <c r="U53" s="39">
        <f t="shared" si="3"/>
        <v>0.11935582033088553</v>
      </c>
      <c r="V53" s="33">
        <f t="shared" si="4"/>
        <v>2.6666666810213654E-3</v>
      </c>
      <c r="W53" s="139"/>
      <c r="X53" s="78">
        <f t="shared" si="13"/>
        <v>10100</v>
      </c>
      <c r="Y53" s="41">
        <f t="shared" si="6"/>
        <v>20088252.517306875</v>
      </c>
      <c r="Z53" s="41">
        <f t="shared" si="7"/>
        <v>305241.83481881401</v>
      </c>
      <c r="AA53" s="41">
        <f t="shared" si="8"/>
        <v>6355.6247106000001</v>
      </c>
      <c r="AB53" s="42">
        <f t="shared" si="9"/>
        <v>9782.0681199287101</v>
      </c>
      <c r="AD53" s="40">
        <f t="shared" si="14"/>
        <v>20419732.044956218</v>
      </c>
      <c r="AE53" s="11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39"/>
      <c r="I54" s="158">
        <f>'[2]Szenario 1'!$F54</f>
        <v>7</v>
      </c>
      <c r="J54" s="159">
        <f>'[2]Szenario 2'!$F54</f>
        <v>16</v>
      </c>
      <c r="K54" s="160">
        <f>'[2]Szenario 3'!$F54</f>
        <v>25</v>
      </c>
      <c r="L54" s="139"/>
      <c r="M54" s="23">
        <f>'[3]E-Auto'!$E52*(1/100)</f>
        <v>1</v>
      </c>
      <c r="O54" s="31">
        <f t="shared" si="12"/>
        <v>14668.06</v>
      </c>
      <c r="P54" s="35">
        <f>C54+(I54)</f>
        <v>1525.7309323999998</v>
      </c>
      <c r="Q54" s="140"/>
      <c r="R54" s="28">
        <f t="shared" si="1"/>
        <v>1</v>
      </c>
      <c r="S54" s="33">
        <f t="shared" si="2"/>
        <v>1</v>
      </c>
      <c r="T54" s="140"/>
      <c r="U54" s="39">
        <f t="shared" si="3"/>
        <v>0.11935619277841458</v>
      </c>
      <c r="V54" s="33">
        <f t="shared" si="4"/>
        <v>2.6666666812580177E-3</v>
      </c>
      <c r="W54" s="140"/>
      <c r="X54" s="78">
        <f t="shared" si="13"/>
        <v>10100</v>
      </c>
      <c r="Y54" s="41">
        <f t="shared" si="6"/>
        <v>20170982.522459235</v>
      </c>
      <c r="Z54" s="41">
        <f t="shared" si="7"/>
        <v>306497.84788391198</v>
      </c>
      <c r="AA54" s="41">
        <f t="shared" si="8"/>
        <v>6381.7795448000006</v>
      </c>
      <c r="AB54" s="42">
        <f t="shared" si="9"/>
        <v>9822.2451018351367</v>
      </c>
      <c r="AD54" s="40">
        <f t="shared" si="14"/>
        <v>20503784.394989785</v>
      </c>
      <c r="AE54" s="11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857942738.01866055</v>
      </c>
      <c r="AE55" s="11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6" t="s">
        <v>22</v>
      </c>
      <c r="V56" s="87"/>
      <c r="X56" s="9">
        <f>SUM(X9:X54)</f>
        <v>1933350</v>
      </c>
      <c r="Y56" s="65">
        <f>SUM(Y9:Y54)</f>
        <v>842256675.94557631</v>
      </c>
      <c r="Z56" s="66">
        <f>SUM(Z9:Z54)</f>
        <v>12798927.480283521</v>
      </c>
      <c r="AA56" s="66">
        <f>SUM(AA9:AA54)</f>
        <v>543544.49438964319</v>
      </c>
      <c r="AB56" s="71">
        <f>SUM(AB9:AB54)</f>
        <v>410240.0984112632</v>
      </c>
      <c r="AD56" s="67">
        <f>X56+Y56+Z56+AA56+AB56</f>
        <v>857942738.01866078</v>
      </c>
      <c r="AF56" s="88"/>
      <c r="AG56" s="89"/>
    </row>
    <row r="57" spans="1:34" ht="15" thickBot="1" x14ac:dyDescent="0.35">
      <c r="AF57" s="90"/>
      <c r="AG57" s="91"/>
    </row>
    <row r="58" spans="1:34" x14ac:dyDescent="0.3">
      <c r="AE58" s="25"/>
      <c r="AF58" s="88"/>
      <c r="AG58" s="89"/>
      <c r="AH58" s="43"/>
    </row>
    <row r="59" spans="1:34" ht="15" thickBot="1" x14ac:dyDescent="0.35">
      <c r="AF59" s="90"/>
      <c r="AG59" s="91"/>
    </row>
    <row r="60" spans="1:34" x14ac:dyDescent="0.3">
      <c r="AG60" s="42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D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3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8"/>
      <c r="L1" s="138"/>
      <c r="N1" s="138"/>
      <c r="Q1" s="138"/>
      <c r="R1" s="78"/>
      <c r="S1" s="78"/>
      <c r="T1" s="138"/>
      <c r="U1" s="78"/>
      <c r="V1" s="78"/>
      <c r="W1" s="138"/>
      <c r="AE1" s="118"/>
    </row>
    <row r="2" spans="1:36" ht="14.4" customHeight="1" thickBot="1" x14ac:dyDescent="0.35">
      <c r="B2" s="119" t="s">
        <v>0</v>
      </c>
      <c r="C2" s="120"/>
      <c r="D2" s="121"/>
      <c r="F2" s="118"/>
      <c r="G2" s="118"/>
      <c r="H2" s="139"/>
      <c r="K2" s="2"/>
      <c r="L2" s="139"/>
      <c r="O2" s="86" t="s">
        <v>55</v>
      </c>
      <c r="P2" s="87"/>
      <c r="Q2" s="139"/>
      <c r="R2" s="78"/>
      <c r="S2" s="78"/>
      <c r="T2" s="139"/>
      <c r="U2" s="78"/>
      <c r="V2" s="78"/>
      <c r="W2" s="139"/>
      <c r="Y2" s="142" t="s">
        <v>74</v>
      </c>
      <c r="Z2" s="143"/>
      <c r="AA2" s="144"/>
      <c r="AB2" s="8"/>
      <c r="AC2" s="8"/>
      <c r="AE2" s="118"/>
    </row>
    <row r="3" spans="1:36" ht="14.4" customHeight="1" thickBot="1" x14ac:dyDescent="0.35">
      <c r="B3" s="122"/>
      <c r="C3" s="123"/>
      <c r="D3" s="124"/>
      <c r="F3" s="118"/>
      <c r="G3" s="118"/>
      <c r="H3" s="139"/>
      <c r="K3" s="2"/>
      <c r="L3" s="139"/>
      <c r="O3" s="151" t="s">
        <v>73</v>
      </c>
      <c r="P3" s="152"/>
      <c r="Q3" s="139"/>
      <c r="R3" s="78"/>
      <c r="S3" s="78"/>
      <c r="T3" s="139"/>
      <c r="U3" s="78"/>
      <c r="V3" s="78"/>
      <c r="W3" s="139"/>
      <c r="Y3" s="145"/>
      <c r="Z3" s="146"/>
      <c r="AA3" s="147"/>
      <c r="AB3" s="8"/>
      <c r="AC3" s="8"/>
      <c r="AE3" s="118"/>
      <c r="AF3" s="96" t="s">
        <v>58</v>
      </c>
      <c r="AG3" s="97"/>
      <c r="AH3" s="98"/>
    </row>
    <row r="4" spans="1:36" ht="14.4" customHeight="1" thickBot="1" x14ac:dyDescent="0.35">
      <c r="H4" s="139"/>
      <c r="K4" s="2"/>
      <c r="L4" s="139"/>
      <c r="O4" s="153"/>
      <c r="P4" s="154"/>
      <c r="Q4" s="139"/>
      <c r="R4" s="78"/>
      <c r="S4" s="78"/>
      <c r="T4" s="139"/>
      <c r="U4" s="78"/>
      <c r="V4" s="78"/>
      <c r="W4" s="139"/>
      <c r="Y4" s="148"/>
      <c r="Z4" s="149"/>
      <c r="AA4" s="150"/>
      <c r="AB4" s="8"/>
      <c r="AC4" s="8"/>
      <c r="AE4" s="118"/>
      <c r="AF4" s="99"/>
      <c r="AG4" s="100"/>
      <c r="AH4" s="101"/>
    </row>
    <row r="5" spans="1:36" ht="14.4" customHeight="1" thickBot="1" x14ac:dyDescent="0.35">
      <c r="D5" s="102" t="s">
        <v>2</v>
      </c>
      <c r="E5" s="103"/>
      <c r="H5" s="139"/>
      <c r="I5" s="102" t="s">
        <v>7</v>
      </c>
      <c r="J5" s="106"/>
      <c r="K5" s="103"/>
      <c r="L5" s="139"/>
      <c r="M5" s="106" t="s">
        <v>3</v>
      </c>
      <c r="O5" s="108"/>
      <c r="P5" s="109"/>
      <c r="Q5" s="139"/>
      <c r="R5" s="106" t="s">
        <v>20</v>
      </c>
      <c r="S5" s="103"/>
      <c r="T5" s="139"/>
      <c r="U5" s="102" t="s">
        <v>29</v>
      </c>
      <c r="V5" s="103"/>
      <c r="W5" s="139"/>
      <c r="AE5" s="118"/>
    </row>
    <row r="6" spans="1:36" ht="14.4" customHeight="1" thickBot="1" x14ac:dyDescent="0.35">
      <c r="D6" s="104"/>
      <c r="E6" s="105"/>
      <c r="H6" s="139"/>
      <c r="I6" s="104"/>
      <c r="J6" s="107"/>
      <c r="K6" s="105"/>
      <c r="L6" s="139"/>
      <c r="M6" s="107"/>
      <c r="O6" s="110"/>
      <c r="P6" s="111"/>
      <c r="Q6" s="139"/>
      <c r="R6" s="107"/>
      <c r="S6" s="105"/>
      <c r="T6" s="139"/>
      <c r="U6" s="104"/>
      <c r="V6" s="105"/>
      <c r="W6" s="139"/>
      <c r="AE6" s="118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1" t="s">
        <v>5</v>
      </c>
      <c r="C7" s="141"/>
      <c r="D7" s="114" t="s">
        <v>4</v>
      </c>
      <c r="E7" s="114"/>
      <c r="F7" s="115" t="s">
        <v>6</v>
      </c>
      <c r="G7" s="115"/>
      <c r="H7" s="139"/>
      <c r="I7" s="69" t="s">
        <v>70</v>
      </c>
      <c r="J7" s="14" t="s">
        <v>69</v>
      </c>
      <c r="K7" s="20" t="s">
        <v>68</v>
      </c>
      <c r="L7" s="139"/>
      <c r="M7" s="1" t="s">
        <v>8</v>
      </c>
      <c r="O7" s="112"/>
      <c r="P7" s="113"/>
      <c r="Q7" s="139"/>
      <c r="R7" s="78"/>
      <c r="S7" s="78"/>
      <c r="T7" s="139"/>
      <c r="U7" s="78"/>
      <c r="V7" s="78"/>
      <c r="W7" s="139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6" t="s">
        <v>56</v>
      </c>
      <c r="AE7" s="118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39"/>
      <c r="I8" s="70"/>
      <c r="J8" s="7"/>
      <c r="K8" s="18"/>
      <c r="L8" s="139"/>
      <c r="M8" s="21"/>
      <c r="O8" s="30"/>
      <c r="P8" s="34"/>
      <c r="Q8" s="139"/>
      <c r="R8" s="80"/>
      <c r="S8" s="79"/>
      <c r="T8" s="139"/>
      <c r="U8" s="80"/>
      <c r="V8" s="79"/>
      <c r="W8" s="139"/>
      <c r="X8" s="37"/>
      <c r="Y8" s="10"/>
      <c r="Z8" s="36"/>
      <c r="AA8" s="36"/>
      <c r="AB8" s="36"/>
      <c r="AD8" s="117"/>
      <c r="AE8" s="118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39"/>
      <c r="I9" s="155">
        <f>'[2]Szenario 1'!$F9</f>
        <v>7</v>
      </c>
      <c r="J9" s="156">
        <f>'[2]Szenario 2'!$F9</f>
        <v>16</v>
      </c>
      <c r="K9" s="157">
        <f>'[2]Szenario 3'!$F9</f>
        <v>25</v>
      </c>
      <c r="L9" s="139"/>
      <c r="M9" s="22">
        <f>'[3]E-Auto'!$E7*(1/100)</f>
        <v>1.6900000000000001E-3</v>
      </c>
      <c r="O9" s="31">
        <f>B9</f>
        <v>11962.885</v>
      </c>
      <c r="P9" s="35">
        <f>C9+(J9)</f>
        <v>1254.6371128999999</v>
      </c>
      <c r="Q9" s="139"/>
      <c r="R9" s="28">
        <f>IF(O9&lt;$AG$18,1,2)</f>
        <v>1</v>
      </c>
      <c r="S9" s="33">
        <f>IF(P9&lt;$AG$10,1,2)</f>
        <v>1</v>
      </c>
      <c r="T9" s="139"/>
      <c r="U9" s="39">
        <f>($AI$15/$AG$20)*(1+0.15*(O9/$AG$18)^4)+$AH$33</f>
        <v>0.11934344723399895</v>
      </c>
      <c r="V9" s="33">
        <f>($AI$7/$AG$12)*(1+0.15*(P9/$AG$10)^4)+$AH$32</f>
        <v>2.6666666733386694E-3</v>
      </c>
      <c r="W9" s="139"/>
      <c r="X9" s="78">
        <f>($AG$7*$AG$8*S9*$AG$24+$AG$15*$AG$16*R9*$AG$24)</f>
        <v>3600</v>
      </c>
      <c r="Y9" s="41">
        <f>(O9*U9*$AG$30+P9*V9*$AG$29)*365</f>
        <v>16449367.419559367</v>
      </c>
      <c r="Z9" s="41">
        <f>(O9*$AI$15*$AG$37+P9*$AI$7*$AG$36)*365</f>
        <v>250016.679954502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8038.7885803315867</v>
      </c>
      <c r="AD9" s="40">
        <f>SUM(X9:AB9)</f>
        <v>16728258.743565511</v>
      </c>
      <c r="AE9" s="118"/>
      <c r="AF9" s="92" t="s">
        <v>15</v>
      </c>
      <c r="AG9" s="15"/>
      <c r="AH9" s="95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39"/>
      <c r="I10" s="158">
        <f>'[2]Szenario 1'!$F10</f>
        <v>7</v>
      </c>
      <c r="J10" s="159">
        <f>'[2]Szenario 2'!$F10</f>
        <v>16</v>
      </c>
      <c r="K10" s="160">
        <f>'[2]Szenario 3'!$F10</f>
        <v>25</v>
      </c>
      <c r="L10" s="139"/>
      <c r="M10" s="23">
        <f>'[3]E-Auto'!$E8*(1/100)</f>
        <v>2.3700000000000001E-3</v>
      </c>
      <c r="O10" s="31">
        <f>B10</f>
        <v>12023</v>
      </c>
      <c r="P10" s="35">
        <f t="shared" ref="P10:P54" si="0">C10+(J10)</f>
        <v>1260.86142</v>
      </c>
      <c r="Q10" s="139"/>
      <c r="R10" s="28">
        <f t="shared" ref="R10:R54" si="1">IF(O10&lt;$AG$18,1,2)</f>
        <v>1</v>
      </c>
      <c r="S10" s="33">
        <f t="shared" ref="S10:S54" si="2">IF(P10&lt;$AG$10,1,2)</f>
        <v>1</v>
      </c>
      <c r="T10" s="139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2.6666666734720583E-3</v>
      </c>
      <c r="W10" s="139"/>
      <c r="X10" s="78">
        <f t="shared" ref="X10:X12" si="5">($AG$7*$AG$8*S10*$AG$24+$AG$15*$AG$16*R10*$AG$24)</f>
        <v>3600</v>
      </c>
      <c r="Y10" s="41">
        <f t="shared" ref="Y10:Y54" si="6">(O10*U10*$AG$30+P10*V10*$AG$29)*365</f>
        <v>16532054.348480044</v>
      </c>
      <c r="Z10" s="41">
        <f t="shared" ref="Z10:Z54" si="7">(O10*$AI$15*$AG$37+P10*$AI$7*$AG$36)*365</f>
        <v>251272.6930196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8078.9655622380124</v>
      </c>
      <c r="AD10" s="40">
        <f t="shared" ref="AD10:AD46" si="10">SUM(X10:AB10)</f>
        <v>16812320.238732509</v>
      </c>
      <c r="AE10" s="118"/>
      <c r="AF10" s="93"/>
      <c r="AG10" s="16">
        <v>110400</v>
      </c>
      <c r="AH10" s="95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39"/>
      <c r="I11" s="158">
        <f>'[2]Szenario 1'!$F11</f>
        <v>7</v>
      </c>
      <c r="J11" s="159">
        <f>'[2]Szenario 2'!$F11</f>
        <v>16</v>
      </c>
      <c r="K11" s="160">
        <f>'[2]Szenario 3'!$F11</f>
        <v>25</v>
      </c>
      <c r="L11" s="139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0"/>
        <v>1267.0857271</v>
      </c>
      <c r="Q11" s="139"/>
      <c r="R11" s="28">
        <f t="shared" si="1"/>
        <v>1</v>
      </c>
      <c r="S11" s="33">
        <f t="shared" si="2"/>
        <v>1</v>
      </c>
      <c r="T11" s="139"/>
      <c r="U11" s="39">
        <f t="shared" si="3"/>
        <v>0.11934385999362417</v>
      </c>
      <c r="V11" s="33">
        <f t="shared" si="4"/>
        <v>2.6666666736074375E-3</v>
      </c>
      <c r="W11" s="139"/>
      <c r="X11" s="78">
        <f t="shared" si="5"/>
        <v>3600</v>
      </c>
      <c r="Y11" s="41">
        <f t="shared" si="6"/>
        <v>16614741.991064627</v>
      </c>
      <c r="Z11" s="41">
        <f t="shared" si="7"/>
        <v>252528.70608469797</v>
      </c>
      <c r="AA11" s="41">
        <f t="shared" si="8"/>
        <v>17390.943079637822</v>
      </c>
      <c r="AB11" s="42">
        <f t="shared" si="9"/>
        <v>8119.1425441444417</v>
      </c>
      <c r="AD11" s="40">
        <f t="shared" si="10"/>
        <v>16896380.782773107</v>
      </c>
      <c r="AE11" s="118"/>
      <c r="AF11" s="94"/>
      <c r="AG11" s="15"/>
      <c r="AH11" s="95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39"/>
      <c r="I12" s="158">
        <f>'[2]Szenario 1'!$F12</f>
        <v>7</v>
      </c>
      <c r="J12" s="159">
        <f>'[2]Szenario 2'!$F12</f>
        <v>16</v>
      </c>
      <c r="K12" s="160">
        <f>'[2]Szenario 3'!$F12</f>
        <v>25</v>
      </c>
      <c r="L12" s="139"/>
      <c r="M12" s="23">
        <f>'[3]E-Auto'!$E10*(1/100)</f>
        <v>4.1700000000000001E-3</v>
      </c>
      <c r="O12" s="31">
        <f t="shared" si="12"/>
        <v>12143.23</v>
      </c>
      <c r="P12" s="35">
        <f t="shared" si="0"/>
        <v>1273.3100341999998</v>
      </c>
      <c r="Q12" s="139"/>
      <c r="R12" s="28">
        <f t="shared" si="1"/>
        <v>1</v>
      </c>
      <c r="S12" s="33">
        <f t="shared" si="2"/>
        <v>1</v>
      </c>
      <c r="T12" s="139"/>
      <c r="U12" s="39">
        <f t="shared" si="3"/>
        <v>0.1193440710479194</v>
      </c>
      <c r="V12" s="33">
        <f t="shared" si="4"/>
        <v>2.6666666737448263E-3</v>
      </c>
      <c r="W12" s="139"/>
      <c r="X12" s="78">
        <f t="shared" si="5"/>
        <v>3600</v>
      </c>
      <c r="Y12" s="41">
        <f t="shared" si="6"/>
        <v>16697430.358071597</v>
      </c>
      <c r="Z12" s="41">
        <f t="shared" si="7"/>
        <v>253784.719149796</v>
      </c>
      <c r="AA12" s="41">
        <f t="shared" si="8"/>
        <v>17465.354425508664</v>
      </c>
      <c r="AB12" s="42">
        <f t="shared" si="9"/>
        <v>8159.3195260508692</v>
      </c>
      <c r="AD12" s="40">
        <f t="shared" si="10"/>
        <v>16980439.751172952</v>
      </c>
      <c r="AE12" s="118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39"/>
      <c r="I13" s="158">
        <f>'[2]Szenario 1'!$F13</f>
        <v>7</v>
      </c>
      <c r="J13" s="159">
        <f>'[2]Szenario 2'!$F13</f>
        <v>16</v>
      </c>
      <c r="K13" s="160">
        <f>'[2]Szenario 3'!$F13</f>
        <v>25</v>
      </c>
      <c r="L13" s="139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1279.5343412999998</v>
      </c>
      <c r="Q13" s="139"/>
      <c r="R13" s="28">
        <f t="shared" si="1"/>
        <v>1</v>
      </c>
      <c r="S13" s="33">
        <f t="shared" si="2"/>
        <v>1</v>
      </c>
      <c r="T13" s="139"/>
      <c r="U13" s="39">
        <f t="shared" si="3"/>
        <v>0.11934428526006929</v>
      </c>
      <c r="V13" s="33">
        <f t="shared" si="4"/>
        <v>2.6666666738842447E-3</v>
      </c>
      <c r="W13" s="139"/>
      <c r="X13" s="78">
        <f>($AG$7*$AG$8*S13*$AG$24+$AG$15*$AG$16*R13*$AG$24)</f>
        <v>3600</v>
      </c>
      <c r="Y13" s="41">
        <f t="shared" si="6"/>
        <v>16780119.46036702</v>
      </c>
      <c r="Z13" s="41">
        <f t="shared" si="7"/>
        <v>255040.73221489397</v>
      </c>
      <c r="AA13" s="41">
        <f t="shared" si="8"/>
        <v>17526.737530633869</v>
      </c>
      <c r="AB13" s="42">
        <f t="shared" si="9"/>
        <v>8199.4965079572958</v>
      </c>
      <c r="AD13" s="40">
        <f t="shared" si="10"/>
        <v>17064486.426620506</v>
      </c>
      <c r="AE13" s="118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39"/>
      <c r="I14" s="158">
        <f>'[2]Szenario 1'!$F14</f>
        <v>7</v>
      </c>
      <c r="J14" s="159">
        <f>'[2]Szenario 2'!$F14</f>
        <v>16</v>
      </c>
      <c r="K14" s="160">
        <f>'[2]Szenario 3'!$F14</f>
        <v>25</v>
      </c>
      <c r="L14" s="139"/>
      <c r="M14" s="23">
        <f>'[3]E-Auto'!$E12*(1/100)</f>
        <v>3.5041935483870967E-2</v>
      </c>
      <c r="O14" s="31">
        <f t="shared" si="12"/>
        <v>12263.46</v>
      </c>
      <c r="P14" s="35">
        <f t="shared" si="0"/>
        <v>1285.7586483999999</v>
      </c>
      <c r="Q14" s="139"/>
      <c r="R14" s="28">
        <f t="shared" si="1"/>
        <v>1</v>
      </c>
      <c r="S14" s="33">
        <f t="shared" si="2"/>
        <v>1</v>
      </c>
      <c r="T14" s="139"/>
      <c r="U14" s="39">
        <f t="shared" si="3"/>
        <v>0.119344502661417</v>
      </c>
      <c r="V14" s="33">
        <f t="shared" si="4"/>
        <v>2.6666666740257127E-3</v>
      </c>
      <c r="W14" s="139"/>
      <c r="X14" s="78">
        <f>($AG$7*$AG$8*S14*$AG$24+$AG$15*$AG$16*R14*$AG$24)+AG26</f>
        <v>1511350</v>
      </c>
      <c r="Y14" s="41">
        <f t="shared" si="6"/>
        <v>16862809.308925088</v>
      </c>
      <c r="Z14" s="41">
        <f t="shared" si="7"/>
        <v>256296.74527999197</v>
      </c>
      <c r="AA14" s="41">
        <f t="shared" si="8"/>
        <v>17256.880364902412</v>
      </c>
      <c r="AB14" s="42">
        <f t="shared" si="9"/>
        <v>8239.673489863726</v>
      </c>
      <c r="AD14" s="40">
        <f t="shared" si="10"/>
        <v>18655952.608059846</v>
      </c>
      <c r="AE14" s="118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39"/>
      <c r="I15" s="158">
        <f>'[2]Szenario 1'!$F15</f>
        <v>7</v>
      </c>
      <c r="J15" s="159">
        <f>'[2]Szenario 2'!$F15</f>
        <v>16</v>
      </c>
      <c r="K15" s="160">
        <f>'[2]Szenario 3'!$F15</f>
        <v>25</v>
      </c>
      <c r="L15" s="139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1291.9829554999999</v>
      </c>
      <c r="Q15" s="139"/>
      <c r="R15" s="28">
        <f t="shared" si="1"/>
        <v>1</v>
      </c>
      <c r="S15" s="33">
        <f t="shared" si="2"/>
        <v>1</v>
      </c>
      <c r="T15" s="139"/>
      <c r="U15" s="39">
        <f t="shared" si="3"/>
        <v>0.11934472328346042</v>
      </c>
      <c r="V15" s="33">
        <f t="shared" si="4"/>
        <v>2.6666666741692502E-3</v>
      </c>
      <c r="W15" s="139"/>
      <c r="X15" s="78">
        <f>($AJ$11*$AG$8*S15*$AG$25+$AJ$9*$AG$8*S15*$AG$24+$AG$15*$AG$16*R15*$AG$24)</f>
        <v>10100</v>
      </c>
      <c r="Y15" s="41">
        <f t="shared" si="6"/>
        <v>16945499.914828632</v>
      </c>
      <c r="Z15" s="41">
        <f t="shared" si="7"/>
        <v>257552.75834509003</v>
      </c>
      <c r="AA15" s="41">
        <f t="shared" si="8"/>
        <v>16983.531083737063</v>
      </c>
      <c r="AB15" s="42">
        <f t="shared" si="9"/>
        <v>8279.8504717701544</v>
      </c>
      <c r="AD15" s="40">
        <f t="shared" si="10"/>
        <v>17238416.054729227</v>
      </c>
      <c r="AE15" s="118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39"/>
      <c r="I16" s="158">
        <f>'[2]Szenario 1'!$F16</f>
        <v>7</v>
      </c>
      <c r="J16" s="159">
        <f>'[2]Szenario 2'!$F16</f>
        <v>16</v>
      </c>
      <c r="K16" s="160">
        <f>'[2]Szenario 3'!$F16</f>
        <v>25</v>
      </c>
      <c r="L16" s="139"/>
      <c r="M16" s="23">
        <f>'[3]E-Auto'!$E14*(1/100)</f>
        <v>9.2705806451612929E-2</v>
      </c>
      <c r="O16" s="31">
        <f t="shared" si="12"/>
        <v>12383.69</v>
      </c>
      <c r="P16" s="35">
        <f t="shared" si="0"/>
        <v>1298.2072625999999</v>
      </c>
      <c r="Q16" s="139"/>
      <c r="R16" s="28">
        <f t="shared" si="1"/>
        <v>1</v>
      </c>
      <c r="S16" s="33">
        <f t="shared" si="2"/>
        <v>1</v>
      </c>
      <c r="T16" s="139"/>
      <c r="U16" s="39">
        <f t="shared" si="3"/>
        <v>0.11934494715785231</v>
      </c>
      <c r="V16" s="33">
        <f t="shared" si="4"/>
        <v>2.6666666743148768E-3</v>
      </c>
      <c r="W16" s="139"/>
      <c r="X16" s="78">
        <f t="shared" ref="X16:X54" si="13">($AJ$11*$AG$8*S16*$AG$25+$AJ$9*$AG$8*S16*$AG$24+$AG$15*$AG$16*R16*$AG$24)</f>
        <v>10100</v>
      </c>
      <c r="Y16" s="41">
        <f t="shared" si="6"/>
        <v>17028191.289269686</v>
      </c>
      <c r="Z16" s="41">
        <f t="shared" si="7"/>
        <v>258808.77141018803</v>
      </c>
      <c r="AA16" s="41">
        <f t="shared" si="8"/>
        <v>16706.68968713783</v>
      </c>
      <c r="AB16" s="42">
        <f t="shared" si="9"/>
        <v>8320.0274536765828</v>
      </c>
      <c r="AD16" s="40">
        <f t="shared" si="10"/>
        <v>17322126.777820688</v>
      </c>
      <c r="AE16" s="118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39"/>
      <c r="I17" s="158">
        <f>'[2]Szenario 1'!$F17</f>
        <v>7</v>
      </c>
      <c r="J17" s="159">
        <f>'[2]Szenario 2'!$F17</f>
        <v>16</v>
      </c>
      <c r="K17" s="160">
        <f>'[2]Szenario 3'!$F17</f>
        <v>25</v>
      </c>
      <c r="L17" s="139"/>
      <c r="M17" s="23">
        <f>'[3]E-Auto'!$E15*(1/100)</f>
        <v>0.1215377419354839</v>
      </c>
      <c r="O17" s="31">
        <f t="shared" si="12"/>
        <v>12443.805</v>
      </c>
      <c r="P17" s="35">
        <f t="shared" si="0"/>
        <v>1304.4315697</v>
      </c>
      <c r="Q17" s="139"/>
      <c r="R17" s="28">
        <f t="shared" si="1"/>
        <v>1</v>
      </c>
      <c r="S17" s="33">
        <f t="shared" si="2"/>
        <v>1</v>
      </c>
      <c r="T17" s="139"/>
      <c r="U17" s="39">
        <f t="shared" si="3"/>
        <v>0.11934517431640014</v>
      </c>
      <c r="V17" s="33">
        <f t="shared" si="4"/>
        <v>2.6666666744626141E-3</v>
      </c>
      <c r="W17" s="139"/>
      <c r="X17" s="78">
        <f t="shared" si="13"/>
        <v>10100</v>
      </c>
      <c r="Y17" s="41">
        <f t="shared" si="6"/>
        <v>17110883.443549994</v>
      </c>
      <c r="Z17" s="41">
        <f t="shared" si="7"/>
        <v>260064.784475286</v>
      </c>
      <c r="AA17" s="41">
        <f t="shared" si="8"/>
        <v>16426.356175104705</v>
      </c>
      <c r="AB17" s="42">
        <f t="shared" si="9"/>
        <v>8360.2044355830112</v>
      </c>
      <c r="AD17" s="40">
        <f t="shared" si="10"/>
        <v>17405834.788635969</v>
      </c>
      <c r="AE17" s="118"/>
      <c r="AF17" s="92" t="s">
        <v>16</v>
      </c>
      <c r="AG17" s="15"/>
      <c r="AH17" s="95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39"/>
      <c r="I18" s="158">
        <f>'[2]Szenario 1'!$F18</f>
        <v>7</v>
      </c>
      <c r="J18" s="159">
        <f>'[2]Szenario 2'!$F18</f>
        <v>16</v>
      </c>
      <c r="K18" s="160">
        <f>'[2]Szenario 3'!$F18</f>
        <v>25</v>
      </c>
      <c r="L18" s="139"/>
      <c r="M18" s="23">
        <f>'[3]E-Auto'!$E16*(1/100)</f>
        <v>0.15036967741935489</v>
      </c>
      <c r="O18" s="31">
        <f t="shared" si="12"/>
        <v>12503.92</v>
      </c>
      <c r="P18" s="35">
        <f t="shared" si="0"/>
        <v>1310.6558768</v>
      </c>
      <c r="Q18" s="139"/>
      <c r="R18" s="28">
        <f t="shared" si="1"/>
        <v>1</v>
      </c>
      <c r="S18" s="33">
        <f t="shared" si="2"/>
        <v>1</v>
      </c>
      <c r="T18" s="139"/>
      <c r="U18" s="39">
        <f t="shared" si="3"/>
        <v>0.11934540479106619</v>
      </c>
      <c r="V18" s="33">
        <f t="shared" si="4"/>
        <v>2.6666666746124807E-3</v>
      </c>
      <c r="W18" s="139"/>
      <c r="X18" s="78">
        <f t="shared" si="13"/>
        <v>10100</v>
      </c>
      <c r="Y18" s="41">
        <f t="shared" si="6"/>
        <v>17193576.389081579</v>
      </c>
      <c r="Z18" s="41">
        <f t="shared" si="7"/>
        <v>261320.797540384</v>
      </c>
      <c r="AA18" s="41">
        <f t="shared" si="8"/>
        <v>16142.530547637689</v>
      </c>
      <c r="AB18" s="42">
        <f t="shared" si="9"/>
        <v>8400.3814174894396</v>
      </c>
      <c r="AD18" s="40">
        <f t="shared" si="10"/>
        <v>17489540.098587092</v>
      </c>
      <c r="AE18" s="118"/>
      <c r="AF18" s="93"/>
      <c r="AG18" s="16">
        <v>30000</v>
      </c>
      <c r="AH18" s="95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39"/>
      <c r="I19" s="158">
        <f>'[2]Szenario 1'!$F19</f>
        <v>7</v>
      </c>
      <c r="J19" s="159">
        <f>'[2]Szenario 2'!$F19</f>
        <v>16</v>
      </c>
      <c r="K19" s="160">
        <f>'[2]Szenario 3'!$F19</f>
        <v>25</v>
      </c>
      <c r="L19" s="139"/>
      <c r="M19" s="23">
        <f>'[3]E-Auto'!$E17*(1/100)</f>
        <v>0.17920161290322587</v>
      </c>
      <c r="O19" s="31">
        <f t="shared" si="12"/>
        <v>12564.035</v>
      </c>
      <c r="P19" s="35">
        <f t="shared" si="0"/>
        <v>1316.8801838999998</v>
      </c>
      <c r="Q19" s="139"/>
      <c r="R19" s="28">
        <f t="shared" si="1"/>
        <v>1</v>
      </c>
      <c r="S19" s="33">
        <f t="shared" si="2"/>
        <v>1</v>
      </c>
      <c r="T19" s="139"/>
      <c r="U19" s="39">
        <f t="shared" si="3"/>
        <v>0.11934563861396749</v>
      </c>
      <c r="V19" s="33">
        <f t="shared" si="4"/>
        <v>2.6666666747644984E-3</v>
      </c>
      <c r="W19" s="139"/>
      <c r="X19" s="78">
        <f t="shared" si="13"/>
        <v>10100</v>
      </c>
      <c r="Y19" s="41">
        <f t="shared" si="6"/>
        <v>17276270.137387235</v>
      </c>
      <c r="Z19" s="41">
        <f t="shared" si="7"/>
        <v>262576.81060548197</v>
      </c>
      <c r="AA19" s="41">
        <f t="shared" si="8"/>
        <v>15855.212804736781</v>
      </c>
      <c r="AB19" s="42">
        <f t="shared" si="9"/>
        <v>8440.5583993958662</v>
      </c>
      <c r="AD19" s="40">
        <f t="shared" si="10"/>
        <v>17573242.719196849</v>
      </c>
      <c r="AE19" s="118"/>
      <c r="AF19" s="94"/>
      <c r="AG19" s="15"/>
      <c r="AH19" s="95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39"/>
      <c r="I20" s="158">
        <f>'[2]Szenario 1'!$F20</f>
        <v>7</v>
      </c>
      <c r="J20" s="159">
        <f>'[2]Szenario 2'!$F20</f>
        <v>16</v>
      </c>
      <c r="K20" s="160">
        <f>'[2]Szenario 3'!$F20</f>
        <v>25</v>
      </c>
      <c r="L20" s="139"/>
      <c r="M20" s="23">
        <f>'[3]E-Auto'!$E18*(1/100)</f>
        <v>0.20803354838709684</v>
      </c>
      <c r="O20" s="31">
        <f t="shared" si="12"/>
        <v>12624.15</v>
      </c>
      <c r="P20" s="35">
        <f t="shared" si="0"/>
        <v>1323.1044909999998</v>
      </c>
      <c r="Q20" s="139"/>
      <c r="R20" s="28">
        <f t="shared" si="1"/>
        <v>1</v>
      </c>
      <c r="S20" s="33">
        <f t="shared" si="2"/>
        <v>1</v>
      </c>
      <c r="T20" s="139"/>
      <c r="U20" s="39">
        <f t="shared" si="3"/>
        <v>0.11934587581737592</v>
      </c>
      <c r="V20" s="33">
        <f t="shared" si="4"/>
        <v>2.6666666749186867E-3</v>
      </c>
      <c r="W20" s="139"/>
      <c r="X20" s="78">
        <f t="shared" si="13"/>
        <v>10100</v>
      </c>
      <c r="Y20" s="41">
        <f t="shared" si="6"/>
        <v>17358964.700101115</v>
      </c>
      <c r="Z20" s="41">
        <f t="shared" si="7"/>
        <v>263832.82367057999</v>
      </c>
      <c r="AA20" s="41">
        <f t="shared" si="8"/>
        <v>15564.402946401988</v>
      </c>
      <c r="AB20" s="42">
        <f t="shared" si="9"/>
        <v>8480.7353813022946</v>
      </c>
      <c r="AD20" s="40">
        <f t="shared" si="10"/>
        <v>17656942.662099399</v>
      </c>
      <c r="AE20" s="118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39"/>
      <c r="I21" s="158">
        <f>'[2]Szenario 1'!$F21</f>
        <v>7</v>
      </c>
      <c r="J21" s="159">
        <f>'[2]Szenario 2'!$F21</f>
        <v>16</v>
      </c>
      <c r="K21" s="160">
        <f>'[2]Szenario 3'!$F21</f>
        <v>25</v>
      </c>
      <c r="L21" s="139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1329.3287980999999</v>
      </c>
      <c r="Q21" s="139"/>
      <c r="R21" s="28">
        <f t="shared" si="1"/>
        <v>1</v>
      </c>
      <c r="S21" s="33">
        <f t="shared" si="2"/>
        <v>1</v>
      </c>
      <c r="T21" s="139"/>
      <c r="U21" s="39">
        <f t="shared" si="3"/>
        <v>0.11934611643371808</v>
      </c>
      <c r="V21" s="33">
        <f t="shared" si="4"/>
        <v>2.6666666750750664E-3</v>
      </c>
      <c r="W21" s="139"/>
      <c r="X21" s="78">
        <f t="shared" si="13"/>
        <v>10100</v>
      </c>
      <c r="Y21" s="41">
        <f t="shared" si="6"/>
        <v>17441660.088969212</v>
      </c>
      <c r="Z21" s="41">
        <f t="shared" si="7"/>
        <v>265088.83673567796</v>
      </c>
      <c r="AA21" s="41">
        <f t="shared" si="8"/>
        <v>15270.100972633301</v>
      </c>
      <c r="AB21" s="42">
        <f t="shared" si="9"/>
        <v>8520.912363208723</v>
      </c>
      <c r="AD21" s="40">
        <f t="shared" si="10"/>
        <v>17740639.939040732</v>
      </c>
      <c r="AE21" s="118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39"/>
      <c r="I22" s="158">
        <f>'[2]Szenario 1'!$F22</f>
        <v>7</v>
      </c>
      <c r="J22" s="159">
        <f>'[2]Szenario 2'!$F22</f>
        <v>16</v>
      </c>
      <c r="K22" s="160">
        <f>'[2]Szenario 3'!$F22</f>
        <v>25</v>
      </c>
      <c r="L22" s="139"/>
      <c r="M22" s="23">
        <f>'[3]E-Auto'!$E20*(1/100)</f>
        <v>0.26569741935483882</v>
      </c>
      <c r="O22" s="31">
        <f t="shared" si="12"/>
        <v>12744.38</v>
      </c>
      <c r="P22" s="35">
        <f t="shared" si="0"/>
        <v>1335.5531051999999</v>
      </c>
      <c r="Q22" s="139"/>
      <c r="R22" s="28">
        <f t="shared" si="1"/>
        <v>1</v>
      </c>
      <c r="S22" s="33">
        <f t="shared" si="2"/>
        <v>1</v>
      </c>
      <c r="T22" s="139"/>
      <c r="U22" s="39">
        <f t="shared" si="3"/>
        <v>0.11934636049557536</v>
      </c>
      <c r="V22" s="33">
        <f t="shared" si="4"/>
        <v>2.6666666752336583E-3</v>
      </c>
      <c r="W22" s="139"/>
      <c r="X22" s="78">
        <f t="shared" si="13"/>
        <v>10100</v>
      </c>
      <c r="Y22" s="41">
        <f t="shared" si="6"/>
        <v>17524356.315849926</v>
      </c>
      <c r="Z22" s="41">
        <f t="shared" si="7"/>
        <v>266344.84980077593</v>
      </c>
      <c r="AA22" s="41">
        <f t="shared" si="8"/>
        <v>14972.306883430729</v>
      </c>
      <c r="AB22" s="42">
        <f t="shared" si="9"/>
        <v>8561.0893451151514</v>
      </c>
      <c r="AD22" s="40">
        <f t="shared" si="10"/>
        <v>17824334.561879251</v>
      </c>
      <c r="AE22" s="118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39"/>
      <c r="I23" s="158">
        <f>'[2]Szenario 1'!$F23</f>
        <v>7</v>
      </c>
      <c r="J23" s="159">
        <f>'[2]Szenario 2'!$F23</f>
        <v>16</v>
      </c>
      <c r="K23" s="160">
        <f>'[2]Szenario 3'!$F23</f>
        <v>25</v>
      </c>
      <c r="L23" s="139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1341.7774122999999</v>
      </c>
      <c r="Q23" s="139"/>
      <c r="R23" s="28">
        <f t="shared" si="1"/>
        <v>1</v>
      </c>
      <c r="S23" s="33">
        <f t="shared" si="2"/>
        <v>1</v>
      </c>
      <c r="T23" s="139"/>
      <c r="U23" s="39">
        <f t="shared" si="3"/>
        <v>0.11934660803568393</v>
      </c>
      <c r="V23" s="33">
        <f t="shared" si="4"/>
        <v>2.6666666753944832E-3</v>
      </c>
      <c r="W23" s="139"/>
      <c r="X23" s="78">
        <f t="shared" si="13"/>
        <v>10100</v>
      </c>
      <c r="Y23" s="41">
        <f t="shared" si="6"/>
        <v>17607053.392714612</v>
      </c>
      <c r="Z23" s="41">
        <f t="shared" si="7"/>
        <v>267600.86286587396</v>
      </c>
      <c r="AA23" s="41">
        <f t="shared" si="8"/>
        <v>14671.020678794261</v>
      </c>
      <c r="AB23" s="42">
        <f t="shared" si="9"/>
        <v>8601.2663270215799</v>
      </c>
      <c r="AD23" s="40">
        <f t="shared" si="10"/>
        <v>17908026.542586301</v>
      </c>
      <c r="AE23" s="118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39"/>
      <c r="I24" s="158">
        <f>'[2]Szenario 1'!$F24</f>
        <v>7</v>
      </c>
      <c r="J24" s="159">
        <f>'[2]Szenario 2'!$F24</f>
        <v>16</v>
      </c>
      <c r="K24" s="160">
        <f>'[2]Szenario 3'!$F24</f>
        <v>25</v>
      </c>
      <c r="L24" s="139"/>
      <c r="M24" s="23">
        <f>'[3]E-Auto'!$E22*(1/100)</f>
        <v>0.32336129032258071</v>
      </c>
      <c r="O24" s="31">
        <f t="shared" si="12"/>
        <v>12864.61</v>
      </c>
      <c r="P24" s="35">
        <f t="shared" si="0"/>
        <v>1348.0017194</v>
      </c>
      <c r="Q24" s="139"/>
      <c r="R24" s="28">
        <f t="shared" si="1"/>
        <v>1</v>
      </c>
      <c r="S24" s="33">
        <f t="shared" si="2"/>
        <v>1</v>
      </c>
      <c r="T24" s="139"/>
      <c r="U24" s="39">
        <f t="shared" si="3"/>
        <v>0.11934685908693478</v>
      </c>
      <c r="V24" s="33">
        <f t="shared" si="4"/>
        <v>2.6666666755575615E-3</v>
      </c>
      <c r="W24" s="139"/>
      <c r="X24" s="78">
        <f t="shared" si="13"/>
        <v>10100</v>
      </c>
      <c r="Y24" s="41">
        <f t="shared" si="6"/>
        <v>17689751.331648063</v>
      </c>
      <c r="Z24" s="41">
        <f t="shared" si="7"/>
        <v>268856.87593097205</v>
      </c>
      <c r="AA24" s="41">
        <f t="shared" si="8"/>
        <v>14366.242358723912</v>
      </c>
      <c r="AB24" s="42">
        <f t="shared" si="9"/>
        <v>8641.4433089280083</v>
      </c>
      <c r="AD24" s="40">
        <f t="shared" si="10"/>
        <v>17991715.893246688</v>
      </c>
      <c r="AE24" s="118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39"/>
      <c r="I25" s="158">
        <f>'[2]Szenario 1'!$F25</f>
        <v>7</v>
      </c>
      <c r="J25" s="159">
        <f>'[2]Szenario 2'!$F25</f>
        <v>16</v>
      </c>
      <c r="K25" s="160">
        <f>'[2]Szenario 3'!$F25</f>
        <v>25</v>
      </c>
      <c r="L25" s="139"/>
      <c r="M25" s="23">
        <f>'[3]E-Auto'!$E23*(1/100)</f>
        <v>0.35219322580645168</v>
      </c>
      <c r="O25" s="31">
        <f t="shared" si="12"/>
        <v>12924.725</v>
      </c>
      <c r="P25" s="35">
        <f t="shared" si="0"/>
        <v>1354.2260265</v>
      </c>
      <c r="Q25" s="139"/>
      <c r="R25" s="28">
        <f t="shared" si="1"/>
        <v>1</v>
      </c>
      <c r="S25" s="33">
        <f t="shared" si="2"/>
        <v>1</v>
      </c>
      <c r="T25" s="139"/>
      <c r="U25" s="39">
        <f t="shared" si="3"/>
        <v>0.11934711368237363</v>
      </c>
      <c r="V25" s="33">
        <f t="shared" si="4"/>
        <v>2.666666675722915E-3</v>
      </c>
      <c r="W25" s="139"/>
      <c r="X25" s="78">
        <f t="shared" si="13"/>
        <v>10100</v>
      </c>
      <c r="Y25" s="41">
        <f t="shared" si="6"/>
        <v>17772450.144849103</v>
      </c>
      <c r="Z25" s="41">
        <f t="shared" si="7"/>
        <v>270112.88899606996</v>
      </c>
      <c r="AA25" s="41">
        <f t="shared" si="8"/>
        <v>14057.971923219666</v>
      </c>
      <c r="AB25" s="42">
        <f t="shared" si="9"/>
        <v>8681.6202908344367</v>
      </c>
      <c r="AD25" s="40">
        <f t="shared" si="10"/>
        <v>18075402.626059227</v>
      </c>
      <c r="AE25" s="118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39"/>
      <c r="I26" s="158">
        <f>'[2]Szenario 1'!$F26</f>
        <v>7</v>
      </c>
      <c r="J26" s="159">
        <f>'[2]Szenario 2'!$F26</f>
        <v>16</v>
      </c>
      <c r="K26" s="160">
        <f>'[2]Szenario 3'!$F26</f>
        <v>25</v>
      </c>
      <c r="L26" s="139"/>
      <c r="M26" s="23">
        <f>'[3]E-Auto'!$E24*(1/100)</f>
        <v>0.38102516129032266</v>
      </c>
      <c r="O26" s="31">
        <f t="shared" si="12"/>
        <v>12984.84</v>
      </c>
      <c r="P26" s="35">
        <f t="shared" si="0"/>
        <v>1360.4503336</v>
      </c>
      <c r="Q26" s="139"/>
      <c r="R26" s="28">
        <f t="shared" si="1"/>
        <v>1</v>
      </c>
      <c r="S26" s="33">
        <f t="shared" si="2"/>
        <v>1</v>
      </c>
      <c r="T26" s="139"/>
      <c r="U26" s="39">
        <f t="shared" si="3"/>
        <v>0.119347371855201</v>
      </c>
      <c r="V26" s="33">
        <f t="shared" si="4"/>
        <v>2.6666666758905643E-3</v>
      </c>
      <c r="W26" s="139"/>
      <c r="X26" s="78">
        <f t="shared" si="13"/>
        <v>10100</v>
      </c>
      <c r="Y26" s="41">
        <f t="shared" si="6"/>
        <v>17855149.844631091</v>
      </c>
      <c r="Z26" s="41">
        <f t="shared" si="7"/>
        <v>271368.90206116799</v>
      </c>
      <c r="AA26" s="41">
        <f t="shared" si="8"/>
        <v>13746.209372281532</v>
      </c>
      <c r="AB26" s="42">
        <f t="shared" si="9"/>
        <v>8721.7972727408633</v>
      </c>
      <c r="AD26" s="40">
        <f t="shared" si="10"/>
        <v>18159086.753337283</v>
      </c>
      <c r="AE26" s="118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39"/>
      <c r="I27" s="158">
        <f>'[2]Szenario 1'!$F27</f>
        <v>7</v>
      </c>
      <c r="J27" s="159">
        <f>'[2]Szenario 2'!$F27</f>
        <v>16</v>
      </c>
      <c r="K27" s="160">
        <f>'[2]Szenario 3'!$F27</f>
        <v>25</v>
      </c>
      <c r="L27" s="139"/>
      <c r="M27" s="23">
        <f>'[3]E-Auto'!$E25*(1/100)</f>
        <v>0.40985709677419369</v>
      </c>
      <c r="O27" s="31">
        <f t="shared" si="12"/>
        <v>13044.955</v>
      </c>
      <c r="P27" s="35">
        <f t="shared" si="0"/>
        <v>1366.6746406999998</v>
      </c>
      <c r="Q27" s="139"/>
      <c r="R27" s="28">
        <f t="shared" si="1"/>
        <v>1</v>
      </c>
      <c r="S27" s="33">
        <f t="shared" si="2"/>
        <v>1</v>
      </c>
      <c r="T27" s="139"/>
      <c r="U27" s="39">
        <f t="shared" si="3"/>
        <v>0.11934763363877221</v>
      </c>
      <c r="V27" s="33">
        <f t="shared" si="4"/>
        <v>2.6666666760605299E-3</v>
      </c>
      <c r="W27" s="139"/>
      <c r="X27" s="78">
        <f t="shared" si="13"/>
        <v>10100</v>
      </c>
      <c r="Y27" s="41">
        <f t="shared" si="6"/>
        <v>17937850.443422463</v>
      </c>
      <c r="Z27" s="41">
        <f t="shared" si="7"/>
        <v>272624.91512626596</v>
      </c>
      <c r="AA27" s="41">
        <f t="shared" si="8"/>
        <v>13430.954705909509</v>
      </c>
      <c r="AB27" s="42">
        <f t="shared" si="9"/>
        <v>8761.9742546472917</v>
      </c>
      <c r="AD27" s="40">
        <f t="shared" si="10"/>
        <v>18242768.287509289</v>
      </c>
      <c r="AE27" s="118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39"/>
      <c r="I28" s="158">
        <f>'[2]Szenario 1'!$F28</f>
        <v>7</v>
      </c>
      <c r="J28" s="159">
        <f>'[2]Szenario 2'!$F28</f>
        <v>16</v>
      </c>
      <c r="K28" s="160">
        <f>'[2]Szenario 3'!$F28</f>
        <v>25</v>
      </c>
      <c r="L28" s="139"/>
      <c r="M28" s="23">
        <f>'[3]E-Auto'!$E26*(1/100)</f>
        <v>0.43868903225806466</v>
      </c>
      <c r="O28" s="31">
        <f t="shared" si="12"/>
        <v>13105.07</v>
      </c>
      <c r="P28" s="35">
        <f t="shared" si="0"/>
        <v>1372.8989477999999</v>
      </c>
      <c r="Q28" s="139"/>
      <c r="R28" s="28">
        <f t="shared" si="1"/>
        <v>1</v>
      </c>
      <c r="S28" s="33">
        <f t="shared" si="2"/>
        <v>1</v>
      </c>
      <c r="T28" s="139"/>
      <c r="U28" s="39">
        <f t="shared" si="3"/>
        <v>0.11934789906659735</v>
      </c>
      <c r="V28" s="33">
        <f t="shared" si="4"/>
        <v>2.6666666762328343E-3</v>
      </c>
      <c r="W28" s="139"/>
      <c r="X28" s="78">
        <f t="shared" si="13"/>
        <v>10100</v>
      </c>
      <c r="Y28" s="41">
        <f t="shared" si="6"/>
        <v>18020551.953767266</v>
      </c>
      <c r="Z28" s="41">
        <f t="shared" si="7"/>
        <v>273880.92819136399</v>
      </c>
      <c r="AA28" s="41">
        <f t="shared" si="8"/>
        <v>13112.207924103595</v>
      </c>
      <c r="AB28" s="42">
        <f t="shared" si="9"/>
        <v>8802.1512365537201</v>
      </c>
      <c r="AD28" s="40">
        <f t="shared" si="10"/>
        <v>18326447.241119288</v>
      </c>
      <c r="AE28" s="11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39"/>
      <c r="I29" s="158">
        <f>'[2]Szenario 1'!$F29</f>
        <v>7</v>
      </c>
      <c r="J29" s="159">
        <f>'[2]Szenario 2'!$F29</f>
        <v>16</v>
      </c>
      <c r="K29" s="160">
        <f>'[2]Szenario 3'!$F29</f>
        <v>25</v>
      </c>
      <c r="L29" s="139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1379.1232548999999</v>
      </c>
      <c r="Q29" s="139"/>
      <c r="R29" s="28">
        <f t="shared" si="1"/>
        <v>1</v>
      </c>
      <c r="S29" s="33">
        <f t="shared" si="2"/>
        <v>1</v>
      </c>
      <c r="T29" s="139"/>
      <c r="U29" s="39">
        <f t="shared" si="3"/>
        <v>0.11934816817234126</v>
      </c>
      <c r="V29" s="33">
        <f t="shared" si="4"/>
        <v>2.666666676407498E-3</v>
      </c>
      <c r="W29" s="139"/>
      <c r="X29" s="78">
        <f t="shared" si="13"/>
        <v>10100</v>
      </c>
      <c r="Y29" s="41">
        <f t="shared" si="6"/>
        <v>18103254.388325691</v>
      </c>
      <c r="Z29" s="41">
        <f t="shared" si="7"/>
        <v>275136.94125646196</v>
      </c>
      <c r="AA29" s="41">
        <f t="shared" si="8"/>
        <v>12789.969026863795</v>
      </c>
      <c r="AB29" s="42">
        <f t="shared" si="9"/>
        <v>8842.3282184601485</v>
      </c>
      <c r="AD29" s="40">
        <f t="shared" si="10"/>
        <v>18410123.626827478</v>
      </c>
      <c r="AE29" s="11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39"/>
      <c r="I30" s="158">
        <f>'[2]Szenario 1'!$F30</f>
        <v>7</v>
      </c>
      <c r="J30" s="159">
        <f>'[2]Szenario 2'!$F30</f>
        <v>16</v>
      </c>
      <c r="K30" s="160">
        <f>'[2]Szenario 3'!$F30</f>
        <v>25</v>
      </c>
      <c r="L30" s="139"/>
      <c r="M30" s="23">
        <f>'[3]E-Auto'!$E28*(1/100)</f>
        <v>0.49635290322580661</v>
      </c>
      <c r="O30" s="31">
        <f t="shared" si="12"/>
        <v>13225.3</v>
      </c>
      <c r="P30" s="35">
        <f t="shared" si="0"/>
        <v>1385.3475619999999</v>
      </c>
      <c r="Q30" s="139"/>
      <c r="R30" s="28">
        <f t="shared" si="1"/>
        <v>1</v>
      </c>
      <c r="S30" s="33">
        <f t="shared" si="2"/>
        <v>1</v>
      </c>
      <c r="T30" s="139"/>
      <c r="U30" s="39">
        <f t="shared" si="3"/>
        <v>0.11934844098982358</v>
      </c>
      <c r="V30" s="33">
        <f t="shared" si="4"/>
        <v>2.666666676584543E-3</v>
      </c>
      <c r="W30" s="139"/>
      <c r="X30" s="78">
        <f t="shared" si="13"/>
        <v>10100</v>
      </c>
      <c r="Y30" s="41">
        <f t="shared" si="6"/>
        <v>18185957.759874623</v>
      </c>
      <c r="Z30" s="41">
        <f t="shared" si="7"/>
        <v>276392.95432155998</v>
      </c>
      <c r="AA30" s="41">
        <f t="shared" si="8"/>
        <v>12464.238014190099</v>
      </c>
      <c r="AB30" s="42">
        <f t="shared" si="9"/>
        <v>8882.5052003665769</v>
      </c>
      <c r="AD30" s="40">
        <f t="shared" si="10"/>
        <v>18493797.457410742</v>
      </c>
      <c r="AE30" s="11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39"/>
      <c r="I31" s="158">
        <f>'[2]Szenario 1'!$F31</f>
        <v>7</v>
      </c>
      <c r="J31" s="159">
        <f>'[2]Szenario 2'!$F31</f>
        <v>16</v>
      </c>
      <c r="K31" s="160">
        <f>'[2]Szenario 3'!$F31</f>
        <v>25</v>
      </c>
      <c r="L31" s="139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1391.5718691</v>
      </c>
      <c r="Q31" s="139"/>
      <c r="R31" s="28">
        <f t="shared" si="1"/>
        <v>1</v>
      </c>
      <c r="S31" s="33">
        <f t="shared" si="2"/>
        <v>1</v>
      </c>
      <c r="T31" s="139"/>
      <c r="U31" s="39">
        <f t="shared" si="3"/>
        <v>0.11934871755301878</v>
      </c>
      <c r="V31" s="33">
        <f t="shared" si="4"/>
        <v>2.6666666767639897E-3</v>
      </c>
      <c r="W31" s="139"/>
      <c r="X31" s="78">
        <f t="shared" si="13"/>
        <v>10100</v>
      </c>
      <c r="Y31" s="41">
        <f t="shared" si="6"/>
        <v>18268662.081308149</v>
      </c>
      <c r="Z31" s="41">
        <f t="shared" si="7"/>
        <v>277648.96738665801</v>
      </c>
      <c r="AA31" s="41">
        <f t="shared" si="8"/>
        <v>12135.014886082519</v>
      </c>
      <c r="AB31" s="42">
        <f t="shared" si="9"/>
        <v>8922.6821822730071</v>
      </c>
      <c r="AD31" s="40">
        <f t="shared" si="10"/>
        <v>18577468.745763164</v>
      </c>
      <c r="AE31" s="11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39"/>
      <c r="I32" s="158">
        <f>'[2]Szenario 1'!$F32</f>
        <v>7</v>
      </c>
      <c r="J32" s="159">
        <f>'[2]Szenario 2'!$F32</f>
        <v>16</v>
      </c>
      <c r="K32" s="160">
        <f>'[2]Szenario 3'!$F32</f>
        <v>25</v>
      </c>
      <c r="L32" s="139"/>
      <c r="M32" s="23">
        <f>'[3]E-Auto'!$E30*(1/100)</f>
        <v>0.55401677419354856</v>
      </c>
      <c r="O32" s="31">
        <f t="shared" si="12"/>
        <v>13345.53</v>
      </c>
      <c r="P32" s="35">
        <f t="shared" si="0"/>
        <v>1397.7961762</v>
      </c>
      <c r="Q32" s="139"/>
      <c r="R32" s="28">
        <f t="shared" si="1"/>
        <v>1</v>
      </c>
      <c r="S32" s="33">
        <f t="shared" si="2"/>
        <v>1</v>
      </c>
      <c r="T32" s="139"/>
      <c r="U32" s="39">
        <f t="shared" si="3"/>
        <v>0.11934899789605603</v>
      </c>
      <c r="V32" s="33">
        <f t="shared" si="4"/>
        <v>2.6666666769458612E-3</v>
      </c>
      <c r="W32" s="139"/>
      <c r="X32" s="78">
        <f t="shared" si="13"/>
        <v>10100</v>
      </c>
      <c r="Y32" s="41">
        <f t="shared" si="6"/>
        <v>18351367.365638129</v>
      </c>
      <c r="Z32" s="41">
        <f t="shared" si="7"/>
        <v>278904.98045175598</v>
      </c>
      <c r="AA32" s="41">
        <f t="shared" si="8"/>
        <v>11802.299642541051</v>
      </c>
      <c r="AB32" s="42">
        <f t="shared" si="9"/>
        <v>8962.8591641794337</v>
      </c>
      <c r="AD32" s="40">
        <f t="shared" si="10"/>
        <v>18661137.504896604</v>
      </c>
      <c r="AE32" s="11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39"/>
      <c r="I33" s="158">
        <f>'[2]Szenario 1'!$F33</f>
        <v>7</v>
      </c>
      <c r="J33" s="159">
        <f>'[2]Szenario 2'!$F33</f>
        <v>16</v>
      </c>
      <c r="K33" s="160">
        <f>'[2]Szenario 3'!$F33</f>
        <v>25</v>
      </c>
      <c r="L33" s="139"/>
      <c r="M33" s="23">
        <f>'[3]E-Auto'!$E31*(1/100)</f>
        <v>0.58284870967741953</v>
      </c>
      <c r="O33" s="31">
        <f t="shared" si="12"/>
        <v>13405.645</v>
      </c>
      <c r="P33" s="35">
        <f t="shared" si="0"/>
        <v>1404.0204833</v>
      </c>
      <c r="Q33" s="139"/>
      <c r="R33" s="28">
        <f t="shared" si="1"/>
        <v>1</v>
      </c>
      <c r="S33" s="33">
        <f t="shared" si="2"/>
        <v>1</v>
      </c>
      <c r="T33" s="139"/>
      <c r="U33" s="39">
        <f t="shared" si="3"/>
        <v>0.11934928205321933</v>
      </c>
      <c r="V33" s="33">
        <f t="shared" si="4"/>
        <v>2.6666666771301786E-3</v>
      </c>
      <c r="W33" s="139"/>
      <c r="X33" s="78">
        <f t="shared" si="13"/>
        <v>10100</v>
      </c>
      <c r="Y33" s="41">
        <f t="shared" si="6"/>
        <v>18434073.625994682</v>
      </c>
      <c r="Z33" s="41">
        <f t="shared" si="7"/>
        <v>280160.99351685401</v>
      </c>
      <c r="AA33" s="41">
        <f t="shared" si="8"/>
        <v>11466.092283565689</v>
      </c>
      <c r="AB33" s="42">
        <f t="shared" si="9"/>
        <v>9003.0361460858621</v>
      </c>
      <c r="AD33" s="40">
        <f t="shared" si="10"/>
        <v>18744803.747941189</v>
      </c>
      <c r="AE33" s="118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39"/>
      <c r="I34" s="158">
        <f>'[2]Szenario 1'!$F34</f>
        <v>7</v>
      </c>
      <c r="J34" s="159">
        <f>'[2]Szenario 2'!$F34</f>
        <v>16</v>
      </c>
      <c r="K34" s="160">
        <f>'[2]Szenario 3'!$F34</f>
        <v>25</v>
      </c>
      <c r="L34" s="139"/>
      <c r="M34" s="23">
        <f>'[3]E-Auto'!$E32*(1/100)</f>
        <v>0.6116806451612905</v>
      </c>
      <c r="O34" s="31">
        <f t="shared" si="12"/>
        <v>13465.76</v>
      </c>
      <c r="P34" s="35">
        <f t="shared" si="0"/>
        <v>1410.2447903999998</v>
      </c>
      <c r="Q34" s="139"/>
      <c r="R34" s="28">
        <f t="shared" si="1"/>
        <v>1</v>
      </c>
      <c r="S34" s="33">
        <f t="shared" si="2"/>
        <v>1</v>
      </c>
      <c r="T34" s="139"/>
      <c r="U34" s="39">
        <f t="shared" si="3"/>
        <v>0.11934957005894746</v>
      </c>
      <c r="V34" s="33">
        <f t="shared" si="4"/>
        <v>2.6666666773169632E-3</v>
      </c>
      <c r="W34" s="139"/>
      <c r="X34" s="78">
        <f t="shared" si="13"/>
        <v>10100</v>
      </c>
      <c r="Y34" s="41">
        <f t="shared" si="6"/>
        <v>18516780.875626784</v>
      </c>
      <c r="Z34" s="41">
        <f t="shared" si="7"/>
        <v>281417.00658195198</v>
      </c>
      <c r="AA34" s="41">
        <f t="shared" si="8"/>
        <v>11126.392809156436</v>
      </c>
      <c r="AB34" s="42">
        <f t="shared" si="9"/>
        <v>9043.2131279922887</v>
      </c>
      <c r="AD34" s="40">
        <f t="shared" si="10"/>
        <v>18828467.488145884</v>
      </c>
      <c r="AE34" s="118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39"/>
      <c r="I35" s="158">
        <f>'[2]Szenario 1'!$F35</f>
        <v>7</v>
      </c>
      <c r="J35" s="159">
        <f>'[2]Szenario 2'!$F35</f>
        <v>16</v>
      </c>
      <c r="K35" s="160">
        <f>'[2]Szenario 3'!$F35</f>
        <v>25</v>
      </c>
      <c r="L35" s="139"/>
      <c r="M35" s="23">
        <f>'[3]E-Auto'!$E33*(1/100)</f>
        <v>0.64051258064516148</v>
      </c>
      <c r="O35" s="31">
        <f t="shared" si="12"/>
        <v>13525.875</v>
      </c>
      <c r="P35" s="35">
        <f t="shared" si="0"/>
        <v>1416.4690974999999</v>
      </c>
      <c r="Q35" s="139"/>
      <c r="R35" s="28">
        <f t="shared" si="1"/>
        <v>1</v>
      </c>
      <c r="S35" s="33">
        <f t="shared" si="2"/>
        <v>1</v>
      </c>
      <c r="T35" s="139"/>
      <c r="U35" s="39">
        <f t="shared" si="3"/>
        <v>0.11934986194783397</v>
      </c>
      <c r="V35" s="33">
        <f t="shared" si="4"/>
        <v>2.666666677506238E-3</v>
      </c>
      <c r="W35" s="139"/>
      <c r="X35" s="78">
        <f t="shared" si="13"/>
        <v>10100</v>
      </c>
      <c r="Y35" s="41">
        <f t="shared" si="6"/>
        <v>18599489.127902746</v>
      </c>
      <c r="Z35" s="41">
        <f t="shared" si="7"/>
        <v>282673.01964704995</v>
      </c>
      <c r="AA35" s="41">
        <f t="shared" si="8"/>
        <v>10783.201219313296</v>
      </c>
      <c r="AB35" s="42">
        <f t="shared" si="9"/>
        <v>9083.3901098987171</v>
      </c>
      <c r="AD35" s="40">
        <f t="shared" si="10"/>
        <v>18912128.73887901</v>
      </c>
      <c r="AE35" s="118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39"/>
      <c r="I36" s="158">
        <f>'[2]Szenario 1'!$F36</f>
        <v>7</v>
      </c>
      <c r="J36" s="159">
        <f>'[2]Szenario 2'!$F36</f>
        <v>16</v>
      </c>
      <c r="K36" s="160">
        <f>'[2]Szenario 3'!$F36</f>
        <v>25</v>
      </c>
      <c r="L36" s="139"/>
      <c r="M36" s="23">
        <f>'[3]E-Auto'!$E34*(1/100)</f>
        <v>0.66934451612903245</v>
      </c>
      <c r="O36" s="31">
        <f t="shared" si="12"/>
        <v>13585.99</v>
      </c>
      <c r="P36" s="35">
        <f t="shared" si="0"/>
        <v>1422.6934045999999</v>
      </c>
      <c r="Q36" s="139"/>
      <c r="R36" s="28">
        <f t="shared" si="1"/>
        <v>1</v>
      </c>
      <c r="S36" s="33">
        <f t="shared" si="2"/>
        <v>1</v>
      </c>
      <c r="T36" s="139"/>
      <c r="U36" s="39">
        <f t="shared" si="3"/>
        <v>0.11935015775462716</v>
      </c>
      <c r="V36" s="33">
        <f t="shared" si="4"/>
        <v>2.6666666776980243E-3</v>
      </c>
      <c r="W36" s="139"/>
      <c r="X36" s="78">
        <f t="shared" si="13"/>
        <v>10100</v>
      </c>
      <c r="Y36" s="41">
        <f t="shared" si="6"/>
        <v>18682198.396310784</v>
      </c>
      <c r="Z36" s="41">
        <f t="shared" si="7"/>
        <v>283929.03271214798</v>
      </c>
      <c r="AA36" s="41">
        <f t="shared" si="8"/>
        <v>10436.517514036268</v>
      </c>
      <c r="AB36" s="42">
        <f t="shared" si="9"/>
        <v>9123.5670918051455</v>
      </c>
      <c r="AD36" s="40">
        <f t="shared" si="10"/>
        <v>18995787.51362877</v>
      </c>
      <c r="AE36" s="11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39"/>
      <c r="I37" s="158">
        <f>'[2]Szenario 1'!$F37</f>
        <v>7</v>
      </c>
      <c r="J37" s="159">
        <f>'[2]Szenario 2'!$F37</f>
        <v>16</v>
      </c>
      <c r="K37" s="160">
        <f>'[2]Szenario 3'!$F37</f>
        <v>25</v>
      </c>
      <c r="L37" s="139"/>
      <c r="M37" s="23">
        <f>'[3]E-Auto'!$E35*(1/100)</f>
        <v>0.69817645161290343</v>
      </c>
      <c r="O37" s="31">
        <f t="shared" si="12"/>
        <v>13646.105</v>
      </c>
      <c r="P37" s="35">
        <f t="shared" si="0"/>
        <v>1428.9177116999999</v>
      </c>
      <c r="Q37" s="139"/>
      <c r="R37" s="28">
        <f t="shared" si="1"/>
        <v>1</v>
      </c>
      <c r="S37" s="33">
        <f t="shared" si="2"/>
        <v>1</v>
      </c>
      <c r="T37" s="139"/>
      <c r="U37" s="39">
        <f t="shared" si="3"/>
        <v>0.11935045751423019</v>
      </c>
      <c r="V37" s="33">
        <f t="shared" si="4"/>
        <v>2.6666666778923441E-3</v>
      </c>
      <c r="W37" s="139"/>
      <c r="X37" s="78">
        <f t="shared" si="13"/>
        <v>10100</v>
      </c>
      <c r="Y37" s="41">
        <f t="shared" si="6"/>
        <v>18764908.694459539</v>
      </c>
      <c r="Z37" s="41">
        <f t="shared" si="7"/>
        <v>285185.04577724595</v>
      </c>
      <c r="AA37" s="41">
        <f t="shared" si="8"/>
        <v>10086.341693325347</v>
      </c>
      <c r="AB37" s="42">
        <f t="shared" si="9"/>
        <v>9163.7440737115739</v>
      </c>
      <c r="AD37" s="40">
        <f t="shared" si="10"/>
        <v>19079443.826003823</v>
      </c>
      <c r="AE37" s="11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39"/>
      <c r="I38" s="158">
        <f>'[2]Szenario 1'!$F38</f>
        <v>7</v>
      </c>
      <c r="J38" s="159">
        <f>'[2]Szenario 2'!$F38</f>
        <v>16</v>
      </c>
      <c r="K38" s="160">
        <f>'[2]Szenario 3'!$F38</f>
        <v>25</v>
      </c>
      <c r="L38" s="139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1435.1420188</v>
      </c>
      <c r="Q38" s="139"/>
      <c r="R38" s="28">
        <f t="shared" si="1"/>
        <v>1</v>
      </c>
      <c r="S38" s="33">
        <f t="shared" si="2"/>
        <v>1</v>
      </c>
      <c r="T38" s="139"/>
      <c r="U38" s="39">
        <f t="shared" si="3"/>
        <v>0.11935076126170094</v>
      </c>
      <c r="V38" s="33">
        <f t="shared" si="4"/>
        <v>2.6666666780892209E-3</v>
      </c>
      <c r="W38" s="139"/>
      <c r="X38" s="78">
        <f t="shared" si="13"/>
        <v>10100</v>
      </c>
      <c r="Y38" s="41">
        <f t="shared" si="6"/>
        <v>18847620.036078621</v>
      </c>
      <c r="Z38" s="41">
        <f t="shared" si="7"/>
        <v>286441.05884234403</v>
      </c>
      <c r="AA38" s="41">
        <f t="shared" si="8"/>
        <v>9732.6737571805388</v>
      </c>
      <c r="AB38" s="42">
        <f t="shared" si="9"/>
        <v>9203.9210556180042</v>
      </c>
      <c r="AD38" s="40">
        <f t="shared" si="10"/>
        <v>19163097.689733762</v>
      </c>
      <c r="AE38" s="118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39"/>
      <c r="I39" s="158">
        <f>'[2]Szenario 1'!$F39</f>
        <v>7</v>
      </c>
      <c r="J39" s="159">
        <f>'[2]Szenario 2'!$F39</f>
        <v>16</v>
      </c>
      <c r="K39" s="160">
        <f>'[2]Szenario 3'!$F39</f>
        <v>25</v>
      </c>
      <c r="L39" s="139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1441.3663258999998</v>
      </c>
      <c r="Q39" s="139"/>
      <c r="R39" s="28">
        <f t="shared" si="1"/>
        <v>1</v>
      </c>
      <c r="S39" s="33">
        <f t="shared" si="2"/>
        <v>1</v>
      </c>
      <c r="T39" s="139"/>
      <c r="U39" s="39">
        <f t="shared" si="3"/>
        <v>0.11935106903225207</v>
      </c>
      <c r="V39" s="33">
        <f t="shared" si="4"/>
        <v>2.6666666782886746E-3</v>
      </c>
      <c r="W39" s="139"/>
      <c r="X39" s="78">
        <f t="shared" si="13"/>
        <v>10100</v>
      </c>
      <c r="Y39" s="41">
        <f t="shared" si="6"/>
        <v>18930332.435019128</v>
      </c>
      <c r="Z39" s="41">
        <f t="shared" si="7"/>
        <v>287697.071907442</v>
      </c>
      <c r="AA39" s="41">
        <f t="shared" si="8"/>
        <v>9375.5137056018375</v>
      </c>
      <c r="AB39" s="42">
        <f t="shared" si="9"/>
        <v>9244.0980375244289</v>
      </c>
      <c r="AD39" s="40">
        <f t="shared" si="10"/>
        <v>19246749.118669696</v>
      </c>
      <c r="AE39" s="11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39"/>
      <c r="I40" s="158">
        <f>'[2]Szenario 1'!$F40</f>
        <v>7</v>
      </c>
      <c r="J40" s="159">
        <f>'[2]Szenario 2'!$F40</f>
        <v>16</v>
      </c>
      <c r="K40" s="160">
        <f>'[2]Szenario 3'!$F40</f>
        <v>25</v>
      </c>
      <c r="L40" s="139"/>
      <c r="M40" s="23">
        <f>'[3]E-Auto'!$E38*(1/100)</f>
        <v>0.78467225806451635</v>
      </c>
      <c r="O40" s="31">
        <f t="shared" si="12"/>
        <v>13826.45</v>
      </c>
      <c r="P40" s="35">
        <f t="shared" si="0"/>
        <v>1447.590633</v>
      </c>
      <c r="Q40" s="139"/>
      <c r="R40" s="28">
        <f t="shared" si="1"/>
        <v>1</v>
      </c>
      <c r="S40" s="33">
        <f t="shared" si="2"/>
        <v>1</v>
      </c>
      <c r="T40" s="139"/>
      <c r="U40" s="39">
        <f t="shared" si="3"/>
        <v>0.11935138086125104</v>
      </c>
      <c r="V40" s="33">
        <f t="shared" si="4"/>
        <v>2.66666667849073E-3</v>
      </c>
      <c r="W40" s="139"/>
      <c r="X40" s="78">
        <f t="shared" si="13"/>
        <v>10100</v>
      </c>
      <c r="Y40" s="41">
        <f t="shared" si="6"/>
        <v>19013045.905254215</v>
      </c>
      <c r="Z40" s="41">
        <f t="shared" si="7"/>
        <v>288953.08497253997</v>
      </c>
      <c r="AA40" s="41">
        <f t="shared" si="8"/>
        <v>9014.8615385892481</v>
      </c>
      <c r="AB40" s="42">
        <f t="shared" si="9"/>
        <v>9284.2750194308592</v>
      </c>
      <c r="AD40" s="40">
        <f t="shared" si="10"/>
        <v>19330398.126784775</v>
      </c>
      <c r="AE40" s="11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39"/>
      <c r="I41" s="158">
        <f>'[2]Szenario 1'!$F41</f>
        <v>7</v>
      </c>
      <c r="J41" s="159">
        <f>'[2]Szenario 2'!$F41</f>
        <v>16</v>
      </c>
      <c r="K41" s="160">
        <f>'[2]Szenario 3'!$F41</f>
        <v>25</v>
      </c>
      <c r="L41" s="139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1453.8149401000001</v>
      </c>
      <c r="Q41" s="139"/>
      <c r="R41" s="28">
        <f t="shared" si="1"/>
        <v>1</v>
      </c>
      <c r="S41" s="33">
        <f t="shared" si="2"/>
        <v>1</v>
      </c>
      <c r="T41" s="139"/>
      <c r="U41" s="39">
        <f t="shared" si="3"/>
        <v>0.11935169678422008</v>
      </c>
      <c r="V41" s="33">
        <f t="shared" si="4"/>
        <v>2.6666666786954083E-3</v>
      </c>
      <c r="W41" s="139"/>
      <c r="X41" s="78">
        <f t="shared" si="13"/>
        <v>10100</v>
      </c>
      <c r="Y41" s="41">
        <f t="shared" si="6"/>
        <v>19095760.460879579</v>
      </c>
      <c r="Z41" s="41">
        <f t="shared" si="7"/>
        <v>290209.098037638</v>
      </c>
      <c r="AA41" s="41">
        <f t="shared" si="8"/>
        <v>8650.7172561427706</v>
      </c>
      <c r="AB41" s="42">
        <f t="shared" si="9"/>
        <v>9324.4520013372858</v>
      </c>
      <c r="AD41" s="40">
        <f t="shared" si="10"/>
        <v>19414044.728174698</v>
      </c>
      <c r="AE41" s="11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39"/>
      <c r="I42" s="158">
        <f>'[2]Szenario 1'!$F42</f>
        <v>7</v>
      </c>
      <c r="J42" s="159">
        <f>'[2]Szenario 2'!$F42</f>
        <v>16</v>
      </c>
      <c r="K42" s="160">
        <f>'[2]Szenario 3'!$F42</f>
        <v>25</v>
      </c>
      <c r="L42" s="139"/>
      <c r="M42" s="23">
        <f>'[3]E-Auto'!$E40*(1/100)</f>
        <v>0.8423361290322583</v>
      </c>
      <c r="O42" s="31">
        <f t="shared" si="12"/>
        <v>13946.68</v>
      </c>
      <c r="P42" s="35">
        <f t="shared" si="0"/>
        <v>1460.0392471999999</v>
      </c>
      <c r="Q42" s="139"/>
      <c r="R42" s="28">
        <f t="shared" si="1"/>
        <v>1</v>
      </c>
      <c r="S42" s="33">
        <f t="shared" si="2"/>
        <v>1</v>
      </c>
      <c r="T42" s="139"/>
      <c r="U42" s="39">
        <f t="shared" si="3"/>
        <v>0.11935201683683624</v>
      </c>
      <c r="V42" s="33">
        <f t="shared" si="4"/>
        <v>2.6666666789027329E-3</v>
      </c>
      <c r="W42" s="139"/>
      <c r="X42" s="78">
        <f t="shared" si="13"/>
        <v>10100</v>
      </c>
      <c r="Y42" s="41">
        <f t="shared" si="6"/>
        <v>19178476.11611405</v>
      </c>
      <c r="Z42" s="41">
        <f t="shared" si="7"/>
        <v>291465.11110273603</v>
      </c>
      <c r="AA42" s="41">
        <f t="shared" si="8"/>
        <v>8283.0808582624013</v>
      </c>
      <c r="AB42" s="42">
        <f t="shared" si="9"/>
        <v>9364.6289832437142</v>
      </c>
      <c r="AD42" s="40">
        <f t="shared" si="10"/>
        <v>19497688.937058296</v>
      </c>
      <c r="AE42" s="118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39"/>
      <c r="I43" s="158">
        <f>'[2]Szenario 1'!$F43</f>
        <v>7</v>
      </c>
      <c r="J43" s="159">
        <f>'[2]Szenario 2'!$F43</f>
        <v>16</v>
      </c>
      <c r="K43" s="160">
        <f>'[2]Szenario 3'!$F43</f>
        <v>25</v>
      </c>
      <c r="L43" s="139"/>
      <c r="M43" s="23">
        <f>'[3]E-Auto'!$E41*(1/100)</f>
        <v>0.87116806451612927</v>
      </c>
      <c r="O43" s="31">
        <f t="shared" si="12"/>
        <v>14006.795</v>
      </c>
      <c r="P43" s="35">
        <f t="shared" si="0"/>
        <v>1466.2635542999999</v>
      </c>
      <c r="Q43" s="139"/>
      <c r="R43" s="28">
        <f t="shared" si="1"/>
        <v>1</v>
      </c>
      <c r="S43" s="33">
        <f t="shared" si="2"/>
        <v>1</v>
      </c>
      <c r="T43" s="139"/>
      <c r="U43" s="39">
        <f t="shared" si="3"/>
        <v>0.1193523410549313</v>
      </c>
      <c r="V43" s="33">
        <f t="shared" si="4"/>
        <v>2.6666666791127255E-3</v>
      </c>
      <c r="W43" s="139"/>
      <c r="X43" s="78">
        <f t="shared" si="13"/>
        <v>10100</v>
      </c>
      <c r="Y43" s="41">
        <f t="shared" si="6"/>
        <v>19261192.885300077</v>
      </c>
      <c r="Z43" s="41">
        <f t="shared" si="7"/>
        <v>292721.124167834</v>
      </c>
      <c r="AA43" s="41">
        <f t="shared" si="8"/>
        <v>7911.9523449481449</v>
      </c>
      <c r="AB43" s="42">
        <f t="shared" si="9"/>
        <v>9404.8059651501444</v>
      </c>
      <c r="AD43" s="40">
        <f t="shared" si="10"/>
        <v>19581330.767778009</v>
      </c>
      <c r="AE43" s="118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39"/>
      <c r="I44" s="158">
        <f>'[2]Szenario 1'!$F44</f>
        <v>7</v>
      </c>
      <c r="J44" s="159">
        <f>'[2]Szenario 2'!$F44</f>
        <v>16</v>
      </c>
      <c r="K44" s="160">
        <f>'[2]Szenario 3'!$F44</f>
        <v>25</v>
      </c>
      <c r="L44" s="139"/>
      <c r="M44" s="23">
        <f>'[3]E-Auto'!$E42*(1/100)</f>
        <v>0.9</v>
      </c>
      <c r="O44" s="31">
        <f t="shared" si="12"/>
        <v>14066.91</v>
      </c>
      <c r="P44" s="35">
        <f t="shared" si="0"/>
        <v>1472.4878613999999</v>
      </c>
      <c r="Q44" s="139"/>
      <c r="R44" s="28">
        <f t="shared" si="1"/>
        <v>1</v>
      </c>
      <c r="S44" s="33">
        <f t="shared" si="2"/>
        <v>1</v>
      </c>
      <c r="T44" s="139"/>
      <c r="U44" s="39">
        <f t="shared" si="3"/>
        <v>0.11935266947449183</v>
      </c>
      <c r="V44" s="33">
        <f t="shared" si="4"/>
        <v>2.66666667932541E-3</v>
      </c>
      <c r="W44" s="139"/>
      <c r="X44" s="78">
        <f t="shared" si="13"/>
        <v>10100</v>
      </c>
      <c r="Y44" s="41">
        <f t="shared" si="6"/>
        <v>19343910.782904301</v>
      </c>
      <c r="Z44" s="41">
        <f t="shared" si="7"/>
        <v>293977.13723293203</v>
      </c>
      <c r="AA44" s="41">
        <f t="shared" si="8"/>
        <v>7537.3317161999994</v>
      </c>
      <c r="AB44" s="42">
        <f t="shared" si="9"/>
        <v>9444.982947056571</v>
      </c>
      <c r="AD44" s="40">
        <f t="shared" si="10"/>
        <v>19664970.234800488</v>
      </c>
      <c r="AE44" s="118"/>
      <c r="AF44" s="83" t="s">
        <v>44</v>
      </c>
      <c r="AG44" s="84"/>
      <c r="AH44" s="85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39"/>
      <c r="I45" s="158">
        <f>'[2]Szenario 1'!$F45</f>
        <v>7</v>
      </c>
      <c r="J45" s="159">
        <f>'[2]Szenario 2'!$F45</f>
        <v>16</v>
      </c>
      <c r="K45" s="160">
        <f>'[2]Szenario 3'!$F45</f>
        <v>25</v>
      </c>
      <c r="L45" s="139"/>
      <c r="M45" s="23">
        <f>'[3]E-Auto'!$E43*(1/100)</f>
        <v>0.928831935483871</v>
      </c>
      <c r="O45" s="31">
        <f t="shared" si="12"/>
        <v>14127.025</v>
      </c>
      <c r="P45" s="35">
        <f t="shared" si="0"/>
        <v>1478.7121685</v>
      </c>
      <c r="Q45" s="139"/>
      <c r="R45" s="28">
        <f t="shared" si="1"/>
        <v>1</v>
      </c>
      <c r="S45" s="33">
        <f t="shared" si="2"/>
        <v>1</v>
      </c>
      <c r="T45" s="139"/>
      <c r="U45" s="39">
        <f t="shared" si="3"/>
        <v>0.11935300213165921</v>
      </c>
      <c r="V45" s="33">
        <f t="shared" si="4"/>
        <v>2.666666679540808E-3</v>
      </c>
      <c r="W45" s="139"/>
      <c r="X45" s="78">
        <f t="shared" si="13"/>
        <v>10100</v>
      </c>
      <c r="Y45" s="41">
        <f t="shared" si="6"/>
        <v>19426629.82351806</v>
      </c>
      <c r="Z45" s="41">
        <f t="shared" si="7"/>
        <v>295233.15029803</v>
      </c>
      <c r="AA45" s="41">
        <f t="shared" si="8"/>
        <v>7159.2189720179631</v>
      </c>
      <c r="AB45" s="42">
        <f t="shared" si="9"/>
        <v>9485.1599289629994</v>
      </c>
      <c r="AD45" s="40">
        <f t="shared" si="10"/>
        <v>19748607.352717068</v>
      </c>
      <c r="AE45" s="11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39"/>
      <c r="I46" s="158">
        <f>'[2]Szenario 1'!$F46</f>
        <v>7</v>
      </c>
      <c r="J46" s="159">
        <f>'[2]Szenario 2'!$F46</f>
        <v>16</v>
      </c>
      <c r="K46" s="160">
        <f>'[2]Szenario 3'!$F46</f>
        <v>25</v>
      </c>
      <c r="L46" s="139"/>
      <c r="M46" s="23">
        <f>'[3]E-Auto'!$E44*(1/100)</f>
        <v>0.95766387096774197</v>
      </c>
      <c r="O46" s="31">
        <f t="shared" si="12"/>
        <v>14187.14</v>
      </c>
      <c r="P46" s="35">
        <f t="shared" si="0"/>
        <v>1484.9364755999998</v>
      </c>
      <c r="Q46" s="139"/>
      <c r="R46" s="28">
        <f t="shared" si="1"/>
        <v>1</v>
      </c>
      <c r="S46" s="33">
        <f t="shared" si="2"/>
        <v>1</v>
      </c>
      <c r="T46" s="139"/>
      <c r="U46" s="39">
        <f t="shared" si="3"/>
        <v>0.11935333906272956</v>
      </c>
      <c r="V46" s="33">
        <f t="shared" si="4"/>
        <v>2.6666666797589443E-3</v>
      </c>
      <c r="W46" s="139"/>
      <c r="X46" s="78">
        <f t="shared" si="13"/>
        <v>10100</v>
      </c>
      <c r="Y46" s="41">
        <f t="shared" si="6"/>
        <v>19509350.021857947</v>
      </c>
      <c r="Z46" s="41">
        <f t="shared" si="7"/>
        <v>296489.16336312803</v>
      </c>
      <c r="AA46" s="41">
        <f t="shared" si="8"/>
        <v>6777.614112402036</v>
      </c>
      <c r="AB46" s="42">
        <f t="shared" si="9"/>
        <v>9525.336910869426</v>
      </c>
      <c r="AD46" s="40">
        <f t="shared" si="10"/>
        <v>19832242.136244349</v>
      </c>
      <c r="AE46" s="11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39"/>
      <c r="I47" s="158">
        <f>'[2]Szenario 1'!$F47</f>
        <v>7</v>
      </c>
      <c r="J47" s="159">
        <f>'[2]Szenario 2'!$F47</f>
        <v>16</v>
      </c>
      <c r="K47" s="160">
        <f>'[2]Szenario 3'!$F47</f>
        <v>25</v>
      </c>
      <c r="L47" s="139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1491.1607827</v>
      </c>
      <c r="Q47" s="139"/>
      <c r="R47" s="28">
        <f t="shared" si="1"/>
        <v>1</v>
      </c>
      <c r="S47" s="33">
        <f t="shared" si="2"/>
        <v>1</v>
      </c>
      <c r="T47" s="139"/>
      <c r="U47" s="39">
        <f t="shared" si="3"/>
        <v>0.11935368030415383</v>
      </c>
      <c r="V47" s="33">
        <f t="shared" si="4"/>
        <v>2.6666666799798401E-3</v>
      </c>
      <c r="W47" s="139"/>
      <c r="X47" s="78">
        <f t="shared" si="13"/>
        <v>10100</v>
      </c>
      <c r="Y47" s="41">
        <f t="shared" si="6"/>
        <v>19592071.392766345</v>
      </c>
      <c r="Z47" s="41">
        <f t="shared" si="7"/>
        <v>297745.176428226</v>
      </c>
      <c r="AA47" s="41">
        <f t="shared" si="8"/>
        <v>6392.5171373522198</v>
      </c>
      <c r="AB47" s="42">
        <f t="shared" si="9"/>
        <v>9565.5138927758562</v>
      </c>
      <c r="AD47" s="40">
        <f t="shared" ref="AD47:AD54" si="14">SUM(X47:AB47)</f>
        <v>19915874.6002247</v>
      </c>
      <c r="AE47" s="11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39"/>
      <c r="I48" s="158">
        <f>'[2]Szenario 1'!$F48</f>
        <v>7</v>
      </c>
      <c r="J48" s="159">
        <f>'[2]Szenario 2'!$F48</f>
        <v>16</v>
      </c>
      <c r="K48" s="160">
        <f>'[2]Szenario 3'!$F48</f>
        <v>25</v>
      </c>
      <c r="L48" s="139"/>
      <c r="M48" s="23">
        <f>'[3]E-Auto'!$E46*(1/100)</f>
        <v>1</v>
      </c>
      <c r="O48" s="31">
        <f t="shared" si="12"/>
        <v>14307.369999999999</v>
      </c>
      <c r="P48" s="35">
        <f t="shared" si="0"/>
        <v>1497.3850897999998</v>
      </c>
      <c r="Q48" s="139"/>
      <c r="R48" s="28">
        <f t="shared" si="1"/>
        <v>1</v>
      </c>
      <c r="S48" s="33">
        <f t="shared" si="2"/>
        <v>1</v>
      </c>
      <c r="T48" s="139"/>
      <c r="U48" s="39">
        <f t="shared" si="3"/>
        <v>0.1193540258925377</v>
      </c>
      <c r="V48" s="33">
        <f t="shared" si="4"/>
        <v>2.6666666802035192E-3</v>
      </c>
      <c r="W48" s="139"/>
      <c r="X48" s="78">
        <f t="shared" si="13"/>
        <v>10100</v>
      </c>
      <c r="Y48" s="41">
        <f t="shared" si="6"/>
        <v>19674793.951211929</v>
      </c>
      <c r="Z48" s="41">
        <f t="shared" si="7"/>
        <v>299001.18949332403</v>
      </c>
      <c r="AA48" s="41">
        <f t="shared" si="8"/>
        <v>6224.8505396</v>
      </c>
      <c r="AB48" s="42">
        <f t="shared" si="9"/>
        <v>9605.6908746822846</v>
      </c>
      <c r="AD48" s="40">
        <f t="shared" si="14"/>
        <v>19999725.682119533</v>
      </c>
      <c r="AE48" s="118"/>
      <c r="AF48" s="83" t="s">
        <v>45</v>
      </c>
      <c r="AG48" s="84"/>
      <c r="AH48" s="85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39"/>
      <c r="I49" s="158">
        <f>'[2]Szenario 1'!$F49</f>
        <v>7</v>
      </c>
      <c r="J49" s="159">
        <f>'[2]Szenario 2'!$F49</f>
        <v>16</v>
      </c>
      <c r="K49" s="160">
        <f>'[2]Szenario 3'!$F49</f>
        <v>25</v>
      </c>
      <c r="L49" s="139"/>
      <c r="M49" s="23">
        <f>'[3]E-Auto'!$E47*(1/100)</f>
        <v>1</v>
      </c>
      <c r="O49" s="31">
        <f t="shared" si="12"/>
        <v>14367.485000000001</v>
      </c>
      <c r="P49" s="35">
        <f t="shared" si="0"/>
        <v>1503.6093968999999</v>
      </c>
      <c r="Q49" s="139"/>
      <c r="R49" s="28">
        <f t="shared" si="1"/>
        <v>1</v>
      </c>
      <c r="S49" s="33">
        <f t="shared" si="2"/>
        <v>1</v>
      </c>
      <c r="T49" s="139"/>
      <c r="U49" s="39">
        <f t="shared" si="3"/>
        <v>0.11935437586464166</v>
      </c>
      <c r="V49" s="33">
        <f t="shared" si="4"/>
        <v>2.666666680430006E-3</v>
      </c>
      <c r="W49" s="139"/>
      <c r="X49" s="78">
        <f t="shared" si="13"/>
        <v>10100</v>
      </c>
      <c r="Y49" s="41">
        <f t="shared" si="6"/>
        <v>19757517.712290257</v>
      </c>
      <c r="Z49" s="41">
        <f t="shared" si="7"/>
        <v>300257.20255842205</v>
      </c>
      <c r="AA49" s="41">
        <f t="shared" si="8"/>
        <v>6251.0053738000006</v>
      </c>
      <c r="AB49" s="42">
        <f t="shared" si="9"/>
        <v>9645.867856588713</v>
      </c>
      <c r="AD49" s="40">
        <f t="shared" si="14"/>
        <v>20083771.788079064</v>
      </c>
      <c r="AE49" s="11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39"/>
      <c r="I50" s="158">
        <f>'[2]Szenario 1'!$F50</f>
        <v>7</v>
      </c>
      <c r="J50" s="159">
        <f>'[2]Szenario 2'!$F50</f>
        <v>16</v>
      </c>
      <c r="K50" s="160">
        <f>'[2]Szenario 3'!$F50</f>
        <v>25</v>
      </c>
      <c r="L50" s="139"/>
      <c r="M50" s="23">
        <f>'[3]E-Auto'!$E48*(1/100)</f>
        <v>1</v>
      </c>
      <c r="O50" s="31">
        <f t="shared" si="12"/>
        <v>14427.6</v>
      </c>
      <c r="P50" s="35">
        <f t="shared" si="0"/>
        <v>1509.8337039999999</v>
      </c>
      <c r="Q50" s="139"/>
      <c r="R50" s="28">
        <f t="shared" si="1"/>
        <v>1</v>
      </c>
      <c r="S50" s="33">
        <f t="shared" si="2"/>
        <v>1</v>
      </c>
      <c r="T50" s="139"/>
      <c r="U50" s="39">
        <f t="shared" si="3"/>
        <v>0.119354730257381</v>
      </c>
      <c r="V50" s="33">
        <f t="shared" si="4"/>
        <v>2.6666666806593226E-3</v>
      </c>
      <c r="W50" s="139"/>
      <c r="X50" s="78">
        <f t="shared" si="13"/>
        <v>10100</v>
      </c>
      <c r="Y50" s="41">
        <f t="shared" si="6"/>
        <v>19840242.691224255</v>
      </c>
      <c r="Z50" s="41">
        <f t="shared" si="7"/>
        <v>301513.21562351997</v>
      </c>
      <c r="AA50" s="41">
        <f t="shared" si="8"/>
        <v>6277.1602080000011</v>
      </c>
      <c r="AB50" s="42">
        <f t="shared" si="9"/>
        <v>9686.0448384951396</v>
      </c>
      <c r="AD50" s="40">
        <f t="shared" si="14"/>
        <v>20167819.111894272</v>
      </c>
      <c r="AE50" s="11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39"/>
      <c r="I51" s="158">
        <f>'[2]Szenario 1'!$F51</f>
        <v>7</v>
      </c>
      <c r="J51" s="159">
        <f>'[2]Szenario 2'!$F51</f>
        <v>16</v>
      </c>
      <c r="K51" s="160">
        <f>'[2]Szenario 3'!$F51</f>
        <v>25</v>
      </c>
      <c r="L51" s="139"/>
      <c r="M51" s="23">
        <f>'[3]E-Auto'!$E49*(1/100)</f>
        <v>1</v>
      </c>
      <c r="O51" s="31">
        <f t="shared" si="12"/>
        <v>14487.715</v>
      </c>
      <c r="P51" s="35">
        <f t="shared" si="0"/>
        <v>1516.0580110999999</v>
      </c>
      <c r="Q51" s="139"/>
      <c r="R51" s="28">
        <f t="shared" si="1"/>
        <v>1</v>
      </c>
      <c r="S51" s="33">
        <f t="shared" si="2"/>
        <v>1</v>
      </c>
      <c r="T51" s="139"/>
      <c r="U51" s="39">
        <f t="shared" si="3"/>
        <v>0.11935508910782573</v>
      </c>
      <c r="V51" s="33">
        <f t="shared" si="4"/>
        <v>2.6666666808914928E-3</v>
      </c>
      <c r="W51" s="139"/>
      <c r="X51" s="78">
        <f t="shared" si="13"/>
        <v>10100</v>
      </c>
      <c r="Y51" s="41">
        <f t="shared" si="6"/>
        <v>19922968.903364759</v>
      </c>
      <c r="Z51" s="41">
        <f t="shared" si="7"/>
        <v>302769.22868861799</v>
      </c>
      <c r="AA51" s="41">
        <f t="shared" si="8"/>
        <v>6303.3150421999999</v>
      </c>
      <c r="AB51" s="42">
        <f t="shared" si="9"/>
        <v>9726.221820401568</v>
      </c>
      <c r="AD51" s="40">
        <f t="shared" si="14"/>
        <v>20251867.66891598</v>
      </c>
      <c r="AE51" s="11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39"/>
      <c r="I52" s="158">
        <f>'[2]Szenario 1'!$F52</f>
        <v>7</v>
      </c>
      <c r="J52" s="159">
        <f>'[2]Szenario 2'!$F52</f>
        <v>16</v>
      </c>
      <c r="K52" s="160">
        <f>'[2]Szenario 3'!$F52</f>
        <v>25</v>
      </c>
      <c r="L52" s="139"/>
      <c r="M52" s="23">
        <f>'[3]E-Auto'!$E50*(1/100)</f>
        <v>1</v>
      </c>
      <c r="O52" s="31">
        <f t="shared" si="12"/>
        <v>14547.83</v>
      </c>
      <c r="P52" s="35">
        <f t="shared" si="0"/>
        <v>1522.2823182</v>
      </c>
      <c r="Q52" s="139"/>
      <c r="R52" s="28">
        <f t="shared" si="1"/>
        <v>1</v>
      </c>
      <c r="S52" s="33">
        <f t="shared" si="2"/>
        <v>1</v>
      </c>
      <c r="T52" s="139"/>
      <c r="U52" s="39">
        <f t="shared" si="3"/>
        <v>0.11935545245320071</v>
      </c>
      <c r="V52" s="33">
        <f t="shared" si="4"/>
        <v>2.6666666811265404E-3</v>
      </c>
      <c r="W52" s="139"/>
      <c r="X52" s="78">
        <f t="shared" si="13"/>
        <v>10100</v>
      </c>
      <c r="Y52" s="41">
        <f t="shared" si="6"/>
        <v>20005696.3641911</v>
      </c>
      <c r="Z52" s="41">
        <f t="shared" si="7"/>
        <v>304025.24175371596</v>
      </c>
      <c r="AA52" s="41">
        <f t="shared" si="8"/>
        <v>6329.4698763999995</v>
      </c>
      <c r="AB52" s="42">
        <f t="shared" si="9"/>
        <v>9766.3988023079964</v>
      </c>
      <c r="AD52" s="40">
        <f t="shared" si="14"/>
        <v>20335917.474623524</v>
      </c>
      <c r="AE52" s="118"/>
      <c r="AF52" s="83" t="s">
        <v>46</v>
      </c>
      <c r="AG52" s="84"/>
      <c r="AH52" s="85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39"/>
      <c r="I53" s="158">
        <f>'[2]Szenario 1'!$F53</f>
        <v>7</v>
      </c>
      <c r="J53" s="159">
        <f>'[2]Szenario 2'!$F53</f>
        <v>16</v>
      </c>
      <c r="K53" s="160">
        <f>'[2]Szenario 3'!$F53</f>
        <v>25</v>
      </c>
      <c r="L53" s="139"/>
      <c r="M53" s="23">
        <f>'[3]E-Auto'!$E51*(1/100)</f>
        <v>1</v>
      </c>
      <c r="O53" s="31">
        <f t="shared" si="12"/>
        <v>14607.945</v>
      </c>
      <c r="P53" s="35">
        <f t="shared" si="0"/>
        <v>1528.5066252999998</v>
      </c>
      <c r="Q53" s="139"/>
      <c r="R53" s="28">
        <f t="shared" si="1"/>
        <v>1</v>
      </c>
      <c r="S53" s="33">
        <f t="shared" si="2"/>
        <v>1</v>
      </c>
      <c r="T53" s="139"/>
      <c r="U53" s="39">
        <f t="shared" si="3"/>
        <v>0.11935582033088553</v>
      </c>
      <c r="V53" s="33">
        <f t="shared" si="4"/>
        <v>2.6666666813644894E-3</v>
      </c>
      <c r="W53" s="139"/>
      <c r="X53" s="78">
        <f t="shared" si="13"/>
        <v>10100</v>
      </c>
      <c r="Y53" s="41">
        <f t="shared" si="6"/>
        <v>20088425.089311574</v>
      </c>
      <c r="Z53" s="41">
        <f t="shared" si="7"/>
        <v>305281.25481881399</v>
      </c>
      <c r="AA53" s="41">
        <f t="shared" si="8"/>
        <v>6355.6247106000001</v>
      </c>
      <c r="AB53" s="42">
        <f t="shared" si="9"/>
        <v>9806.575784214423</v>
      </c>
      <c r="AD53" s="40">
        <f t="shared" si="14"/>
        <v>20419968.544625204</v>
      </c>
      <c r="AE53" s="11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39"/>
      <c r="I54" s="158">
        <f>'[2]Szenario 1'!$F54</f>
        <v>7</v>
      </c>
      <c r="J54" s="159">
        <f>'[2]Szenario 2'!$F54</f>
        <v>16</v>
      </c>
      <c r="K54" s="160">
        <f>'[2]Szenario 3'!$F54</f>
        <v>25</v>
      </c>
      <c r="L54" s="139"/>
      <c r="M54" s="23">
        <f>'[3]E-Auto'!$E52*(1/100)</f>
        <v>1</v>
      </c>
      <c r="O54" s="31">
        <f t="shared" si="12"/>
        <v>14668.06</v>
      </c>
      <c r="P54" s="35">
        <f t="shared" si="0"/>
        <v>1534.7309323999998</v>
      </c>
      <c r="Q54" s="140"/>
      <c r="R54" s="28">
        <f t="shared" si="1"/>
        <v>1</v>
      </c>
      <c r="S54" s="33">
        <f t="shared" si="2"/>
        <v>1</v>
      </c>
      <c r="T54" s="140"/>
      <c r="U54" s="39">
        <f t="shared" si="3"/>
        <v>0.11935619277841458</v>
      </c>
      <c r="V54" s="33">
        <f t="shared" si="4"/>
        <v>2.6666666816053623E-3</v>
      </c>
      <c r="W54" s="140"/>
      <c r="X54" s="78">
        <f t="shared" si="13"/>
        <v>10100</v>
      </c>
      <c r="Y54" s="41">
        <f t="shared" si="6"/>
        <v>20171155.094464011</v>
      </c>
      <c r="Z54" s="41">
        <f t="shared" si="7"/>
        <v>306537.26788391196</v>
      </c>
      <c r="AA54" s="41">
        <f t="shared" si="8"/>
        <v>6381.7795448000006</v>
      </c>
      <c r="AB54" s="42">
        <f t="shared" si="9"/>
        <v>9846.7527661208514</v>
      </c>
      <c r="AD54" s="40">
        <f t="shared" si="14"/>
        <v>20504020.894658845</v>
      </c>
      <c r="AE54" s="11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857953617.00337052</v>
      </c>
      <c r="AE55" s="11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6" t="s">
        <v>22</v>
      </c>
      <c r="V56" s="87"/>
      <c r="X56" s="9">
        <f>SUM(X9:X54)</f>
        <v>1933350</v>
      </c>
      <c r="Y56" s="65">
        <f>SUM(Y9:Y54)</f>
        <v>842264614.25772905</v>
      </c>
      <c r="Z56" s="66">
        <f>SUM(Z9:Z54)</f>
        <v>12800740.800283521</v>
      </c>
      <c r="AA56" s="66">
        <f>SUM(AA9:AA54)</f>
        <v>543544.49438964319</v>
      </c>
      <c r="AB56" s="71">
        <f>SUM(AB9:AB54)</f>
        <v>411367.4509684061</v>
      </c>
      <c r="AD56" s="67">
        <f>X56+Y56+Z56+AA56+AB56</f>
        <v>857953617.00337064</v>
      </c>
      <c r="AF56" s="88"/>
      <c r="AG56" s="89"/>
    </row>
    <row r="57" spans="1:34" ht="15" thickBot="1" x14ac:dyDescent="0.35">
      <c r="AF57" s="90"/>
      <c r="AG57" s="91"/>
    </row>
    <row r="58" spans="1:34" x14ac:dyDescent="0.3">
      <c r="AE58" s="25"/>
      <c r="AF58" s="88"/>
      <c r="AG58" s="89"/>
      <c r="AH58" s="43"/>
    </row>
    <row r="59" spans="1:34" ht="15" thickBot="1" x14ac:dyDescent="0.35">
      <c r="AF59" s="90"/>
      <c r="AG59" s="91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3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8"/>
      <c r="L1" s="138"/>
      <c r="N1" s="138"/>
      <c r="Q1" s="138"/>
      <c r="R1" s="78"/>
      <c r="S1" s="78"/>
      <c r="T1" s="138"/>
      <c r="U1" s="78"/>
      <c r="V1" s="78"/>
      <c r="W1" s="138"/>
      <c r="AE1" s="118"/>
    </row>
    <row r="2" spans="1:36" ht="14.4" customHeight="1" thickBot="1" x14ac:dyDescent="0.35">
      <c r="B2" s="119" t="s">
        <v>0</v>
      </c>
      <c r="C2" s="120"/>
      <c r="D2" s="121"/>
      <c r="F2" s="118"/>
      <c r="G2" s="118"/>
      <c r="H2" s="139"/>
      <c r="K2" s="2"/>
      <c r="L2" s="139"/>
      <c r="O2" s="86" t="s">
        <v>55</v>
      </c>
      <c r="P2" s="87"/>
      <c r="Q2" s="139"/>
      <c r="R2" s="78"/>
      <c r="S2" s="78"/>
      <c r="T2" s="139"/>
      <c r="U2" s="78"/>
      <c r="V2" s="78"/>
      <c r="W2" s="139"/>
      <c r="Y2" s="142" t="s">
        <v>76</v>
      </c>
      <c r="Z2" s="143"/>
      <c r="AA2" s="144"/>
      <c r="AB2" s="8"/>
      <c r="AC2" s="8"/>
      <c r="AE2" s="118"/>
    </row>
    <row r="3" spans="1:36" ht="14.4" customHeight="1" thickBot="1" x14ac:dyDescent="0.35">
      <c r="B3" s="122"/>
      <c r="C3" s="123"/>
      <c r="D3" s="124"/>
      <c r="F3" s="118"/>
      <c r="G3" s="118"/>
      <c r="H3" s="139"/>
      <c r="K3" s="2"/>
      <c r="L3" s="139"/>
      <c r="O3" s="151" t="s">
        <v>75</v>
      </c>
      <c r="P3" s="152"/>
      <c r="Q3" s="139"/>
      <c r="R3" s="78"/>
      <c r="S3" s="78"/>
      <c r="T3" s="139"/>
      <c r="U3" s="78"/>
      <c r="V3" s="78"/>
      <c r="W3" s="139"/>
      <c r="Y3" s="145"/>
      <c r="Z3" s="146"/>
      <c r="AA3" s="147"/>
      <c r="AB3" s="8"/>
      <c r="AC3" s="8"/>
      <c r="AE3" s="118"/>
      <c r="AF3" s="96" t="s">
        <v>58</v>
      </c>
      <c r="AG3" s="97"/>
      <c r="AH3" s="98"/>
    </row>
    <row r="4" spans="1:36" ht="14.4" customHeight="1" thickBot="1" x14ac:dyDescent="0.35">
      <c r="H4" s="139"/>
      <c r="K4" s="2"/>
      <c r="L4" s="139"/>
      <c r="O4" s="153"/>
      <c r="P4" s="154"/>
      <c r="Q4" s="139"/>
      <c r="R4" s="78"/>
      <c r="S4" s="78"/>
      <c r="T4" s="139"/>
      <c r="U4" s="78"/>
      <c r="V4" s="78"/>
      <c r="W4" s="139"/>
      <c r="Y4" s="148"/>
      <c r="Z4" s="149"/>
      <c r="AA4" s="150"/>
      <c r="AB4" s="8"/>
      <c r="AC4" s="8"/>
      <c r="AE4" s="118"/>
      <c r="AF4" s="99"/>
      <c r="AG4" s="100"/>
      <c r="AH4" s="101"/>
    </row>
    <row r="5" spans="1:36" ht="14.4" customHeight="1" thickBot="1" x14ac:dyDescent="0.35">
      <c r="D5" s="102" t="s">
        <v>2</v>
      </c>
      <c r="E5" s="103"/>
      <c r="H5" s="139"/>
      <c r="I5" s="102" t="s">
        <v>7</v>
      </c>
      <c r="J5" s="106"/>
      <c r="K5" s="103"/>
      <c r="L5" s="139"/>
      <c r="M5" s="106" t="s">
        <v>3</v>
      </c>
      <c r="O5" s="108"/>
      <c r="P5" s="109"/>
      <c r="Q5" s="139"/>
      <c r="R5" s="106" t="s">
        <v>20</v>
      </c>
      <c r="S5" s="103"/>
      <c r="T5" s="139"/>
      <c r="U5" s="102" t="s">
        <v>29</v>
      </c>
      <c r="V5" s="103"/>
      <c r="W5" s="139"/>
      <c r="AE5" s="118"/>
    </row>
    <row r="6" spans="1:36" ht="14.4" customHeight="1" thickBot="1" x14ac:dyDescent="0.35">
      <c r="D6" s="104"/>
      <c r="E6" s="105"/>
      <c r="H6" s="139"/>
      <c r="I6" s="104"/>
      <c r="J6" s="107"/>
      <c r="K6" s="105"/>
      <c r="L6" s="139"/>
      <c r="M6" s="107"/>
      <c r="O6" s="110"/>
      <c r="P6" s="111"/>
      <c r="Q6" s="139"/>
      <c r="R6" s="107"/>
      <c r="S6" s="105"/>
      <c r="T6" s="139"/>
      <c r="U6" s="104"/>
      <c r="V6" s="105"/>
      <c r="W6" s="139"/>
      <c r="AE6" s="118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1" t="s">
        <v>5</v>
      </c>
      <c r="C7" s="141"/>
      <c r="D7" s="114" t="s">
        <v>4</v>
      </c>
      <c r="E7" s="114"/>
      <c r="F7" s="115" t="s">
        <v>6</v>
      </c>
      <c r="G7" s="115"/>
      <c r="H7" s="139"/>
      <c r="I7" s="69" t="s">
        <v>70</v>
      </c>
      <c r="J7" s="14" t="s">
        <v>69</v>
      </c>
      <c r="K7" s="20" t="s">
        <v>68</v>
      </c>
      <c r="L7" s="139"/>
      <c r="M7" s="1" t="s">
        <v>8</v>
      </c>
      <c r="O7" s="112"/>
      <c r="P7" s="113"/>
      <c r="Q7" s="139"/>
      <c r="R7" s="78"/>
      <c r="S7" s="78"/>
      <c r="T7" s="139"/>
      <c r="U7" s="78"/>
      <c r="V7" s="78"/>
      <c r="W7" s="139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6" t="s">
        <v>56</v>
      </c>
      <c r="AE7" s="118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39"/>
      <c r="I8" s="70"/>
      <c r="J8" s="7"/>
      <c r="K8" s="18"/>
      <c r="L8" s="139"/>
      <c r="M8" s="21"/>
      <c r="O8" s="30"/>
      <c r="P8" s="34"/>
      <c r="Q8" s="139"/>
      <c r="R8" s="80"/>
      <c r="S8" s="79"/>
      <c r="T8" s="139"/>
      <c r="U8" s="80"/>
      <c r="V8" s="79"/>
      <c r="W8" s="139"/>
      <c r="X8" s="37"/>
      <c r="Y8" s="10"/>
      <c r="Z8" s="36"/>
      <c r="AA8" s="36"/>
      <c r="AB8" s="36"/>
      <c r="AD8" s="117"/>
      <c r="AE8" s="118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39"/>
      <c r="I9" s="155">
        <f>'[2]Szenario 1'!$F9</f>
        <v>7</v>
      </c>
      <c r="J9" s="156">
        <f>'[2]Szenario 2'!$F9</f>
        <v>16</v>
      </c>
      <c r="K9" s="157">
        <f>'[2]Szenario 3'!$F9</f>
        <v>25</v>
      </c>
      <c r="L9" s="139"/>
      <c r="M9" s="22">
        <f>'[3]E-Auto'!$E7*(1/100)</f>
        <v>1.6900000000000001E-3</v>
      </c>
      <c r="O9" s="31">
        <f>B9</f>
        <v>11962.885</v>
      </c>
      <c r="P9" s="35">
        <f>C9+(K9)</f>
        <v>1263.6371128999999</v>
      </c>
      <c r="Q9" s="139"/>
      <c r="R9" s="28">
        <f>IF(O9&lt;$AG$18,1,2)</f>
        <v>1</v>
      </c>
      <c r="S9" s="33">
        <f>IF(P9&lt;$AG$10,1,2)</f>
        <v>1</v>
      </c>
      <c r="T9" s="139"/>
      <c r="U9" s="39">
        <f>($AI$15/$AG$20)*(1+0.15*(O9/$AG$18)^4)+$AH$33</f>
        <v>0.11934344723399895</v>
      </c>
      <c r="V9" s="33">
        <f>($AI$7/$AG$12)*(1+0.15*(P9/$AG$10)^4)+$AH$32</f>
        <v>2.6666666735321825E-3</v>
      </c>
      <c r="W9" s="139"/>
      <c r="X9" s="78">
        <f>($AG$7*$AG$8*S9*$AG$24+$AG$15*$AG$16*R9*$AG$24)</f>
        <v>3600</v>
      </c>
      <c r="Y9" s="41">
        <f>(O9*U9*$AG$30+P9*V9*$AG$29)*365</f>
        <v>16449539.991561556</v>
      </c>
      <c r="Z9" s="41">
        <f>(O9*$AI$15*$AG$37+P9*$AI$7*$AG$36)*365</f>
        <v>250056.09995450199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8063.2962446173005</v>
      </c>
      <c r="AD9" s="40">
        <f>SUM(X9:AB9)</f>
        <v>16728495.243231986</v>
      </c>
      <c r="AE9" s="118"/>
      <c r="AF9" s="92" t="s">
        <v>15</v>
      </c>
      <c r="AG9" s="15"/>
      <c r="AH9" s="95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39"/>
      <c r="I10" s="158">
        <f>'[2]Szenario 1'!$F10</f>
        <v>7</v>
      </c>
      <c r="J10" s="159">
        <f>'[2]Szenario 2'!$F10</f>
        <v>16</v>
      </c>
      <c r="K10" s="160">
        <f>'[2]Szenario 3'!$F10</f>
        <v>25</v>
      </c>
      <c r="L10" s="139"/>
      <c r="M10" s="23">
        <f>'[3]E-Auto'!$E8*(1/100)</f>
        <v>2.3700000000000001E-3</v>
      </c>
      <c r="O10" s="31">
        <f>B10</f>
        <v>12023</v>
      </c>
      <c r="P10" s="35">
        <f t="shared" ref="P10:P54" si="0">C10+(K10)</f>
        <v>1269.86142</v>
      </c>
      <c r="Q10" s="139"/>
      <c r="R10" s="28">
        <f t="shared" ref="R10:R54" si="1">IF(O10&lt;$AG$18,1,2)</f>
        <v>1</v>
      </c>
      <c r="S10" s="33">
        <f t="shared" ref="S10:S54" si="2">IF(P10&lt;$AG$10,1,2)</f>
        <v>1</v>
      </c>
      <c r="T10" s="139"/>
      <c r="U10" s="39">
        <f t="shared" ref="U10:U54" si="3">($AI$15/$AG$20)*(1+0.15*(O10/$AG$18)^4)+$AH$33</f>
        <v>0.1193436520659952</v>
      </c>
      <c r="V10" s="33">
        <f t="shared" ref="V10:V54" si="4">($AI$7/$AG$12)*(1+0.15*(P10/$AG$10)^4)+$AH$32</f>
        <v>2.6666666736684555E-3</v>
      </c>
      <c r="W10" s="139"/>
      <c r="X10" s="78">
        <f t="shared" ref="X10:X12" si="5">($AG$7*$AG$8*S10*$AG$24+$AG$15*$AG$16*R10*$AG$24)</f>
        <v>3600</v>
      </c>
      <c r="Y10" s="41">
        <f t="shared" ref="Y10:Y54" si="6">(O10*U10*$AG$30+P10*V10*$AG$29)*365</f>
        <v>16532226.920482276</v>
      </c>
      <c r="Z10" s="41">
        <f t="shared" ref="Z10:Z54" si="7">(O10*$AI$15*$AG$37+P10*$AI$7*$AG$36)*365</f>
        <v>251312.11301960002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8103.473226523728</v>
      </c>
      <c r="AD10" s="40">
        <f t="shared" ref="AD10:AD46" si="10">SUM(X10:AB10)</f>
        <v>16812556.738399025</v>
      </c>
      <c r="AE10" s="118"/>
      <c r="AF10" s="93"/>
      <c r="AG10" s="16">
        <v>110400</v>
      </c>
      <c r="AH10" s="95"/>
      <c r="AI10" s="72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39"/>
      <c r="I11" s="158">
        <f>'[2]Szenario 1'!$F11</f>
        <v>7</v>
      </c>
      <c r="J11" s="159">
        <f>'[2]Szenario 2'!$F11</f>
        <v>16</v>
      </c>
      <c r="K11" s="160">
        <f>'[2]Szenario 3'!$F11</f>
        <v>25</v>
      </c>
      <c r="L11" s="139"/>
      <c r="M11" s="23">
        <f>'[3]E-Auto'!$E9*(1/100)</f>
        <v>3.1800000000000001E-3</v>
      </c>
      <c r="O11" s="31">
        <f t="shared" ref="O11:O53" si="12">B11</f>
        <v>12083.115</v>
      </c>
      <c r="P11" s="35">
        <f t="shared" si="0"/>
        <v>1276.0857271</v>
      </c>
      <c r="Q11" s="139"/>
      <c r="R11" s="28">
        <f t="shared" si="1"/>
        <v>1</v>
      </c>
      <c r="S11" s="33">
        <f t="shared" si="2"/>
        <v>1</v>
      </c>
      <c r="T11" s="139"/>
      <c r="U11" s="39">
        <f t="shared" si="3"/>
        <v>0.11934385999362417</v>
      </c>
      <c r="V11" s="33">
        <f t="shared" si="4"/>
        <v>2.6666666738067472E-3</v>
      </c>
      <c r="W11" s="139"/>
      <c r="X11" s="78">
        <f t="shared" si="5"/>
        <v>3600</v>
      </c>
      <c r="Y11" s="41">
        <f t="shared" si="6"/>
        <v>16614914.563066904</v>
      </c>
      <c r="Z11" s="41">
        <f t="shared" si="7"/>
        <v>252568.12608469796</v>
      </c>
      <c r="AA11" s="41">
        <f t="shared" si="8"/>
        <v>17390.943079637822</v>
      </c>
      <c r="AB11" s="42">
        <f t="shared" si="9"/>
        <v>8143.6502084301555</v>
      </c>
      <c r="AD11" s="40">
        <f t="shared" si="10"/>
        <v>16896617.282439668</v>
      </c>
      <c r="AE11" s="118"/>
      <c r="AF11" s="94"/>
      <c r="AG11" s="15"/>
      <c r="AH11" s="95"/>
      <c r="AI11" s="72" t="s">
        <v>60</v>
      </c>
      <c r="AJ11" s="73">
        <v>65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39"/>
      <c r="I12" s="158">
        <f>'[2]Szenario 1'!$F12</f>
        <v>7</v>
      </c>
      <c r="J12" s="159">
        <f>'[2]Szenario 2'!$F12</f>
        <v>16</v>
      </c>
      <c r="K12" s="160">
        <f>'[2]Szenario 3'!$F12</f>
        <v>25</v>
      </c>
      <c r="L12" s="139"/>
      <c r="M12" s="23">
        <f>'[3]E-Auto'!$E10*(1/100)</f>
        <v>4.1700000000000001E-3</v>
      </c>
      <c r="O12" s="31">
        <f t="shared" si="12"/>
        <v>12143.23</v>
      </c>
      <c r="P12" s="35">
        <f t="shared" si="0"/>
        <v>1282.3100341999998</v>
      </c>
      <c r="Q12" s="139"/>
      <c r="R12" s="28">
        <f t="shared" si="1"/>
        <v>1</v>
      </c>
      <c r="S12" s="33">
        <f t="shared" si="2"/>
        <v>1</v>
      </c>
      <c r="T12" s="139"/>
      <c r="U12" s="39">
        <f t="shared" si="3"/>
        <v>0.1193440710479194</v>
      </c>
      <c r="V12" s="33">
        <f t="shared" si="4"/>
        <v>2.6666666739470768E-3</v>
      </c>
      <c r="W12" s="139"/>
      <c r="X12" s="78">
        <f t="shared" si="5"/>
        <v>3600</v>
      </c>
      <c r="Y12" s="41">
        <f t="shared" si="6"/>
        <v>16697602.930073919</v>
      </c>
      <c r="Z12" s="41">
        <f t="shared" si="7"/>
        <v>253824.13914979596</v>
      </c>
      <c r="AA12" s="41">
        <f t="shared" si="8"/>
        <v>17465.354425508664</v>
      </c>
      <c r="AB12" s="42">
        <f t="shared" si="9"/>
        <v>8183.827190336583</v>
      </c>
      <c r="AD12" s="40">
        <f t="shared" si="10"/>
        <v>16980676.250839557</v>
      </c>
      <c r="AE12" s="118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39"/>
      <c r="I13" s="158">
        <f>'[2]Szenario 1'!$F13</f>
        <v>7</v>
      </c>
      <c r="J13" s="159">
        <f>'[2]Szenario 2'!$F13</f>
        <v>16</v>
      </c>
      <c r="K13" s="160">
        <f>'[2]Szenario 3'!$F13</f>
        <v>25</v>
      </c>
      <c r="L13" s="139"/>
      <c r="M13" s="23">
        <f>'[3]E-Auto'!$E11*(1/100)</f>
        <v>6.2100000000000002E-3</v>
      </c>
      <c r="O13" s="31">
        <f t="shared" si="12"/>
        <v>12203.344999999999</v>
      </c>
      <c r="P13" s="35">
        <f t="shared" si="0"/>
        <v>1288.5343412999998</v>
      </c>
      <c r="Q13" s="139"/>
      <c r="R13" s="28">
        <f t="shared" si="1"/>
        <v>1</v>
      </c>
      <c r="S13" s="33">
        <f t="shared" si="2"/>
        <v>1</v>
      </c>
      <c r="T13" s="139"/>
      <c r="U13" s="39">
        <f t="shared" si="3"/>
        <v>0.11934428526006929</v>
      </c>
      <c r="V13" s="33">
        <f t="shared" si="4"/>
        <v>2.6666666740894655E-3</v>
      </c>
      <c r="W13" s="139"/>
      <c r="X13" s="78">
        <f>($AG$7*$AG$8*S13*$AG$24+$AG$15*$AG$16*R13*$AG$24)</f>
        <v>3600</v>
      </c>
      <c r="Y13" s="41">
        <f t="shared" si="6"/>
        <v>16780292.03236939</v>
      </c>
      <c r="Z13" s="41">
        <f t="shared" si="7"/>
        <v>255080.15221489398</v>
      </c>
      <c r="AA13" s="41">
        <f t="shared" si="8"/>
        <v>17526.737530633869</v>
      </c>
      <c r="AB13" s="42">
        <f t="shared" si="9"/>
        <v>8224.0041722430105</v>
      </c>
      <c r="AD13" s="40">
        <f t="shared" si="10"/>
        <v>17064722.926287159</v>
      </c>
      <c r="AE13" s="118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39"/>
      <c r="I14" s="158">
        <f>'[2]Szenario 1'!$F14</f>
        <v>7</v>
      </c>
      <c r="J14" s="159">
        <f>'[2]Szenario 2'!$F14</f>
        <v>16</v>
      </c>
      <c r="K14" s="160">
        <f>'[2]Szenario 3'!$F14</f>
        <v>25</v>
      </c>
      <c r="L14" s="139"/>
      <c r="M14" s="23">
        <f>'[3]E-Auto'!$E12*(1/100)</f>
        <v>3.5041935483870967E-2</v>
      </c>
      <c r="O14" s="31">
        <f t="shared" si="12"/>
        <v>12263.46</v>
      </c>
      <c r="P14" s="35">
        <f t="shared" si="0"/>
        <v>1294.7586483999999</v>
      </c>
      <c r="Q14" s="139"/>
      <c r="R14" s="28">
        <f t="shared" si="1"/>
        <v>1</v>
      </c>
      <c r="S14" s="33">
        <f t="shared" si="2"/>
        <v>1</v>
      </c>
      <c r="T14" s="139"/>
      <c r="U14" s="39">
        <f t="shared" si="3"/>
        <v>0.119344502661417</v>
      </c>
      <c r="V14" s="33">
        <f t="shared" si="4"/>
        <v>2.6666666742339324E-3</v>
      </c>
      <c r="W14" s="139"/>
      <c r="X14" s="78">
        <f>($AG$7*$AG$8*S14*$AG$24+$AG$15*$AG$16*R14*$AG$24)+AG26</f>
        <v>1511350</v>
      </c>
      <c r="Y14" s="41">
        <f t="shared" si="6"/>
        <v>16862981.880927503</v>
      </c>
      <c r="Z14" s="41">
        <f t="shared" si="7"/>
        <v>256336.16527999195</v>
      </c>
      <c r="AA14" s="41">
        <f t="shared" si="8"/>
        <v>17256.880364902412</v>
      </c>
      <c r="AB14" s="42">
        <f t="shared" si="9"/>
        <v>8264.1811541494408</v>
      </c>
      <c r="AD14" s="40">
        <f t="shared" si="10"/>
        <v>18656189.107726548</v>
      </c>
      <c r="AE14" s="118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39"/>
      <c r="I15" s="158">
        <f>'[2]Szenario 1'!$F15</f>
        <v>7</v>
      </c>
      <c r="J15" s="159">
        <f>'[2]Szenario 2'!$F15</f>
        <v>16</v>
      </c>
      <c r="K15" s="160">
        <f>'[2]Szenario 3'!$F15</f>
        <v>25</v>
      </c>
      <c r="L15" s="139"/>
      <c r="M15" s="23">
        <f>'[3]E-Auto'!$E13*(1/100)</f>
        <v>6.3873870967741941E-2</v>
      </c>
      <c r="O15" s="31">
        <f t="shared" si="12"/>
        <v>12323.575000000001</v>
      </c>
      <c r="P15" s="35">
        <f t="shared" si="0"/>
        <v>1300.9829554999999</v>
      </c>
      <c r="Q15" s="139"/>
      <c r="R15" s="28">
        <f t="shared" si="1"/>
        <v>1</v>
      </c>
      <c r="S15" s="33">
        <f t="shared" si="2"/>
        <v>1</v>
      </c>
      <c r="T15" s="139"/>
      <c r="U15" s="39">
        <f t="shared" si="3"/>
        <v>0.11934472328346042</v>
      </c>
      <c r="V15" s="33">
        <f t="shared" si="4"/>
        <v>2.6666666743804979E-3</v>
      </c>
      <c r="W15" s="139"/>
      <c r="X15" s="78">
        <f>($AJ$11*$AG$8*S15*$AG$25+$AJ$9*$AG$8*S15*$AG$24+$AG$15*$AG$16*R15*$AG$24)</f>
        <v>10100</v>
      </c>
      <c r="Y15" s="41">
        <f t="shared" si="6"/>
        <v>16945672.486831095</v>
      </c>
      <c r="Z15" s="41">
        <f t="shared" si="7"/>
        <v>257592.17834509001</v>
      </c>
      <c r="AA15" s="41">
        <f t="shared" si="8"/>
        <v>16983.531083737063</v>
      </c>
      <c r="AB15" s="42">
        <f t="shared" si="9"/>
        <v>8304.3581360558692</v>
      </c>
      <c r="AD15" s="40">
        <f t="shared" si="10"/>
        <v>17238652.554395977</v>
      </c>
      <c r="AE15" s="118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39"/>
      <c r="I16" s="158">
        <f>'[2]Szenario 1'!$F16</f>
        <v>7</v>
      </c>
      <c r="J16" s="159">
        <f>'[2]Szenario 2'!$F16</f>
        <v>16</v>
      </c>
      <c r="K16" s="160">
        <f>'[2]Szenario 3'!$F16</f>
        <v>25</v>
      </c>
      <c r="L16" s="139"/>
      <c r="M16" s="23">
        <f>'[3]E-Auto'!$E14*(1/100)</f>
        <v>9.2705806451612929E-2</v>
      </c>
      <c r="O16" s="31">
        <f t="shared" si="12"/>
        <v>12383.69</v>
      </c>
      <c r="P16" s="35">
        <f t="shared" si="0"/>
        <v>1307.2072625999999</v>
      </c>
      <c r="Q16" s="139"/>
      <c r="R16" s="28">
        <f t="shared" si="1"/>
        <v>1</v>
      </c>
      <c r="S16" s="33">
        <f t="shared" si="2"/>
        <v>1</v>
      </c>
      <c r="T16" s="139"/>
      <c r="U16" s="39">
        <f t="shared" si="3"/>
        <v>0.11934494715785231</v>
      </c>
      <c r="V16" s="33">
        <f t="shared" si="4"/>
        <v>2.6666666745291819E-3</v>
      </c>
      <c r="W16" s="139"/>
      <c r="X16" s="78">
        <f t="shared" ref="X16:X54" si="13">($AJ$11*$AG$8*S16*$AG$25+$AJ$9*$AG$8*S16*$AG$24+$AG$15*$AG$16*R16*$AG$24)</f>
        <v>10100</v>
      </c>
      <c r="Y16" s="41">
        <f t="shared" si="6"/>
        <v>17028363.861272193</v>
      </c>
      <c r="Z16" s="41">
        <f t="shared" si="7"/>
        <v>258848.19141018804</v>
      </c>
      <c r="AA16" s="41">
        <f t="shared" si="8"/>
        <v>16706.68968713783</v>
      </c>
      <c r="AB16" s="42">
        <f t="shared" si="9"/>
        <v>8344.5351179622958</v>
      </c>
      <c r="AD16" s="40">
        <f t="shared" si="10"/>
        <v>17322363.277487479</v>
      </c>
      <c r="AE16" s="118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39"/>
      <c r="I17" s="158">
        <f>'[2]Szenario 1'!$F17</f>
        <v>7</v>
      </c>
      <c r="J17" s="159">
        <f>'[2]Szenario 2'!$F17</f>
        <v>16</v>
      </c>
      <c r="K17" s="160">
        <f>'[2]Szenario 3'!$F17</f>
        <v>25</v>
      </c>
      <c r="L17" s="139"/>
      <c r="M17" s="23">
        <f>'[3]E-Auto'!$E15*(1/100)</f>
        <v>0.1215377419354839</v>
      </c>
      <c r="O17" s="31">
        <f t="shared" si="12"/>
        <v>12443.805</v>
      </c>
      <c r="P17" s="35">
        <f t="shared" si="0"/>
        <v>1313.4315697</v>
      </c>
      <c r="Q17" s="139"/>
      <c r="R17" s="28">
        <f t="shared" si="1"/>
        <v>1</v>
      </c>
      <c r="S17" s="33">
        <f t="shared" si="2"/>
        <v>1</v>
      </c>
      <c r="T17" s="139"/>
      <c r="U17" s="39">
        <f t="shared" si="3"/>
        <v>0.11934517431640014</v>
      </c>
      <c r="V17" s="33">
        <f t="shared" si="4"/>
        <v>2.6666666746800053E-3</v>
      </c>
      <c r="W17" s="139"/>
      <c r="X17" s="78">
        <f t="shared" si="13"/>
        <v>10100</v>
      </c>
      <c r="Y17" s="41">
        <f t="shared" si="6"/>
        <v>17111056.015552551</v>
      </c>
      <c r="Z17" s="41">
        <f t="shared" si="7"/>
        <v>260104.20447528598</v>
      </c>
      <c r="AA17" s="41">
        <f t="shared" si="8"/>
        <v>16426.356175104705</v>
      </c>
      <c r="AB17" s="42">
        <f t="shared" si="9"/>
        <v>8384.712099868726</v>
      </c>
      <c r="AD17" s="40">
        <f t="shared" si="10"/>
        <v>17406071.288302813</v>
      </c>
      <c r="AE17" s="118"/>
      <c r="AF17" s="92" t="s">
        <v>16</v>
      </c>
      <c r="AG17" s="15"/>
      <c r="AH17" s="95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39"/>
      <c r="I18" s="158">
        <f>'[2]Szenario 1'!$F18</f>
        <v>7</v>
      </c>
      <c r="J18" s="159">
        <f>'[2]Szenario 2'!$F18</f>
        <v>16</v>
      </c>
      <c r="K18" s="160">
        <f>'[2]Szenario 3'!$F18</f>
        <v>25</v>
      </c>
      <c r="L18" s="139"/>
      <c r="M18" s="23">
        <f>'[3]E-Auto'!$E16*(1/100)</f>
        <v>0.15036967741935489</v>
      </c>
      <c r="O18" s="31">
        <f t="shared" si="12"/>
        <v>12503.92</v>
      </c>
      <c r="P18" s="35">
        <f t="shared" si="0"/>
        <v>1319.6558768</v>
      </c>
      <c r="Q18" s="139"/>
      <c r="R18" s="28">
        <f t="shared" si="1"/>
        <v>1</v>
      </c>
      <c r="S18" s="33">
        <f t="shared" si="2"/>
        <v>1</v>
      </c>
      <c r="T18" s="139"/>
      <c r="U18" s="39">
        <f t="shared" si="3"/>
        <v>0.11934540479106619</v>
      </c>
      <c r="V18" s="33">
        <f t="shared" si="4"/>
        <v>2.6666666748329879E-3</v>
      </c>
      <c r="W18" s="139"/>
      <c r="X18" s="78">
        <f t="shared" si="13"/>
        <v>10100</v>
      </c>
      <c r="Y18" s="41">
        <f t="shared" si="6"/>
        <v>17193748.961084187</v>
      </c>
      <c r="Z18" s="41">
        <f t="shared" si="7"/>
        <v>261360.21754038398</v>
      </c>
      <c r="AA18" s="41">
        <f t="shared" si="8"/>
        <v>16142.530547637689</v>
      </c>
      <c r="AB18" s="42">
        <f t="shared" si="9"/>
        <v>8424.8890817751526</v>
      </c>
      <c r="AD18" s="40">
        <f t="shared" si="10"/>
        <v>17489776.598253984</v>
      </c>
      <c r="AE18" s="118"/>
      <c r="AF18" s="93"/>
      <c r="AG18" s="16">
        <v>30000</v>
      </c>
      <c r="AH18" s="95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39"/>
      <c r="I19" s="158">
        <f>'[2]Szenario 1'!$F19</f>
        <v>7</v>
      </c>
      <c r="J19" s="159">
        <f>'[2]Szenario 2'!$F19</f>
        <v>16</v>
      </c>
      <c r="K19" s="160">
        <f>'[2]Szenario 3'!$F19</f>
        <v>25</v>
      </c>
      <c r="L19" s="139"/>
      <c r="M19" s="23">
        <f>'[3]E-Auto'!$E17*(1/100)</f>
        <v>0.17920161290322587</v>
      </c>
      <c r="O19" s="31">
        <f t="shared" si="12"/>
        <v>12564.035</v>
      </c>
      <c r="P19" s="35">
        <f t="shared" si="0"/>
        <v>1325.8801838999998</v>
      </c>
      <c r="Q19" s="139"/>
      <c r="R19" s="28">
        <f t="shared" si="1"/>
        <v>1</v>
      </c>
      <c r="S19" s="33">
        <f t="shared" si="2"/>
        <v>1</v>
      </c>
      <c r="T19" s="139"/>
      <c r="U19" s="39">
        <f t="shared" si="3"/>
        <v>0.11934563861396749</v>
      </c>
      <c r="V19" s="33">
        <f t="shared" si="4"/>
        <v>2.6666666749881511E-3</v>
      </c>
      <c r="W19" s="139"/>
      <c r="X19" s="78">
        <f t="shared" si="13"/>
        <v>10100</v>
      </c>
      <c r="Y19" s="41">
        <f t="shared" si="6"/>
        <v>17276442.709389891</v>
      </c>
      <c r="Z19" s="41">
        <f t="shared" si="7"/>
        <v>262616.23060548201</v>
      </c>
      <c r="AA19" s="41">
        <f t="shared" si="8"/>
        <v>15855.212804736781</v>
      </c>
      <c r="AB19" s="42">
        <f t="shared" si="9"/>
        <v>8465.066063681581</v>
      </c>
      <c r="AD19" s="40">
        <f t="shared" si="10"/>
        <v>17573479.218863793</v>
      </c>
      <c r="AE19" s="118"/>
      <c r="AF19" s="94"/>
      <c r="AG19" s="15"/>
      <c r="AH19" s="95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39"/>
      <c r="I20" s="158">
        <f>'[2]Szenario 1'!$F20</f>
        <v>7</v>
      </c>
      <c r="J20" s="159">
        <f>'[2]Szenario 2'!$F20</f>
        <v>16</v>
      </c>
      <c r="K20" s="160">
        <f>'[2]Szenario 3'!$F20</f>
        <v>25</v>
      </c>
      <c r="L20" s="139"/>
      <c r="M20" s="23">
        <f>'[3]E-Auto'!$E18*(1/100)</f>
        <v>0.20803354838709684</v>
      </c>
      <c r="O20" s="31">
        <f t="shared" si="12"/>
        <v>12624.15</v>
      </c>
      <c r="P20" s="35">
        <f t="shared" si="0"/>
        <v>1332.1044909999998</v>
      </c>
      <c r="Q20" s="139"/>
      <c r="R20" s="28">
        <f t="shared" si="1"/>
        <v>1</v>
      </c>
      <c r="S20" s="33">
        <f t="shared" si="2"/>
        <v>1</v>
      </c>
      <c r="T20" s="139"/>
      <c r="U20" s="39">
        <f t="shared" si="3"/>
        <v>0.11934587581737592</v>
      </c>
      <c r="V20" s="33">
        <f t="shared" si="4"/>
        <v>2.6666666751455148E-3</v>
      </c>
      <c r="W20" s="139"/>
      <c r="X20" s="78">
        <f t="shared" si="13"/>
        <v>10100</v>
      </c>
      <c r="Y20" s="41">
        <f t="shared" si="6"/>
        <v>17359137.27210382</v>
      </c>
      <c r="Z20" s="41">
        <f t="shared" si="7"/>
        <v>263872.24367057998</v>
      </c>
      <c r="AA20" s="41">
        <f t="shared" si="8"/>
        <v>15564.402946401988</v>
      </c>
      <c r="AB20" s="42">
        <f t="shared" si="9"/>
        <v>8505.2430455880094</v>
      </c>
      <c r="AD20" s="40">
        <f t="shared" si="10"/>
        <v>17657179.161766388</v>
      </c>
      <c r="AE20" s="118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39"/>
      <c r="I21" s="158">
        <f>'[2]Szenario 1'!$F21</f>
        <v>7</v>
      </c>
      <c r="J21" s="159">
        <f>'[2]Szenario 2'!$F21</f>
        <v>16</v>
      </c>
      <c r="K21" s="160">
        <f>'[2]Szenario 3'!$F21</f>
        <v>25</v>
      </c>
      <c r="L21" s="139"/>
      <c r="M21" s="23">
        <f>'[3]E-Auto'!$E19*(1/100)</f>
        <v>0.23686548387096781</v>
      </c>
      <c r="O21" s="31">
        <f t="shared" si="12"/>
        <v>12684.264999999999</v>
      </c>
      <c r="P21" s="35">
        <f t="shared" si="0"/>
        <v>1338.3287980999999</v>
      </c>
      <c r="Q21" s="139"/>
      <c r="R21" s="28">
        <f t="shared" si="1"/>
        <v>1</v>
      </c>
      <c r="S21" s="33">
        <f t="shared" si="2"/>
        <v>1</v>
      </c>
      <c r="T21" s="139"/>
      <c r="U21" s="39">
        <f t="shared" si="3"/>
        <v>0.11934611643371808</v>
      </c>
      <c r="V21" s="33">
        <f t="shared" si="4"/>
        <v>2.6666666753050999E-3</v>
      </c>
      <c r="W21" s="139"/>
      <c r="X21" s="78">
        <f t="shared" si="13"/>
        <v>10100</v>
      </c>
      <c r="Y21" s="41">
        <f t="shared" si="6"/>
        <v>17441832.660971969</v>
      </c>
      <c r="Z21" s="41">
        <f t="shared" si="7"/>
        <v>265128.25673567795</v>
      </c>
      <c r="AA21" s="41">
        <f t="shared" si="8"/>
        <v>15270.100972633301</v>
      </c>
      <c r="AB21" s="42">
        <f t="shared" si="9"/>
        <v>8545.420027494436</v>
      </c>
      <c r="AD21" s="40">
        <f t="shared" si="10"/>
        <v>17740876.438707776</v>
      </c>
      <c r="AE21" s="118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39"/>
      <c r="I22" s="158">
        <f>'[2]Szenario 1'!$F22</f>
        <v>7</v>
      </c>
      <c r="J22" s="159">
        <f>'[2]Szenario 2'!$F22</f>
        <v>16</v>
      </c>
      <c r="K22" s="160">
        <f>'[2]Szenario 3'!$F22</f>
        <v>25</v>
      </c>
      <c r="L22" s="139"/>
      <c r="M22" s="23">
        <f>'[3]E-Auto'!$E20*(1/100)</f>
        <v>0.26569741935483882</v>
      </c>
      <c r="O22" s="31">
        <f t="shared" si="12"/>
        <v>12744.38</v>
      </c>
      <c r="P22" s="35">
        <f t="shared" si="0"/>
        <v>1344.5531051999999</v>
      </c>
      <c r="Q22" s="139"/>
      <c r="R22" s="28">
        <f t="shared" si="1"/>
        <v>1</v>
      </c>
      <c r="S22" s="33">
        <f t="shared" si="2"/>
        <v>1</v>
      </c>
      <c r="T22" s="139"/>
      <c r="U22" s="39">
        <f t="shared" si="3"/>
        <v>0.11934636049557536</v>
      </c>
      <c r="V22" s="33">
        <f t="shared" si="4"/>
        <v>2.6666666754669274E-3</v>
      </c>
      <c r="W22" s="139"/>
      <c r="X22" s="78">
        <f t="shared" si="13"/>
        <v>10100</v>
      </c>
      <c r="Y22" s="41">
        <f t="shared" si="6"/>
        <v>17524528.887852736</v>
      </c>
      <c r="Z22" s="41">
        <f t="shared" si="7"/>
        <v>266384.26980077598</v>
      </c>
      <c r="AA22" s="41">
        <f t="shared" si="8"/>
        <v>14972.306883430729</v>
      </c>
      <c r="AB22" s="42">
        <f t="shared" si="9"/>
        <v>8585.5970094008662</v>
      </c>
      <c r="AD22" s="40">
        <f t="shared" si="10"/>
        <v>17824571.061546344</v>
      </c>
      <c r="AE22" s="118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39"/>
      <c r="I23" s="158">
        <f>'[2]Szenario 1'!$F23</f>
        <v>7</v>
      </c>
      <c r="J23" s="159">
        <f>'[2]Szenario 2'!$F23</f>
        <v>16</v>
      </c>
      <c r="K23" s="160">
        <f>'[2]Szenario 3'!$F23</f>
        <v>25</v>
      </c>
      <c r="L23" s="139"/>
      <c r="M23" s="23">
        <f>'[3]E-Auto'!$E21*(1/100)</f>
        <v>0.29452935483870979</v>
      </c>
      <c r="O23" s="31">
        <f t="shared" si="12"/>
        <v>12804.495000000001</v>
      </c>
      <c r="P23" s="35">
        <f t="shared" si="0"/>
        <v>1350.7774122999999</v>
      </c>
      <c r="Q23" s="139"/>
      <c r="R23" s="28">
        <f t="shared" si="1"/>
        <v>1</v>
      </c>
      <c r="S23" s="33">
        <f t="shared" si="2"/>
        <v>1</v>
      </c>
      <c r="T23" s="139"/>
      <c r="U23" s="39">
        <f t="shared" si="3"/>
        <v>0.11934660803568393</v>
      </c>
      <c r="V23" s="33">
        <f t="shared" si="4"/>
        <v>2.6666666756310175E-3</v>
      </c>
      <c r="W23" s="139"/>
      <c r="X23" s="78">
        <f t="shared" si="13"/>
        <v>10100</v>
      </c>
      <c r="Y23" s="41">
        <f t="shared" si="6"/>
        <v>17607225.964717474</v>
      </c>
      <c r="Z23" s="41">
        <f t="shared" si="7"/>
        <v>267640.28286587395</v>
      </c>
      <c r="AA23" s="41">
        <f t="shared" si="8"/>
        <v>14671.020678794261</v>
      </c>
      <c r="AB23" s="42">
        <f t="shared" si="9"/>
        <v>8625.7739913072946</v>
      </c>
      <c r="AD23" s="40">
        <f t="shared" si="10"/>
        <v>17908263.042253453</v>
      </c>
      <c r="AE23" s="118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39"/>
      <c r="I24" s="158">
        <f>'[2]Szenario 1'!$F24</f>
        <v>7</v>
      </c>
      <c r="J24" s="159">
        <f>'[2]Szenario 2'!$F24</f>
        <v>16</v>
      </c>
      <c r="K24" s="160">
        <f>'[2]Szenario 3'!$F24</f>
        <v>25</v>
      </c>
      <c r="L24" s="139"/>
      <c r="M24" s="23">
        <f>'[3]E-Auto'!$E22*(1/100)</f>
        <v>0.32336129032258071</v>
      </c>
      <c r="O24" s="31">
        <f t="shared" si="12"/>
        <v>12864.61</v>
      </c>
      <c r="P24" s="35">
        <f t="shared" si="0"/>
        <v>1357.0017194</v>
      </c>
      <c r="Q24" s="139"/>
      <c r="R24" s="28">
        <f t="shared" si="1"/>
        <v>1</v>
      </c>
      <c r="S24" s="33">
        <f t="shared" si="2"/>
        <v>1</v>
      </c>
      <c r="T24" s="139"/>
      <c r="U24" s="39">
        <f t="shared" si="3"/>
        <v>0.11934685908693478</v>
      </c>
      <c r="V24" s="33">
        <f t="shared" si="4"/>
        <v>2.6666666757973923E-3</v>
      </c>
      <c r="W24" s="139"/>
      <c r="X24" s="78">
        <f t="shared" si="13"/>
        <v>10100</v>
      </c>
      <c r="Y24" s="41">
        <f t="shared" si="6"/>
        <v>17689923.903650977</v>
      </c>
      <c r="Z24" s="41">
        <f t="shared" si="7"/>
        <v>268896.29593097203</v>
      </c>
      <c r="AA24" s="41">
        <f t="shared" si="8"/>
        <v>14366.242358723912</v>
      </c>
      <c r="AB24" s="42">
        <f t="shared" si="9"/>
        <v>8665.950973213723</v>
      </c>
      <c r="AD24" s="40">
        <f t="shared" si="10"/>
        <v>17991952.392913885</v>
      </c>
      <c r="AE24" s="118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39"/>
      <c r="I25" s="158">
        <f>'[2]Szenario 1'!$F25</f>
        <v>7</v>
      </c>
      <c r="J25" s="159">
        <f>'[2]Szenario 2'!$F25</f>
        <v>16</v>
      </c>
      <c r="K25" s="160">
        <f>'[2]Szenario 3'!$F25</f>
        <v>25</v>
      </c>
      <c r="L25" s="139"/>
      <c r="M25" s="23">
        <f>'[3]E-Auto'!$E23*(1/100)</f>
        <v>0.35219322580645168</v>
      </c>
      <c r="O25" s="31">
        <f t="shared" si="12"/>
        <v>12924.725</v>
      </c>
      <c r="P25" s="35">
        <f t="shared" si="0"/>
        <v>1363.2260265</v>
      </c>
      <c r="Q25" s="139"/>
      <c r="R25" s="28">
        <f t="shared" si="1"/>
        <v>1</v>
      </c>
      <c r="S25" s="33">
        <f t="shared" si="2"/>
        <v>1</v>
      </c>
      <c r="T25" s="139"/>
      <c r="U25" s="39">
        <f t="shared" si="3"/>
        <v>0.11934711368237363</v>
      </c>
      <c r="V25" s="33">
        <f t="shared" si="4"/>
        <v>2.6666666759660716E-3</v>
      </c>
      <c r="W25" s="139"/>
      <c r="X25" s="78">
        <f t="shared" si="13"/>
        <v>10100</v>
      </c>
      <c r="Y25" s="41">
        <f t="shared" si="6"/>
        <v>17772622.716852073</v>
      </c>
      <c r="Z25" s="41">
        <f t="shared" si="7"/>
        <v>270152.30899607</v>
      </c>
      <c r="AA25" s="41">
        <f t="shared" si="8"/>
        <v>14057.971923219666</v>
      </c>
      <c r="AB25" s="42">
        <f t="shared" si="9"/>
        <v>8706.1279551201496</v>
      </c>
      <c r="AD25" s="40">
        <f t="shared" si="10"/>
        <v>18075639.125726484</v>
      </c>
      <c r="AE25" s="118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39"/>
      <c r="I26" s="158">
        <f>'[2]Szenario 1'!$F26</f>
        <v>7</v>
      </c>
      <c r="J26" s="159">
        <f>'[2]Szenario 2'!$F26</f>
        <v>16</v>
      </c>
      <c r="K26" s="160">
        <f>'[2]Szenario 3'!$F26</f>
        <v>25</v>
      </c>
      <c r="L26" s="139"/>
      <c r="M26" s="23">
        <f>'[3]E-Auto'!$E24*(1/100)</f>
        <v>0.38102516129032266</v>
      </c>
      <c r="O26" s="31">
        <f t="shared" si="12"/>
        <v>12984.84</v>
      </c>
      <c r="P26" s="35">
        <f t="shared" si="0"/>
        <v>1369.4503336</v>
      </c>
      <c r="Q26" s="139"/>
      <c r="R26" s="28">
        <f t="shared" si="1"/>
        <v>1</v>
      </c>
      <c r="S26" s="33">
        <f t="shared" si="2"/>
        <v>1</v>
      </c>
      <c r="T26" s="139"/>
      <c r="U26" s="39">
        <f t="shared" si="3"/>
        <v>0.119347371855201</v>
      </c>
      <c r="V26" s="33">
        <f t="shared" si="4"/>
        <v>2.666666676137078E-3</v>
      </c>
      <c r="W26" s="139"/>
      <c r="X26" s="78">
        <f t="shared" si="13"/>
        <v>10100</v>
      </c>
      <c r="Y26" s="41">
        <f t="shared" si="6"/>
        <v>17855322.416634113</v>
      </c>
      <c r="Z26" s="41">
        <f t="shared" si="7"/>
        <v>271408.32206116803</v>
      </c>
      <c r="AA26" s="41">
        <f t="shared" si="8"/>
        <v>13746.209372281532</v>
      </c>
      <c r="AB26" s="42">
        <f t="shared" si="9"/>
        <v>8746.3049370265799</v>
      </c>
      <c r="AD26" s="40">
        <f t="shared" si="10"/>
        <v>18159323.253004588</v>
      </c>
      <c r="AE26" s="118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39"/>
      <c r="I27" s="158">
        <f>'[2]Szenario 1'!$F27</f>
        <v>7</v>
      </c>
      <c r="J27" s="159">
        <f>'[2]Szenario 2'!$F27</f>
        <v>16</v>
      </c>
      <c r="K27" s="160">
        <f>'[2]Szenario 3'!$F27</f>
        <v>25</v>
      </c>
      <c r="L27" s="139"/>
      <c r="M27" s="23">
        <f>'[3]E-Auto'!$E25*(1/100)</f>
        <v>0.40985709677419369</v>
      </c>
      <c r="O27" s="31">
        <f t="shared" si="12"/>
        <v>13044.955</v>
      </c>
      <c r="P27" s="35">
        <f t="shared" si="0"/>
        <v>1375.6746406999998</v>
      </c>
      <c r="Q27" s="139"/>
      <c r="R27" s="28">
        <f t="shared" si="1"/>
        <v>1</v>
      </c>
      <c r="S27" s="33">
        <f t="shared" si="2"/>
        <v>1</v>
      </c>
      <c r="T27" s="139"/>
      <c r="U27" s="39">
        <f t="shared" si="3"/>
        <v>0.11934763363877221</v>
      </c>
      <c r="V27" s="33">
        <f t="shared" si="4"/>
        <v>2.6666666763104315E-3</v>
      </c>
      <c r="W27" s="139"/>
      <c r="X27" s="78">
        <f t="shared" si="13"/>
        <v>10100</v>
      </c>
      <c r="Y27" s="41">
        <f t="shared" si="6"/>
        <v>17938023.015425541</v>
      </c>
      <c r="Z27" s="41">
        <f t="shared" si="7"/>
        <v>272664.33512626594</v>
      </c>
      <c r="AA27" s="41">
        <f t="shared" si="8"/>
        <v>13430.954705909509</v>
      </c>
      <c r="AB27" s="42">
        <f t="shared" si="9"/>
        <v>8786.4819189330046</v>
      </c>
      <c r="AD27" s="40">
        <f t="shared" si="10"/>
        <v>18243004.78717665</v>
      </c>
      <c r="AE27" s="118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39"/>
      <c r="I28" s="158">
        <f>'[2]Szenario 1'!$F28</f>
        <v>7</v>
      </c>
      <c r="J28" s="159">
        <f>'[2]Szenario 2'!$F28</f>
        <v>16</v>
      </c>
      <c r="K28" s="160">
        <f>'[2]Szenario 3'!$F28</f>
        <v>25</v>
      </c>
      <c r="L28" s="139"/>
      <c r="M28" s="23">
        <f>'[3]E-Auto'!$E26*(1/100)</f>
        <v>0.43868903225806466</v>
      </c>
      <c r="O28" s="31">
        <f t="shared" si="12"/>
        <v>13105.07</v>
      </c>
      <c r="P28" s="35">
        <f t="shared" si="0"/>
        <v>1381.8989477999999</v>
      </c>
      <c r="Q28" s="139"/>
      <c r="R28" s="28">
        <f t="shared" si="1"/>
        <v>1</v>
      </c>
      <c r="S28" s="33">
        <f t="shared" si="2"/>
        <v>1</v>
      </c>
      <c r="T28" s="139"/>
      <c r="U28" s="39">
        <f t="shared" si="3"/>
        <v>0.11934789906659735</v>
      </c>
      <c r="V28" s="33">
        <f t="shared" si="4"/>
        <v>2.6666666764861547E-3</v>
      </c>
      <c r="W28" s="139"/>
      <c r="X28" s="78">
        <f t="shared" si="13"/>
        <v>10100</v>
      </c>
      <c r="Y28" s="41">
        <f t="shared" si="6"/>
        <v>18020724.5257704</v>
      </c>
      <c r="Z28" s="41">
        <f t="shared" si="7"/>
        <v>273920.34819136403</v>
      </c>
      <c r="AA28" s="41">
        <f t="shared" si="8"/>
        <v>13112.207924103595</v>
      </c>
      <c r="AB28" s="42">
        <f t="shared" si="9"/>
        <v>8826.6589008394349</v>
      </c>
      <c r="AD28" s="40">
        <f t="shared" si="10"/>
        <v>18326683.740786709</v>
      </c>
      <c r="AE28" s="11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39"/>
      <c r="I29" s="158">
        <f>'[2]Szenario 1'!$F29</f>
        <v>7</v>
      </c>
      <c r="J29" s="159">
        <f>'[2]Szenario 2'!$F29</f>
        <v>16</v>
      </c>
      <c r="K29" s="160">
        <f>'[2]Szenario 3'!$F29</f>
        <v>25</v>
      </c>
      <c r="L29" s="139"/>
      <c r="M29" s="23">
        <f>'[3]E-Auto'!$E27*(1/100)</f>
        <v>0.46752096774193563</v>
      </c>
      <c r="O29" s="31">
        <f t="shared" si="12"/>
        <v>13165.184999999999</v>
      </c>
      <c r="P29" s="35">
        <f t="shared" si="0"/>
        <v>1388.1232548999999</v>
      </c>
      <c r="Q29" s="139"/>
      <c r="R29" s="28">
        <f t="shared" si="1"/>
        <v>1</v>
      </c>
      <c r="S29" s="33">
        <f t="shared" si="2"/>
        <v>1</v>
      </c>
      <c r="T29" s="139"/>
      <c r="U29" s="39">
        <f t="shared" si="3"/>
        <v>0.11934816817234126</v>
      </c>
      <c r="V29" s="33">
        <f t="shared" si="4"/>
        <v>2.6666666766642683E-3</v>
      </c>
      <c r="W29" s="139"/>
      <c r="X29" s="78">
        <f t="shared" si="13"/>
        <v>10100</v>
      </c>
      <c r="Y29" s="41">
        <f t="shared" si="6"/>
        <v>18103426.960328884</v>
      </c>
      <c r="Z29" s="41">
        <f t="shared" si="7"/>
        <v>275176.361256462</v>
      </c>
      <c r="AA29" s="41">
        <f t="shared" si="8"/>
        <v>12789.969026863795</v>
      </c>
      <c r="AB29" s="42">
        <f t="shared" si="9"/>
        <v>8866.8358827458633</v>
      </c>
      <c r="AD29" s="40">
        <f t="shared" si="10"/>
        <v>18410360.126494955</v>
      </c>
      <c r="AE29" s="11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39"/>
      <c r="I30" s="158">
        <f>'[2]Szenario 1'!$F30</f>
        <v>7</v>
      </c>
      <c r="J30" s="159">
        <f>'[2]Szenario 2'!$F30</f>
        <v>16</v>
      </c>
      <c r="K30" s="160">
        <f>'[2]Szenario 3'!$F30</f>
        <v>25</v>
      </c>
      <c r="L30" s="139"/>
      <c r="M30" s="23">
        <f>'[3]E-Auto'!$E28*(1/100)</f>
        <v>0.49635290322580661</v>
      </c>
      <c r="O30" s="31">
        <f t="shared" si="12"/>
        <v>13225.3</v>
      </c>
      <c r="P30" s="35">
        <f t="shared" si="0"/>
        <v>1394.3475619999999</v>
      </c>
      <c r="Q30" s="139"/>
      <c r="R30" s="28">
        <f t="shared" si="1"/>
        <v>1</v>
      </c>
      <c r="S30" s="33">
        <f t="shared" si="2"/>
        <v>1</v>
      </c>
      <c r="T30" s="139"/>
      <c r="U30" s="39">
        <f t="shared" si="3"/>
        <v>0.11934844098982358</v>
      </c>
      <c r="V30" s="33">
        <f t="shared" si="4"/>
        <v>2.6666666768447931E-3</v>
      </c>
      <c r="W30" s="139"/>
      <c r="X30" s="78">
        <f t="shared" si="13"/>
        <v>10100</v>
      </c>
      <c r="Y30" s="41">
        <f t="shared" si="6"/>
        <v>18186130.331877872</v>
      </c>
      <c r="Z30" s="41">
        <f t="shared" si="7"/>
        <v>276432.37432155997</v>
      </c>
      <c r="AA30" s="41">
        <f t="shared" si="8"/>
        <v>12464.238014190099</v>
      </c>
      <c r="AB30" s="42">
        <f t="shared" si="9"/>
        <v>8907.0128646522899</v>
      </c>
      <c r="AD30" s="40">
        <f t="shared" si="10"/>
        <v>18494033.957078278</v>
      </c>
      <c r="AE30" s="11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39"/>
      <c r="I31" s="158">
        <f>'[2]Szenario 1'!$F31</f>
        <v>7</v>
      </c>
      <c r="J31" s="159">
        <f>'[2]Szenario 2'!$F31</f>
        <v>16</v>
      </c>
      <c r="K31" s="160">
        <f>'[2]Szenario 3'!$F31</f>
        <v>25</v>
      </c>
      <c r="L31" s="139"/>
      <c r="M31" s="23">
        <f>'[3]E-Auto'!$E29*(1/100)</f>
        <v>0.52518483870967758</v>
      </c>
      <c r="O31" s="31">
        <f t="shared" si="12"/>
        <v>13285.415000000001</v>
      </c>
      <c r="P31" s="35">
        <f t="shared" si="0"/>
        <v>1400.5718691</v>
      </c>
      <c r="Q31" s="139"/>
      <c r="R31" s="28">
        <f t="shared" si="1"/>
        <v>1</v>
      </c>
      <c r="S31" s="33">
        <f t="shared" si="2"/>
        <v>1</v>
      </c>
      <c r="T31" s="139"/>
      <c r="U31" s="39">
        <f t="shared" si="3"/>
        <v>0.11934871755301878</v>
      </c>
      <c r="V31" s="33">
        <f t="shared" si="4"/>
        <v>2.6666666770277527E-3</v>
      </c>
      <c r="W31" s="139"/>
      <c r="X31" s="78">
        <f t="shared" si="13"/>
        <v>10100</v>
      </c>
      <c r="Y31" s="41">
        <f t="shared" si="6"/>
        <v>18268834.653311461</v>
      </c>
      <c r="Z31" s="41">
        <f t="shared" si="7"/>
        <v>277688.387386658</v>
      </c>
      <c r="AA31" s="41">
        <f t="shared" si="8"/>
        <v>12135.014886082519</v>
      </c>
      <c r="AB31" s="42">
        <f t="shared" si="9"/>
        <v>8947.1898465587201</v>
      </c>
      <c r="AD31" s="40">
        <f t="shared" si="10"/>
        <v>18577705.24543076</v>
      </c>
      <c r="AE31" s="11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39"/>
      <c r="I32" s="158">
        <f>'[2]Szenario 1'!$F32</f>
        <v>7</v>
      </c>
      <c r="J32" s="159">
        <f>'[2]Szenario 2'!$F32</f>
        <v>16</v>
      </c>
      <c r="K32" s="160">
        <f>'[2]Szenario 3'!$F32</f>
        <v>25</v>
      </c>
      <c r="L32" s="139"/>
      <c r="M32" s="23">
        <f>'[3]E-Auto'!$E30*(1/100)</f>
        <v>0.55401677419354856</v>
      </c>
      <c r="O32" s="31">
        <f t="shared" si="12"/>
        <v>13345.53</v>
      </c>
      <c r="P32" s="35">
        <f t="shared" si="0"/>
        <v>1406.7961762</v>
      </c>
      <c r="Q32" s="139"/>
      <c r="R32" s="28">
        <f t="shared" si="1"/>
        <v>1</v>
      </c>
      <c r="S32" s="33">
        <f t="shared" si="2"/>
        <v>1</v>
      </c>
      <c r="T32" s="139"/>
      <c r="U32" s="39">
        <f t="shared" si="3"/>
        <v>0.11934899789605603</v>
      </c>
      <c r="V32" s="33">
        <f t="shared" si="4"/>
        <v>2.6666666772131677E-3</v>
      </c>
      <c r="W32" s="139"/>
      <c r="X32" s="78">
        <f t="shared" si="13"/>
        <v>10100</v>
      </c>
      <c r="Y32" s="41">
        <f t="shared" si="6"/>
        <v>18351539.937641498</v>
      </c>
      <c r="Z32" s="41">
        <f t="shared" si="7"/>
        <v>278944.40045175602</v>
      </c>
      <c r="AA32" s="41">
        <f t="shared" si="8"/>
        <v>11802.299642541051</v>
      </c>
      <c r="AB32" s="42">
        <f t="shared" si="9"/>
        <v>8987.3668284651485</v>
      </c>
      <c r="AD32" s="40">
        <f t="shared" si="10"/>
        <v>18661374.004564259</v>
      </c>
      <c r="AE32" s="11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39"/>
      <c r="I33" s="158">
        <f>'[2]Szenario 1'!$F33</f>
        <v>7</v>
      </c>
      <c r="J33" s="159">
        <f>'[2]Szenario 2'!$F33</f>
        <v>16</v>
      </c>
      <c r="K33" s="160">
        <f>'[2]Szenario 3'!$F33</f>
        <v>25</v>
      </c>
      <c r="L33" s="139"/>
      <c r="M33" s="23">
        <f>'[3]E-Auto'!$E31*(1/100)</f>
        <v>0.58284870967741953</v>
      </c>
      <c r="O33" s="31">
        <f t="shared" si="12"/>
        <v>13405.645</v>
      </c>
      <c r="P33" s="35">
        <f t="shared" si="0"/>
        <v>1413.0204833</v>
      </c>
      <c r="Q33" s="139"/>
      <c r="R33" s="28">
        <f t="shared" si="1"/>
        <v>1</v>
      </c>
      <c r="S33" s="33">
        <f t="shared" si="2"/>
        <v>1</v>
      </c>
      <c r="T33" s="139"/>
      <c r="U33" s="39">
        <f t="shared" si="3"/>
        <v>0.11934928205321933</v>
      </c>
      <c r="V33" s="33">
        <f t="shared" si="4"/>
        <v>2.6666666774010609E-3</v>
      </c>
      <c r="W33" s="139"/>
      <c r="X33" s="78">
        <f t="shared" si="13"/>
        <v>10100</v>
      </c>
      <c r="Y33" s="41">
        <f t="shared" si="6"/>
        <v>18434246.19799811</v>
      </c>
      <c r="Z33" s="41">
        <f t="shared" si="7"/>
        <v>280200.41351685399</v>
      </c>
      <c r="AA33" s="41">
        <f t="shared" si="8"/>
        <v>11466.092283565689</v>
      </c>
      <c r="AB33" s="42">
        <f t="shared" si="9"/>
        <v>9027.5438103715751</v>
      </c>
      <c r="AD33" s="40">
        <f t="shared" si="10"/>
        <v>18745040.2476089</v>
      </c>
      <c r="AE33" s="118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39"/>
      <c r="I34" s="158">
        <f>'[2]Szenario 1'!$F34</f>
        <v>7</v>
      </c>
      <c r="J34" s="159">
        <f>'[2]Szenario 2'!$F34</f>
        <v>16</v>
      </c>
      <c r="K34" s="160">
        <f>'[2]Szenario 3'!$F34</f>
        <v>25</v>
      </c>
      <c r="L34" s="139"/>
      <c r="M34" s="23">
        <f>'[3]E-Auto'!$E32*(1/100)</f>
        <v>0.6116806451612905</v>
      </c>
      <c r="O34" s="31">
        <f t="shared" si="12"/>
        <v>13465.76</v>
      </c>
      <c r="P34" s="35">
        <f t="shared" si="0"/>
        <v>1419.2447903999998</v>
      </c>
      <c r="Q34" s="139"/>
      <c r="R34" s="28">
        <f t="shared" si="1"/>
        <v>1</v>
      </c>
      <c r="S34" s="33">
        <f t="shared" si="2"/>
        <v>1</v>
      </c>
      <c r="T34" s="139"/>
      <c r="U34" s="39">
        <f t="shared" si="3"/>
        <v>0.11934957005894746</v>
      </c>
      <c r="V34" s="33">
        <f t="shared" si="4"/>
        <v>2.6666666775914524E-3</v>
      </c>
      <c r="W34" s="139"/>
      <c r="X34" s="78">
        <f t="shared" si="13"/>
        <v>10100</v>
      </c>
      <c r="Y34" s="41">
        <f t="shared" si="6"/>
        <v>18516953.447630275</v>
      </c>
      <c r="Z34" s="41">
        <f t="shared" si="7"/>
        <v>281456.42658195196</v>
      </c>
      <c r="AA34" s="41">
        <f t="shared" si="8"/>
        <v>11126.392809156436</v>
      </c>
      <c r="AB34" s="42">
        <f t="shared" si="9"/>
        <v>9067.7207922780035</v>
      </c>
      <c r="AD34" s="40">
        <f t="shared" si="10"/>
        <v>18828703.987813663</v>
      </c>
      <c r="AE34" s="118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39"/>
      <c r="I35" s="158">
        <f>'[2]Szenario 1'!$F35</f>
        <v>7</v>
      </c>
      <c r="J35" s="159">
        <f>'[2]Szenario 2'!$F35</f>
        <v>16</v>
      </c>
      <c r="K35" s="160">
        <f>'[2]Szenario 3'!$F35</f>
        <v>25</v>
      </c>
      <c r="L35" s="139"/>
      <c r="M35" s="23">
        <f>'[3]E-Auto'!$E33*(1/100)</f>
        <v>0.64051258064516148</v>
      </c>
      <c r="O35" s="31">
        <f t="shared" si="12"/>
        <v>13525.875</v>
      </c>
      <c r="P35" s="35">
        <f t="shared" si="0"/>
        <v>1425.4690974999999</v>
      </c>
      <c r="Q35" s="139"/>
      <c r="R35" s="28">
        <f t="shared" si="1"/>
        <v>1</v>
      </c>
      <c r="S35" s="33">
        <f t="shared" si="2"/>
        <v>1</v>
      </c>
      <c r="T35" s="139"/>
      <c r="U35" s="39">
        <f t="shared" si="3"/>
        <v>0.11934986194783397</v>
      </c>
      <c r="V35" s="33">
        <f t="shared" si="4"/>
        <v>2.6666666777843658E-3</v>
      </c>
      <c r="W35" s="139"/>
      <c r="X35" s="78">
        <f t="shared" si="13"/>
        <v>10100</v>
      </c>
      <c r="Y35" s="41">
        <f t="shared" si="6"/>
        <v>18599661.699906301</v>
      </c>
      <c r="Z35" s="41">
        <f t="shared" si="7"/>
        <v>282712.43964704999</v>
      </c>
      <c r="AA35" s="41">
        <f t="shared" si="8"/>
        <v>10783.201219313296</v>
      </c>
      <c r="AB35" s="42">
        <f t="shared" si="9"/>
        <v>9107.8977741844319</v>
      </c>
      <c r="AD35" s="40">
        <f t="shared" si="10"/>
        <v>18912365.238546848</v>
      </c>
      <c r="AE35" s="118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39"/>
      <c r="I36" s="158">
        <f>'[2]Szenario 1'!$F36</f>
        <v>7</v>
      </c>
      <c r="J36" s="159">
        <f>'[2]Szenario 2'!$F36</f>
        <v>16</v>
      </c>
      <c r="K36" s="160">
        <f>'[2]Szenario 3'!$F36</f>
        <v>25</v>
      </c>
      <c r="L36" s="139"/>
      <c r="M36" s="23">
        <f>'[3]E-Auto'!$E34*(1/100)</f>
        <v>0.66934451612903245</v>
      </c>
      <c r="O36" s="31">
        <f t="shared" si="12"/>
        <v>13585.99</v>
      </c>
      <c r="P36" s="35">
        <f t="shared" si="0"/>
        <v>1431.6934045999999</v>
      </c>
      <c r="Q36" s="139"/>
      <c r="R36" s="28">
        <f t="shared" si="1"/>
        <v>1</v>
      </c>
      <c r="S36" s="33">
        <f t="shared" si="2"/>
        <v>1</v>
      </c>
      <c r="T36" s="139"/>
      <c r="U36" s="39">
        <f t="shared" si="3"/>
        <v>0.11935015775462716</v>
      </c>
      <c r="V36" s="33">
        <f t="shared" si="4"/>
        <v>2.6666666779798232E-3</v>
      </c>
      <c r="W36" s="139"/>
      <c r="X36" s="78">
        <f t="shared" si="13"/>
        <v>10100</v>
      </c>
      <c r="Y36" s="41">
        <f t="shared" si="6"/>
        <v>18682370.968314398</v>
      </c>
      <c r="Z36" s="41">
        <f t="shared" si="7"/>
        <v>283968.45271214796</v>
      </c>
      <c r="AA36" s="41">
        <f t="shared" si="8"/>
        <v>10436.517514036268</v>
      </c>
      <c r="AB36" s="42">
        <f t="shared" si="9"/>
        <v>9148.0747560908603</v>
      </c>
      <c r="AD36" s="40">
        <f t="shared" si="10"/>
        <v>18996024.013296671</v>
      </c>
      <c r="AE36" s="11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39"/>
      <c r="I37" s="158">
        <f>'[2]Szenario 1'!$F37</f>
        <v>7</v>
      </c>
      <c r="J37" s="159">
        <f>'[2]Szenario 2'!$F37</f>
        <v>16</v>
      </c>
      <c r="K37" s="160">
        <f>'[2]Szenario 3'!$F37</f>
        <v>25</v>
      </c>
      <c r="L37" s="139"/>
      <c r="M37" s="23">
        <f>'[3]E-Auto'!$E35*(1/100)</f>
        <v>0.69817645161290343</v>
      </c>
      <c r="O37" s="31">
        <f t="shared" si="12"/>
        <v>13646.105</v>
      </c>
      <c r="P37" s="35">
        <f t="shared" si="0"/>
        <v>1437.9177116999999</v>
      </c>
      <c r="Q37" s="139"/>
      <c r="R37" s="28">
        <f t="shared" si="1"/>
        <v>1</v>
      </c>
      <c r="S37" s="33">
        <f t="shared" si="2"/>
        <v>1</v>
      </c>
      <c r="T37" s="139"/>
      <c r="U37" s="39">
        <f t="shared" si="3"/>
        <v>0.11935045751423019</v>
      </c>
      <c r="V37" s="33">
        <f t="shared" si="4"/>
        <v>2.6666666781778462E-3</v>
      </c>
      <c r="W37" s="139"/>
      <c r="X37" s="78">
        <f t="shared" si="13"/>
        <v>10100</v>
      </c>
      <c r="Y37" s="41">
        <f t="shared" si="6"/>
        <v>18765081.266463216</v>
      </c>
      <c r="Z37" s="41">
        <f t="shared" si="7"/>
        <v>285224.46577724599</v>
      </c>
      <c r="AA37" s="41">
        <f t="shared" si="8"/>
        <v>10086.341693325347</v>
      </c>
      <c r="AB37" s="42">
        <f t="shared" si="9"/>
        <v>9188.2517379972887</v>
      </c>
      <c r="AD37" s="40">
        <f t="shared" si="10"/>
        <v>19079680.325671785</v>
      </c>
      <c r="AE37" s="11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39"/>
      <c r="I38" s="158">
        <f>'[2]Szenario 1'!$F38</f>
        <v>7</v>
      </c>
      <c r="J38" s="159">
        <f>'[2]Szenario 2'!$F38</f>
        <v>16</v>
      </c>
      <c r="K38" s="160">
        <f>'[2]Szenario 3'!$F38</f>
        <v>25</v>
      </c>
      <c r="L38" s="139"/>
      <c r="M38" s="23">
        <f>'[3]E-Auto'!$E36*(1/100)</f>
        <v>0.7270083870967744</v>
      </c>
      <c r="O38" s="31">
        <f t="shared" si="12"/>
        <v>13706.220000000001</v>
      </c>
      <c r="P38" s="35">
        <f t="shared" si="0"/>
        <v>1444.1420188</v>
      </c>
      <c r="Q38" s="139"/>
      <c r="R38" s="28">
        <f t="shared" si="1"/>
        <v>1</v>
      </c>
      <c r="S38" s="33">
        <f t="shared" si="2"/>
        <v>1</v>
      </c>
      <c r="T38" s="139"/>
      <c r="U38" s="39">
        <f t="shared" si="3"/>
        <v>0.11935076126170094</v>
      </c>
      <c r="V38" s="33">
        <f t="shared" si="4"/>
        <v>2.6666666783784578E-3</v>
      </c>
      <c r="W38" s="139"/>
      <c r="X38" s="78">
        <f t="shared" si="13"/>
        <v>10100</v>
      </c>
      <c r="Y38" s="41">
        <f t="shared" si="6"/>
        <v>18847792.608082365</v>
      </c>
      <c r="Z38" s="41">
        <f t="shared" si="7"/>
        <v>286480.47884234408</v>
      </c>
      <c r="AA38" s="41">
        <f t="shared" si="8"/>
        <v>9732.6737571805388</v>
      </c>
      <c r="AB38" s="42">
        <f t="shared" si="9"/>
        <v>9228.4287199037171</v>
      </c>
      <c r="AD38" s="40">
        <f t="shared" si="10"/>
        <v>19163334.189401794</v>
      </c>
      <c r="AE38" s="118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39"/>
      <c r="I39" s="158">
        <f>'[2]Szenario 1'!$F39</f>
        <v>7</v>
      </c>
      <c r="J39" s="159">
        <f>'[2]Szenario 2'!$F39</f>
        <v>16</v>
      </c>
      <c r="K39" s="160">
        <f>'[2]Szenario 3'!$F39</f>
        <v>25</v>
      </c>
      <c r="L39" s="139"/>
      <c r="M39" s="23">
        <f>'[3]E-Auto'!$E37*(1/100)</f>
        <v>0.75584032258064537</v>
      </c>
      <c r="O39" s="31">
        <f t="shared" si="12"/>
        <v>13766.334999999999</v>
      </c>
      <c r="P39" s="35">
        <f t="shared" si="0"/>
        <v>1450.3663258999998</v>
      </c>
      <c r="Q39" s="139"/>
      <c r="R39" s="28">
        <f t="shared" si="1"/>
        <v>1</v>
      </c>
      <c r="S39" s="33">
        <f t="shared" si="2"/>
        <v>1</v>
      </c>
      <c r="T39" s="139"/>
      <c r="U39" s="39">
        <f t="shared" si="3"/>
        <v>0.11935106903225207</v>
      </c>
      <c r="V39" s="33">
        <f t="shared" si="4"/>
        <v>2.6666666785816794E-3</v>
      </c>
      <c r="W39" s="139"/>
      <c r="X39" s="78">
        <f t="shared" si="13"/>
        <v>10100</v>
      </c>
      <c r="Y39" s="41">
        <f t="shared" si="6"/>
        <v>18930505.007022936</v>
      </c>
      <c r="Z39" s="41">
        <f t="shared" si="7"/>
        <v>287736.49190744199</v>
      </c>
      <c r="AA39" s="41">
        <f t="shared" si="8"/>
        <v>9375.5137056018375</v>
      </c>
      <c r="AB39" s="42">
        <f t="shared" si="9"/>
        <v>9268.6057018101419</v>
      </c>
      <c r="AD39" s="40">
        <f t="shared" si="10"/>
        <v>19246985.618337791</v>
      </c>
      <c r="AE39" s="11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39"/>
      <c r="I40" s="158">
        <f>'[2]Szenario 1'!$F40</f>
        <v>7</v>
      </c>
      <c r="J40" s="159">
        <f>'[2]Szenario 2'!$F40</f>
        <v>16</v>
      </c>
      <c r="K40" s="160">
        <f>'[2]Szenario 3'!$F40</f>
        <v>25</v>
      </c>
      <c r="L40" s="139"/>
      <c r="M40" s="23">
        <f>'[3]E-Auto'!$E38*(1/100)</f>
        <v>0.78467225806451635</v>
      </c>
      <c r="O40" s="31">
        <f t="shared" si="12"/>
        <v>13826.45</v>
      </c>
      <c r="P40" s="35">
        <f t="shared" si="0"/>
        <v>1456.590633</v>
      </c>
      <c r="Q40" s="139"/>
      <c r="R40" s="28">
        <f t="shared" si="1"/>
        <v>1</v>
      </c>
      <c r="S40" s="33">
        <f t="shared" si="2"/>
        <v>1</v>
      </c>
      <c r="T40" s="139"/>
      <c r="U40" s="39">
        <f t="shared" si="3"/>
        <v>0.11935138086125104</v>
      </c>
      <c r="V40" s="33">
        <f t="shared" si="4"/>
        <v>2.6666666787875356E-3</v>
      </c>
      <c r="W40" s="139"/>
      <c r="X40" s="78">
        <f t="shared" si="13"/>
        <v>10100</v>
      </c>
      <c r="Y40" s="41">
        <f t="shared" si="6"/>
        <v>19013218.47725809</v>
      </c>
      <c r="Z40" s="41">
        <f t="shared" si="7"/>
        <v>288992.50497253996</v>
      </c>
      <c r="AA40" s="41">
        <f t="shared" si="8"/>
        <v>9014.8615385892481</v>
      </c>
      <c r="AB40" s="42">
        <f t="shared" si="9"/>
        <v>9308.7826837165721</v>
      </c>
      <c r="AD40" s="40">
        <f t="shared" si="10"/>
        <v>19330634.626452934</v>
      </c>
      <c r="AE40" s="11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39"/>
      <c r="I41" s="158">
        <f>'[2]Szenario 1'!$F41</f>
        <v>7</v>
      </c>
      <c r="J41" s="159">
        <f>'[2]Szenario 2'!$F41</f>
        <v>16</v>
      </c>
      <c r="K41" s="160">
        <f>'[2]Szenario 3'!$F41</f>
        <v>25</v>
      </c>
      <c r="L41" s="139"/>
      <c r="M41" s="23">
        <f>'[3]E-Auto'!$E39*(1/100)</f>
        <v>0.81350419354838732</v>
      </c>
      <c r="O41" s="31">
        <f t="shared" si="12"/>
        <v>13886.565000000001</v>
      </c>
      <c r="P41" s="35">
        <f t="shared" si="0"/>
        <v>1462.8149401000001</v>
      </c>
      <c r="Q41" s="139"/>
      <c r="R41" s="28">
        <f t="shared" si="1"/>
        <v>1</v>
      </c>
      <c r="S41" s="33">
        <f t="shared" si="2"/>
        <v>1</v>
      </c>
      <c r="T41" s="139"/>
      <c r="U41" s="39">
        <f t="shared" si="3"/>
        <v>0.11935169678422008</v>
      </c>
      <c r="V41" s="33">
        <f t="shared" si="4"/>
        <v>2.6666666789960467E-3</v>
      </c>
      <c r="W41" s="139"/>
      <c r="X41" s="78">
        <f t="shared" si="13"/>
        <v>10100</v>
      </c>
      <c r="Y41" s="41">
        <f t="shared" si="6"/>
        <v>19095933.032883521</v>
      </c>
      <c r="Z41" s="41">
        <f t="shared" si="7"/>
        <v>290248.51803763804</v>
      </c>
      <c r="AA41" s="41">
        <f t="shared" si="8"/>
        <v>8650.7172561427706</v>
      </c>
      <c r="AB41" s="42">
        <f t="shared" si="9"/>
        <v>9348.9596656230024</v>
      </c>
      <c r="AD41" s="40">
        <f t="shared" si="10"/>
        <v>19414281.227842927</v>
      </c>
      <c r="AE41" s="11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39"/>
      <c r="I42" s="158">
        <f>'[2]Szenario 1'!$F42</f>
        <v>7</v>
      </c>
      <c r="J42" s="159">
        <f>'[2]Szenario 2'!$F42</f>
        <v>16</v>
      </c>
      <c r="K42" s="160">
        <f>'[2]Szenario 3'!$F42</f>
        <v>25</v>
      </c>
      <c r="L42" s="139"/>
      <c r="M42" s="23">
        <f>'[3]E-Auto'!$E40*(1/100)</f>
        <v>0.8423361290322583</v>
      </c>
      <c r="O42" s="31">
        <f t="shared" si="12"/>
        <v>13946.68</v>
      </c>
      <c r="P42" s="35">
        <f t="shared" si="0"/>
        <v>1469.0392471999999</v>
      </c>
      <c r="Q42" s="139"/>
      <c r="R42" s="28">
        <f t="shared" si="1"/>
        <v>1</v>
      </c>
      <c r="S42" s="33">
        <f t="shared" si="2"/>
        <v>1</v>
      </c>
      <c r="T42" s="139"/>
      <c r="U42" s="39">
        <f t="shared" si="3"/>
        <v>0.11935201683683624</v>
      </c>
      <c r="V42" s="33">
        <f t="shared" si="4"/>
        <v>2.6666666792072372E-3</v>
      </c>
      <c r="W42" s="139"/>
      <c r="X42" s="78">
        <f t="shared" si="13"/>
        <v>10100</v>
      </c>
      <c r="Y42" s="41">
        <f t="shared" si="6"/>
        <v>19178648.688118055</v>
      </c>
      <c r="Z42" s="41">
        <f t="shared" si="7"/>
        <v>291504.53110273601</v>
      </c>
      <c r="AA42" s="41">
        <f t="shared" si="8"/>
        <v>8283.0808582624013</v>
      </c>
      <c r="AB42" s="42">
        <f t="shared" si="9"/>
        <v>9389.1366475294271</v>
      </c>
      <c r="AD42" s="40">
        <f t="shared" si="10"/>
        <v>19497925.436726585</v>
      </c>
      <c r="AE42" s="118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39"/>
      <c r="I43" s="158">
        <f>'[2]Szenario 1'!$F43</f>
        <v>7</v>
      </c>
      <c r="J43" s="159">
        <f>'[2]Szenario 2'!$F43</f>
        <v>16</v>
      </c>
      <c r="K43" s="160">
        <f>'[2]Szenario 3'!$F43</f>
        <v>25</v>
      </c>
      <c r="L43" s="139"/>
      <c r="M43" s="23">
        <f>'[3]E-Auto'!$E41*(1/100)</f>
        <v>0.87116806451612927</v>
      </c>
      <c r="O43" s="31">
        <f t="shared" si="12"/>
        <v>14006.795</v>
      </c>
      <c r="P43" s="35">
        <f t="shared" si="0"/>
        <v>1475.2635542999999</v>
      </c>
      <c r="Q43" s="139"/>
      <c r="R43" s="28">
        <f t="shared" si="1"/>
        <v>1</v>
      </c>
      <c r="S43" s="33">
        <f t="shared" si="2"/>
        <v>1</v>
      </c>
      <c r="T43" s="139"/>
      <c r="U43" s="39">
        <f t="shared" si="3"/>
        <v>0.1193523410549313</v>
      </c>
      <c r="V43" s="33">
        <f t="shared" si="4"/>
        <v>2.666666679421129E-3</v>
      </c>
      <c r="W43" s="139"/>
      <c r="X43" s="78">
        <f t="shared" si="13"/>
        <v>10100</v>
      </c>
      <c r="Y43" s="41">
        <f t="shared" si="6"/>
        <v>19261365.457304154</v>
      </c>
      <c r="Z43" s="41">
        <f t="shared" si="7"/>
        <v>292760.54416783398</v>
      </c>
      <c r="AA43" s="41">
        <f t="shared" si="8"/>
        <v>7911.9523449481449</v>
      </c>
      <c r="AB43" s="42">
        <f t="shared" si="9"/>
        <v>9429.3136294358574</v>
      </c>
      <c r="AD43" s="40">
        <f t="shared" si="10"/>
        <v>19581567.267446373</v>
      </c>
      <c r="AE43" s="118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39"/>
      <c r="I44" s="158">
        <f>'[2]Szenario 1'!$F44</f>
        <v>7</v>
      </c>
      <c r="J44" s="159">
        <f>'[2]Szenario 2'!$F44</f>
        <v>16</v>
      </c>
      <c r="K44" s="160">
        <f>'[2]Szenario 3'!$F44</f>
        <v>25</v>
      </c>
      <c r="L44" s="139"/>
      <c r="M44" s="23">
        <f>'[3]E-Auto'!$E42*(1/100)</f>
        <v>0.9</v>
      </c>
      <c r="O44" s="31">
        <f t="shared" si="12"/>
        <v>14066.91</v>
      </c>
      <c r="P44" s="35">
        <f t="shared" si="0"/>
        <v>1481.4878613999999</v>
      </c>
      <c r="Q44" s="139"/>
      <c r="R44" s="28">
        <f t="shared" si="1"/>
        <v>1</v>
      </c>
      <c r="S44" s="33">
        <f t="shared" si="2"/>
        <v>1</v>
      </c>
      <c r="T44" s="139"/>
      <c r="U44" s="39">
        <f t="shared" si="3"/>
        <v>0.11935266947449183</v>
      </c>
      <c r="V44" s="33">
        <f t="shared" si="4"/>
        <v>2.6666666796377452E-3</v>
      </c>
      <c r="W44" s="139"/>
      <c r="X44" s="78">
        <f t="shared" si="13"/>
        <v>10100</v>
      </c>
      <c r="Y44" s="41">
        <f t="shared" si="6"/>
        <v>19344083.354908444</v>
      </c>
      <c r="Z44" s="41">
        <f t="shared" si="7"/>
        <v>294016.55723293201</v>
      </c>
      <c r="AA44" s="41">
        <f t="shared" si="8"/>
        <v>7537.3317161999994</v>
      </c>
      <c r="AB44" s="42">
        <f t="shared" si="9"/>
        <v>9469.4906113422858</v>
      </c>
      <c r="AD44" s="40">
        <f t="shared" si="10"/>
        <v>19665206.734468915</v>
      </c>
      <c r="AE44" s="118"/>
      <c r="AF44" s="83" t="s">
        <v>44</v>
      </c>
      <c r="AG44" s="84"/>
      <c r="AH44" s="85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39"/>
      <c r="I45" s="158">
        <f>'[2]Szenario 1'!$F45</f>
        <v>7</v>
      </c>
      <c r="J45" s="159">
        <f>'[2]Szenario 2'!$F45</f>
        <v>16</v>
      </c>
      <c r="K45" s="160">
        <f>'[2]Szenario 3'!$F45</f>
        <v>25</v>
      </c>
      <c r="L45" s="139"/>
      <c r="M45" s="23">
        <f>'[3]E-Auto'!$E43*(1/100)</f>
        <v>0.928831935483871</v>
      </c>
      <c r="O45" s="31">
        <f t="shared" si="12"/>
        <v>14127.025</v>
      </c>
      <c r="P45" s="35">
        <f t="shared" si="0"/>
        <v>1487.7121685</v>
      </c>
      <c r="Q45" s="139"/>
      <c r="R45" s="28">
        <f t="shared" si="1"/>
        <v>1</v>
      </c>
      <c r="S45" s="33">
        <f t="shared" si="2"/>
        <v>1</v>
      </c>
      <c r="T45" s="139"/>
      <c r="U45" s="39">
        <f t="shared" si="3"/>
        <v>0.11935300213165921</v>
      </c>
      <c r="V45" s="33">
        <f t="shared" si="4"/>
        <v>2.6666666798571092E-3</v>
      </c>
      <c r="W45" s="139"/>
      <c r="X45" s="78">
        <f t="shared" si="13"/>
        <v>10100</v>
      </c>
      <c r="Y45" s="41">
        <f t="shared" si="6"/>
        <v>19426802.395522274</v>
      </c>
      <c r="Z45" s="41">
        <f t="shared" si="7"/>
        <v>295272.57029802998</v>
      </c>
      <c r="AA45" s="41">
        <f t="shared" si="8"/>
        <v>7159.2189720179631</v>
      </c>
      <c r="AB45" s="42">
        <f t="shared" si="9"/>
        <v>9509.6675932487142</v>
      </c>
      <c r="AD45" s="40">
        <f t="shared" si="10"/>
        <v>19748843.852385569</v>
      </c>
      <c r="AE45" s="11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39"/>
      <c r="I46" s="158">
        <f>'[2]Szenario 1'!$F46</f>
        <v>7</v>
      </c>
      <c r="J46" s="159">
        <f>'[2]Szenario 2'!$F46</f>
        <v>16</v>
      </c>
      <c r="K46" s="160">
        <f>'[2]Szenario 3'!$F46</f>
        <v>25</v>
      </c>
      <c r="L46" s="139"/>
      <c r="M46" s="23">
        <f>'[3]E-Auto'!$E44*(1/100)</f>
        <v>0.95766387096774197</v>
      </c>
      <c r="O46" s="31">
        <f t="shared" si="12"/>
        <v>14187.14</v>
      </c>
      <c r="P46" s="35">
        <f t="shared" si="0"/>
        <v>1493.9364755999998</v>
      </c>
      <c r="Q46" s="139"/>
      <c r="R46" s="28">
        <f t="shared" si="1"/>
        <v>1</v>
      </c>
      <c r="S46" s="33">
        <f t="shared" si="2"/>
        <v>1</v>
      </c>
      <c r="T46" s="139"/>
      <c r="U46" s="39">
        <f t="shared" si="3"/>
        <v>0.11935333906272956</v>
      </c>
      <c r="V46" s="33">
        <f t="shared" si="4"/>
        <v>2.6666666800792432E-3</v>
      </c>
      <c r="W46" s="139"/>
      <c r="X46" s="78">
        <f t="shared" si="13"/>
        <v>10100</v>
      </c>
      <c r="Y46" s="41">
        <f t="shared" si="6"/>
        <v>19509522.593862236</v>
      </c>
      <c r="Z46" s="41">
        <f t="shared" si="7"/>
        <v>296528.58336312801</v>
      </c>
      <c r="AA46" s="41">
        <f t="shared" si="8"/>
        <v>6777.614112402036</v>
      </c>
      <c r="AB46" s="42">
        <f t="shared" si="9"/>
        <v>9549.8445751551408</v>
      </c>
      <c r="AD46" s="40">
        <f t="shared" si="10"/>
        <v>19832478.635912921</v>
      </c>
      <c r="AE46" s="11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39"/>
      <c r="I47" s="158">
        <f>'[2]Szenario 1'!$F47</f>
        <v>7</v>
      </c>
      <c r="J47" s="159">
        <f>'[2]Szenario 2'!$F47</f>
        <v>16</v>
      </c>
      <c r="K47" s="160">
        <f>'[2]Szenario 3'!$F47</f>
        <v>25</v>
      </c>
      <c r="L47" s="139"/>
      <c r="M47" s="23">
        <f>'[3]E-Auto'!$E45*(1/100)</f>
        <v>0.98649580645161294</v>
      </c>
      <c r="O47" s="31">
        <f t="shared" si="12"/>
        <v>14247.255000000001</v>
      </c>
      <c r="P47" s="35">
        <f t="shared" si="0"/>
        <v>1500.1607827</v>
      </c>
      <c r="Q47" s="139"/>
      <c r="R47" s="28">
        <f t="shared" si="1"/>
        <v>1</v>
      </c>
      <c r="S47" s="33">
        <f t="shared" si="2"/>
        <v>1</v>
      </c>
      <c r="T47" s="139"/>
      <c r="U47" s="39">
        <f t="shared" si="3"/>
        <v>0.11935368030415383</v>
      </c>
      <c r="V47" s="33">
        <f t="shared" si="4"/>
        <v>2.6666666803041718E-3</v>
      </c>
      <c r="W47" s="139"/>
      <c r="X47" s="78">
        <f t="shared" si="13"/>
        <v>10100</v>
      </c>
      <c r="Y47" s="41">
        <f t="shared" si="6"/>
        <v>19592243.964770708</v>
      </c>
      <c r="Z47" s="41">
        <f t="shared" si="7"/>
        <v>297784.59642822598</v>
      </c>
      <c r="AA47" s="41">
        <f t="shared" si="8"/>
        <v>6392.5171373522198</v>
      </c>
      <c r="AB47" s="42">
        <f t="shared" si="9"/>
        <v>9590.021557061571</v>
      </c>
      <c r="AD47" s="40">
        <f t="shared" ref="AD47:AD54" si="14">SUM(X47:AB47)</f>
        <v>19916111.09989335</v>
      </c>
      <c r="AE47" s="11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39"/>
      <c r="I48" s="158">
        <f>'[2]Szenario 1'!$F48</f>
        <v>7</v>
      </c>
      <c r="J48" s="159">
        <f>'[2]Szenario 2'!$F48</f>
        <v>16</v>
      </c>
      <c r="K48" s="160">
        <f>'[2]Szenario 3'!$F48</f>
        <v>25</v>
      </c>
      <c r="L48" s="139"/>
      <c r="M48" s="23">
        <f>'[3]E-Auto'!$E46*(1/100)</f>
        <v>1</v>
      </c>
      <c r="O48" s="31">
        <f t="shared" si="12"/>
        <v>14307.369999999999</v>
      </c>
      <c r="P48" s="35">
        <f t="shared" si="0"/>
        <v>1506.3850897999998</v>
      </c>
      <c r="Q48" s="139"/>
      <c r="R48" s="28">
        <f t="shared" si="1"/>
        <v>1</v>
      </c>
      <c r="S48" s="33">
        <f t="shared" si="2"/>
        <v>1</v>
      </c>
      <c r="T48" s="139"/>
      <c r="U48" s="39">
        <f t="shared" si="3"/>
        <v>0.1193540258925377</v>
      </c>
      <c r="V48" s="33">
        <f t="shared" si="4"/>
        <v>2.6666666805319175E-3</v>
      </c>
      <c r="W48" s="139"/>
      <c r="X48" s="78">
        <f t="shared" si="13"/>
        <v>10100</v>
      </c>
      <c r="Y48" s="41">
        <f t="shared" si="6"/>
        <v>19674966.523216363</v>
      </c>
      <c r="Z48" s="41">
        <f t="shared" si="7"/>
        <v>299040.60949332395</v>
      </c>
      <c r="AA48" s="41">
        <f t="shared" si="8"/>
        <v>6224.8505396</v>
      </c>
      <c r="AB48" s="42">
        <f t="shared" si="9"/>
        <v>9630.1985389679976</v>
      </c>
      <c r="AD48" s="40">
        <f t="shared" si="14"/>
        <v>19999962.181788251</v>
      </c>
      <c r="AE48" s="118"/>
      <c r="AF48" s="83" t="s">
        <v>45</v>
      </c>
      <c r="AG48" s="84"/>
      <c r="AH48" s="85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39"/>
      <c r="I49" s="158">
        <f>'[2]Szenario 1'!$F49</f>
        <v>7</v>
      </c>
      <c r="J49" s="159">
        <f>'[2]Szenario 2'!$F49</f>
        <v>16</v>
      </c>
      <c r="K49" s="160">
        <f>'[2]Szenario 3'!$F49</f>
        <v>25</v>
      </c>
      <c r="L49" s="139"/>
      <c r="M49" s="23">
        <f>'[3]E-Auto'!$E47*(1/100)</f>
        <v>1</v>
      </c>
      <c r="O49" s="31">
        <f t="shared" si="12"/>
        <v>14367.485000000001</v>
      </c>
      <c r="P49" s="35">
        <f t="shared" si="0"/>
        <v>1512.6093968999999</v>
      </c>
      <c r="Q49" s="139"/>
      <c r="R49" s="28">
        <f t="shared" si="1"/>
        <v>1</v>
      </c>
      <c r="S49" s="33">
        <f t="shared" si="2"/>
        <v>1</v>
      </c>
      <c r="T49" s="139"/>
      <c r="U49" s="39">
        <f t="shared" si="3"/>
        <v>0.11935437586464166</v>
      </c>
      <c r="V49" s="33">
        <f t="shared" si="4"/>
        <v>2.6666666807625039E-3</v>
      </c>
      <c r="W49" s="139"/>
      <c r="X49" s="78">
        <f t="shared" si="13"/>
        <v>10100</v>
      </c>
      <c r="Y49" s="41">
        <f t="shared" si="6"/>
        <v>19757690.284294765</v>
      </c>
      <c r="Z49" s="41">
        <f t="shared" si="7"/>
        <v>300296.62255842204</v>
      </c>
      <c r="AA49" s="41">
        <f t="shared" si="8"/>
        <v>6251.0053738000006</v>
      </c>
      <c r="AB49" s="42">
        <f t="shared" si="9"/>
        <v>9670.375520874426</v>
      </c>
      <c r="AD49" s="40">
        <f t="shared" si="14"/>
        <v>20084008.28774786</v>
      </c>
      <c r="AE49" s="11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39"/>
      <c r="I50" s="158">
        <f>'[2]Szenario 1'!$F50</f>
        <v>7</v>
      </c>
      <c r="J50" s="159">
        <f>'[2]Szenario 2'!$F50</f>
        <v>16</v>
      </c>
      <c r="K50" s="160">
        <f>'[2]Szenario 3'!$F50</f>
        <v>25</v>
      </c>
      <c r="L50" s="139"/>
      <c r="M50" s="23">
        <f>'[3]E-Auto'!$E48*(1/100)</f>
        <v>1</v>
      </c>
      <c r="O50" s="31">
        <f t="shared" si="12"/>
        <v>14427.6</v>
      </c>
      <c r="P50" s="35">
        <f t="shared" si="0"/>
        <v>1518.8337039999999</v>
      </c>
      <c r="Q50" s="139"/>
      <c r="R50" s="28">
        <f t="shared" si="1"/>
        <v>1</v>
      </c>
      <c r="S50" s="33">
        <f t="shared" si="2"/>
        <v>1</v>
      </c>
      <c r="T50" s="139"/>
      <c r="U50" s="39">
        <f t="shared" si="3"/>
        <v>0.119354730257381</v>
      </c>
      <c r="V50" s="33">
        <f t="shared" si="4"/>
        <v>2.6666666809959539E-3</v>
      </c>
      <c r="W50" s="139"/>
      <c r="X50" s="78">
        <f t="shared" si="13"/>
        <v>10100</v>
      </c>
      <c r="Y50" s="41">
        <f t="shared" si="6"/>
        <v>19840415.263228834</v>
      </c>
      <c r="Z50" s="41">
        <f t="shared" si="7"/>
        <v>301552.63562352001</v>
      </c>
      <c r="AA50" s="41">
        <f t="shared" si="8"/>
        <v>6277.1602080000011</v>
      </c>
      <c r="AB50" s="42">
        <f t="shared" si="9"/>
        <v>9710.5525027808544</v>
      </c>
      <c r="AD50" s="40">
        <f t="shared" si="14"/>
        <v>20168055.611563135</v>
      </c>
      <c r="AE50" s="11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39"/>
      <c r="I51" s="158">
        <f>'[2]Szenario 1'!$F51</f>
        <v>7</v>
      </c>
      <c r="J51" s="159">
        <f>'[2]Szenario 2'!$F51</f>
        <v>16</v>
      </c>
      <c r="K51" s="160">
        <f>'[2]Szenario 3'!$F51</f>
        <v>25</v>
      </c>
      <c r="L51" s="139"/>
      <c r="M51" s="23">
        <f>'[3]E-Auto'!$E49*(1/100)</f>
        <v>1</v>
      </c>
      <c r="O51" s="31">
        <f t="shared" si="12"/>
        <v>14487.715</v>
      </c>
      <c r="P51" s="35">
        <f t="shared" si="0"/>
        <v>1525.0580110999999</v>
      </c>
      <c r="Q51" s="139"/>
      <c r="R51" s="28">
        <f t="shared" si="1"/>
        <v>1</v>
      </c>
      <c r="S51" s="33">
        <f t="shared" si="2"/>
        <v>1</v>
      </c>
      <c r="T51" s="139"/>
      <c r="U51" s="39">
        <f t="shared" si="3"/>
        <v>0.11935508910782573</v>
      </c>
      <c r="V51" s="33">
        <f t="shared" si="4"/>
        <v>2.6666666812322922E-3</v>
      </c>
      <c r="W51" s="139"/>
      <c r="X51" s="78">
        <f t="shared" si="13"/>
        <v>10100</v>
      </c>
      <c r="Y51" s="41">
        <f t="shared" si="6"/>
        <v>19923141.475369416</v>
      </c>
      <c r="Z51" s="41">
        <f t="shared" si="7"/>
        <v>302808.64868861798</v>
      </c>
      <c r="AA51" s="41">
        <f t="shared" si="8"/>
        <v>6303.3150421999999</v>
      </c>
      <c r="AB51" s="42">
        <f t="shared" si="9"/>
        <v>9750.7294846872828</v>
      </c>
      <c r="AD51" s="40">
        <f t="shared" si="14"/>
        <v>20252104.168584924</v>
      </c>
      <c r="AE51" s="11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39"/>
      <c r="I52" s="158">
        <f>'[2]Szenario 1'!$F52</f>
        <v>7</v>
      </c>
      <c r="J52" s="159">
        <f>'[2]Szenario 2'!$F52</f>
        <v>16</v>
      </c>
      <c r="K52" s="160">
        <f>'[2]Szenario 3'!$F52</f>
        <v>25</v>
      </c>
      <c r="L52" s="139"/>
      <c r="M52" s="23">
        <f>'[3]E-Auto'!$E50*(1/100)</f>
        <v>1</v>
      </c>
      <c r="O52" s="31">
        <f t="shared" si="12"/>
        <v>14547.83</v>
      </c>
      <c r="P52" s="35">
        <f t="shared" si="0"/>
        <v>1531.2823182</v>
      </c>
      <c r="Q52" s="139"/>
      <c r="R52" s="28">
        <f t="shared" si="1"/>
        <v>1</v>
      </c>
      <c r="S52" s="33">
        <f t="shared" si="2"/>
        <v>1</v>
      </c>
      <c r="T52" s="139"/>
      <c r="U52" s="39">
        <f t="shared" si="3"/>
        <v>0.11935545245320071</v>
      </c>
      <c r="V52" s="33">
        <f t="shared" si="4"/>
        <v>2.6666666814715422E-3</v>
      </c>
      <c r="W52" s="139"/>
      <c r="X52" s="78">
        <f t="shared" si="13"/>
        <v>10100</v>
      </c>
      <c r="Y52" s="41">
        <f t="shared" si="6"/>
        <v>20005868.936195835</v>
      </c>
      <c r="Z52" s="41">
        <f t="shared" si="7"/>
        <v>304064.66175371595</v>
      </c>
      <c r="AA52" s="41">
        <f t="shared" si="8"/>
        <v>6329.4698763999995</v>
      </c>
      <c r="AB52" s="42">
        <f t="shared" si="9"/>
        <v>9790.9064665937094</v>
      </c>
      <c r="AD52" s="40">
        <f t="shared" si="14"/>
        <v>20336153.974292543</v>
      </c>
      <c r="AE52" s="118"/>
      <c r="AF52" s="83" t="s">
        <v>46</v>
      </c>
      <c r="AG52" s="84"/>
      <c r="AH52" s="85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39"/>
      <c r="I53" s="158">
        <f>'[2]Szenario 1'!$F53</f>
        <v>7</v>
      </c>
      <c r="J53" s="159">
        <f>'[2]Szenario 2'!$F53</f>
        <v>16</v>
      </c>
      <c r="K53" s="160">
        <f>'[2]Szenario 3'!$F53</f>
        <v>25</v>
      </c>
      <c r="L53" s="139"/>
      <c r="M53" s="23">
        <f>'[3]E-Auto'!$E51*(1/100)</f>
        <v>1</v>
      </c>
      <c r="O53" s="31">
        <f t="shared" si="12"/>
        <v>14607.945</v>
      </c>
      <c r="P53" s="35">
        <f t="shared" si="0"/>
        <v>1537.5066252999998</v>
      </c>
      <c r="Q53" s="139"/>
      <c r="R53" s="28">
        <f t="shared" si="1"/>
        <v>1</v>
      </c>
      <c r="S53" s="33">
        <f t="shared" si="2"/>
        <v>1</v>
      </c>
      <c r="T53" s="139"/>
      <c r="U53" s="39">
        <f t="shared" si="3"/>
        <v>0.11935582033088553</v>
      </c>
      <c r="V53" s="33">
        <f t="shared" si="4"/>
        <v>2.6666666817137278E-3</v>
      </c>
      <c r="W53" s="139"/>
      <c r="X53" s="78">
        <f t="shared" si="13"/>
        <v>10100</v>
      </c>
      <c r="Y53" s="41">
        <f t="shared" si="6"/>
        <v>20088597.661316387</v>
      </c>
      <c r="Z53" s="41">
        <f t="shared" si="7"/>
        <v>305320.67481881403</v>
      </c>
      <c r="AA53" s="41">
        <f t="shared" si="8"/>
        <v>6355.6247106000001</v>
      </c>
      <c r="AB53" s="42">
        <f t="shared" si="9"/>
        <v>9831.0834485001378</v>
      </c>
      <c r="AD53" s="40">
        <f t="shared" si="14"/>
        <v>20420205.044294301</v>
      </c>
      <c r="AE53" s="11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39"/>
      <c r="I54" s="158">
        <f>'[2]Szenario 1'!$F54</f>
        <v>7</v>
      </c>
      <c r="J54" s="159">
        <f>'[2]Szenario 2'!$F54</f>
        <v>16</v>
      </c>
      <c r="K54" s="160">
        <f>'[2]Szenario 3'!$F54</f>
        <v>25</v>
      </c>
      <c r="L54" s="139"/>
      <c r="M54" s="23">
        <f>'[3]E-Auto'!$E52*(1/100)</f>
        <v>1</v>
      </c>
      <c r="O54" s="31">
        <f>B54</f>
        <v>14668.06</v>
      </c>
      <c r="P54" s="35">
        <f t="shared" si="0"/>
        <v>1543.7309323999998</v>
      </c>
      <c r="Q54" s="140"/>
      <c r="R54" s="28">
        <f t="shared" si="1"/>
        <v>1</v>
      </c>
      <c r="S54" s="33">
        <f t="shared" si="2"/>
        <v>1</v>
      </c>
      <c r="T54" s="140"/>
      <c r="U54" s="39">
        <f t="shared" si="3"/>
        <v>0.11935619277841458</v>
      </c>
      <c r="V54" s="33">
        <f t="shared" si="4"/>
        <v>2.666666681958872E-3</v>
      </c>
      <c r="W54" s="140"/>
      <c r="X54" s="78">
        <f t="shared" si="13"/>
        <v>10100</v>
      </c>
      <c r="Y54" s="41">
        <f t="shared" si="6"/>
        <v>20171327.666468903</v>
      </c>
      <c r="Z54" s="41">
        <f t="shared" si="7"/>
        <v>306576.68788391195</v>
      </c>
      <c r="AA54" s="41">
        <f t="shared" si="8"/>
        <v>6381.7795448000006</v>
      </c>
      <c r="AB54" s="42">
        <f t="shared" si="9"/>
        <v>9871.2604304065662</v>
      </c>
      <c r="AD54" s="40">
        <f t="shared" si="14"/>
        <v>20504257.394328024</v>
      </c>
      <c r="AE54" s="11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857964495.98808444</v>
      </c>
      <c r="AE55" s="11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6" t="s">
        <v>22</v>
      </c>
      <c r="V56" s="87"/>
      <c r="X56" s="9">
        <f>SUM(X9:X54)</f>
        <v>1933350</v>
      </c>
      <c r="Y56" s="65">
        <f>SUM(Y9:Y54)</f>
        <v>842272552.56988597</v>
      </c>
      <c r="Z56" s="66">
        <f>SUM(Z9:Z54)</f>
        <v>12802554.12028352</v>
      </c>
      <c r="AA56" s="66">
        <f>SUM(AA9:AA54)</f>
        <v>543544.49438964319</v>
      </c>
      <c r="AB56" s="71">
        <f>SUM(AB9:AB54)</f>
        <v>412494.80352554889</v>
      </c>
      <c r="AD56" s="67">
        <f>X56+Y56+Z56+AA56+AB56</f>
        <v>857964495.98808467</v>
      </c>
      <c r="AF56" s="88"/>
      <c r="AG56" s="89"/>
    </row>
    <row r="57" spans="1:34" ht="15" thickBot="1" x14ac:dyDescent="0.35">
      <c r="AF57" s="90"/>
      <c r="AG57" s="91"/>
    </row>
    <row r="58" spans="1:34" x14ac:dyDescent="0.3">
      <c r="AE58" s="25"/>
      <c r="AF58" s="88"/>
      <c r="AG58" s="89"/>
      <c r="AH58" s="43"/>
    </row>
    <row r="59" spans="1:34" ht="15" thickBot="1" x14ac:dyDescent="0.35">
      <c r="AF59" s="90"/>
      <c r="AG59" s="91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3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8"/>
      <c r="L1" s="138"/>
      <c r="N1" s="138"/>
      <c r="Q1" s="138"/>
      <c r="R1" s="78"/>
      <c r="S1" s="78"/>
      <c r="T1" s="138"/>
      <c r="U1" s="78"/>
      <c r="V1" s="78"/>
      <c r="W1" s="138"/>
      <c r="AE1" s="118"/>
    </row>
    <row r="2" spans="1:36" ht="14.4" customHeight="1" thickBot="1" x14ac:dyDescent="0.35">
      <c r="B2" s="119" t="s">
        <v>0</v>
      </c>
      <c r="C2" s="120"/>
      <c r="D2" s="121"/>
      <c r="F2" s="118"/>
      <c r="G2" s="118"/>
      <c r="H2" s="139"/>
      <c r="K2" s="2"/>
      <c r="L2" s="139"/>
      <c r="O2" s="86" t="s">
        <v>55</v>
      </c>
      <c r="P2" s="87"/>
      <c r="Q2" s="139"/>
      <c r="R2" s="78"/>
      <c r="S2" s="78"/>
      <c r="T2" s="139"/>
      <c r="U2" s="78"/>
      <c r="V2" s="78"/>
      <c r="W2" s="139"/>
      <c r="Y2" s="142" t="s">
        <v>78</v>
      </c>
      <c r="Z2" s="143"/>
      <c r="AA2" s="144"/>
      <c r="AB2" s="8"/>
      <c r="AC2" s="8"/>
      <c r="AE2" s="118"/>
    </row>
    <row r="3" spans="1:36" ht="14.4" customHeight="1" thickBot="1" x14ac:dyDescent="0.35">
      <c r="B3" s="122"/>
      <c r="C3" s="123"/>
      <c r="D3" s="124"/>
      <c r="F3" s="118"/>
      <c r="G3" s="118"/>
      <c r="H3" s="139"/>
      <c r="K3" s="2"/>
      <c r="L3" s="139"/>
      <c r="O3" s="151" t="s">
        <v>77</v>
      </c>
      <c r="P3" s="152"/>
      <c r="Q3" s="139"/>
      <c r="R3" s="78"/>
      <c r="S3" s="78"/>
      <c r="T3" s="139"/>
      <c r="U3" s="78"/>
      <c r="V3" s="78"/>
      <c r="W3" s="139"/>
      <c r="Y3" s="145"/>
      <c r="Z3" s="146"/>
      <c r="AA3" s="147"/>
      <c r="AB3" s="8"/>
      <c r="AC3" s="8"/>
      <c r="AE3" s="118"/>
      <c r="AF3" s="96" t="s">
        <v>58</v>
      </c>
      <c r="AG3" s="97"/>
      <c r="AH3" s="98"/>
    </row>
    <row r="4" spans="1:36" ht="14.4" customHeight="1" thickBot="1" x14ac:dyDescent="0.35">
      <c r="H4" s="139"/>
      <c r="K4" s="2"/>
      <c r="L4" s="139"/>
      <c r="O4" s="153"/>
      <c r="P4" s="154"/>
      <c r="Q4" s="139"/>
      <c r="R4" s="78"/>
      <c r="S4" s="78"/>
      <c r="T4" s="139"/>
      <c r="U4" s="78"/>
      <c r="V4" s="78"/>
      <c r="W4" s="139"/>
      <c r="Y4" s="148"/>
      <c r="Z4" s="149"/>
      <c r="AA4" s="150"/>
      <c r="AB4" s="8"/>
      <c r="AC4" s="8"/>
      <c r="AE4" s="118"/>
      <c r="AF4" s="99"/>
      <c r="AG4" s="100"/>
      <c r="AH4" s="101"/>
    </row>
    <row r="5" spans="1:36" ht="14.4" customHeight="1" thickBot="1" x14ac:dyDescent="0.35">
      <c r="D5" s="102" t="s">
        <v>2</v>
      </c>
      <c r="E5" s="103"/>
      <c r="H5" s="139"/>
      <c r="I5" s="102" t="s">
        <v>7</v>
      </c>
      <c r="J5" s="106"/>
      <c r="K5" s="103"/>
      <c r="L5" s="139"/>
      <c r="M5" s="106" t="s">
        <v>3</v>
      </c>
      <c r="O5" s="108"/>
      <c r="P5" s="109"/>
      <c r="Q5" s="139"/>
      <c r="R5" s="106" t="s">
        <v>20</v>
      </c>
      <c r="S5" s="103"/>
      <c r="T5" s="139"/>
      <c r="U5" s="102" t="s">
        <v>29</v>
      </c>
      <c r="V5" s="103"/>
      <c r="W5" s="139"/>
      <c r="AE5" s="118"/>
    </row>
    <row r="6" spans="1:36" ht="14.4" customHeight="1" thickBot="1" x14ac:dyDescent="0.35">
      <c r="D6" s="104"/>
      <c r="E6" s="105"/>
      <c r="H6" s="139"/>
      <c r="I6" s="104"/>
      <c r="J6" s="107"/>
      <c r="K6" s="105"/>
      <c r="L6" s="139"/>
      <c r="M6" s="107"/>
      <c r="O6" s="110"/>
      <c r="P6" s="111"/>
      <c r="Q6" s="139"/>
      <c r="R6" s="107"/>
      <c r="S6" s="105"/>
      <c r="T6" s="139"/>
      <c r="U6" s="104"/>
      <c r="V6" s="105"/>
      <c r="W6" s="139"/>
      <c r="AE6" s="118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1" t="s">
        <v>5</v>
      </c>
      <c r="C7" s="141"/>
      <c r="D7" s="114" t="s">
        <v>4</v>
      </c>
      <c r="E7" s="114"/>
      <c r="F7" s="115" t="s">
        <v>6</v>
      </c>
      <c r="G7" s="115"/>
      <c r="H7" s="139"/>
      <c r="I7" s="69" t="s">
        <v>70</v>
      </c>
      <c r="J7" s="14" t="s">
        <v>69</v>
      </c>
      <c r="K7" s="20" t="s">
        <v>68</v>
      </c>
      <c r="L7" s="139"/>
      <c r="M7" s="1" t="s">
        <v>8</v>
      </c>
      <c r="O7" s="112"/>
      <c r="P7" s="113"/>
      <c r="Q7" s="139"/>
      <c r="R7" s="78"/>
      <c r="S7" s="78"/>
      <c r="T7" s="139"/>
      <c r="U7" s="78"/>
      <c r="V7" s="78"/>
      <c r="W7" s="139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6" t="s">
        <v>56</v>
      </c>
      <c r="AE7" s="118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39"/>
      <c r="I8" s="70"/>
      <c r="J8" s="7"/>
      <c r="K8" s="18"/>
      <c r="L8" s="139"/>
      <c r="M8" s="21"/>
      <c r="O8" s="30"/>
      <c r="P8" s="34"/>
      <c r="Q8" s="139"/>
      <c r="R8" s="80"/>
      <c r="S8" s="79"/>
      <c r="T8" s="139"/>
      <c r="U8" s="80"/>
      <c r="V8" s="79"/>
      <c r="W8" s="139"/>
      <c r="X8" s="37"/>
      <c r="Y8" s="10"/>
      <c r="Z8" s="36"/>
      <c r="AA8" s="36"/>
      <c r="AB8" s="36"/>
      <c r="AD8" s="117"/>
      <c r="AE8" s="118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39"/>
      <c r="I9" s="155">
        <f>'[2]Szenario 1'!$F9</f>
        <v>7</v>
      </c>
      <c r="J9" s="156">
        <f>'[2]Szenario 2'!$F9</f>
        <v>16</v>
      </c>
      <c r="K9" s="157">
        <f>'[2]Szenario 3'!$F9</f>
        <v>25</v>
      </c>
      <c r="L9" s="139"/>
      <c r="M9" s="22">
        <f>'[3]E-Auto'!$E7*(1/100)</f>
        <v>1.6900000000000001E-3</v>
      </c>
      <c r="O9" s="31">
        <f>D9</f>
        <v>11902.77</v>
      </c>
      <c r="P9" s="35">
        <f>E9+(I9)</f>
        <v>1239.4128057999999</v>
      </c>
      <c r="Q9" s="139"/>
      <c r="R9" s="28">
        <f>IF(O9&lt;$AG$18,1,2)</f>
        <v>1</v>
      </c>
      <c r="S9" s="33">
        <f>IF(P9&lt;$AG$10,1,2)</f>
        <v>1</v>
      </c>
      <c r="T9" s="139"/>
      <c r="U9" s="39">
        <f>($AI$15/$AG$20)*(1+0.15*(O9/$AG$18)^4)+$AH$33</f>
        <v>0.11934324546675659</v>
      </c>
      <c r="V9" s="33">
        <f>($AI$7/$AG$12)*(1+0.15*(P9/$AG$10)^4)+$AH$32</f>
        <v>2.6666666730206724E-3</v>
      </c>
      <c r="W9" s="139"/>
      <c r="X9" s="78">
        <f>($AG$7*$AG$8*S9*$AG$24+$AG$15*$AG$16*R9*$AG$24)</f>
        <v>3600</v>
      </c>
      <c r="Y9" s="41">
        <f>(O9*U9*$AG$30+P9*V9*$AG$29)*365</f>
        <v>16366508.621649075</v>
      </c>
      <c r="Z9" s="41">
        <f>(O9*$AI$15*$AG$37+P9*$AI$7*$AG$36)*365</f>
        <v>248721.24688940399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7974.1039341394426</v>
      </c>
      <c r="AD9" s="40">
        <f>SUM(X9:AB9)</f>
        <v>16643953.215604875</v>
      </c>
      <c r="AE9" s="118"/>
      <c r="AF9" s="92" t="s">
        <v>15</v>
      </c>
      <c r="AG9" s="15"/>
      <c r="AH9" s="95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39"/>
      <c r="I10" s="158">
        <f>'[2]Szenario 1'!$F10</f>
        <v>7</v>
      </c>
      <c r="J10" s="159">
        <f>'[2]Szenario 2'!$F10</f>
        <v>16</v>
      </c>
      <c r="K10" s="160">
        <f>'[2]Szenario 3'!$F10</f>
        <v>25</v>
      </c>
      <c r="L10" s="139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E10+(I10)</f>
        <v>1251.86142</v>
      </c>
      <c r="Q10" s="139"/>
      <c r="R10" s="28">
        <f t="shared" ref="R10:R54" si="2">IF(O10&lt;$AG$18,1,2)</f>
        <v>1</v>
      </c>
      <c r="S10" s="33">
        <f t="shared" ref="S10:S54" si="3">IF(P10&lt;$AG$10,1,2)</f>
        <v>1</v>
      </c>
      <c r="T10" s="139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2.6666666732798215E-3</v>
      </c>
      <c r="W10" s="139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16531881.776477873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16812083.739066053</v>
      </c>
      <c r="AE10" s="118"/>
      <c r="AF10" s="93"/>
      <c r="AG10" s="16">
        <v>110400</v>
      </c>
      <c r="AH10" s="95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39"/>
      <c r="I11" s="158">
        <f>'[2]Szenario 1'!$F11</f>
        <v>7</v>
      </c>
      <c r="J11" s="159">
        <f>'[2]Szenario 2'!$F11</f>
        <v>16</v>
      </c>
      <c r="K11" s="160">
        <f>'[2]Szenario 3'!$F11</f>
        <v>25</v>
      </c>
      <c r="L11" s="139"/>
      <c r="M11" s="23">
        <f>'[3]E-Auto'!$E9*(1/100)</f>
        <v>3.1800000000000001E-3</v>
      </c>
      <c r="O11" s="31">
        <f t="shared" si="0"/>
        <v>12143.23</v>
      </c>
      <c r="P11" s="35">
        <f t="shared" si="1"/>
        <v>1264.3100341999998</v>
      </c>
      <c r="Q11" s="139"/>
      <c r="R11" s="28">
        <f t="shared" si="2"/>
        <v>1</v>
      </c>
      <c r="S11" s="33">
        <f t="shared" si="3"/>
        <v>1</v>
      </c>
      <c r="T11" s="139"/>
      <c r="U11" s="39">
        <f t="shared" si="4"/>
        <v>0.1193440710479194</v>
      </c>
      <c r="V11" s="33">
        <f t="shared" si="5"/>
        <v>2.6666666735468188E-3</v>
      </c>
      <c r="W11" s="139"/>
      <c r="X11" s="78">
        <f t="shared" si="6"/>
        <v>3600</v>
      </c>
      <c r="Y11" s="41">
        <f t="shared" si="7"/>
        <v>16697257.786069337</v>
      </c>
      <c r="Z11" s="41">
        <f t="shared" si="8"/>
        <v>253745.29914979596</v>
      </c>
      <c r="AA11" s="41">
        <f t="shared" si="9"/>
        <v>17477.465184511639</v>
      </c>
      <c r="AB11" s="42">
        <f t="shared" si="10"/>
        <v>8134.8118617651553</v>
      </c>
      <c r="AD11" s="40">
        <f t="shared" si="11"/>
        <v>16980215.362265412</v>
      </c>
      <c r="AE11" s="118"/>
      <c r="AF11" s="94"/>
      <c r="AG11" s="15"/>
      <c r="AH11" s="95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39"/>
      <c r="I12" s="158">
        <f>'[2]Szenario 1'!$F12</f>
        <v>7</v>
      </c>
      <c r="J12" s="159">
        <f>'[2]Szenario 2'!$F12</f>
        <v>16</v>
      </c>
      <c r="K12" s="160">
        <f>'[2]Szenario 3'!$F12</f>
        <v>25</v>
      </c>
      <c r="L12" s="139"/>
      <c r="M12" s="23">
        <f>'[3]E-Auto'!$E10*(1/100)</f>
        <v>4.1700000000000001E-3</v>
      </c>
      <c r="O12" s="31">
        <f t="shared" si="0"/>
        <v>12263.46</v>
      </c>
      <c r="P12" s="35">
        <f t="shared" si="1"/>
        <v>1276.7586483999999</v>
      </c>
      <c r="Q12" s="139"/>
      <c r="R12" s="28">
        <f t="shared" si="2"/>
        <v>1</v>
      </c>
      <c r="S12" s="33">
        <f t="shared" si="3"/>
        <v>1</v>
      </c>
      <c r="T12" s="139"/>
      <c r="U12" s="39">
        <f t="shared" si="4"/>
        <v>0.119344502661417</v>
      </c>
      <c r="V12" s="33">
        <f t="shared" si="5"/>
        <v>2.6666666738218193E-3</v>
      </c>
      <c r="W12" s="139"/>
      <c r="X12" s="78">
        <f t="shared" si="6"/>
        <v>3600</v>
      </c>
      <c r="Y12" s="41">
        <f t="shared" si="7"/>
        <v>16862636.736922737</v>
      </c>
      <c r="Z12" s="41">
        <f t="shared" si="8"/>
        <v>256257.32527999196</v>
      </c>
      <c r="AA12" s="41">
        <f t="shared" si="9"/>
        <v>17638.278726751319</v>
      </c>
      <c r="AB12" s="42">
        <f t="shared" si="10"/>
        <v>8215.1658255780112</v>
      </c>
      <c r="AD12" s="40">
        <f t="shared" si="11"/>
        <v>17148347.506755061</v>
      </c>
      <c r="AE12" s="118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39"/>
      <c r="I13" s="158">
        <f>'[2]Szenario 1'!$F13</f>
        <v>7</v>
      </c>
      <c r="J13" s="159">
        <f>'[2]Szenario 2'!$F13</f>
        <v>16</v>
      </c>
      <c r="K13" s="160">
        <f>'[2]Szenario 3'!$F13</f>
        <v>25</v>
      </c>
      <c r="L13" s="139"/>
      <c r="M13" s="23">
        <f>'[3]E-Auto'!$E11*(1/100)</f>
        <v>6.2100000000000002E-3</v>
      </c>
      <c r="O13" s="31">
        <f t="shared" si="0"/>
        <v>12383.69</v>
      </c>
      <c r="P13" s="35">
        <f t="shared" si="1"/>
        <v>1289.2072625999999</v>
      </c>
      <c r="Q13" s="139"/>
      <c r="R13" s="28">
        <f t="shared" si="2"/>
        <v>1</v>
      </c>
      <c r="S13" s="33">
        <f t="shared" si="3"/>
        <v>1</v>
      </c>
      <c r="T13" s="139"/>
      <c r="U13" s="39">
        <f t="shared" si="4"/>
        <v>0.11934494715785231</v>
      </c>
      <c r="V13" s="33">
        <f t="shared" si="5"/>
        <v>2.666666674104983E-3</v>
      </c>
      <c r="W13" s="139"/>
      <c r="X13" s="78">
        <f>($AG$7*$AG$8*S13*$AG$24+$AG$15*$AG$16*R13*$AG$24)</f>
        <v>3600</v>
      </c>
      <c r="Y13" s="41">
        <f t="shared" si="7"/>
        <v>17028018.717267245</v>
      </c>
      <c r="Z13" s="41">
        <f t="shared" si="8"/>
        <v>258769.35141018804</v>
      </c>
      <c r="AA13" s="41">
        <f t="shared" si="9"/>
        <v>17785.753356209741</v>
      </c>
      <c r="AB13" s="42">
        <f t="shared" si="10"/>
        <v>8295.519789390868</v>
      </c>
      <c r="AD13" s="40">
        <f t="shared" si="11"/>
        <v>17316469.341823034</v>
      </c>
      <c r="AE13" s="11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39"/>
      <c r="I14" s="158">
        <f>'[2]Szenario 1'!$F14</f>
        <v>7</v>
      </c>
      <c r="J14" s="159">
        <f>'[2]Szenario 2'!$F14</f>
        <v>16</v>
      </c>
      <c r="K14" s="160">
        <f>'[2]Szenario 3'!$F14</f>
        <v>25</v>
      </c>
      <c r="L14" s="139"/>
      <c r="M14" s="23">
        <f>'[3]E-Auto'!$E12*(1/100)</f>
        <v>3.5041935483870967E-2</v>
      </c>
      <c r="O14" s="31">
        <f t="shared" si="0"/>
        <v>12503.92</v>
      </c>
      <c r="P14" s="35">
        <f t="shared" si="1"/>
        <v>1301.6558768</v>
      </c>
      <c r="Q14" s="139"/>
      <c r="R14" s="28">
        <f t="shared" si="2"/>
        <v>1</v>
      </c>
      <c r="S14" s="33">
        <f t="shared" si="3"/>
        <v>1</v>
      </c>
      <c r="T14" s="139"/>
      <c r="U14" s="39">
        <f t="shared" si="4"/>
        <v>0.11934540479106619</v>
      </c>
      <c r="V14" s="33">
        <f t="shared" si="5"/>
        <v>2.6666666743964699E-3</v>
      </c>
      <c r="W14" s="139"/>
      <c r="X14" s="78">
        <f>($AG$7*$AG$8*S14*$AG$24+$AG$15*$AG$16*R14*$AG$24)+AG26</f>
        <v>1511350</v>
      </c>
      <c r="Y14" s="41">
        <f t="shared" si="7"/>
        <v>17193403.817079041</v>
      </c>
      <c r="Z14" s="41">
        <f t="shared" si="8"/>
        <v>261281.37754038398</v>
      </c>
      <c r="AA14" s="41">
        <f t="shared" si="9"/>
        <v>17595.250568135794</v>
      </c>
      <c r="AB14" s="42">
        <f t="shared" si="10"/>
        <v>8375.8737532037248</v>
      </c>
      <c r="AD14" s="40">
        <f t="shared" si="11"/>
        <v>18992006.318940766</v>
      </c>
      <c r="AE14" s="118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39"/>
      <c r="I15" s="158">
        <f>'[2]Szenario 1'!$F15</f>
        <v>7</v>
      </c>
      <c r="J15" s="159">
        <f>'[2]Szenario 2'!$F15</f>
        <v>16</v>
      </c>
      <c r="K15" s="160">
        <f>'[2]Szenario 3'!$F15</f>
        <v>25</v>
      </c>
      <c r="L15" s="139"/>
      <c r="M15" s="23">
        <f>'[3]E-Auto'!$E13*(1/100)</f>
        <v>6.3873870967741941E-2</v>
      </c>
      <c r="O15" s="31">
        <f t="shared" si="0"/>
        <v>12624.15</v>
      </c>
      <c r="P15" s="35">
        <f t="shared" si="1"/>
        <v>1314.1044909999998</v>
      </c>
      <c r="Q15" s="139"/>
      <c r="R15" s="28">
        <f t="shared" si="2"/>
        <v>1</v>
      </c>
      <c r="S15" s="33">
        <f t="shared" si="3"/>
        <v>1</v>
      </c>
      <c r="T15" s="139"/>
      <c r="U15" s="39">
        <f t="shared" si="4"/>
        <v>0.11934587581737592</v>
      </c>
      <c r="V15" s="33">
        <f t="shared" si="5"/>
        <v>2.66666667469644E-3</v>
      </c>
      <c r="W15" s="139"/>
      <c r="X15" s="78">
        <f>($AJ$11*$AG$8*S15*$AG$25+$AJ$9*$AG$8*S15*$AG$24+$AG$15*$AG$16*R15*$AG$24)</f>
        <v>10100</v>
      </c>
      <c r="Y15" s="41">
        <f t="shared" si="7"/>
        <v>17358792.12809848</v>
      </c>
      <c r="Z15" s="41">
        <f t="shared" si="8"/>
        <v>263793.40367058001</v>
      </c>
      <c r="AA15" s="41">
        <f t="shared" si="9"/>
        <v>17397.763549194067</v>
      </c>
      <c r="AB15" s="42">
        <f t="shared" si="10"/>
        <v>8456.2277170165798</v>
      </c>
      <c r="AD15" s="40">
        <f t="shared" si="11"/>
        <v>17658539.523035269</v>
      </c>
      <c r="AE15" s="118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39"/>
      <c r="I16" s="158">
        <f>'[2]Szenario 1'!$F16</f>
        <v>7</v>
      </c>
      <c r="J16" s="159">
        <f>'[2]Szenario 2'!$F16</f>
        <v>16</v>
      </c>
      <c r="K16" s="160">
        <f>'[2]Szenario 3'!$F16</f>
        <v>25</v>
      </c>
      <c r="L16" s="139"/>
      <c r="M16" s="23">
        <f>'[3]E-Auto'!$E14*(1/100)</f>
        <v>9.2705806451612929E-2</v>
      </c>
      <c r="O16" s="31">
        <f t="shared" si="0"/>
        <v>12744.38</v>
      </c>
      <c r="P16" s="35">
        <f t="shared" si="1"/>
        <v>1326.5531051999999</v>
      </c>
      <c r="Q16" s="139"/>
      <c r="R16" s="28">
        <f t="shared" si="2"/>
        <v>1</v>
      </c>
      <c r="S16" s="33">
        <f t="shared" si="3"/>
        <v>1</v>
      </c>
      <c r="T16" s="139"/>
      <c r="U16" s="39">
        <f t="shared" si="4"/>
        <v>0.11934636049557536</v>
      </c>
      <c r="V16" s="33">
        <f t="shared" si="5"/>
        <v>2.6666666750050578E-3</v>
      </c>
      <c r="W16" s="139"/>
      <c r="X16" s="78">
        <f t="shared" ref="X16:X54" si="13">($AJ$11*$AG$8*S16*$AG$25+$AJ$9*$AG$8*S16*$AG$24+$AG$15*$AG$16*R16*$AG$24)</f>
        <v>10100</v>
      </c>
      <c r="Y16" s="41">
        <f t="shared" si="7"/>
        <v>17524183.743847191</v>
      </c>
      <c r="Z16" s="41">
        <f t="shared" si="8"/>
        <v>266305.42980077595</v>
      </c>
      <c r="AA16" s="41">
        <f t="shared" si="9"/>
        <v>17193.29229938456</v>
      </c>
      <c r="AB16" s="42">
        <f t="shared" si="10"/>
        <v>8536.5816808294367</v>
      </c>
      <c r="AD16" s="40">
        <f t="shared" si="11"/>
        <v>17826319.047628183</v>
      </c>
      <c r="AE16" s="118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39"/>
      <c r="I17" s="158">
        <f>'[2]Szenario 1'!$F17</f>
        <v>7</v>
      </c>
      <c r="J17" s="159">
        <f>'[2]Szenario 2'!$F17</f>
        <v>16</v>
      </c>
      <c r="K17" s="160">
        <f>'[2]Szenario 3'!$F17</f>
        <v>25</v>
      </c>
      <c r="L17" s="139"/>
      <c r="M17" s="23">
        <f>'[3]E-Auto'!$E15*(1/100)</f>
        <v>0.1215377419354839</v>
      </c>
      <c r="O17" s="31">
        <f t="shared" si="0"/>
        <v>12864.61</v>
      </c>
      <c r="P17" s="35">
        <f t="shared" si="1"/>
        <v>1339.0017194</v>
      </c>
      <c r="Q17" s="139"/>
      <c r="R17" s="28">
        <f t="shared" si="2"/>
        <v>1</v>
      </c>
      <c r="S17" s="33">
        <f t="shared" si="3"/>
        <v>1</v>
      </c>
      <c r="T17" s="139"/>
      <c r="U17" s="39">
        <f t="shared" si="4"/>
        <v>0.11934685908693478</v>
      </c>
      <c r="V17" s="33">
        <f t="shared" si="5"/>
        <v>2.666666675322487E-3</v>
      </c>
      <c r="W17" s="139"/>
      <c r="X17" s="78">
        <f t="shared" si="13"/>
        <v>10100</v>
      </c>
      <c r="Y17" s="41">
        <f t="shared" si="7"/>
        <v>17689578.759645224</v>
      </c>
      <c r="Z17" s="41">
        <f t="shared" si="8"/>
        <v>268817.45593097201</v>
      </c>
      <c r="AA17" s="41">
        <f t="shared" si="9"/>
        <v>16981.836818707285</v>
      </c>
      <c r="AB17" s="42">
        <f t="shared" si="10"/>
        <v>8616.9356446422953</v>
      </c>
      <c r="AD17" s="40">
        <f t="shared" si="11"/>
        <v>17994094.988039542</v>
      </c>
      <c r="AE17" s="118"/>
      <c r="AF17" s="92" t="s">
        <v>16</v>
      </c>
      <c r="AG17" s="15"/>
      <c r="AH17" s="95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39"/>
      <c r="I18" s="158">
        <f>'[2]Szenario 1'!$F18</f>
        <v>7</v>
      </c>
      <c r="J18" s="159">
        <f>'[2]Szenario 2'!$F18</f>
        <v>16</v>
      </c>
      <c r="K18" s="160">
        <f>'[2]Szenario 3'!$F18</f>
        <v>25</v>
      </c>
      <c r="L18" s="139"/>
      <c r="M18" s="23">
        <f>'[3]E-Auto'!$E16*(1/100)</f>
        <v>0.15036967741935489</v>
      </c>
      <c r="O18" s="31">
        <f t="shared" si="0"/>
        <v>12984.84</v>
      </c>
      <c r="P18" s="35">
        <f t="shared" si="1"/>
        <v>1351.4503336</v>
      </c>
      <c r="Q18" s="139"/>
      <c r="R18" s="28">
        <f t="shared" si="2"/>
        <v>1</v>
      </c>
      <c r="S18" s="33">
        <f t="shared" si="3"/>
        <v>1</v>
      </c>
      <c r="T18" s="139"/>
      <c r="U18" s="39">
        <f t="shared" si="4"/>
        <v>0.119347371855201</v>
      </c>
      <c r="V18" s="33">
        <f t="shared" si="5"/>
        <v>2.6666666756488943E-3</v>
      </c>
      <c r="W18" s="139"/>
      <c r="X18" s="78">
        <f t="shared" si="13"/>
        <v>10100</v>
      </c>
      <c r="Y18" s="41">
        <f t="shared" si="7"/>
        <v>17854977.272628143</v>
      </c>
      <c r="Z18" s="41">
        <f t="shared" si="8"/>
        <v>271329.482061168</v>
      </c>
      <c r="AA18" s="41">
        <f t="shared" si="9"/>
        <v>16763.397107162211</v>
      </c>
      <c r="AB18" s="42">
        <f t="shared" si="10"/>
        <v>8697.2896084551503</v>
      </c>
      <c r="AD18" s="40">
        <f t="shared" si="11"/>
        <v>18161867.441404928</v>
      </c>
      <c r="AE18" s="118"/>
      <c r="AF18" s="93"/>
      <c r="AG18" s="16">
        <v>30000</v>
      </c>
      <c r="AH18" s="95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39"/>
      <c r="I19" s="158">
        <f>'[2]Szenario 1'!$F19</f>
        <v>7</v>
      </c>
      <c r="J19" s="159">
        <f>'[2]Szenario 2'!$F19</f>
        <v>16</v>
      </c>
      <c r="K19" s="160">
        <f>'[2]Szenario 3'!$F19</f>
        <v>25</v>
      </c>
      <c r="L19" s="139"/>
      <c r="M19" s="23">
        <f>'[3]E-Auto'!$E17*(1/100)</f>
        <v>0.17920161290322587</v>
      </c>
      <c r="O19" s="31">
        <f t="shared" si="0"/>
        <v>13105.07</v>
      </c>
      <c r="P19" s="35">
        <f t="shared" si="1"/>
        <v>1363.8989477999999</v>
      </c>
      <c r="Q19" s="139"/>
      <c r="R19" s="28">
        <f t="shared" si="2"/>
        <v>1</v>
      </c>
      <c r="S19" s="33">
        <f t="shared" si="3"/>
        <v>1</v>
      </c>
      <c r="T19" s="139"/>
      <c r="U19" s="39">
        <f t="shared" si="4"/>
        <v>0.11934789906659735</v>
      </c>
      <c r="V19" s="33">
        <f t="shared" si="5"/>
        <v>2.6666666759844471E-3</v>
      </c>
      <c r="W19" s="139"/>
      <c r="X19" s="78">
        <f t="shared" si="13"/>
        <v>10100</v>
      </c>
      <c r="Y19" s="41">
        <f t="shared" si="7"/>
        <v>18020379.381764211</v>
      </c>
      <c r="Z19" s="41">
        <f t="shared" si="8"/>
        <v>273841.508191364</v>
      </c>
      <c r="AA19" s="41">
        <f t="shared" si="9"/>
        <v>16537.973164749372</v>
      </c>
      <c r="AB19" s="42">
        <f t="shared" si="10"/>
        <v>8777.6435722680053</v>
      </c>
      <c r="AD19" s="40">
        <f t="shared" si="11"/>
        <v>18329636.506692592</v>
      </c>
      <c r="AE19" s="118"/>
      <c r="AF19" s="94"/>
      <c r="AG19" s="15"/>
      <c r="AH19" s="95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39"/>
      <c r="I20" s="158">
        <f>'[2]Szenario 1'!$F20</f>
        <v>7</v>
      </c>
      <c r="J20" s="159">
        <f>'[2]Szenario 2'!$F20</f>
        <v>16</v>
      </c>
      <c r="K20" s="160">
        <f>'[2]Szenario 3'!$F20</f>
        <v>25</v>
      </c>
      <c r="L20" s="139"/>
      <c r="M20" s="23">
        <f>'[3]E-Auto'!$E18*(1/100)</f>
        <v>0.20803354838709684</v>
      </c>
      <c r="O20" s="31">
        <f t="shared" si="0"/>
        <v>13225.3</v>
      </c>
      <c r="P20" s="35">
        <f t="shared" si="1"/>
        <v>1376.3475619999999</v>
      </c>
      <c r="Q20" s="139"/>
      <c r="R20" s="28">
        <f t="shared" si="2"/>
        <v>1</v>
      </c>
      <c r="S20" s="33">
        <f t="shared" si="3"/>
        <v>1</v>
      </c>
      <c r="T20" s="139"/>
      <c r="U20" s="39">
        <f t="shared" si="4"/>
        <v>0.11934844098982358</v>
      </c>
      <c r="V20" s="33">
        <f t="shared" si="5"/>
        <v>2.6666666763293149E-3</v>
      </c>
      <c r="W20" s="139"/>
      <c r="X20" s="78">
        <f t="shared" si="13"/>
        <v>10100</v>
      </c>
      <c r="Y20" s="41">
        <f t="shared" si="7"/>
        <v>18185785.187871456</v>
      </c>
      <c r="Z20" s="41">
        <f t="shared" si="8"/>
        <v>276353.53432155994</v>
      </c>
      <c r="AA20" s="41">
        <f t="shared" si="9"/>
        <v>16305.564991468746</v>
      </c>
      <c r="AB20" s="42">
        <f t="shared" si="10"/>
        <v>8857.9975360808621</v>
      </c>
      <c r="AD20" s="40">
        <f t="shared" si="11"/>
        <v>18497402.28472057</v>
      </c>
      <c r="AE20" s="118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39"/>
      <c r="I21" s="158">
        <f>'[2]Szenario 1'!$F21</f>
        <v>7</v>
      </c>
      <c r="J21" s="159">
        <f>'[2]Szenario 2'!$F21</f>
        <v>16</v>
      </c>
      <c r="K21" s="160">
        <f>'[2]Szenario 3'!$F21</f>
        <v>25</v>
      </c>
      <c r="L21" s="139"/>
      <c r="M21" s="23">
        <f>'[3]E-Auto'!$E19*(1/100)</f>
        <v>0.23686548387096781</v>
      </c>
      <c r="O21" s="31">
        <f t="shared" si="0"/>
        <v>13345.53</v>
      </c>
      <c r="P21" s="35">
        <f t="shared" si="1"/>
        <v>1388.7961762</v>
      </c>
      <c r="Q21" s="139"/>
      <c r="R21" s="28">
        <f t="shared" si="2"/>
        <v>1</v>
      </c>
      <c r="S21" s="33">
        <f t="shared" si="3"/>
        <v>1</v>
      </c>
      <c r="T21" s="139"/>
      <c r="U21" s="39">
        <f t="shared" si="4"/>
        <v>0.11934899789605603</v>
      </c>
      <c r="V21" s="33">
        <f t="shared" si="5"/>
        <v>2.6666666766836681E-3</v>
      </c>
      <c r="W21" s="139"/>
      <c r="X21" s="78">
        <f t="shared" si="13"/>
        <v>10100</v>
      </c>
      <c r="Y21" s="41">
        <f t="shared" si="7"/>
        <v>18351194.793634843</v>
      </c>
      <c r="Z21" s="41">
        <f t="shared" si="8"/>
        <v>278865.560451756</v>
      </c>
      <c r="AA21" s="41">
        <f t="shared" si="9"/>
        <v>16066.172587320349</v>
      </c>
      <c r="AB21" s="42">
        <f t="shared" si="10"/>
        <v>8938.3514998937208</v>
      </c>
      <c r="AD21" s="40">
        <f t="shared" si="11"/>
        <v>18665164.878173813</v>
      </c>
      <c r="AE21" s="11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39"/>
      <c r="I22" s="158">
        <f>'[2]Szenario 1'!$F22</f>
        <v>7</v>
      </c>
      <c r="J22" s="159">
        <f>'[2]Szenario 2'!$F22</f>
        <v>16</v>
      </c>
      <c r="K22" s="160">
        <f>'[2]Szenario 3'!$F22</f>
        <v>25</v>
      </c>
      <c r="L22" s="139"/>
      <c r="M22" s="23">
        <f>'[3]E-Auto'!$E20*(1/100)</f>
        <v>0.26569741935483882</v>
      </c>
      <c r="O22" s="31">
        <f t="shared" si="0"/>
        <v>13465.76</v>
      </c>
      <c r="P22" s="35">
        <f t="shared" si="1"/>
        <v>1401.2447903999998</v>
      </c>
      <c r="Q22" s="139"/>
      <c r="R22" s="28">
        <f t="shared" si="2"/>
        <v>1</v>
      </c>
      <c r="S22" s="33">
        <f t="shared" si="3"/>
        <v>1</v>
      </c>
      <c r="T22" s="139"/>
      <c r="U22" s="39">
        <f t="shared" si="4"/>
        <v>0.11934957005894746</v>
      </c>
      <c r="V22" s="33">
        <f t="shared" si="5"/>
        <v>2.6666666770476799E-3</v>
      </c>
      <c r="W22" s="139"/>
      <c r="X22" s="78">
        <f t="shared" si="13"/>
        <v>10100</v>
      </c>
      <c r="Y22" s="41">
        <f t="shared" si="7"/>
        <v>18516608.303623382</v>
      </c>
      <c r="Z22" s="41">
        <f t="shared" si="8"/>
        <v>281377.586581952</v>
      </c>
      <c r="AA22" s="41">
        <f t="shared" si="9"/>
        <v>15819.795952304166</v>
      </c>
      <c r="AB22" s="42">
        <f t="shared" si="10"/>
        <v>9018.7054637065739</v>
      </c>
      <c r="AD22" s="40">
        <f t="shared" si="11"/>
        <v>18832924.391621348</v>
      </c>
      <c r="AE22" s="118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39"/>
      <c r="I23" s="158">
        <f>'[2]Szenario 1'!$F23</f>
        <v>7</v>
      </c>
      <c r="J23" s="159">
        <f>'[2]Szenario 2'!$F23</f>
        <v>16</v>
      </c>
      <c r="K23" s="160">
        <f>'[2]Szenario 3'!$F23</f>
        <v>25</v>
      </c>
      <c r="L23" s="139"/>
      <c r="M23" s="23">
        <f>'[3]E-Auto'!$E21*(1/100)</f>
        <v>0.29452935483870979</v>
      </c>
      <c r="O23" s="31">
        <f t="shared" si="0"/>
        <v>13585.99</v>
      </c>
      <c r="P23" s="35">
        <f t="shared" si="1"/>
        <v>1413.6934045999999</v>
      </c>
      <c r="Q23" s="139"/>
      <c r="R23" s="28">
        <f t="shared" si="2"/>
        <v>1</v>
      </c>
      <c r="S23" s="33">
        <f t="shared" si="3"/>
        <v>1</v>
      </c>
      <c r="T23" s="139"/>
      <c r="U23" s="39">
        <f t="shared" si="4"/>
        <v>0.11935015775462716</v>
      </c>
      <c r="V23" s="33">
        <f t="shared" si="5"/>
        <v>2.6666666774215232E-3</v>
      </c>
      <c r="W23" s="139"/>
      <c r="X23" s="78">
        <f t="shared" si="13"/>
        <v>10100</v>
      </c>
      <c r="Y23" s="41">
        <f t="shared" si="7"/>
        <v>18682025.824307259</v>
      </c>
      <c r="Z23" s="41">
        <f t="shared" si="8"/>
        <v>283889.61271214799</v>
      </c>
      <c r="AA23" s="41">
        <f t="shared" si="9"/>
        <v>15566.435086420204</v>
      </c>
      <c r="AB23" s="42">
        <f t="shared" si="10"/>
        <v>9099.0594275194326</v>
      </c>
      <c r="AD23" s="40">
        <f t="shared" si="11"/>
        <v>19000680.931533348</v>
      </c>
      <c r="AE23" s="118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39"/>
      <c r="I24" s="158">
        <f>'[2]Szenario 1'!$F24</f>
        <v>7</v>
      </c>
      <c r="J24" s="159">
        <f>'[2]Szenario 2'!$F24</f>
        <v>16</v>
      </c>
      <c r="K24" s="160">
        <f>'[2]Szenario 3'!$F24</f>
        <v>25</v>
      </c>
      <c r="L24" s="139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1426.1420188</v>
      </c>
      <c r="Q24" s="139"/>
      <c r="R24" s="28">
        <f t="shared" si="2"/>
        <v>1</v>
      </c>
      <c r="S24" s="33">
        <f t="shared" si="3"/>
        <v>1</v>
      </c>
      <c r="T24" s="139"/>
      <c r="U24" s="39">
        <f t="shared" si="4"/>
        <v>0.11935076126170094</v>
      </c>
      <c r="V24" s="33">
        <f t="shared" si="5"/>
        <v>2.6666666778053742E-3</v>
      </c>
      <c r="W24" s="139"/>
      <c r="X24" s="78">
        <f t="shared" si="13"/>
        <v>10100</v>
      </c>
      <c r="Y24" s="41">
        <f t="shared" si="7"/>
        <v>18847447.464074973</v>
      </c>
      <c r="Z24" s="41">
        <f t="shared" si="8"/>
        <v>286401.63884234405</v>
      </c>
      <c r="AA24" s="41">
        <f t="shared" si="9"/>
        <v>15306.089989668466</v>
      </c>
      <c r="AB24" s="42">
        <f t="shared" si="10"/>
        <v>9179.4133913322894</v>
      </c>
      <c r="AD24" s="40">
        <f t="shared" si="11"/>
        <v>19168434.60629832</v>
      </c>
      <c r="AE24" s="118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39"/>
      <c r="I25" s="158">
        <f>'[2]Szenario 1'!$F25</f>
        <v>7</v>
      </c>
      <c r="J25" s="159">
        <f>'[2]Szenario 2'!$F25</f>
        <v>16</v>
      </c>
      <c r="K25" s="160">
        <f>'[2]Szenario 3'!$F25</f>
        <v>25</v>
      </c>
      <c r="L25" s="139"/>
      <c r="M25" s="23">
        <f>'[3]E-Auto'!$E23*(1/100)</f>
        <v>0.35219322580645168</v>
      </c>
      <c r="O25" s="31">
        <f t="shared" si="0"/>
        <v>13826.45</v>
      </c>
      <c r="P25" s="35">
        <f t="shared" si="1"/>
        <v>1438.590633</v>
      </c>
      <c r="Q25" s="139"/>
      <c r="R25" s="28">
        <f t="shared" si="2"/>
        <v>1</v>
      </c>
      <c r="S25" s="33">
        <f t="shared" si="3"/>
        <v>1</v>
      </c>
      <c r="T25" s="139"/>
      <c r="U25" s="39">
        <f t="shared" si="4"/>
        <v>0.11935138086125104</v>
      </c>
      <c r="V25" s="33">
        <f t="shared" si="5"/>
        <v>2.6666666781994092E-3</v>
      </c>
      <c r="W25" s="139"/>
      <c r="X25" s="78">
        <f t="shared" si="13"/>
        <v>10100</v>
      </c>
      <c r="Y25" s="41">
        <f t="shared" si="7"/>
        <v>19012873.333250437</v>
      </c>
      <c r="Z25" s="41">
        <f t="shared" si="8"/>
        <v>288913.66497253993</v>
      </c>
      <c r="AA25" s="41">
        <f t="shared" si="9"/>
        <v>15038.760662048942</v>
      </c>
      <c r="AB25" s="42">
        <f t="shared" si="10"/>
        <v>9259.7673551451444</v>
      </c>
      <c r="AD25" s="40">
        <f t="shared" si="11"/>
        <v>19336185.52624017</v>
      </c>
      <c r="AE25" s="118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39"/>
      <c r="I26" s="158">
        <f>'[2]Szenario 1'!$F26</f>
        <v>7</v>
      </c>
      <c r="J26" s="159">
        <f>'[2]Szenario 2'!$F26</f>
        <v>16</v>
      </c>
      <c r="K26" s="160">
        <f>'[2]Szenario 3'!$F26</f>
        <v>25</v>
      </c>
      <c r="L26" s="139"/>
      <c r="M26" s="23">
        <f>'[3]E-Auto'!$E24*(1/100)</f>
        <v>0.38102516129032266</v>
      </c>
      <c r="O26" s="31">
        <f t="shared" si="0"/>
        <v>13946.68</v>
      </c>
      <c r="P26" s="35">
        <f t="shared" si="1"/>
        <v>1451.0392471999999</v>
      </c>
      <c r="Q26" s="139"/>
      <c r="R26" s="28">
        <f t="shared" si="2"/>
        <v>1</v>
      </c>
      <c r="S26" s="33">
        <f t="shared" si="3"/>
        <v>1</v>
      </c>
      <c r="T26" s="139"/>
      <c r="U26" s="39">
        <f t="shared" si="4"/>
        <v>0.11935201683683624</v>
      </c>
      <c r="V26" s="33">
        <f t="shared" si="5"/>
        <v>2.6666666786038075E-3</v>
      </c>
      <c r="W26" s="139"/>
      <c r="X26" s="78">
        <f t="shared" si="13"/>
        <v>10100</v>
      </c>
      <c r="Y26" s="41">
        <f t="shared" si="7"/>
        <v>19178303.544110138</v>
      </c>
      <c r="Z26" s="41">
        <f t="shared" si="8"/>
        <v>291425.69110273599</v>
      </c>
      <c r="AA26" s="41">
        <f t="shared" si="9"/>
        <v>14764.447103561646</v>
      </c>
      <c r="AB26" s="42">
        <f t="shared" si="10"/>
        <v>9340.1213189579994</v>
      </c>
      <c r="AD26" s="40">
        <f t="shared" si="11"/>
        <v>19503933.803635392</v>
      </c>
      <c r="AE26" s="118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39"/>
      <c r="I27" s="158">
        <f>'[2]Szenario 1'!$F27</f>
        <v>7</v>
      </c>
      <c r="J27" s="159">
        <f>'[2]Szenario 2'!$F27</f>
        <v>16</v>
      </c>
      <c r="K27" s="160">
        <f>'[2]Szenario 3'!$F27</f>
        <v>25</v>
      </c>
      <c r="L27" s="139"/>
      <c r="M27" s="23">
        <f>'[3]E-Auto'!$E25*(1/100)</f>
        <v>0.40985709677419369</v>
      </c>
      <c r="O27" s="31">
        <f t="shared" si="0"/>
        <v>14066.91</v>
      </c>
      <c r="P27" s="35">
        <f t="shared" si="1"/>
        <v>1463.4878613999999</v>
      </c>
      <c r="Q27" s="139"/>
      <c r="R27" s="28">
        <f t="shared" si="2"/>
        <v>1</v>
      </c>
      <c r="S27" s="33">
        <f t="shared" si="3"/>
        <v>1</v>
      </c>
      <c r="T27" s="139"/>
      <c r="U27" s="39">
        <f t="shared" si="4"/>
        <v>0.11935266947449183</v>
      </c>
      <c r="V27" s="33">
        <f t="shared" si="5"/>
        <v>2.666666679018749E-3</v>
      </c>
      <c r="W27" s="139"/>
      <c r="X27" s="78">
        <f t="shared" si="13"/>
        <v>10100</v>
      </c>
      <c r="Y27" s="41">
        <f t="shared" si="7"/>
        <v>19343738.210900251</v>
      </c>
      <c r="Z27" s="41">
        <f t="shared" si="8"/>
        <v>293937.71723293205</v>
      </c>
      <c r="AA27" s="41">
        <f t="shared" si="9"/>
        <v>14483.14931420657</v>
      </c>
      <c r="AB27" s="42">
        <f t="shared" si="10"/>
        <v>9420.475282770858</v>
      </c>
      <c r="AD27" s="40">
        <f t="shared" si="11"/>
        <v>19671679.552730158</v>
      </c>
      <c r="AE27" s="11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39"/>
      <c r="I28" s="158">
        <f>'[2]Szenario 1'!$F28</f>
        <v>7</v>
      </c>
      <c r="J28" s="159">
        <f>'[2]Szenario 2'!$F28</f>
        <v>16</v>
      </c>
      <c r="K28" s="160">
        <f>'[2]Szenario 3'!$F28</f>
        <v>25</v>
      </c>
      <c r="L28" s="139"/>
      <c r="M28" s="23">
        <f>'[3]E-Auto'!$E26*(1/100)</f>
        <v>0.43868903225806466</v>
      </c>
      <c r="O28" s="31">
        <f t="shared" si="0"/>
        <v>14187.14</v>
      </c>
      <c r="P28" s="35">
        <f t="shared" si="1"/>
        <v>1475.9364755999998</v>
      </c>
      <c r="Q28" s="139"/>
      <c r="R28" s="28">
        <f t="shared" si="2"/>
        <v>1</v>
      </c>
      <c r="S28" s="33">
        <f t="shared" si="3"/>
        <v>1</v>
      </c>
      <c r="T28" s="139"/>
      <c r="U28" s="39">
        <f t="shared" si="4"/>
        <v>0.11935333906272956</v>
      </c>
      <c r="V28" s="33">
        <f t="shared" si="5"/>
        <v>2.6666666794444159E-3</v>
      </c>
      <c r="W28" s="139"/>
      <c r="X28" s="78">
        <f t="shared" si="13"/>
        <v>10100</v>
      </c>
      <c r="Y28" s="41">
        <f t="shared" si="7"/>
        <v>19509177.449853759</v>
      </c>
      <c r="Z28" s="41">
        <f t="shared" si="8"/>
        <v>296449.74336312799</v>
      </c>
      <c r="AA28" s="41">
        <f t="shared" si="9"/>
        <v>14194.867293983709</v>
      </c>
      <c r="AB28" s="42">
        <f t="shared" si="10"/>
        <v>9500.829246583713</v>
      </c>
      <c r="AD28" s="40">
        <f t="shared" si="11"/>
        <v>19839422.889757454</v>
      </c>
      <c r="AE28" s="11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39"/>
      <c r="I29" s="158">
        <f>'[2]Szenario 1'!$F29</f>
        <v>7</v>
      </c>
      <c r="J29" s="159">
        <f>'[2]Szenario 2'!$F29</f>
        <v>16</v>
      </c>
      <c r="K29" s="160">
        <f>'[2]Szenario 3'!$F29</f>
        <v>25</v>
      </c>
      <c r="L29" s="139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1488.3850897999998</v>
      </c>
      <c r="Q29" s="139"/>
      <c r="R29" s="28">
        <f t="shared" si="2"/>
        <v>1</v>
      </c>
      <c r="S29" s="33">
        <f t="shared" si="3"/>
        <v>1</v>
      </c>
      <c r="T29" s="139"/>
      <c r="U29" s="39">
        <f t="shared" si="4"/>
        <v>0.1193540258925377</v>
      </c>
      <c r="V29" s="33">
        <f t="shared" si="5"/>
        <v>2.6666666798809903E-3</v>
      </c>
      <c r="W29" s="139"/>
      <c r="X29" s="78">
        <f t="shared" si="13"/>
        <v>10100</v>
      </c>
      <c r="Y29" s="41">
        <f t="shared" si="7"/>
        <v>19674621.3792076</v>
      </c>
      <c r="Z29" s="41">
        <f t="shared" si="8"/>
        <v>298961.76949332398</v>
      </c>
      <c r="AA29" s="41">
        <f t="shared" si="9"/>
        <v>13899.601042893073</v>
      </c>
      <c r="AB29" s="42">
        <f t="shared" si="10"/>
        <v>9581.1832103965698</v>
      </c>
      <c r="AD29" s="40">
        <f t="shared" si="11"/>
        <v>20007163.932954211</v>
      </c>
      <c r="AE29" s="11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39"/>
      <c r="I30" s="158">
        <f>'[2]Szenario 1'!$F30</f>
        <v>7</v>
      </c>
      <c r="J30" s="159">
        <f>'[2]Szenario 2'!$F30</f>
        <v>16</v>
      </c>
      <c r="K30" s="160">
        <f>'[2]Szenario 3'!$F30</f>
        <v>25</v>
      </c>
      <c r="L30" s="139"/>
      <c r="M30" s="23">
        <f>'[3]E-Auto'!$E28*(1/100)</f>
        <v>0.49635290322580661</v>
      </c>
      <c r="O30" s="31">
        <f t="shared" si="0"/>
        <v>14427.6</v>
      </c>
      <c r="P30" s="35">
        <f t="shared" si="1"/>
        <v>1500.8337039999999</v>
      </c>
      <c r="Q30" s="139"/>
      <c r="R30" s="28">
        <f t="shared" si="2"/>
        <v>1</v>
      </c>
      <c r="S30" s="33">
        <f t="shared" si="3"/>
        <v>1</v>
      </c>
      <c r="T30" s="139"/>
      <c r="U30" s="39">
        <f t="shared" si="4"/>
        <v>0.119354730257381</v>
      </c>
      <c r="V30" s="33">
        <f t="shared" si="5"/>
        <v>2.6666666803286578E-3</v>
      </c>
      <c r="W30" s="139"/>
      <c r="X30" s="78">
        <f t="shared" si="13"/>
        <v>10100</v>
      </c>
      <c r="Y30" s="41">
        <f t="shared" si="7"/>
        <v>19840070.119219776</v>
      </c>
      <c r="Z30" s="41">
        <f t="shared" si="8"/>
        <v>301473.79562352004</v>
      </c>
      <c r="AA30" s="41">
        <f t="shared" si="9"/>
        <v>13597.350560934658</v>
      </c>
      <c r="AB30" s="42">
        <f t="shared" si="10"/>
        <v>9661.5371742094248</v>
      </c>
      <c r="AD30" s="40">
        <f t="shared" si="11"/>
        <v>20174902.802578438</v>
      </c>
      <c r="AE30" s="11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39"/>
      <c r="I31" s="158">
        <f>'[2]Szenario 1'!$F31</f>
        <v>7</v>
      </c>
      <c r="J31" s="159">
        <f>'[2]Szenario 2'!$F31</f>
        <v>16</v>
      </c>
      <c r="K31" s="160">
        <f>'[2]Szenario 3'!$F31</f>
        <v>25</v>
      </c>
      <c r="L31" s="139"/>
      <c r="M31" s="23">
        <f>'[3]E-Auto'!$E29*(1/100)</f>
        <v>0.52518483870967758</v>
      </c>
      <c r="O31" s="31">
        <f t="shared" si="0"/>
        <v>14547.83</v>
      </c>
      <c r="P31" s="35">
        <f t="shared" si="1"/>
        <v>1513.2823182</v>
      </c>
      <c r="Q31" s="139"/>
      <c r="R31" s="28">
        <f t="shared" si="2"/>
        <v>1</v>
      </c>
      <c r="S31" s="33">
        <f t="shared" si="3"/>
        <v>1</v>
      </c>
      <c r="T31" s="139"/>
      <c r="U31" s="39">
        <f t="shared" si="4"/>
        <v>0.11935545245320071</v>
      </c>
      <c r="V31" s="33">
        <f t="shared" si="5"/>
        <v>2.6666666807876041E-3</v>
      </c>
      <c r="W31" s="139"/>
      <c r="X31" s="78">
        <f t="shared" si="13"/>
        <v>10100</v>
      </c>
      <c r="Y31" s="41">
        <f t="shared" si="7"/>
        <v>20005523.792186476</v>
      </c>
      <c r="Z31" s="41">
        <f t="shared" si="8"/>
        <v>303985.82175371598</v>
      </c>
      <c r="AA31" s="41">
        <f t="shared" si="9"/>
        <v>13288.11584810846</v>
      </c>
      <c r="AB31" s="42">
        <f t="shared" si="10"/>
        <v>9741.8911380222817</v>
      </c>
      <c r="AD31" s="40">
        <f t="shared" si="11"/>
        <v>20342639.620926321</v>
      </c>
      <c r="AE31" s="11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39"/>
      <c r="I32" s="158">
        <f>'[2]Szenario 1'!$F32</f>
        <v>7</v>
      </c>
      <c r="J32" s="159">
        <f>'[2]Szenario 2'!$F32</f>
        <v>16</v>
      </c>
      <c r="K32" s="160">
        <f>'[2]Szenario 3'!$F32</f>
        <v>25</v>
      </c>
      <c r="L32" s="139"/>
      <c r="M32" s="23">
        <f>'[3]E-Auto'!$E30*(1/100)</f>
        <v>0.55401677419354856</v>
      </c>
      <c r="O32" s="31">
        <f t="shared" si="0"/>
        <v>14668.06</v>
      </c>
      <c r="P32" s="35">
        <f t="shared" si="1"/>
        <v>1525.7309323999998</v>
      </c>
      <c r="Q32" s="139"/>
      <c r="R32" s="28">
        <f t="shared" si="2"/>
        <v>1</v>
      </c>
      <c r="S32" s="33">
        <f t="shared" si="3"/>
        <v>1</v>
      </c>
      <c r="T32" s="139"/>
      <c r="U32" s="39">
        <f t="shared" si="4"/>
        <v>0.11935619277841458</v>
      </c>
      <c r="V32" s="33">
        <f t="shared" si="5"/>
        <v>2.6666666812580177E-3</v>
      </c>
      <c r="W32" s="139"/>
      <c r="X32" s="78">
        <f t="shared" si="13"/>
        <v>10100</v>
      </c>
      <c r="Y32" s="41">
        <f t="shared" si="7"/>
        <v>20170982.522459235</v>
      </c>
      <c r="Z32" s="41">
        <f t="shared" si="8"/>
        <v>306497.84788391198</v>
      </c>
      <c r="AA32" s="41">
        <f t="shared" si="9"/>
        <v>12971.896904414485</v>
      </c>
      <c r="AB32" s="42">
        <f t="shared" si="10"/>
        <v>9822.2451018351367</v>
      </c>
      <c r="AD32" s="40">
        <f t="shared" si="11"/>
        <v>20510374.512349397</v>
      </c>
      <c r="AE32" s="11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39"/>
      <c r="I33" s="158">
        <f>'[2]Szenario 1'!$F33</f>
        <v>7</v>
      </c>
      <c r="J33" s="159">
        <f>'[2]Szenario 2'!$F33</f>
        <v>16</v>
      </c>
      <c r="K33" s="160">
        <f>'[2]Szenario 3'!$F33</f>
        <v>25</v>
      </c>
      <c r="L33" s="139"/>
      <c r="M33" s="23">
        <f>'[3]E-Auto'!$E31*(1/100)</f>
        <v>0.58284870967741953</v>
      </c>
      <c r="O33" s="31">
        <f t="shared" si="0"/>
        <v>14788.29</v>
      </c>
      <c r="P33" s="35">
        <f t="shared" si="1"/>
        <v>1538.1795466000001</v>
      </c>
      <c r="Q33" s="139"/>
      <c r="R33" s="28">
        <f t="shared" si="2"/>
        <v>1</v>
      </c>
      <c r="S33" s="33">
        <f t="shared" si="3"/>
        <v>1</v>
      </c>
      <c r="T33" s="139"/>
      <c r="U33" s="39">
        <f t="shared" si="4"/>
        <v>0.11935695153391687</v>
      </c>
      <c r="V33" s="33">
        <f t="shared" si="5"/>
        <v>2.6666666817400878E-3</v>
      </c>
      <c r="W33" s="139"/>
      <c r="X33" s="78">
        <f t="shared" si="13"/>
        <v>10100</v>
      </c>
      <c r="Y33" s="41">
        <f t="shared" si="7"/>
        <v>20336446.43646203</v>
      </c>
      <c r="Z33" s="41">
        <f t="shared" si="8"/>
        <v>309009.87401410798</v>
      </c>
      <c r="AA33" s="41">
        <f t="shared" si="9"/>
        <v>12648.693729852734</v>
      </c>
      <c r="AB33" s="42">
        <f t="shared" si="10"/>
        <v>9902.5990656479953</v>
      </c>
      <c r="AD33" s="40">
        <f t="shared" si="11"/>
        <v>20678107.603271637</v>
      </c>
      <c r="AE33" s="118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39"/>
      <c r="I34" s="158">
        <f>'[2]Szenario 1'!$F34</f>
        <v>7</v>
      </c>
      <c r="J34" s="159">
        <f>'[2]Szenario 2'!$F34</f>
        <v>16</v>
      </c>
      <c r="K34" s="160">
        <f>'[2]Szenario 3'!$F34</f>
        <v>25</v>
      </c>
      <c r="L34" s="139"/>
      <c r="M34" s="23">
        <f>'[3]E-Auto'!$E32*(1/100)</f>
        <v>0.6116806451612905</v>
      </c>
      <c r="O34" s="31">
        <f t="shared" si="0"/>
        <v>14908.52</v>
      </c>
      <c r="P34" s="35">
        <f t="shared" si="1"/>
        <v>1550.6281607999999</v>
      </c>
      <c r="Q34" s="139"/>
      <c r="R34" s="28">
        <f t="shared" si="2"/>
        <v>1</v>
      </c>
      <c r="S34" s="33">
        <f t="shared" si="3"/>
        <v>1</v>
      </c>
      <c r="T34" s="139"/>
      <c r="U34" s="39">
        <f t="shared" si="4"/>
        <v>0.1193577290230783</v>
      </c>
      <c r="V34" s="33">
        <f t="shared" si="5"/>
        <v>2.6666666822340048E-3</v>
      </c>
      <c r="W34" s="139"/>
      <c r="X34" s="78">
        <f t="shared" si="13"/>
        <v>10100</v>
      </c>
      <c r="Y34" s="41">
        <f t="shared" si="7"/>
        <v>20501915.662708424</v>
      </c>
      <c r="Z34" s="41">
        <f t="shared" si="8"/>
        <v>311521.90014430397</v>
      </c>
      <c r="AA34" s="41">
        <f t="shared" si="9"/>
        <v>12318.506324423201</v>
      </c>
      <c r="AB34" s="42">
        <f t="shared" si="10"/>
        <v>9982.9530294608503</v>
      </c>
      <c r="AD34" s="40">
        <f t="shared" si="11"/>
        <v>20845839.022206612</v>
      </c>
      <c r="AE34" s="11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39"/>
      <c r="I35" s="158">
        <f>'[2]Szenario 1'!$F35</f>
        <v>7</v>
      </c>
      <c r="J35" s="159">
        <f>'[2]Szenario 2'!$F35</f>
        <v>16</v>
      </c>
      <c r="K35" s="160">
        <f>'[2]Szenario 3'!$F35</f>
        <v>25</v>
      </c>
      <c r="L35" s="139"/>
      <c r="M35" s="23">
        <f>'[3]E-Auto'!$E33*(1/100)</f>
        <v>0.64051258064516148</v>
      </c>
      <c r="O35" s="31">
        <f t="shared" si="0"/>
        <v>15028.75</v>
      </c>
      <c r="P35" s="35">
        <f t="shared" si="1"/>
        <v>1563.076775</v>
      </c>
      <c r="Q35" s="139"/>
      <c r="R35" s="28">
        <f t="shared" si="2"/>
        <v>1</v>
      </c>
      <c r="S35" s="33">
        <f t="shared" si="3"/>
        <v>1</v>
      </c>
      <c r="T35" s="139"/>
      <c r="U35" s="39">
        <f t="shared" si="4"/>
        <v>0.11935852555174611</v>
      </c>
      <c r="V35" s="33">
        <f t="shared" si="5"/>
        <v>2.666666682739962E-3</v>
      </c>
      <c r="W35" s="139"/>
      <c r="X35" s="78">
        <f t="shared" si="13"/>
        <v>10100</v>
      </c>
      <c r="Y35" s="41">
        <f t="shared" si="7"/>
        <v>20667390.331818685</v>
      </c>
      <c r="Z35" s="41">
        <f t="shared" si="8"/>
        <v>314033.92627449997</v>
      </c>
      <c r="AA35" s="41">
        <f t="shared" si="9"/>
        <v>11981.334688125886</v>
      </c>
      <c r="AB35" s="42">
        <f t="shared" si="10"/>
        <v>10063.306993273707</v>
      </c>
      <c r="AD35" s="40">
        <f t="shared" si="11"/>
        <v>21013568.899774585</v>
      </c>
      <c r="AE35" s="11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39"/>
      <c r="I36" s="158">
        <f>'[2]Szenario 1'!$F36</f>
        <v>7</v>
      </c>
      <c r="J36" s="159">
        <f>'[2]Szenario 2'!$F36</f>
        <v>16</v>
      </c>
      <c r="K36" s="160">
        <f>'[2]Szenario 3'!$F36</f>
        <v>25</v>
      </c>
      <c r="L36" s="139"/>
      <c r="M36" s="23">
        <f>'[3]E-Auto'!$E34*(1/100)</f>
        <v>0.66934451612903245</v>
      </c>
      <c r="O36" s="31">
        <f t="shared" si="0"/>
        <v>15148.98</v>
      </c>
      <c r="P36" s="35">
        <f t="shared" si="1"/>
        <v>1575.5253891999998</v>
      </c>
      <c r="Q36" s="139"/>
      <c r="R36" s="28">
        <f t="shared" si="2"/>
        <v>1</v>
      </c>
      <c r="S36" s="33">
        <f t="shared" si="3"/>
        <v>1</v>
      </c>
      <c r="T36" s="139"/>
      <c r="U36" s="39">
        <f t="shared" si="4"/>
        <v>0.11935934142824405</v>
      </c>
      <c r="V36" s="33">
        <f t="shared" si="5"/>
        <v>2.6666666832581539E-3</v>
      </c>
      <c r="W36" s="139"/>
      <c r="X36" s="78">
        <f t="shared" si="13"/>
        <v>10100</v>
      </c>
      <c r="Y36" s="41">
        <f t="shared" si="7"/>
        <v>20832870.576536931</v>
      </c>
      <c r="Z36" s="41">
        <f t="shared" si="8"/>
        <v>316545.95240469597</v>
      </c>
      <c r="AA36" s="41">
        <f t="shared" si="9"/>
        <v>11637.178820960793</v>
      </c>
      <c r="AB36" s="42">
        <f t="shared" si="10"/>
        <v>10143.660957086564</v>
      </c>
      <c r="AD36" s="40">
        <f t="shared" si="11"/>
        <v>21181297.368719675</v>
      </c>
      <c r="AE36" s="11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39"/>
      <c r="I37" s="158">
        <f>'[2]Szenario 1'!$F37</f>
        <v>7</v>
      </c>
      <c r="J37" s="159">
        <f>'[2]Szenario 2'!$F37</f>
        <v>16</v>
      </c>
      <c r="K37" s="160">
        <f>'[2]Szenario 3'!$F37</f>
        <v>25</v>
      </c>
      <c r="L37" s="139"/>
      <c r="M37" s="23">
        <f>'[3]E-Auto'!$E35*(1/100)</f>
        <v>0.69817645161290343</v>
      </c>
      <c r="O37" s="31">
        <f t="shared" si="0"/>
        <v>15269.21</v>
      </c>
      <c r="P37" s="35">
        <f t="shared" si="1"/>
        <v>1587.9740033999999</v>
      </c>
      <c r="Q37" s="139"/>
      <c r="R37" s="28">
        <f t="shared" si="2"/>
        <v>1</v>
      </c>
      <c r="S37" s="33">
        <f t="shared" si="3"/>
        <v>1</v>
      </c>
      <c r="T37" s="139"/>
      <c r="U37" s="39">
        <f t="shared" si="4"/>
        <v>0.11936017696337231</v>
      </c>
      <c r="V37" s="33">
        <f t="shared" si="5"/>
        <v>2.6666666837887754E-3</v>
      </c>
      <c r="W37" s="139"/>
      <c r="X37" s="78">
        <f t="shared" si="13"/>
        <v>10100</v>
      </c>
      <c r="Y37" s="41">
        <f t="shared" si="7"/>
        <v>20998356.531748232</v>
      </c>
      <c r="Z37" s="41">
        <f t="shared" si="8"/>
        <v>319057.97853489191</v>
      </c>
      <c r="AA37" s="41">
        <f t="shared" si="9"/>
        <v>11286.038722927919</v>
      </c>
      <c r="AB37" s="42">
        <f t="shared" si="10"/>
        <v>10224.014920899419</v>
      </c>
      <c r="AD37" s="40">
        <f t="shared" si="11"/>
        <v>21349024.56392695</v>
      </c>
      <c r="AE37" s="11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39"/>
      <c r="I38" s="158">
        <f>'[2]Szenario 1'!$F38</f>
        <v>7</v>
      </c>
      <c r="J38" s="159">
        <f>'[2]Szenario 2'!$F38</f>
        <v>16</v>
      </c>
      <c r="K38" s="160">
        <f>'[2]Szenario 3'!$F38</f>
        <v>25</v>
      </c>
      <c r="L38" s="139"/>
      <c r="M38" s="23">
        <f>'[3]E-Auto'!$E36*(1/100)</f>
        <v>0.7270083870967744</v>
      </c>
      <c r="O38" s="31">
        <f t="shared" si="0"/>
        <v>15389.44</v>
      </c>
      <c r="P38" s="35">
        <f t="shared" si="1"/>
        <v>1600.4226176</v>
      </c>
      <c r="Q38" s="139"/>
      <c r="R38" s="28">
        <f t="shared" si="2"/>
        <v>1</v>
      </c>
      <c r="S38" s="33">
        <f t="shared" si="3"/>
        <v>1</v>
      </c>
      <c r="T38" s="139"/>
      <c r="U38" s="39">
        <f t="shared" si="4"/>
        <v>0.11936103247040766</v>
      </c>
      <c r="V38" s="33">
        <f t="shared" si="5"/>
        <v>2.6666666843320236E-3</v>
      </c>
      <c r="W38" s="139"/>
      <c r="X38" s="78">
        <f t="shared" si="13"/>
        <v>10100</v>
      </c>
      <c r="Y38" s="41">
        <f t="shared" si="7"/>
        <v>21163848.334495757</v>
      </c>
      <c r="Z38" s="41">
        <f t="shared" si="8"/>
        <v>321570.00466508802</v>
      </c>
      <c r="AA38" s="41">
        <f t="shared" si="9"/>
        <v>10927.914394027272</v>
      </c>
      <c r="AB38" s="42">
        <f t="shared" si="10"/>
        <v>10304.368884712278</v>
      </c>
      <c r="AD38" s="40">
        <f t="shared" si="11"/>
        <v>21516750.622439586</v>
      </c>
      <c r="AE38" s="11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39"/>
      <c r="I39" s="158">
        <f>'[2]Szenario 1'!$F39</f>
        <v>7</v>
      </c>
      <c r="J39" s="159">
        <f>'[2]Szenario 2'!$F39</f>
        <v>16</v>
      </c>
      <c r="K39" s="160">
        <f>'[2]Szenario 3'!$F39</f>
        <v>25</v>
      </c>
      <c r="L39" s="139"/>
      <c r="M39" s="23">
        <f>'[3]E-Auto'!$E37*(1/100)</f>
        <v>0.75584032258064537</v>
      </c>
      <c r="O39" s="31">
        <f t="shared" si="0"/>
        <v>15509.67</v>
      </c>
      <c r="P39" s="35">
        <f t="shared" si="1"/>
        <v>1612.8712317999998</v>
      </c>
      <c r="Q39" s="139"/>
      <c r="R39" s="28">
        <f t="shared" si="2"/>
        <v>1</v>
      </c>
      <c r="S39" s="33">
        <f t="shared" si="3"/>
        <v>1</v>
      </c>
      <c r="T39" s="139"/>
      <c r="U39" s="39">
        <f t="shared" si="4"/>
        <v>0.11936190826510329</v>
      </c>
      <c r="V39" s="33">
        <f t="shared" si="5"/>
        <v>2.6666666848880975E-3</v>
      </c>
      <c r="W39" s="139"/>
      <c r="X39" s="78">
        <f t="shared" si="13"/>
        <v>10100</v>
      </c>
      <c r="Y39" s="41">
        <f t="shared" si="7"/>
        <v>21329346.123997882</v>
      </c>
      <c r="Z39" s="41">
        <f t="shared" si="8"/>
        <v>324082.03079528402</v>
      </c>
      <c r="AA39" s="41">
        <f t="shared" si="9"/>
        <v>10562.805834258839</v>
      </c>
      <c r="AB39" s="42">
        <f t="shared" si="10"/>
        <v>10384.722848525133</v>
      </c>
      <c r="AD39" s="40">
        <f t="shared" si="11"/>
        <v>21684475.683475949</v>
      </c>
      <c r="AE39" s="11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39"/>
      <c r="I40" s="158">
        <f>'[2]Szenario 1'!$F40</f>
        <v>7</v>
      </c>
      <c r="J40" s="159">
        <f>'[2]Szenario 2'!$F40</f>
        <v>16</v>
      </c>
      <c r="K40" s="160">
        <f>'[2]Szenario 3'!$F40</f>
        <v>25</v>
      </c>
      <c r="L40" s="139"/>
      <c r="M40" s="23">
        <f>'[3]E-Auto'!$E38*(1/100)</f>
        <v>0.78467225806451635</v>
      </c>
      <c r="O40" s="31">
        <f t="shared" si="0"/>
        <v>15629.9</v>
      </c>
      <c r="P40" s="35">
        <f t="shared" si="1"/>
        <v>1625.3198459999999</v>
      </c>
      <c r="Q40" s="139"/>
      <c r="R40" s="28">
        <f t="shared" si="2"/>
        <v>1</v>
      </c>
      <c r="S40" s="33">
        <f t="shared" si="3"/>
        <v>1</v>
      </c>
      <c r="T40" s="139"/>
      <c r="U40" s="39">
        <f t="shared" si="4"/>
        <v>0.11936280466568891</v>
      </c>
      <c r="V40" s="33">
        <f t="shared" si="5"/>
        <v>2.6666666854571978E-3</v>
      </c>
      <c r="W40" s="139"/>
      <c r="X40" s="78">
        <f t="shared" si="13"/>
        <v>10100</v>
      </c>
      <c r="Y40" s="41">
        <f t="shared" si="7"/>
        <v>21494850.041665349</v>
      </c>
      <c r="Z40" s="41">
        <f t="shared" si="8"/>
        <v>326594.05692547996</v>
      </c>
      <c r="AA40" s="41">
        <f t="shared" si="9"/>
        <v>10190.713043622629</v>
      </c>
      <c r="AB40" s="42">
        <f t="shared" si="10"/>
        <v>10465.076812337988</v>
      </c>
      <c r="AD40" s="40">
        <f t="shared" si="11"/>
        <v>21852199.888446789</v>
      </c>
      <c r="AE40" s="11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39"/>
      <c r="I41" s="158">
        <f>'[2]Szenario 1'!$F41</f>
        <v>7</v>
      </c>
      <c r="J41" s="159">
        <f>'[2]Szenario 2'!$F41</f>
        <v>16</v>
      </c>
      <c r="K41" s="160">
        <f>'[2]Szenario 3'!$F41</f>
        <v>25</v>
      </c>
      <c r="L41" s="139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1637.7684601999999</v>
      </c>
      <c r="Q41" s="139"/>
      <c r="R41" s="28">
        <f t="shared" si="2"/>
        <v>1</v>
      </c>
      <c r="S41" s="33">
        <f t="shared" si="3"/>
        <v>1</v>
      </c>
      <c r="T41" s="139"/>
      <c r="U41" s="39">
        <f t="shared" si="4"/>
        <v>0.11936372199287076</v>
      </c>
      <c r="V41" s="33">
        <f t="shared" si="5"/>
        <v>2.6666666860395254E-3</v>
      </c>
      <c r="W41" s="139"/>
      <c r="X41" s="78">
        <f t="shared" si="13"/>
        <v>10100</v>
      </c>
      <c r="Y41" s="41">
        <f t="shared" si="7"/>
        <v>21660360.231118377</v>
      </c>
      <c r="Z41" s="41">
        <f t="shared" si="8"/>
        <v>329106.08305567602</v>
      </c>
      <c r="AA41" s="41">
        <f t="shared" si="9"/>
        <v>9811.6360221186405</v>
      </c>
      <c r="AB41" s="42">
        <f t="shared" si="10"/>
        <v>10545.430776150846</v>
      </c>
      <c r="AD41" s="40">
        <f t="shared" si="11"/>
        <v>22019923.380972318</v>
      </c>
      <c r="AE41" s="11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39"/>
      <c r="I42" s="158">
        <f>'[2]Szenario 1'!$F42</f>
        <v>7</v>
      </c>
      <c r="J42" s="159">
        <f>'[2]Szenario 2'!$F42</f>
        <v>16</v>
      </c>
      <c r="K42" s="160">
        <f>'[2]Szenario 3'!$F42</f>
        <v>25</v>
      </c>
      <c r="L42" s="139"/>
      <c r="M42" s="23">
        <f>'[3]E-Auto'!$E40*(1/100)</f>
        <v>0.8423361290322583</v>
      </c>
      <c r="O42" s="31">
        <f t="shared" si="0"/>
        <v>15870.36</v>
      </c>
      <c r="P42" s="35">
        <f t="shared" si="1"/>
        <v>1650.2170744</v>
      </c>
      <c r="Q42" s="139"/>
      <c r="R42" s="28">
        <f t="shared" si="2"/>
        <v>1</v>
      </c>
      <c r="S42" s="33">
        <f t="shared" si="3"/>
        <v>1</v>
      </c>
      <c r="T42" s="139"/>
      <c r="U42" s="39">
        <f t="shared" si="4"/>
        <v>0.11936466056983151</v>
      </c>
      <c r="V42" s="33">
        <f t="shared" si="5"/>
        <v>2.666666686635284E-3</v>
      </c>
      <c r="W42" s="139"/>
      <c r="X42" s="78">
        <f t="shared" si="13"/>
        <v>10100</v>
      </c>
      <c r="Y42" s="41">
        <f t="shared" si="7"/>
        <v>21825876.838203769</v>
      </c>
      <c r="Z42" s="41">
        <f t="shared" si="8"/>
        <v>331618.10918587202</v>
      </c>
      <c r="AA42" s="41">
        <f t="shared" si="9"/>
        <v>9425.5747697468723</v>
      </c>
      <c r="AB42" s="42">
        <f t="shared" si="10"/>
        <v>10625.784739963703</v>
      </c>
      <c r="AD42" s="40">
        <f t="shared" si="11"/>
        <v>22187646.30689935</v>
      </c>
      <c r="AE42" s="11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39"/>
      <c r="I43" s="158">
        <f>'[2]Szenario 1'!$F43</f>
        <v>7</v>
      </c>
      <c r="J43" s="159">
        <f>'[2]Szenario 2'!$F43</f>
        <v>16</v>
      </c>
      <c r="K43" s="160">
        <f>'[2]Szenario 3'!$F43</f>
        <v>25</v>
      </c>
      <c r="L43" s="139"/>
      <c r="M43" s="23">
        <f>'[3]E-Auto'!$E41*(1/100)</f>
        <v>0.87116806451612927</v>
      </c>
      <c r="O43" s="31">
        <f t="shared" si="0"/>
        <v>15990.59</v>
      </c>
      <c r="P43" s="35">
        <f t="shared" si="1"/>
        <v>1662.6656885999998</v>
      </c>
      <c r="Q43" s="139"/>
      <c r="R43" s="28">
        <f t="shared" si="2"/>
        <v>1</v>
      </c>
      <c r="S43" s="33">
        <f t="shared" si="3"/>
        <v>1</v>
      </c>
      <c r="T43" s="139"/>
      <c r="U43" s="39">
        <f t="shared" si="4"/>
        <v>0.11936562072223041</v>
      </c>
      <c r="V43" s="33">
        <f t="shared" si="5"/>
        <v>2.6666666872446794E-3</v>
      </c>
      <c r="W43" s="139"/>
      <c r="X43" s="78">
        <f t="shared" si="13"/>
        <v>10100</v>
      </c>
      <c r="Y43" s="41">
        <f t="shared" si="7"/>
        <v>21991400.011012077</v>
      </c>
      <c r="Z43" s="41">
        <f t="shared" si="8"/>
        <v>334130.13531606796</v>
      </c>
      <c r="AA43" s="41">
        <f t="shared" si="9"/>
        <v>9032.5292865073243</v>
      </c>
      <c r="AB43" s="42">
        <f t="shared" si="10"/>
        <v>10706.13870377656</v>
      </c>
      <c r="AD43" s="40">
        <f t="shared" si="11"/>
        <v>22355368.81431843</v>
      </c>
      <c r="AE43" s="11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39"/>
      <c r="I44" s="158">
        <f>'[2]Szenario 1'!$F44</f>
        <v>7</v>
      </c>
      <c r="J44" s="159">
        <f>'[2]Szenario 2'!$F44</f>
        <v>16</v>
      </c>
      <c r="K44" s="160">
        <f>'[2]Szenario 3'!$F44</f>
        <v>25</v>
      </c>
      <c r="L44" s="139"/>
      <c r="M44" s="23">
        <f>'[3]E-Auto'!$E42*(1/100)</f>
        <v>0.9</v>
      </c>
      <c r="O44" s="31">
        <f t="shared" si="0"/>
        <v>16110.82</v>
      </c>
      <c r="P44" s="35">
        <f t="shared" si="1"/>
        <v>1675.1143027999999</v>
      </c>
      <c r="Q44" s="139"/>
      <c r="R44" s="28">
        <f t="shared" si="2"/>
        <v>1</v>
      </c>
      <c r="S44" s="33">
        <f t="shared" si="3"/>
        <v>1</v>
      </c>
      <c r="T44" s="139"/>
      <c r="U44" s="39">
        <f t="shared" si="4"/>
        <v>0.11936660277820312</v>
      </c>
      <c r="V44" s="33">
        <f t="shared" si="5"/>
        <v>2.6666666878679178E-3</v>
      </c>
      <c r="W44" s="139"/>
      <c r="X44" s="78">
        <f t="shared" si="13"/>
        <v>10100</v>
      </c>
      <c r="Y44" s="41">
        <f t="shared" si="7"/>
        <v>22156929.899894703</v>
      </c>
      <c r="Z44" s="41">
        <f t="shared" si="8"/>
        <v>336642.16144626401</v>
      </c>
      <c r="AA44" s="41">
        <f t="shared" si="9"/>
        <v>8632.4995724</v>
      </c>
      <c r="AB44" s="42">
        <f t="shared" si="10"/>
        <v>10786.492667589415</v>
      </c>
      <c r="AD44" s="40">
        <f t="shared" si="11"/>
        <v>22523091.053580955</v>
      </c>
      <c r="AE44" s="118"/>
      <c r="AF44" s="83" t="s">
        <v>44</v>
      </c>
      <c r="AG44" s="84"/>
      <c r="AH44" s="85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39"/>
      <c r="I45" s="158">
        <f>'[2]Szenario 1'!$F45</f>
        <v>7</v>
      </c>
      <c r="J45" s="159">
        <f>'[2]Szenario 2'!$F45</f>
        <v>16</v>
      </c>
      <c r="K45" s="160">
        <f>'[2]Szenario 3'!$F45</f>
        <v>25</v>
      </c>
      <c r="L45" s="139"/>
      <c r="M45" s="23">
        <f>'[3]E-Auto'!$E43*(1/100)</f>
        <v>0.928831935483871</v>
      </c>
      <c r="O45" s="31">
        <f t="shared" si="0"/>
        <v>16231.05</v>
      </c>
      <c r="P45" s="35">
        <f t="shared" si="1"/>
        <v>1687.5629169999997</v>
      </c>
      <c r="Q45" s="139"/>
      <c r="R45" s="28">
        <f t="shared" si="2"/>
        <v>1</v>
      </c>
      <c r="S45" s="33">
        <f t="shared" si="3"/>
        <v>1</v>
      </c>
      <c r="T45" s="139"/>
      <c r="U45" s="39">
        <f t="shared" si="4"/>
        <v>0.11936760706836183</v>
      </c>
      <c r="V45" s="33">
        <f t="shared" si="5"/>
        <v>2.6666666885052058E-3</v>
      </c>
      <c r="W45" s="139"/>
      <c r="X45" s="78">
        <f t="shared" si="13"/>
        <v>10100</v>
      </c>
      <c r="Y45" s="41">
        <f t="shared" si="7"/>
        <v>22322466.657481037</v>
      </c>
      <c r="Z45" s="41">
        <f t="shared" si="8"/>
        <v>339154.18757645995</v>
      </c>
      <c r="AA45" s="41">
        <f t="shared" si="9"/>
        <v>8225.4856274248923</v>
      </c>
      <c r="AB45" s="42">
        <f t="shared" si="10"/>
        <v>10866.84663140227</v>
      </c>
      <c r="AD45" s="40">
        <f t="shared" si="11"/>
        <v>22690813.177316327</v>
      </c>
      <c r="AE45" s="11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39"/>
      <c r="I46" s="158">
        <f>'[2]Szenario 1'!$F46</f>
        <v>7</v>
      </c>
      <c r="J46" s="159">
        <f>'[2]Szenario 2'!$F46</f>
        <v>16</v>
      </c>
      <c r="K46" s="160">
        <f>'[2]Szenario 3'!$F46</f>
        <v>25</v>
      </c>
      <c r="L46" s="139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1700.0115311999998</v>
      </c>
      <c r="Q46" s="139"/>
      <c r="R46" s="28">
        <f t="shared" si="2"/>
        <v>1</v>
      </c>
      <c r="S46" s="33">
        <f t="shared" si="3"/>
        <v>1</v>
      </c>
      <c r="T46" s="139"/>
      <c r="U46" s="39">
        <f t="shared" si="4"/>
        <v>0.11936863392579526</v>
      </c>
      <c r="V46" s="33">
        <f t="shared" si="5"/>
        <v>2.6666666891567554E-3</v>
      </c>
      <c r="W46" s="139"/>
      <c r="X46" s="78">
        <f t="shared" si="13"/>
        <v>10100</v>
      </c>
      <c r="Y46" s="41">
        <f t="shared" si="7"/>
        <v>22488010.438695591</v>
      </c>
      <c r="Z46" s="41">
        <f t="shared" si="8"/>
        <v>341666.21370665595</v>
      </c>
      <c r="AA46" s="41">
        <f t="shared" si="9"/>
        <v>7811.4874515820065</v>
      </c>
      <c r="AB46" s="42">
        <f t="shared" si="10"/>
        <v>10947.200595215127</v>
      </c>
      <c r="AD46" s="40">
        <f t="shared" si="11"/>
        <v>22858535.340449046</v>
      </c>
      <c r="AE46" s="11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39"/>
      <c r="I47" s="158">
        <f>'[2]Szenario 1'!$F47</f>
        <v>7</v>
      </c>
      <c r="J47" s="159">
        <f>'[2]Szenario 2'!$F47</f>
        <v>16</v>
      </c>
      <c r="K47" s="160">
        <f>'[2]Szenario 3'!$F47</f>
        <v>25</v>
      </c>
      <c r="L47" s="139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1712.4601454000001</v>
      </c>
      <c r="Q47" s="139"/>
      <c r="R47" s="28">
        <f t="shared" si="2"/>
        <v>1</v>
      </c>
      <c r="S47" s="33">
        <f t="shared" si="3"/>
        <v>1</v>
      </c>
      <c r="T47" s="139"/>
      <c r="U47" s="39">
        <f t="shared" si="4"/>
        <v>0.11936968368606858</v>
      </c>
      <c r="V47" s="33">
        <f t="shared" si="5"/>
        <v>2.666666689822776E-3</v>
      </c>
      <c r="W47" s="139"/>
      <c r="X47" s="78">
        <f t="shared" si="13"/>
        <v>10100</v>
      </c>
      <c r="Y47" s="41">
        <f t="shared" si="7"/>
        <v>22653561.400775112</v>
      </c>
      <c r="Z47" s="41">
        <f t="shared" si="8"/>
        <v>344178.23983685207</v>
      </c>
      <c r="AA47" s="41">
        <f t="shared" si="9"/>
        <v>7390.5050448713428</v>
      </c>
      <c r="AB47" s="42">
        <f t="shared" si="10"/>
        <v>11027.554559027985</v>
      </c>
      <c r="AD47" s="40">
        <f t="shared" ref="AD47:AD54" si="14">SUM(X47:AB47)</f>
        <v>23026257.700215865</v>
      </c>
      <c r="AE47" s="11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39"/>
      <c r="I48" s="158">
        <f>'[2]Szenario 1'!$F48</f>
        <v>7</v>
      </c>
      <c r="J48" s="159">
        <f>'[2]Szenario 2'!$F48</f>
        <v>16</v>
      </c>
      <c r="K48" s="160">
        <f>'[2]Szenario 3'!$F48</f>
        <v>25</v>
      </c>
      <c r="L48" s="139"/>
      <c r="M48" s="23">
        <f>'[3]E-Auto'!$E46*(1/100)</f>
        <v>1</v>
      </c>
      <c r="O48" s="31">
        <f t="shared" si="0"/>
        <v>16591.739999999998</v>
      </c>
      <c r="P48" s="35">
        <f t="shared" si="1"/>
        <v>1724.9087595999997</v>
      </c>
      <c r="Q48" s="139"/>
      <c r="R48" s="28">
        <f t="shared" si="2"/>
        <v>1</v>
      </c>
      <c r="S48" s="33">
        <f t="shared" si="3"/>
        <v>1</v>
      </c>
      <c r="T48" s="139"/>
      <c r="U48" s="39">
        <f t="shared" si="4"/>
        <v>0.11937075668722347</v>
      </c>
      <c r="V48" s="33">
        <f t="shared" si="5"/>
        <v>2.6666666905034806E-3</v>
      </c>
      <c r="W48" s="139"/>
      <c r="X48" s="78">
        <f t="shared" si="13"/>
        <v>10100</v>
      </c>
      <c r="Y48" s="41">
        <f t="shared" si="7"/>
        <v>22819119.703285702</v>
      </c>
      <c r="Z48" s="41">
        <f t="shared" si="8"/>
        <v>346690.26596704795</v>
      </c>
      <c r="AA48" s="41">
        <f t="shared" si="9"/>
        <v>7218.7342391999991</v>
      </c>
      <c r="AB48" s="42">
        <f t="shared" si="10"/>
        <v>11107.90852284084</v>
      </c>
      <c r="AD48" s="40">
        <f t="shared" si="14"/>
        <v>23194236.612014789</v>
      </c>
      <c r="AE48" s="118"/>
      <c r="AF48" s="83" t="s">
        <v>45</v>
      </c>
      <c r="AG48" s="84"/>
      <c r="AH48" s="85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39"/>
      <c r="I49" s="158">
        <f>'[2]Szenario 1'!$F49</f>
        <v>7</v>
      </c>
      <c r="J49" s="159">
        <f>'[2]Szenario 2'!$F49</f>
        <v>16</v>
      </c>
      <c r="K49" s="160">
        <f>'[2]Szenario 3'!$F49</f>
        <v>25</v>
      </c>
      <c r="L49" s="139"/>
      <c r="M49" s="23">
        <f>'[3]E-Auto'!$E47*(1/100)</f>
        <v>1</v>
      </c>
      <c r="O49" s="31">
        <f t="shared" si="0"/>
        <v>16711.97</v>
      </c>
      <c r="P49" s="35">
        <f t="shared" si="1"/>
        <v>1737.3573738</v>
      </c>
      <c r="Q49" s="139"/>
      <c r="R49" s="28">
        <f t="shared" si="2"/>
        <v>1</v>
      </c>
      <c r="S49" s="33">
        <f t="shared" si="3"/>
        <v>1</v>
      </c>
      <c r="T49" s="139"/>
      <c r="U49" s="39">
        <f t="shared" si="4"/>
        <v>0.11937185326977812</v>
      </c>
      <c r="V49" s="33">
        <f t="shared" si="5"/>
        <v>2.6666666911990843E-3</v>
      </c>
      <c r="W49" s="139"/>
      <c r="X49" s="78">
        <f t="shared" si="13"/>
        <v>10100</v>
      </c>
      <c r="Y49" s="41">
        <f t="shared" si="7"/>
        <v>22984685.508140005</v>
      </c>
      <c r="Z49" s="41">
        <f t="shared" si="8"/>
        <v>349202.29209724406</v>
      </c>
      <c r="AA49" s="41">
        <f t="shared" si="9"/>
        <v>7271.0439076000002</v>
      </c>
      <c r="AB49" s="42">
        <f t="shared" si="10"/>
        <v>11188.262486653695</v>
      </c>
      <c r="AD49" s="40">
        <f t="shared" si="14"/>
        <v>23362447.106631506</v>
      </c>
      <c r="AE49" s="11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39"/>
      <c r="I50" s="158">
        <f>'[2]Szenario 1'!$F50</f>
        <v>7</v>
      </c>
      <c r="J50" s="159">
        <f>'[2]Szenario 2'!$F50</f>
        <v>16</v>
      </c>
      <c r="K50" s="160">
        <f>'[2]Szenario 3'!$F50</f>
        <v>25</v>
      </c>
      <c r="L50" s="139"/>
      <c r="M50" s="23">
        <f>'[3]E-Auto'!$E48*(1/100)</f>
        <v>1</v>
      </c>
      <c r="O50" s="31">
        <f t="shared" si="0"/>
        <v>16832.2</v>
      </c>
      <c r="P50" s="35">
        <f t="shared" si="1"/>
        <v>1749.8059880000001</v>
      </c>
      <c r="Q50" s="139"/>
      <c r="R50" s="28">
        <f t="shared" si="2"/>
        <v>1</v>
      </c>
      <c r="S50" s="33">
        <f t="shared" si="3"/>
        <v>1</v>
      </c>
      <c r="T50" s="139"/>
      <c r="U50" s="39">
        <f t="shared" si="4"/>
        <v>0.11937297377672719</v>
      </c>
      <c r="V50" s="33">
        <f t="shared" si="5"/>
        <v>2.6666666919098014E-3</v>
      </c>
      <c r="W50" s="139"/>
      <c r="X50" s="78">
        <f t="shared" si="13"/>
        <v>10100</v>
      </c>
      <c r="Y50" s="41">
        <f t="shared" si="7"/>
        <v>23150258.979614243</v>
      </c>
      <c r="Z50" s="41">
        <f t="shared" si="8"/>
        <v>351714.31822743994</v>
      </c>
      <c r="AA50" s="41">
        <f t="shared" si="9"/>
        <v>7323.3535760000004</v>
      </c>
      <c r="AB50" s="42">
        <f t="shared" si="10"/>
        <v>11268.616450466554</v>
      </c>
      <c r="AD50" s="40">
        <f t="shared" si="14"/>
        <v>23530665.26786815</v>
      </c>
      <c r="AE50" s="11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39"/>
      <c r="I51" s="158">
        <f>'[2]Szenario 1'!$F51</f>
        <v>7</v>
      </c>
      <c r="J51" s="159">
        <f>'[2]Szenario 2'!$F51</f>
        <v>16</v>
      </c>
      <c r="K51" s="160">
        <f>'[2]Szenario 3'!$F51</f>
        <v>25</v>
      </c>
      <c r="L51" s="139"/>
      <c r="M51" s="23">
        <f>'[3]E-Auto'!$E49*(1/100)</f>
        <v>1</v>
      </c>
      <c r="O51" s="31">
        <f t="shared" si="0"/>
        <v>16952.43</v>
      </c>
      <c r="P51" s="35">
        <f t="shared" si="1"/>
        <v>1762.2546021999999</v>
      </c>
      <c r="Q51" s="139"/>
      <c r="R51" s="28">
        <f t="shared" si="2"/>
        <v>1</v>
      </c>
      <c r="S51" s="33">
        <f t="shared" si="3"/>
        <v>1</v>
      </c>
      <c r="T51" s="139"/>
      <c r="U51" s="39">
        <f t="shared" si="4"/>
        <v>0.11937411855354187</v>
      </c>
      <c r="V51" s="33">
        <f t="shared" si="5"/>
        <v>2.6666666926358513E-3</v>
      </c>
      <c r="W51" s="139"/>
      <c r="X51" s="78">
        <f t="shared" si="13"/>
        <v>10100</v>
      </c>
      <c r="Y51" s="41">
        <f t="shared" si="7"/>
        <v>23315840.284365416</v>
      </c>
      <c r="Z51" s="41">
        <f t="shared" si="8"/>
        <v>354226.344357636</v>
      </c>
      <c r="AA51" s="41">
        <f t="shared" si="9"/>
        <v>7375.6632443999997</v>
      </c>
      <c r="AB51" s="42">
        <f t="shared" si="10"/>
        <v>11348.970414279409</v>
      </c>
      <c r="AD51" s="40">
        <f t="shared" si="14"/>
        <v>23698891.262381732</v>
      </c>
      <c r="AE51" s="11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39"/>
      <c r="I52" s="158">
        <f>'[2]Szenario 1'!$F52</f>
        <v>7</v>
      </c>
      <c r="J52" s="159">
        <f>'[2]Szenario 2'!$F52</f>
        <v>16</v>
      </c>
      <c r="K52" s="160">
        <f>'[2]Szenario 3'!$F52</f>
        <v>25</v>
      </c>
      <c r="L52" s="139"/>
      <c r="M52" s="23">
        <f>'[3]E-Auto'!$E50*(1/100)</f>
        <v>1</v>
      </c>
      <c r="O52" s="31">
        <f t="shared" si="0"/>
        <v>17072.66</v>
      </c>
      <c r="P52" s="35">
        <f t="shared" si="1"/>
        <v>1774.7032164</v>
      </c>
      <c r="Q52" s="139"/>
      <c r="R52" s="28">
        <f t="shared" si="2"/>
        <v>1</v>
      </c>
      <c r="S52" s="33">
        <f t="shared" si="3"/>
        <v>1</v>
      </c>
      <c r="T52" s="139"/>
      <c r="U52" s="39">
        <f t="shared" si="4"/>
        <v>0.11937528794816979</v>
      </c>
      <c r="V52" s="33">
        <f t="shared" si="5"/>
        <v>2.6666666933774512E-3</v>
      </c>
      <c r="W52" s="139"/>
      <c r="X52" s="78">
        <f t="shared" si="13"/>
        <v>10100</v>
      </c>
      <c r="Y52" s="41">
        <f t="shared" si="7"/>
        <v>23481429.591448389</v>
      </c>
      <c r="Z52" s="41">
        <f t="shared" si="8"/>
        <v>356738.37048783194</v>
      </c>
      <c r="AA52" s="41">
        <f t="shared" si="9"/>
        <v>7427.9729127999999</v>
      </c>
      <c r="AB52" s="42">
        <f t="shared" si="10"/>
        <v>11429.324378092264</v>
      </c>
      <c r="AD52" s="40">
        <f t="shared" si="14"/>
        <v>23867125.259227112</v>
      </c>
      <c r="AE52" s="118"/>
      <c r="AF52" s="83" t="s">
        <v>46</v>
      </c>
      <c r="AG52" s="84"/>
      <c r="AH52" s="85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39"/>
      <c r="I53" s="158">
        <f>'[2]Szenario 1'!$F53</f>
        <v>7</v>
      </c>
      <c r="J53" s="159">
        <f>'[2]Szenario 2'!$F53</f>
        <v>16</v>
      </c>
      <c r="K53" s="160">
        <f>'[2]Szenario 3'!$F53</f>
        <v>25</v>
      </c>
      <c r="L53" s="139"/>
      <c r="M53" s="23">
        <f>'[3]E-Auto'!$E51*(1/100)</f>
        <v>1</v>
      </c>
      <c r="O53" s="31">
        <f t="shared" si="0"/>
        <v>17192.89</v>
      </c>
      <c r="P53" s="35">
        <f t="shared" si="1"/>
        <v>1787.1518305999998</v>
      </c>
      <c r="Q53" s="139"/>
      <c r="R53" s="28">
        <f t="shared" si="2"/>
        <v>1</v>
      </c>
      <c r="S53" s="33">
        <f t="shared" si="3"/>
        <v>1</v>
      </c>
      <c r="T53" s="139"/>
      <c r="U53" s="39">
        <f t="shared" si="4"/>
        <v>0.11937648231103513</v>
      </c>
      <c r="V53" s="33">
        <f t="shared" si="5"/>
        <v>2.6666666941348224E-3</v>
      </c>
      <c r="W53" s="139"/>
      <c r="X53" s="78">
        <f t="shared" si="13"/>
        <v>10100</v>
      </c>
      <c r="Y53" s="41">
        <f t="shared" si="7"/>
        <v>23647027.072333053</v>
      </c>
      <c r="Z53" s="41">
        <f t="shared" si="8"/>
        <v>359250.396618028</v>
      </c>
      <c r="AA53" s="41">
        <f t="shared" si="9"/>
        <v>7480.282581200001</v>
      </c>
      <c r="AB53" s="42">
        <f t="shared" si="10"/>
        <v>11509.678341905121</v>
      </c>
      <c r="AD53" s="40">
        <f t="shared" si="14"/>
        <v>24035367.429874185</v>
      </c>
      <c r="AE53" s="11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39"/>
      <c r="I54" s="158">
        <f>'[2]Szenario 1'!$F54</f>
        <v>7</v>
      </c>
      <c r="J54" s="159">
        <f>'[2]Szenario 2'!$F54</f>
        <v>16</v>
      </c>
      <c r="K54" s="160">
        <f>'[2]Szenario 3'!$F54</f>
        <v>25</v>
      </c>
      <c r="L54" s="139"/>
      <c r="M54" s="23">
        <f>'[3]E-Auto'!$E52*(1/100)</f>
        <v>1</v>
      </c>
      <c r="O54" s="31">
        <f t="shared" si="0"/>
        <v>17313.12</v>
      </c>
      <c r="P54" s="35">
        <f t="shared" si="1"/>
        <v>1799.6004447999999</v>
      </c>
      <c r="Q54" s="140"/>
      <c r="R54" s="28">
        <f t="shared" si="2"/>
        <v>1</v>
      </c>
      <c r="S54" s="33">
        <f t="shared" si="3"/>
        <v>1</v>
      </c>
      <c r="T54" s="140"/>
      <c r="U54" s="39">
        <f t="shared" si="4"/>
        <v>0.11937770199503857</v>
      </c>
      <c r="V54" s="33">
        <f t="shared" si="5"/>
        <v>2.6666666949081864E-3</v>
      </c>
      <c r="W54" s="140"/>
      <c r="X54" s="78">
        <f t="shared" si="13"/>
        <v>10100</v>
      </c>
      <c r="Y54" s="41">
        <f t="shared" si="7"/>
        <v>23812632.900921434</v>
      </c>
      <c r="Z54" s="41">
        <f t="shared" si="8"/>
        <v>361762.42274822399</v>
      </c>
      <c r="AA54" s="41">
        <f t="shared" si="9"/>
        <v>7532.5922496000003</v>
      </c>
      <c r="AB54" s="42">
        <f t="shared" si="10"/>
        <v>11590.032305717978</v>
      </c>
      <c r="AD54" s="40">
        <f t="shared" si="14"/>
        <v>24203617.948224973</v>
      </c>
      <c r="AE54" s="11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941089693.0370115</v>
      </c>
      <c r="AE55" s="11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6" t="s">
        <v>22</v>
      </c>
      <c r="V56" s="87"/>
      <c r="X56" s="9">
        <f>SUM(X9:X54)</f>
        <v>1933350</v>
      </c>
      <c r="Y56" s="65">
        <f>SUM(Y9:Y54)</f>
        <v>924080594.22287047</v>
      </c>
      <c r="Z56" s="66">
        <f>SUM(Z9:Z54)</f>
        <v>14041124.401665444</v>
      </c>
      <c r="AA56" s="66">
        <f>SUM(AA9:AA54)</f>
        <v>584649.27895867429</v>
      </c>
      <c r="AB56" s="71">
        <f>SUM(AB9:AB54)</f>
        <v>449975.13351672073</v>
      </c>
      <c r="AD56" s="67">
        <f>X56+Y56+Z56+AA56+AB56</f>
        <v>941089693.03701127</v>
      </c>
      <c r="AF56" s="88"/>
      <c r="AG56" s="89"/>
    </row>
    <row r="57" spans="1:34" ht="15" thickBot="1" x14ac:dyDescent="0.35">
      <c r="AF57" s="90"/>
      <c r="AG57" s="91"/>
    </row>
    <row r="58" spans="1:34" x14ac:dyDescent="0.3">
      <c r="AE58" s="25"/>
      <c r="AF58" s="88"/>
      <c r="AG58" s="89"/>
      <c r="AH58" s="43"/>
    </row>
    <row r="59" spans="1:34" ht="15" thickBot="1" x14ac:dyDescent="0.35">
      <c r="AF59" s="90"/>
      <c r="AG59" s="91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E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3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8"/>
      <c r="L1" s="138"/>
      <c r="N1" s="138"/>
      <c r="Q1" s="138"/>
      <c r="R1" s="78"/>
      <c r="S1" s="78"/>
      <c r="T1" s="138"/>
      <c r="U1" s="78"/>
      <c r="V1" s="78"/>
      <c r="W1" s="138"/>
      <c r="AE1" s="118"/>
    </row>
    <row r="2" spans="1:36" ht="14.4" customHeight="1" thickBot="1" x14ac:dyDescent="0.35">
      <c r="B2" s="119" t="s">
        <v>0</v>
      </c>
      <c r="C2" s="120"/>
      <c r="D2" s="121"/>
      <c r="F2" s="118"/>
      <c r="G2" s="118"/>
      <c r="H2" s="139"/>
      <c r="K2" s="2"/>
      <c r="L2" s="139"/>
      <c r="O2" s="86" t="s">
        <v>55</v>
      </c>
      <c r="P2" s="87"/>
      <c r="Q2" s="139"/>
      <c r="R2" s="78"/>
      <c r="S2" s="78"/>
      <c r="T2" s="139"/>
      <c r="U2" s="78"/>
      <c r="V2" s="78"/>
      <c r="W2" s="139"/>
      <c r="Y2" s="142" t="s">
        <v>80</v>
      </c>
      <c r="Z2" s="143"/>
      <c r="AA2" s="144"/>
      <c r="AB2" s="8"/>
      <c r="AC2" s="8"/>
      <c r="AE2" s="118"/>
    </row>
    <row r="3" spans="1:36" ht="14.4" customHeight="1" thickBot="1" x14ac:dyDescent="0.35">
      <c r="B3" s="122"/>
      <c r="C3" s="123"/>
      <c r="D3" s="124"/>
      <c r="F3" s="118"/>
      <c r="G3" s="118"/>
      <c r="H3" s="139"/>
      <c r="K3" s="2"/>
      <c r="L3" s="139"/>
      <c r="O3" s="151" t="s">
        <v>79</v>
      </c>
      <c r="P3" s="152"/>
      <c r="Q3" s="139"/>
      <c r="R3" s="78"/>
      <c r="S3" s="78"/>
      <c r="T3" s="139"/>
      <c r="U3" s="78"/>
      <c r="V3" s="78"/>
      <c r="W3" s="139"/>
      <c r="Y3" s="145"/>
      <c r="Z3" s="146"/>
      <c r="AA3" s="147"/>
      <c r="AB3" s="8"/>
      <c r="AC3" s="8"/>
      <c r="AE3" s="118"/>
      <c r="AF3" s="96" t="s">
        <v>58</v>
      </c>
      <c r="AG3" s="97"/>
      <c r="AH3" s="98"/>
    </row>
    <row r="4" spans="1:36" ht="14.4" customHeight="1" thickBot="1" x14ac:dyDescent="0.35">
      <c r="H4" s="139"/>
      <c r="K4" s="2"/>
      <c r="L4" s="139"/>
      <c r="O4" s="153"/>
      <c r="P4" s="154"/>
      <c r="Q4" s="139"/>
      <c r="R4" s="78"/>
      <c r="S4" s="78"/>
      <c r="T4" s="139"/>
      <c r="U4" s="78"/>
      <c r="V4" s="78"/>
      <c r="W4" s="139"/>
      <c r="Y4" s="148"/>
      <c r="Z4" s="149"/>
      <c r="AA4" s="150"/>
      <c r="AB4" s="8"/>
      <c r="AC4" s="8"/>
      <c r="AE4" s="118"/>
      <c r="AF4" s="99"/>
      <c r="AG4" s="100"/>
      <c r="AH4" s="101"/>
    </row>
    <row r="5" spans="1:36" ht="14.4" customHeight="1" thickBot="1" x14ac:dyDescent="0.35">
      <c r="D5" s="102" t="s">
        <v>2</v>
      </c>
      <c r="E5" s="103"/>
      <c r="H5" s="139"/>
      <c r="I5" s="102" t="s">
        <v>7</v>
      </c>
      <c r="J5" s="106"/>
      <c r="K5" s="103"/>
      <c r="L5" s="139"/>
      <c r="M5" s="106" t="s">
        <v>3</v>
      </c>
      <c r="O5" s="108"/>
      <c r="P5" s="109"/>
      <c r="Q5" s="139"/>
      <c r="R5" s="106" t="s">
        <v>20</v>
      </c>
      <c r="S5" s="103"/>
      <c r="T5" s="139"/>
      <c r="U5" s="102" t="s">
        <v>29</v>
      </c>
      <c r="V5" s="103"/>
      <c r="W5" s="139"/>
      <c r="AE5" s="118"/>
    </row>
    <row r="6" spans="1:36" ht="14.4" customHeight="1" thickBot="1" x14ac:dyDescent="0.35">
      <c r="D6" s="104"/>
      <c r="E6" s="105"/>
      <c r="H6" s="139"/>
      <c r="I6" s="104"/>
      <c r="J6" s="107"/>
      <c r="K6" s="105"/>
      <c r="L6" s="139"/>
      <c r="M6" s="107"/>
      <c r="O6" s="110"/>
      <c r="P6" s="111"/>
      <c r="Q6" s="139"/>
      <c r="R6" s="107"/>
      <c r="S6" s="105"/>
      <c r="T6" s="139"/>
      <c r="U6" s="104"/>
      <c r="V6" s="105"/>
      <c r="W6" s="139"/>
      <c r="AE6" s="118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1" t="s">
        <v>5</v>
      </c>
      <c r="C7" s="141"/>
      <c r="D7" s="114" t="s">
        <v>4</v>
      </c>
      <c r="E7" s="114"/>
      <c r="F7" s="115" t="s">
        <v>6</v>
      </c>
      <c r="G7" s="115"/>
      <c r="H7" s="139"/>
      <c r="I7" s="69" t="s">
        <v>70</v>
      </c>
      <c r="J7" s="14" t="s">
        <v>69</v>
      </c>
      <c r="K7" s="20" t="s">
        <v>68</v>
      </c>
      <c r="L7" s="139"/>
      <c r="M7" s="1" t="s">
        <v>8</v>
      </c>
      <c r="O7" s="112"/>
      <c r="P7" s="113"/>
      <c r="Q7" s="139"/>
      <c r="R7" s="78"/>
      <c r="S7" s="78"/>
      <c r="T7" s="139"/>
      <c r="U7" s="78"/>
      <c r="V7" s="78"/>
      <c r="W7" s="139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6" t="s">
        <v>56</v>
      </c>
      <c r="AE7" s="118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39"/>
      <c r="I8" s="70"/>
      <c r="J8" s="7"/>
      <c r="K8" s="18"/>
      <c r="L8" s="139"/>
      <c r="M8" s="21"/>
      <c r="O8" s="30"/>
      <c r="P8" s="34"/>
      <c r="Q8" s="139"/>
      <c r="R8" s="80"/>
      <c r="S8" s="79"/>
      <c r="T8" s="139"/>
      <c r="U8" s="80"/>
      <c r="V8" s="79"/>
      <c r="W8" s="139"/>
      <c r="X8" s="37"/>
      <c r="Y8" s="10"/>
      <c r="Z8" s="36"/>
      <c r="AA8" s="36"/>
      <c r="AB8" s="36"/>
      <c r="AD8" s="117"/>
      <c r="AE8" s="118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39"/>
      <c r="I9" s="155">
        <f>'[2]Szenario 1'!$F9</f>
        <v>7</v>
      </c>
      <c r="J9" s="156">
        <f>'[2]Szenario 2'!$F9</f>
        <v>16</v>
      </c>
      <c r="K9" s="157">
        <f>'[2]Szenario 3'!$F9</f>
        <v>25</v>
      </c>
      <c r="L9" s="139"/>
      <c r="M9" s="22">
        <f>'[3]E-Auto'!$E7*(1/100)</f>
        <v>1.6900000000000001E-3</v>
      </c>
      <c r="O9" s="31">
        <f>D9</f>
        <v>11902.77</v>
      </c>
      <c r="P9" s="35">
        <f>E9+(J9)</f>
        <v>1248.4128057999999</v>
      </c>
      <c r="Q9" s="139"/>
      <c r="R9" s="28">
        <f>IF(O9&lt;$AG$18,1,2)</f>
        <v>1</v>
      </c>
      <c r="S9" s="33">
        <f>IF(P9&lt;$AG$10,1,2)</f>
        <v>1</v>
      </c>
      <c r="T9" s="139"/>
      <c r="U9" s="39">
        <f>($AI$15/$AG$20)*(1+0.15*(O9/$AG$18)^4)+$AH$33</f>
        <v>0.11934324546675659</v>
      </c>
      <c r="V9" s="33">
        <f>($AI$7/$AG$12)*(1+0.15*(P9/$AG$10)^4)+$AH$32</f>
        <v>2.6666666732072511E-3</v>
      </c>
      <c r="W9" s="139"/>
      <c r="X9" s="78">
        <f>($AG$7*$AG$8*S9*$AG$24+$AG$15*$AG$16*R9*$AG$24)</f>
        <v>3600</v>
      </c>
      <c r="Y9" s="41">
        <f>(O9*U9*$AG$30+P9*V9*$AG$29)*365</f>
        <v>16366681.19365116</v>
      </c>
      <c r="Z9" s="41">
        <f>(O9*$AI$15*$AG$37+P9*$AI$7*$AG$36)*365</f>
        <v>248760.666889404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7998.6115984251564</v>
      </c>
      <c r="AD9" s="40">
        <f>SUM(X9:AB9)</f>
        <v>16644189.715271248</v>
      </c>
      <c r="AE9" s="118"/>
      <c r="AF9" s="92" t="s">
        <v>15</v>
      </c>
      <c r="AG9" s="15"/>
      <c r="AH9" s="95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39"/>
      <c r="I10" s="158">
        <f>'[2]Szenario 1'!$F10</f>
        <v>7</v>
      </c>
      <c r="J10" s="159">
        <f>'[2]Szenario 2'!$F10</f>
        <v>16</v>
      </c>
      <c r="K10" s="160">
        <f>'[2]Szenario 3'!$F10</f>
        <v>25</v>
      </c>
      <c r="L10" s="139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E10+(J10)</f>
        <v>1260.86142</v>
      </c>
      <c r="Q10" s="139"/>
      <c r="R10" s="28">
        <f t="shared" ref="R10:R54" si="2">IF(O10&lt;$AG$18,1,2)</f>
        <v>1</v>
      </c>
      <c r="S10" s="33">
        <f t="shared" ref="S10:S54" si="3">IF(P10&lt;$AG$10,1,2)</f>
        <v>1</v>
      </c>
      <c r="T10" s="139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2.6666666734720583E-3</v>
      </c>
      <c r="W10" s="139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16532054.348480044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16812320.238732509</v>
      </c>
      <c r="AE10" s="118"/>
      <c r="AF10" s="93"/>
      <c r="AG10" s="16">
        <v>110400</v>
      </c>
      <c r="AH10" s="95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39"/>
      <c r="I11" s="158">
        <f>'[2]Szenario 1'!$F11</f>
        <v>7</v>
      </c>
      <c r="J11" s="159">
        <f>'[2]Szenario 2'!$F11</f>
        <v>16</v>
      </c>
      <c r="K11" s="160">
        <f>'[2]Szenario 3'!$F11</f>
        <v>25</v>
      </c>
      <c r="L11" s="139"/>
      <c r="M11" s="23">
        <f>'[3]E-Auto'!$E9*(1/100)</f>
        <v>3.1800000000000001E-3</v>
      </c>
      <c r="O11" s="31">
        <f t="shared" si="0"/>
        <v>12143.23</v>
      </c>
      <c r="P11" s="35">
        <f t="shared" si="1"/>
        <v>1273.3100341999998</v>
      </c>
      <c r="Q11" s="139"/>
      <c r="R11" s="28">
        <f t="shared" si="2"/>
        <v>1</v>
      </c>
      <c r="S11" s="33">
        <f t="shared" si="3"/>
        <v>1</v>
      </c>
      <c r="T11" s="139"/>
      <c r="U11" s="39">
        <f t="shared" si="4"/>
        <v>0.1193440710479194</v>
      </c>
      <c r="V11" s="33">
        <f t="shared" si="5"/>
        <v>2.6666666737448263E-3</v>
      </c>
      <c r="W11" s="139"/>
      <c r="X11" s="78">
        <f t="shared" si="6"/>
        <v>3600</v>
      </c>
      <c r="Y11" s="41">
        <f t="shared" si="7"/>
        <v>16697430.358071597</v>
      </c>
      <c r="Z11" s="41">
        <f t="shared" si="8"/>
        <v>253784.719149796</v>
      </c>
      <c r="AA11" s="41">
        <f t="shared" si="9"/>
        <v>17477.465184511639</v>
      </c>
      <c r="AB11" s="42">
        <f t="shared" si="10"/>
        <v>8159.3195260508692</v>
      </c>
      <c r="AD11" s="40">
        <f t="shared" si="11"/>
        <v>16980451.861931957</v>
      </c>
      <c r="AE11" s="118"/>
      <c r="AF11" s="94"/>
      <c r="AG11" s="15"/>
      <c r="AH11" s="95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39"/>
      <c r="I12" s="158">
        <f>'[2]Szenario 1'!$F12</f>
        <v>7</v>
      </c>
      <c r="J12" s="159">
        <f>'[2]Szenario 2'!$F12</f>
        <v>16</v>
      </c>
      <c r="K12" s="160">
        <f>'[2]Szenario 3'!$F12</f>
        <v>25</v>
      </c>
      <c r="L12" s="139"/>
      <c r="M12" s="23">
        <f>'[3]E-Auto'!$E10*(1/100)</f>
        <v>4.1700000000000001E-3</v>
      </c>
      <c r="O12" s="31">
        <f t="shared" si="0"/>
        <v>12263.46</v>
      </c>
      <c r="P12" s="35">
        <f t="shared" si="1"/>
        <v>1285.7586483999999</v>
      </c>
      <c r="Q12" s="139"/>
      <c r="R12" s="28">
        <f t="shared" si="2"/>
        <v>1</v>
      </c>
      <c r="S12" s="33">
        <f t="shared" si="3"/>
        <v>1</v>
      </c>
      <c r="T12" s="139"/>
      <c r="U12" s="39">
        <f t="shared" si="4"/>
        <v>0.119344502661417</v>
      </c>
      <c r="V12" s="33">
        <f t="shared" si="5"/>
        <v>2.6666666740257127E-3</v>
      </c>
      <c r="W12" s="139"/>
      <c r="X12" s="78">
        <f t="shared" si="6"/>
        <v>3600</v>
      </c>
      <c r="Y12" s="41">
        <f t="shared" si="7"/>
        <v>16862809.308925088</v>
      </c>
      <c r="Z12" s="41">
        <f t="shared" si="8"/>
        <v>256296.74527999197</v>
      </c>
      <c r="AA12" s="41">
        <f t="shared" si="9"/>
        <v>17638.278726751319</v>
      </c>
      <c r="AB12" s="42">
        <f t="shared" si="10"/>
        <v>8239.673489863726</v>
      </c>
      <c r="AD12" s="40">
        <f t="shared" si="11"/>
        <v>17148584.006421696</v>
      </c>
      <c r="AE12" s="118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39"/>
      <c r="I13" s="158">
        <f>'[2]Szenario 1'!$F13</f>
        <v>7</v>
      </c>
      <c r="J13" s="159">
        <f>'[2]Szenario 2'!$F13</f>
        <v>16</v>
      </c>
      <c r="K13" s="160">
        <f>'[2]Szenario 3'!$F13</f>
        <v>25</v>
      </c>
      <c r="L13" s="139"/>
      <c r="M13" s="23">
        <f>'[3]E-Auto'!$E11*(1/100)</f>
        <v>6.2100000000000002E-3</v>
      </c>
      <c r="O13" s="31">
        <f t="shared" si="0"/>
        <v>12383.69</v>
      </c>
      <c r="P13" s="35">
        <f t="shared" si="1"/>
        <v>1298.2072625999999</v>
      </c>
      <c r="Q13" s="139"/>
      <c r="R13" s="28">
        <f t="shared" si="2"/>
        <v>1</v>
      </c>
      <c r="S13" s="33">
        <f t="shared" si="3"/>
        <v>1</v>
      </c>
      <c r="T13" s="139"/>
      <c r="U13" s="39">
        <f t="shared" si="4"/>
        <v>0.11934494715785231</v>
      </c>
      <c r="V13" s="33">
        <f t="shared" si="5"/>
        <v>2.6666666743148768E-3</v>
      </c>
      <c r="W13" s="139"/>
      <c r="X13" s="78">
        <f>($AG$7*$AG$8*S13*$AG$24+$AG$15*$AG$16*R13*$AG$24)</f>
        <v>3600</v>
      </c>
      <c r="Y13" s="41">
        <f t="shared" si="7"/>
        <v>17028191.289269686</v>
      </c>
      <c r="Z13" s="41">
        <f t="shared" si="8"/>
        <v>258808.77141018803</v>
      </c>
      <c r="AA13" s="41">
        <f t="shared" si="9"/>
        <v>17785.753356209741</v>
      </c>
      <c r="AB13" s="42">
        <f t="shared" si="10"/>
        <v>8320.0274536765828</v>
      </c>
      <c r="AD13" s="40">
        <f t="shared" si="11"/>
        <v>17316705.841489762</v>
      </c>
      <c r="AE13" s="11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39"/>
      <c r="I14" s="158">
        <f>'[2]Szenario 1'!$F14</f>
        <v>7</v>
      </c>
      <c r="J14" s="159">
        <f>'[2]Szenario 2'!$F14</f>
        <v>16</v>
      </c>
      <c r="K14" s="160">
        <f>'[2]Szenario 3'!$F14</f>
        <v>25</v>
      </c>
      <c r="L14" s="139"/>
      <c r="M14" s="23">
        <f>'[3]E-Auto'!$E12*(1/100)</f>
        <v>3.5041935483870967E-2</v>
      </c>
      <c r="O14" s="31">
        <f t="shared" si="0"/>
        <v>12503.92</v>
      </c>
      <c r="P14" s="35">
        <f t="shared" si="1"/>
        <v>1310.6558768</v>
      </c>
      <c r="Q14" s="139"/>
      <c r="R14" s="28">
        <f t="shared" si="2"/>
        <v>1</v>
      </c>
      <c r="S14" s="33">
        <f t="shared" si="3"/>
        <v>1</v>
      </c>
      <c r="T14" s="139"/>
      <c r="U14" s="39">
        <f t="shared" si="4"/>
        <v>0.11934540479106619</v>
      </c>
      <c r="V14" s="33">
        <f t="shared" si="5"/>
        <v>2.6666666746124807E-3</v>
      </c>
      <c r="W14" s="139"/>
      <c r="X14" s="78">
        <f>($AG$7*$AG$8*S14*$AG$24+$AG$15*$AG$16*R14*$AG$24)+AG26</f>
        <v>1511350</v>
      </c>
      <c r="Y14" s="41">
        <f t="shared" si="7"/>
        <v>17193576.389081579</v>
      </c>
      <c r="Z14" s="41">
        <f t="shared" si="8"/>
        <v>261320.797540384</v>
      </c>
      <c r="AA14" s="41">
        <f t="shared" si="9"/>
        <v>17595.250568135794</v>
      </c>
      <c r="AB14" s="42">
        <f t="shared" si="10"/>
        <v>8400.3814174894396</v>
      </c>
      <c r="AD14" s="40">
        <f t="shared" si="11"/>
        <v>18992242.818607591</v>
      </c>
      <c r="AE14" s="118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39"/>
      <c r="I15" s="158">
        <f>'[2]Szenario 1'!$F15</f>
        <v>7</v>
      </c>
      <c r="J15" s="159">
        <f>'[2]Szenario 2'!$F15</f>
        <v>16</v>
      </c>
      <c r="K15" s="160">
        <f>'[2]Szenario 3'!$F15</f>
        <v>25</v>
      </c>
      <c r="L15" s="139"/>
      <c r="M15" s="23">
        <f>'[3]E-Auto'!$E13*(1/100)</f>
        <v>6.3873870967741941E-2</v>
      </c>
      <c r="O15" s="31">
        <f>D15</f>
        <v>12624.15</v>
      </c>
      <c r="P15" s="35">
        <f t="shared" si="1"/>
        <v>1323.1044909999998</v>
      </c>
      <c r="Q15" s="139"/>
      <c r="R15" s="28">
        <f t="shared" si="2"/>
        <v>1</v>
      </c>
      <c r="S15" s="33">
        <f t="shared" si="3"/>
        <v>1</v>
      </c>
      <c r="T15" s="139"/>
      <c r="U15" s="39">
        <f t="shared" si="4"/>
        <v>0.11934587581737592</v>
      </c>
      <c r="V15" s="33">
        <f t="shared" si="5"/>
        <v>2.6666666749186867E-3</v>
      </c>
      <c r="W15" s="139"/>
      <c r="X15" s="78">
        <f>($AJ$11*$AG$8*S15*$AG$25+$AJ$9*$AG$8*S15*$AG$24+$AG$15*$AG$16*R15*$AG$24)</f>
        <v>10100</v>
      </c>
      <c r="Y15" s="41">
        <f t="shared" si="7"/>
        <v>17358964.700101115</v>
      </c>
      <c r="Z15" s="41">
        <f t="shared" si="8"/>
        <v>263832.82367057999</v>
      </c>
      <c r="AA15" s="41">
        <f t="shared" si="9"/>
        <v>17397.763549194067</v>
      </c>
      <c r="AB15" s="42">
        <f t="shared" si="10"/>
        <v>8480.7353813022946</v>
      </c>
      <c r="AD15" s="40">
        <f t="shared" si="11"/>
        <v>17658776.022702191</v>
      </c>
      <c r="AE15" s="118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39"/>
      <c r="I16" s="158">
        <f>'[2]Szenario 1'!$F16</f>
        <v>7</v>
      </c>
      <c r="J16" s="159">
        <f>'[2]Szenario 2'!$F16</f>
        <v>16</v>
      </c>
      <c r="K16" s="160">
        <f>'[2]Szenario 3'!$F16</f>
        <v>25</v>
      </c>
      <c r="L16" s="139"/>
      <c r="M16" s="23">
        <f>'[3]E-Auto'!$E14*(1/100)</f>
        <v>9.2705806451612929E-2</v>
      </c>
      <c r="O16" s="31">
        <f t="shared" si="0"/>
        <v>12744.38</v>
      </c>
      <c r="P16" s="35">
        <f t="shared" si="1"/>
        <v>1335.5531051999999</v>
      </c>
      <c r="Q16" s="139"/>
      <c r="R16" s="28">
        <f t="shared" si="2"/>
        <v>1</v>
      </c>
      <c r="S16" s="33">
        <f t="shared" si="3"/>
        <v>1</v>
      </c>
      <c r="T16" s="139"/>
      <c r="U16" s="39">
        <f t="shared" si="4"/>
        <v>0.11934636049557536</v>
      </c>
      <c r="V16" s="33">
        <f t="shared" si="5"/>
        <v>2.6666666752336583E-3</v>
      </c>
      <c r="W16" s="139"/>
      <c r="X16" s="78">
        <f t="shared" ref="X16:X54" si="13">($AJ$11*$AG$8*S16*$AG$25+$AJ$9*$AG$8*S16*$AG$24+$AG$15*$AG$16*R16*$AG$24)</f>
        <v>10100</v>
      </c>
      <c r="Y16" s="41">
        <f t="shared" si="7"/>
        <v>17524356.315849926</v>
      </c>
      <c r="Z16" s="41">
        <f t="shared" si="8"/>
        <v>266344.84980077593</v>
      </c>
      <c r="AA16" s="41">
        <f t="shared" si="9"/>
        <v>17193.29229938456</v>
      </c>
      <c r="AB16" s="42">
        <f t="shared" si="10"/>
        <v>8561.0893451151514</v>
      </c>
      <c r="AD16" s="40">
        <f t="shared" si="11"/>
        <v>17826555.547295205</v>
      </c>
      <c r="AE16" s="118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39"/>
      <c r="I17" s="158">
        <f>'[2]Szenario 1'!$F17</f>
        <v>7</v>
      </c>
      <c r="J17" s="159">
        <f>'[2]Szenario 2'!$F17</f>
        <v>16</v>
      </c>
      <c r="K17" s="160">
        <f>'[2]Szenario 3'!$F17</f>
        <v>25</v>
      </c>
      <c r="L17" s="139"/>
      <c r="M17" s="23">
        <f>'[3]E-Auto'!$E15*(1/100)</f>
        <v>0.1215377419354839</v>
      </c>
      <c r="O17" s="31">
        <f t="shared" si="0"/>
        <v>12864.61</v>
      </c>
      <c r="P17" s="35">
        <f t="shared" si="1"/>
        <v>1348.0017194</v>
      </c>
      <c r="Q17" s="139"/>
      <c r="R17" s="28">
        <f t="shared" si="2"/>
        <v>1</v>
      </c>
      <c r="S17" s="33">
        <f t="shared" si="3"/>
        <v>1</v>
      </c>
      <c r="T17" s="139"/>
      <c r="U17" s="39">
        <f t="shared" si="4"/>
        <v>0.11934685908693478</v>
      </c>
      <c r="V17" s="33">
        <f t="shared" si="5"/>
        <v>2.6666666755575615E-3</v>
      </c>
      <c r="W17" s="139"/>
      <c r="X17" s="78">
        <f t="shared" si="13"/>
        <v>10100</v>
      </c>
      <c r="Y17" s="41">
        <f t="shared" si="7"/>
        <v>17689751.331648063</v>
      </c>
      <c r="Z17" s="41">
        <f t="shared" si="8"/>
        <v>268856.87593097205</v>
      </c>
      <c r="AA17" s="41">
        <f t="shared" si="9"/>
        <v>16981.836818707285</v>
      </c>
      <c r="AB17" s="42">
        <f t="shared" si="10"/>
        <v>8641.4433089280083</v>
      </c>
      <c r="AD17" s="40">
        <f t="shared" si="11"/>
        <v>17994331.487706669</v>
      </c>
      <c r="AE17" s="118"/>
      <c r="AF17" s="92" t="s">
        <v>16</v>
      </c>
      <c r="AG17" s="15"/>
      <c r="AH17" s="95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39"/>
      <c r="I18" s="158">
        <f>'[2]Szenario 1'!$F18</f>
        <v>7</v>
      </c>
      <c r="J18" s="159">
        <f>'[2]Szenario 2'!$F18</f>
        <v>16</v>
      </c>
      <c r="K18" s="160">
        <f>'[2]Szenario 3'!$F18</f>
        <v>25</v>
      </c>
      <c r="L18" s="139"/>
      <c r="M18" s="23">
        <f>'[3]E-Auto'!$E16*(1/100)</f>
        <v>0.15036967741935489</v>
      </c>
      <c r="O18" s="31">
        <f t="shared" si="0"/>
        <v>12984.84</v>
      </c>
      <c r="P18" s="35">
        <f t="shared" si="1"/>
        <v>1360.4503336</v>
      </c>
      <c r="Q18" s="139"/>
      <c r="R18" s="28">
        <f t="shared" si="2"/>
        <v>1</v>
      </c>
      <c r="S18" s="33">
        <f t="shared" si="3"/>
        <v>1</v>
      </c>
      <c r="T18" s="139"/>
      <c r="U18" s="39">
        <f t="shared" si="4"/>
        <v>0.119347371855201</v>
      </c>
      <c r="V18" s="33">
        <f t="shared" si="5"/>
        <v>2.6666666758905643E-3</v>
      </c>
      <c r="W18" s="139"/>
      <c r="X18" s="78">
        <f t="shared" si="13"/>
        <v>10100</v>
      </c>
      <c r="Y18" s="41">
        <f t="shared" si="7"/>
        <v>17855149.844631091</v>
      </c>
      <c r="Z18" s="41">
        <f t="shared" si="8"/>
        <v>271368.90206116799</v>
      </c>
      <c r="AA18" s="41">
        <f t="shared" si="9"/>
        <v>16763.397107162211</v>
      </c>
      <c r="AB18" s="42">
        <f t="shared" si="10"/>
        <v>8721.7972727408633</v>
      </c>
      <c r="AD18" s="40">
        <f t="shared" si="11"/>
        <v>18162103.941072162</v>
      </c>
      <c r="AE18" s="118"/>
      <c r="AF18" s="93"/>
      <c r="AG18" s="16">
        <v>30000</v>
      </c>
      <c r="AH18" s="95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39"/>
      <c r="I19" s="158">
        <f>'[2]Szenario 1'!$F19</f>
        <v>7</v>
      </c>
      <c r="J19" s="159">
        <f>'[2]Szenario 2'!$F19</f>
        <v>16</v>
      </c>
      <c r="K19" s="160">
        <f>'[2]Szenario 3'!$F19</f>
        <v>25</v>
      </c>
      <c r="L19" s="139"/>
      <c r="M19" s="23">
        <f>'[3]E-Auto'!$E17*(1/100)</f>
        <v>0.17920161290322587</v>
      </c>
      <c r="O19" s="31">
        <f t="shared" si="0"/>
        <v>13105.07</v>
      </c>
      <c r="P19" s="35">
        <f t="shared" si="1"/>
        <v>1372.8989477999999</v>
      </c>
      <c r="Q19" s="139"/>
      <c r="R19" s="28">
        <f t="shared" si="2"/>
        <v>1</v>
      </c>
      <c r="S19" s="33">
        <f t="shared" si="3"/>
        <v>1</v>
      </c>
      <c r="T19" s="139"/>
      <c r="U19" s="39">
        <f t="shared" si="4"/>
        <v>0.11934789906659735</v>
      </c>
      <c r="V19" s="33">
        <f t="shared" si="5"/>
        <v>2.6666666762328343E-3</v>
      </c>
      <c r="W19" s="139"/>
      <c r="X19" s="78">
        <f t="shared" si="13"/>
        <v>10100</v>
      </c>
      <c r="Y19" s="41">
        <f t="shared" si="7"/>
        <v>18020551.953767266</v>
      </c>
      <c r="Z19" s="41">
        <f t="shared" si="8"/>
        <v>273880.92819136399</v>
      </c>
      <c r="AA19" s="41">
        <f t="shared" si="9"/>
        <v>16537.973164749372</v>
      </c>
      <c r="AB19" s="42">
        <f t="shared" si="10"/>
        <v>8802.1512365537201</v>
      </c>
      <c r="AD19" s="40">
        <f t="shared" si="11"/>
        <v>18329873.006359931</v>
      </c>
      <c r="AE19" s="118"/>
      <c r="AF19" s="94"/>
      <c r="AG19" s="15"/>
      <c r="AH19" s="95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39"/>
      <c r="I20" s="158">
        <f>'[2]Szenario 1'!$F20</f>
        <v>7</v>
      </c>
      <c r="J20" s="159">
        <f>'[2]Szenario 2'!$F20</f>
        <v>16</v>
      </c>
      <c r="K20" s="160">
        <f>'[2]Szenario 3'!$F20</f>
        <v>25</v>
      </c>
      <c r="L20" s="139"/>
      <c r="M20" s="23">
        <f>'[3]E-Auto'!$E18*(1/100)</f>
        <v>0.20803354838709684</v>
      </c>
      <c r="O20" s="31">
        <f t="shared" si="0"/>
        <v>13225.3</v>
      </c>
      <c r="P20" s="35">
        <f t="shared" si="1"/>
        <v>1385.3475619999999</v>
      </c>
      <c r="Q20" s="139"/>
      <c r="R20" s="28">
        <f t="shared" si="2"/>
        <v>1</v>
      </c>
      <c r="S20" s="33">
        <f t="shared" si="3"/>
        <v>1</v>
      </c>
      <c r="T20" s="139"/>
      <c r="U20" s="39">
        <f t="shared" si="4"/>
        <v>0.11934844098982358</v>
      </c>
      <c r="V20" s="33">
        <f t="shared" si="5"/>
        <v>2.666666676584543E-3</v>
      </c>
      <c r="W20" s="139"/>
      <c r="X20" s="78">
        <f t="shared" si="13"/>
        <v>10100</v>
      </c>
      <c r="Y20" s="41">
        <f t="shared" si="7"/>
        <v>18185957.759874623</v>
      </c>
      <c r="Z20" s="41">
        <f t="shared" si="8"/>
        <v>276392.95432155998</v>
      </c>
      <c r="AA20" s="41">
        <f t="shared" si="9"/>
        <v>16305.564991468746</v>
      </c>
      <c r="AB20" s="42">
        <f t="shared" si="10"/>
        <v>8882.5052003665769</v>
      </c>
      <c r="AD20" s="40">
        <f t="shared" si="11"/>
        <v>18497638.784388021</v>
      </c>
      <c r="AE20" s="118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39"/>
      <c r="I21" s="158">
        <f>'[2]Szenario 1'!$F21</f>
        <v>7</v>
      </c>
      <c r="J21" s="159">
        <f>'[2]Szenario 2'!$F21</f>
        <v>16</v>
      </c>
      <c r="K21" s="160">
        <f>'[2]Szenario 3'!$F21</f>
        <v>25</v>
      </c>
      <c r="L21" s="139"/>
      <c r="M21" s="23">
        <f>'[3]E-Auto'!$E19*(1/100)</f>
        <v>0.23686548387096781</v>
      </c>
      <c r="O21" s="31">
        <f t="shared" si="0"/>
        <v>13345.53</v>
      </c>
      <c r="P21" s="35">
        <f t="shared" si="1"/>
        <v>1397.7961762</v>
      </c>
      <c r="Q21" s="139"/>
      <c r="R21" s="28">
        <f t="shared" si="2"/>
        <v>1</v>
      </c>
      <c r="S21" s="33">
        <f t="shared" si="3"/>
        <v>1</v>
      </c>
      <c r="T21" s="139"/>
      <c r="U21" s="39">
        <f t="shared" si="4"/>
        <v>0.11934899789605603</v>
      </c>
      <c r="V21" s="33">
        <f t="shared" si="5"/>
        <v>2.6666666769458612E-3</v>
      </c>
      <c r="W21" s="139"/>
      <c r="X21" s="78">
        <f t="shared" si="13"/>
        <v>10100</v>
      </c>
      <c r="Y21" s="41">
        <f t="shared" si="7"/>
        <v>18351367.365638129</v>
      </c>
      <c r="Z21" s="41">
        <f t="shared" si="8"/>
        <v>278904.98045175598</v>
      </c>
      <c r="AA21" s="41">
        <f t="shared" si="9"/>
        <v>16066.172587320349</v>
      </c>
      <c r="AB21" s="42">
        <f t="shared" si="10"/>
        <v>8962.8591641794337</v>
      </c>
      <c r="AD21" s="40">
        <f t="shared" si="11"/>
        <v>18665401.377841383</v>
      </c>
      <c r="AE21" s="11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39"/>
      <c r="I22" s="158">
        <f>'[2]Szenario 1'!$F22</f>
        <v>7</v>
      </c>
      <c r="J22" s="159">
        <f>'[2]Szenario 2'!$F22</f>
        <v>16</v>
      </c>
      <c r="K22" s="160">
        <f>'[2]Szenario 3'!$F22</f>
        <v>25</v>
      </c>
      <c r="L22" s="139"/>
      <c r="M22" s="23">
        <f>'[3]E-Auto'!$E20*(1/100)</f>
        <v>0.26569741935483882</v>
      </c>
      <c r="O22" s="31">
        <f t="shared" si="0"/>
        <v>13465.76</v>
      </c>
      <c r="P22" s="35">
        <f t="shared" si="1"/>
        <v>1410.2447903999998</v>
      </c>
      <c r="Q22" s="139"/>
      <c r="R22" s="28">
        <f t="shared" si="2"/>
        <v>1</v>
      </c>
      <c r="S22" s="33">
        <f t="shared" si="3"/>
        <v>1</v>
      </c>
      <c r="T22" s="139"/>
      <c r="U22" s="39">
        <f t="shared" si="4"/>
        <v>0.11934957005894746</v>
      </c>
      <c r="V22" s="33">
        <f t="shared" si="5"/>
        <v>2.6666666773169632E-3</v>
      </c>
      <c r="W22" s="139"/>
      <c r="X22" s="78">
        <f t="shared" si="13"/>
        <v>10100</v>
      </c>
      <c r="Y22" s="41">
        <f t="shared" si="7"/>
        <v>18516780.875626784</v>
      </c>
      <c r="Z22" s="41">
        <f t="shared" si="8"/>
        <v>281417.00658195198</v>
      </c>
      <c r="AA22" s="41">
        <f t="shared" si="9"/>
        <v>15819.795952304166</v>
      </c>
      <c r="AB22" s="42">
        <f t="shared" si="10"/>
        <v>9043.2131279922887</v>
      </c>
      <c r="AD22" s="40">
        <f t="shared" si="11"/>
        <v>18833160.891289033</v>
      </c>
      <c r="AE22" s="118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39"/>
      <c r="I23" s="158">
        <f>'[2]Szenario 1'!$F23</f>
        <v>7</v>
      </c>
      <c r="J23" s="159">
        <f>'[2]Szenario 2'!$F23</f>
        <v>16</v>
      </c>
      <c r="K23" s="160">
        <f>'[2]Szenario 3'!$F23</f>
        <v>25</v>
      </c>
      <c r="L23" s="139"/>
      <c r="M23" s="23">
        <f>'[3]E-Auto'!$E21*(1/100)</f>
        <v>0.29452935483870979</v>
      </c>
      <c r="O23" s="31">
        <f t="shared" si="0"/>
        <v>13585.99</v>
      </c>
      <c r="P23" s="35">
        <f t="shared" si="1"/>
        <v>1422.6934045999999</v>
      </c>
      <c r="Q23" s="139"/>
      <c r="R23" s="28">
        <f t="shared" si="2"/>
        <v>1</v>
      </c>
      <c r="S23" s="33">
        <f t="shared" si="3"/>
        <v>1</v>
      </c>
      <c r="T23" s="139"/>
      <c r="U23" s="39">
        <f t="shared" si="4"/>
        <v>0.11935015775462716</v>
      </c>
      <c r="V23" s="33">
        <f t="shared" si="5"/>
        <v>2.6666666776980243E-3</v>
      </c>
      <c r="W23" s="139"/>
      <c r="X23" s="78">
        <f t="shared" si="13"/>
        <v>10100</v>
      </c>
      <c r="Y23" s="41">
        <f t="shared" si="7"/>
        <v>18682198.396310784</v>
      </c>
      <c r="Z23" s="41">
        <f t="shared" si="8"/>
        <v>283929.03271214798</v>
      </c>
      <c r="AA23" s="41">
        <f t="shared" si="9"/>
        <v>15566.435086420204</v>
      </c>
      <c r="AB23" s="42">
        <f t="shared" si="10"/>
        <v>9123.5670918051455</v>
      </c>
      <c r="AD23" s="40">
        <f t="shared" si="11"/>
        <v>19000917.431201156</v>
      </c>
      <c r="AE23" s="118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39"/>
      <c r="I24" s="158">
        <f>'[2]Szenario 1'!$F24</f>
        <v>7</v>
      </c>
      <c r="J24" s="159">
        <f>'[2]Szenario 2'!$F24</f>
        <v>16</v>
      </c>
      <c r="K24" s="160">
        <f>'[2]Szenario 3'!$F24</f>
        <v>25</v>
      </c>
      <c r="L24" s="139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1435.1420188</v>
      </c>
      <c r="Q24" s="139"/>
      <c r="R24" s="28">
        <f t="shared" si="2"/>
        <v>1</v>
      </c>
      <c r="S24" s="33">
        <f t="shared" si="3"/>
        <v>1</v>
      </c>
      <c r="T24" s="139"/>
      <c r="U24" s="39">
        <f t="shared" si="4"/>
        <v>0.11935076126170094</v>
      </c>
      <c r="V24" s="33">
        <f t="shared" si="5"/>
        <v>2.6666666780892209E-3</v>
      </c>
      <c r="W24" s="139"/>
      <c r="X24" s="78">
        <f t="shared" si="13"/>
        <v>10100</v>
      </c>
      <c r="Y24" s="41">
        <f t="shared" si="7"/>
        <v>18847620.036078621</v>
      </c>
      <c r="Z24" s="41">
        <f t="shared" si="8"/>
        <v>286441.05884234403</v>
      </c>
      <c r="AA24" s="41">
        <f t="shared" si="9"/>
        <v>15306.089989668466</v>
      </c>
      <c r="AB24" s="42">
        <f t="shared" si="10"/>
        <v>9203.9210556180042</v>
      </c>
      <c r="AD24" s="40">
        <f t="shared" si="11"/>
        <v>19168671.105966251</v>
      </c>
      <c r="AE24" s="118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39"/>
      <c r="I25" s="158">
        <f>'[2]Szenario 1'!$F25</f>
        <v>7</v>
      </c>
      <c r="J25" s="159">
        <f>'[2]Szenario 2'!$F25</f>
        <v>16</v>
      </c>
      <c r="K25" s="160">
        <f>'[2]Szenario 3'!$F25</f>
        <v>25</v>
      </c>
      <c r="L25" s="139"/>
      <c r="M25" s="23">
        <f>'[3]E-Auto'!$E23*(1/100)</f>
        <v>0.35219322580645168</v>
      </c>
      <c r="O25" s="31">
        <f t="shared" si="0"/>
        <v>13826.45</v>
      </c>
      <c r="P25" s="35">
        <f t="shared" si="1"/>
        <v>1447.590633</v>
      </c>
      <c r="Q25" s="139"/>
      <c r="R25" s="28">
        <f t="shared" si="2"/>
        <v>1</v>
      </c>
      <c r="S25" s="33">
        <f t="shared" si="3"/>
        <v>1</v>
      </c>
      <c r="T25" s="139"/>
      <c r="U25" s="39">
        <f t="shared" si="4"/>
        <v>0.11935138086125104</v>
      </c>
      <c r="V25" s="33">
        <f t="shared" si="5"/>
        <v>2.66666667849073E-3</v>
      </c>
      <c r="W25" s="139"/>
      <c r="X25" s="78">
        <f t="shared" si="13"/>
        <v>10100</v>
      </c>
      <c r="Y25" s="41">
        <f t="shared" si="7"/>
        <v>19013045.905254215</v>
      </c>
      <c r="Z25" s="41">
        <f t="shared" si="8"/>
        <v>288953.08497253997</v>
      </c>
      <c r="AA25" s="41">
        <f t="shared" si="9"/>
        <v>15038.760662048942</v>
      </c>
      <c r="AB25" s="42">
        <f t="shared" si="10"/>
        <v>9284.2750194308592</v>
      </c>
      <c r="AD25" s="40">
        <f t="shared" si="11"/>
        <v>19336422.025908235</v>
      </c>
      <c r="AE25" s="118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39"/>
      <c r="I26" s="158">
        <f>'[2]Szenario 1'!$F26</f>
        <v>7</v>
      </c>
      <c r="J26" s="159">
        <f>'[2]Szenario 2'!$F26</f>
        <v>16</v>
      </c>
      <c r="K26" s="160">
        <f>'[2]Szenario 3'!$F26</f>
        <v>25</v>
      </c>
      <c r="L26" s="139"/>
      <c r="M26" s="23">
        <f>'[3]E-Auto'!$E24*(1/100)</f>
        <v>0.38102516129032266</v>
      </c>
      <c r="O26" s="31">
        <f t="shared" si="0"/>
        <v>13946.68</v>
      </c>
      <c r="P26" s="35">
        <f t="shared" si="1"/>
        <v>1460.0392471999999</v>
      </c>
      <c r="Q26" s="139"/>
      <c r="R26" s="28">
        <f t="shared" si="2"/>
        <v>1</v>
      </c>
      <c r="S26" s="33">
        <f t="shared" si="3"/>
        <v>1</v>
      </c>
      <c r="T26" s="139"/>
      <c r="U26" s="39">
        <f t="shared" si="4"/>
        <v>0.11935201683683624</v>
      </c>
      <c r="V26" s="33">
        <f t="shared" si="5"/>
        <v>2.6666666789027329E-3</v>
      </c>
      <c r="W26" s="139"/>
      <c r="X26" s="78">
        <f t="shared" si="13"/>
        <v>10100</v>
      </c>
      <c r="Y26" s="41">
        <f t="shared" si="7"/>
        <v>19178476.11611405</v>
      </c>
      <c r="Z26" s="41">
        <f t="shared" si="8"/>
        <v>291465.11110273603</v>
      </c>
      <c r="AA26" s="41">
        <f t="shared" si="9"/>
        <v>14764.447103561646</v>
      </c>
      <c r="AB26" s="42">
        <f t="shared" si="10"/>
        <v>9364.6289832437142</v>
      </c>
      <c r="AD26" s="40">
        <f t="shared" si="11"/>
        <v>19504170.303303592</v>
      </c>
      <c r="AE26" s="118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39"/>
      <c r="I27" s="158">
        <f>'[2]Szenario 1'!$F27</f>
        <v>7</v>
      </c>
      <c r="J27" s="159">
        <f>'[2]Szenario 2'!$F27</f>
        <v>16</v>
      </c>
      <c r="K27" s="160">
        <f>'[2]Szenario 3'!$F27</f>
        <v>25</v>
      </c>
      <c r="L27" s="139"/>
      <c r="M27" s="23">
        <f>'[3]E-Auto'!$E25*(1/100)</f>
        <v>0.40985709677419369</v>
      </c>
      <c r="O27" s="31">
        <f t="shared" si="0"/>
        <v>14066.91</v>
      </c>
      <c r="P27" s="35">
        <f t="shared" si="1"/>
        <v>1472.4878613999999</v>
      </c>
      <c r="Q27" s="139"/>
      <c r="R27" s="28">
        <f t="shared" si="2"/>
        <v>1</v>
      </c>
      <c r="S27" s="33">
        <f t="shared" si="3"/>
        <v>1</v>
      </c>
      <c r="T27" s="139"/>
      <c r="U27" s="39">
        <f t="shared" si="4"/>
        <v>0.11935266947449183</v>
      </c>
      <c r="V27" s="33">
        <f t="shared" si="5"/>
        <v>2.66666667932541E-3</v>
      </c>
      <c r="W27" s="139"/>
      <c r="X27" s="78">
        <f t="shared" si="13"/>
        <v>10100</v>
      </c>
      <c r="Y27" s="41">
        <f t="shared" si="7"/>
        <v>19343910.782904301</v>
      </c>
      <c r="Z27" s="41">
        <f t="shared" si="8"/>
        <v>293977.13723293203</v>
      </c>
      <c r="AA27" s="41">
        <f t="shared" si="9"/>
        <v>14483.14931420657</v>
      </c>
      <c r="AB27" s="42">
        <f t="shared" si="10"/>
        <v>9444.982947056571</v>
      </c>
      <c r="AD27" s="40">
        <f t="shared" si="11"/>
        <v>19671916.052398495</v>
      </c>
      <c r="AE27" s="11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39"/>
      <c r="I28" s="158">
        <f>'[2]Szenario 1'!$F28</f>
        <v>7</v>
      </c>
      <c r="J28" s="159">
        <f>'[2]Szenario 2'!$F28</f>
        <v>16</v>
      </c>
      <c r="K28" s="160">
        <f>'[2]Szenario 3'!$F28</f>
        <v>25</v>
      </c>
      <c r="L28" s="139"/>
      <c r="M28" s="23">
        <f>'[3]E-Auto'!$E26*(1/100)</f>
        <v>0.43868903225806466</v>
      </c>
      <c r="O28" s="31">
        <f t="shared" si="0"/>
        <v>14187.14</v>
      </c>
      <c r="P28" s="35">
        <f t="shared" si="1"/>
        <v>1484.9364755999998</v>
      </c>
      <c r="Q28" s="139"/>
      <c r="R28" s="28">
        <f t="shared" si="2"/>
        <v>1</v>
      </c>
      <c r="S28" s="33">
        <f t="shared" si="3"/>
        <v>1</v>
      </c>
      <c r="T28" s="139"/>
      <c r="U28" s="39">
        <f t="shared" si="4"/>
        <v>0.11935333906272956</v>
      </c>
      <c r="V28" s="33">
        <f t="shared" si="5"/>
        <v>2.6666666797589443E-3</v>
      </c>
      <c r="W28" s="139"/>
      <c r="X28" s="78">
        <f t="shared" si="13"/>
        <v>10100</v>
      </c>
      <c r="Y28" s="41">
        <f t="shared" si="7"/>
        <v>19509350.021857947</v>
      </c>
      <c r="Z28" s="41">
        <f t="shared" si="8"/>
        <v>296489.16336312803</v>
      </c>
      <c r="AA28" s="41">
        <f t="shared" si="9"/>
        <v>14194.867293983709</v>
      </c>
      <c r="AB28" s="42">
        <f t="shared" si="10"/>
        <v>9525.336910869426</v>
      </c>
      <c r="AD28" s="40">
        <f t="shared" si="11"/>
        <v>19839659.38942593</v>
      </c>
      <c r="AE28" s="11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39"/>
      <c r="I29" s="158">
        <f>'[2]Szenario 1'!$F29</f>
        <v>7</v>
      </c>
      <c r="J29" s="159">
        <f>'[2]Szenario 2'!$F29</f>
        <v>16</v>
      </c>
      <c r="K29" s="160">
        <f>'[2]Szenario 3'!$F29</f>
        <v>25</v>
      </c>
      <c r="L29" s="139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1497.3850897999998</v>
      </c>
      <c r="Q29" s="139"/>
      <c r="R29" s="28">
        <f t="shared" si="2"/>
        <v>1</v>
      </c>
      <c r="S29" s="33">
        <f t="shared" si="3"/>
        <v>1</v>
      </c>
      <c r="T29" s="139"/>
      <c r="U29" s="39">
        <f t="shared" si="4"/>
        <v>0.1193540258925377</v>
      </c>
      <c r="V29" s="33">
        <f t="shared" si="5"/>
        <v>2.6666666802035192E-3</v>
      </c>
      <c r="W29" s="139"/>
      <c r="X29" s="78">
        <f t="shared" si="13"/>
        <v>10100</v>
      </c>
      <c r="Y29" s="41">
        <f t="shared" si="7"/>
        <v>19674793.951211929</v>
      </c>
      <c r="Z29" s="41">
        <f t="shared" si="8"/>
        <v>299001.18949332403</v>
      </c>
      <c r="AA29" s="41">
        <f t="shared" si="9"/>
        <v>13899.601042893073</v>
      </c>
      <c r="AB29" s="42">
        <f t="shared" si="10"/>
        <v>9605.6908746822846</v>
      </c>
      <c r="AD29" s="40">
        <f t="shared" si="11"/>
        <v>20007400.432622828</v>
      </c>
      <c r="AE29" s="11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39"/>
      <c r="I30" s="158">
        <f>'[2]Szenario 1'!$F30</f>
        <v>7</v>
      </c>
      <c r="J30" s="159">
        <f>'[2]Szenario 2'!$F30</f>
        <v>16</v>
      </c>
      <c r="K30" s="160">
        <f>'[2]Szenario 3'!$F30</f>
        <v>25</v>
      </c>
      <c r="L30" s="139"/>
      <c r="M30" s="23">
        <f>'[3]E-Auto'!$E28*(1/100)</f>
        <v>0.49635290322580661</v>
      </c>
      <c r="O30" s="31">
        <f t="shared" si="0"/>
        <v>14427.6</v>
      </c>
      <c r="P30" s="35">
        <f t="shared" si="1"/>
        <v>1509.8337039999999</v>
      </c>
      <c r="Q30" s="139"/>
      <c r="R30" s="28">
        <f t="shared" si="2"/>
        <v>1</v>
      </c>
      <c r="S30" s="33">
        <f t="shared" si="3"/>
        <v>1</v>
      </c>
      <c r="T30" s="139"/>
      <c r="U30" s="39">
        <f t="shared" si="4"/>
        <v>0.119354730257381</v>
      </c>
      <c r="V30" s="33">
        <f t="shared" si="5"/>
        <v>2.6666666806593226E-3</v>
      </c>
      <c r="W30" s="139"/>
      <c r="X30" s="78">
        <f t="shared" si="13"/>
        <v>10100</v>
      </c>
      <c r="Y30" s="41">
        <f t="shared" si="7"/>
        <v>19840242.691224255</v>
      </c>
      <c r="Z30" s="41">
        <f t="shared" si="8"/>
        <v>301513.21562351997</v>
      </c>
      <c r="AA30" s="41">
        <f t="shared" si="9"/>
        <v>13597.350560934658</v>
      </c>
      <c r="AB30" s="42">
        <f t="shared" si="10"/>
        <v>9686.0448384951396</v>
      </c>
      <c r="AD30" s="40">
        <f t="shared" si="11"/>
        <v>20175139.302247204</v>
      </c>
      <c r="AE30" s="11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39"/>
      <c r="I31" s="158">
        <f>'[2]Szenario 1'!$F31</f>
        <v>7</v>
      </c>
      <c r="J31" s="159">
        <f>'[2]Szenario 2'!$F31</f>
        <v>16</v>
      </c>
      <c r="K31" s="160">
        <f>'[2]Szenario 3'!$F31</f>
        <v>25</v>
      </c>
      <c r="L31" s="139"/>
      <c r="M31" s="23">
        <f>'[3]E-Auto'!$E29*(1/100)</f>
        <v>0.52518483870967758</v>
      </c>
      <c r="O31" s="31">
        <f t="shared" si="0"/>
        <v>14547.83</v>
      </c>
      <c r="P31" s="35">
        <f t="shared" si="1"/>
        <v>1522.2823182</v>
      </c>
      <c r="Q31" s="139"/>
      <c r="R31" s="28">
        <f t="shared" si="2"/>
        <v>1</v>
      </c>
      <c r="S31" s="33">
        <f t="shared" si="3"/>
        <v>1</v>
      </c>
      <c r="T31" s="139"/>
      <c r="U31" s="39">
        <f t="shared" si="4"/>
        <v>0.11935545245320071</v>
      </c>
      <c r="V31" s="33">
        <f t="shared" si="5"/>
        <v>2.6666666811265404E-3</v>
      </c>
      <c r="W31" s="139"/>
      <c r="X31" s="78">
        <f t="shared" si="13"/>
        <v>10100</v>
      </c>
      <c r="Y31" s="41">
        <f t="shared" si="7"/>
        <v>20005696.3641911</v>
      </c>
      <c r="Z31" s="41">
        <f t="shared" si="8"/>
        <v>304025.24175371596</v>
      </c>
      <c r="AA31" s="41">
        <f t="shared" si="9"/>
        <v>13288.11584810846</v>
      </c>
      <c r="AB31" s="42">
        <f t="shared" si="10"/>
        <v>9766.3988023079964</v>
      </c>
      <c r="AD31" s="40">
        <f t="shared" si="11"/>
        <v>20342876.120595232</v>
      </c>
      <c r="AE31" s="11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39"/>
      <c r="I32" s="158">
        <f>'[2]Szenario 1'!$F32</f>
        <v>7</v>
      </c>
      <c r="J32" s="159">
        <f>'[2]Szenario 2'!$F32</f>
        <v>16</v>
      </c>
      <c r="K32" s="160">
        <f>'[2]Szenario 3'!$F32</f>
        <v>25</v>
      </c>
      <c r="L32" s="139"/>
      <c r="M32" s="23">
        <f>'[3]E-Auto'!$E30*(1/100)</f>
        <v>0.55401677419354856</v>
      </c>
      <c r="O32" s="31">
        <f t="shared" si="0"/>
        <v>14668.06</v>
      </c>
      <c r="P32" s="35">
        <f t="shared" si="1"/>
        <v>1534.7309323999998</v>
      </c>
      <c r="Q32" s="139"/>
      <c r="R32" s="28">
        <f t="shared" si="2"/>
        <v>1</v>
      </c>
      <c r="S32" s="33">
        <f t="shared" si="3"/>
        <v>1</v>
      </c>
      <c r="T32" s="139"/>
      <c r="U32" s="39">
        <f t="shared" si="4"/>
        <v>0.11935619277841458</v>
      </c>
      <c r="V32" s="33">
        <f t="shared" si="5"/>
        <v>2.6666666816053623E-3</v>
      </c>
      <c r="W32" s="139"/>
      <c r="X32" s="78">
        <f t="shared" si="13"/>
        <v>10100</v>
      </c>
      <c r="Y32" s="41">
        <f t="shared" si="7"/>
        <v>20171155.094464011</v>
      </c>
      <c r="Z32" s="41">
        <f t="shared" si="8"/>
        <v>306537.26788391196</v>
      </c>
      <c r="AA32" s="41">
        <f t="shared" si="9"/>
        <v>12971.896904414485</v>
      </c>
      <c r="AB32" s="42">
        <f t="shared" si="10"/>
        <v>9846.7527661208514</v>
      </c>
      <c r="AD32" s="40">
        <f t="shared" si="11"/>
        <v>20510611.012018457</v>
      </c>
      <c r="AE32" s="11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39"/>
      <c r="I33" s="158">
        <f>'[2]Szenario 1'!$F33</f>
        <v>7</v>
      </c>
      <c r="J33" s="159">
        <f>'[2]Szenario 2'!$F33</f>
        <v>16</v>
      </c>
      <c r="K33" s="160">
        <f>'[2]Szenario 3'!$F33</f>
        <v>25</v>
      </c>
      <c r="L33" s="139"/>
      <c r="M33" s="23">
        <f>'[3]E-Auto'!$E31*(1/100)</f>
        <v>0.58284870967741953</v>
      </c>
      <c r="O33" s="31">
        <f t="shared" si="0"/>
        <v>14788.29</v>
      </c>
      <c r="P33" s="35">
        <f t="shared" si="1"/>
        <v>1547.1795466000001</v>
      </c>
      <c r="Q33" s="139"/>
      <c r="R33" s="28">
        <f t="shared" si="2"/>
        <v>1</v>
      </c>
      <c r="S33" s="33">
        <f t="shared" si="3"/>
        <v>1</v>
      </c>
      <c r="T33" s="139"/>
      <c r="U33" s="39">
        <f t="shared" si="4"/>
        <v>0.11935695153391687</v>
      </c>
      <c r="V33" s="33">
        <f t="shared" si="5"/>
        <v>2.6666666820959785E-3</v>
      </c>
      <c r="W33" s="139"/>
      <c r="X33" s="78">
        <f t="shared" si="13"/>
        <v>10100</v>
      </c>
      <c r="Y33" s="41">
        <f t="shared" si="7"/>
        <v>20336619.008466966</v>
      </c>
      <c r="Z33" s="41">
        <f t="shared" si="8"/>
        <v>309049.29401410796</v>
      </c>
      <c r="AA33" s="41">
        <f t="shared" si="9"/>
        <v>12648.693729852734</v>
      </c>
      <c r="AB33" s="42">
        <f t="shared" si="10"/>
        <v>9927.1067299337101</v>
      </c>
      <c r="AD33" s="40">
        <f t="shared" si="11"/>
        <v>20678344.102940857</v>
      </c>
      <c r="AE33" s="118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39"/>
      <c r="I34" s="158">
        <f>'[2]Szenario 1'!$F34</f>
        <v>7</v>
      </c>
      <c r="J34" s="159">
        <f>'[2]Szenario 2'!$F34</f>
        <v>16</v>
      </c>
      <c r="K34" s="160">
        <f>'[2]Szenario 3'!$F34</f>
        <v>25</v>
      </c>
      <c r="L34" s="139"/>
      <c r="M34" s="23">
        <f>'[3]E-Auto'!$E32*(1/100)</f>
        <v>0.6116806451612905</v>
      </c>
      <c r="O34" s="31">
        <f t="shared" si="0"/>
        <v>14908.52</v>
      </c>
      <c r="P34" s="35">
        <f t="shared" si="1"/>
        <v>1559.6281607999999</v>
      </c>
      <c r="Q34" s="139"/>
      <c r="R34" s="28">
        <f t="shared" si="2"/>
        <v>1</v>
      </c>
      <c r="S34" s="33">
        <f t="shared" si="3"/>
        <v>1</v>
      </c>
      <c r="T34" s="139"/>
      <c r="U34" s="39">
        <f t="shared" si="4"/>
        <v>0.1193577290230783</v>
      </c>
      <c r="V34" s="33">
        <f t="shared" si="5"/>
        <v>2.6666666825985812E-3</v>
      </c>
      <c r="W34" s="139"/>
      <c r="X34" s="78">
        <f t="shared" si="13"/>
        <v>10100</v>
      </c>
      <c r="Y34" s="41">
        <f t="shared" si="7"/>
        <v>20502088.234713521</v>
      </c>
      <c r="Z34" s="41">
        <f t="shared" si="8"/>
        <v>311561.32014430402</v>
      </c>
      <c r="AA34" s="41">
        <f t="shared" si="9"/>
        <v>12318.506324423201</v>
      </c>
      <c r="AB34" s="42">
        <f t="shared" si="10"/>
        <v>10007.460693746567</v>
      </c>
      <c r="AD34" s="40">
        <f t="shared" si="11"/>
        <v>20846075.521875992</v>
      </c>
      <c r="AE34" s="11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39"/>
      <c r="I35" s="158">
        <f>'[2]Szenario 1'!$F35</f>
        <v>7</v>
      </c>
      <c r="J35" s="159">
        <f>'[2]Szenario 2'!$F35</f>
        <v>16</v>
      </c>
      <c r="K35" s="160">
        <f>'[2]Szenario 3'!$F35</f>
        <v>25</v>
      </c>
      <c r="L35" s="139"/>
      <c r="M35" s="23">
        <f>'[3]E-Auto'!$E33*(1/100)</f>
        <v>0.64051258064516148</v>
      </c>
      <c r="O35" s="31">
        <f t="shared" si="0"/>
        <v>15028.75</v>
      </c>
      <c r="P35" s="35">
        <f t="shared" si="1"/>
        <v>1572.076775</v>
      </c>
      <c r="Q35" s="139"/>
      <c r="R35" s="28">
        <f t="shared" si="2"/>
        <v>1</v>
      </c>
      <c r="S35" s="33">
        <f t="shared" si="3"/>
        <v>1</v>
      </c>
      <c r="T35" s="139"/>
      <c r="U35" s="39">
        <f t="shared" si="4"/>
        <v>0.11935852555174611</v>
      </c>
      <c r="V35" s="33">
        <f t="shared" si="5"/>
        <v>2.6666666831133643E-3</v>
      </c>
      <c r="W35" s="139"/>
      <c r="X35" s="78">
        <f t="shared" si="13"/>
        <v>10100</v>
      </c>
      <c r="Y35" s="41">
        <f t="shared" si="7"/>
        <v>20667562.903823949</v>
      </c>
      <c r="Z35" s="41">
        <f t="shared" si="8"/>
        <v>314073.34627449996</v>
      </c>
      <c r="AA35" s="41">
        <f t="shared" si="9"/>
        <v>11981.334688125886</v>
      </c>
      <c r="AB35" s="42">
        <f t="shared" si="10"/>
        <v>10087.814657559422</v>
      </c>
      <c r="AD35" s="40">
        <f t="shared" si="11"/>
        <v>21013805.399444133</v>
      </c>
      <c r="AE35" s="11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39"/>
      <c r="I36" s="158">
        <f>'[2]Szenario 1'!$F36</f>
        <v>7</v>
      </c>
      <c r="J36" s="159">
        <f>'[2]Szenario 2'!$F36</f>
        <v>16</v>
      </c>
      <c r="K36" s="160">
        <f>'[2]Szenario 3'!$F36</f>
        <v>25</v>
      </c>
      <c r="L36" s="139"/>
      <c r="M36" s="23">
        <f>'[3]E-Auto'!$E34*(1/100)</f>
        <v>0.66934451612903245</v>
      </c>
      <c r="O36" s="31">
        <f t="shared" si="0"/>
        <v>15148.98</v>
      </c>
      <c r="P36" s="35">
        <f t="shared" si="1"/>
        <v>1584.5253891999998</v>
      </c>
      <c r="Q36" s="139"/>
      <c r="R36" s="28">
        <f t="shared" si="2"/>
        <v>1</v>
      </c>
      <c r="S36" s="33">
        <f t="shared" si="3"/>
        <v>1</v>
      </c>
      <c r="T36" s="139"/>
      <c r="U36" s="39">
        <f t="shared" si="4"/>
        <v>0.11935934142824405</v>
      </c>
      <c r="V36" s="33">
        <f t="shared" si="5"/>
        <v>2.6666666836405225E-3</v>
      </c>
      <c r="W36" s="139"/>
      <c r="X36" s="78">
        <f t="shared" si="13"/>
        <v>10100</v>
      </c>
      <c r="Y36" s="41">
        <f t="shared" si="7"/>
        <v>20833043.148542363</v>
      </c>
      <c r="Z36" s="41">
        <f t="shared" si="8"/>
        <v>316585.37240469595</v>
      </c>
      <c r="AA36" s="41">
        <f t="shared" si="9"/>
        <v>11637.178820960793</v>
      </c>
      <c r="AB36" s="42">
        <f t="shared" si="10"/>
        <v>10168.168621372279</v>
      </c>
      <c r="AD36" s="40">
        <f t="shared" si="11"/>
        <v>21181533.86838939</v>
      </c>
      <c r="AE36" s="11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39"/>
      <c r="I37" s="158">
        <f>'[2]Szenario 1'!$F37</f>
        <v>7</v>
      </c>
      <c r="J37" s="159">
        <f>'[2]Szenario 2'!$F37</f>
        <v>16</v>
      </c>
      <c r="K37" s="160">
        <f>'[2]Szenario 3'!$F37</f>
        <v>25</v>
      </c>
      <c r="L37" s="139"/>
      <c r="M37" s="23">
        <f>'[3]E-Auto'!$E35*(1/100)</f>
        <v>0.69817645161290343</v>
      </c>
      <c r="O37" s="31">
        <f t="shared" si="0"/>
        <v>15269.21</v>
      </c>
      <c r="P37" s="35">
        <f t="shared" si="1"/>
        <v>1596.9740033999999</v>
      </c>
      <c r="Q37" s="139"/>
      <c r="R37" s="28">
        <f t="shared" si="2"/>
        <v>1</v>
      </c>
      <c r="S37" s="33">
        <f t="shared" si="3"/>
        <v>1</v>
      </c>
      <c r="T37" s="139"/>
      <c r="U37" s="39">
        <f t="shared" si="4"/>
        <v>0.11936017696337231</v>
      </c>
      <c r="V37" s="33">
        <f t="shared" si="5"/>
        <v>2.6666666841802531E-3</v>
      </c>
      <c r="W37" s="139"/>
      <c r="X37" s="78">
        <f t="shared" si="13"/>
        <v>10100</v>
      </c>
      <c r="Y37" s="41">
        <f t="shared" si="7"/>
        <v>20998529.103753835</v>
      </c>
      <c r="Z37" s="41">
        <f t="shared" si="8"/>
        <v>319097.39853489195</v>
      </c>
      <c r="AA37" s="41">
        <f t="shared" si="9"/>
        <v>11286.038722927919</v>
      </c>
      <c r="AB37" s="42">
        <f t="shared" si="10"/>
        <v>10248.522585185134</v>
      </c>
      <c r="AD37" s="40">
        <f t="shared" si="11"/>
        <v>21349261.063596837</v>
      </c>
      <c r="AE37" s="11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39"/>
      <c r="I38" s="158">
        <f>'[2]Szenario 1'!$F38</f>
        <v>7</v>
      </c>
      <c r="J38" s="159">
        <f>'[2]Szenario 2'!$F38</f>
        <v>16</v>
      </c>
      <c r="K38" s="160">
        <f>'[2]Szenario 3'!$F38</f>
        <v>25</v>
      </c>
      <c r="L38" s="139"/>
      <c r="M38" s="23">
        <f>'[3]E-Auto'!$E36*(1/100)</f>
        <v>0.7270083870967744</v>
      </c>
      <c r="O38" s="31">
        <f t="shared" si="0"/>
        <v>15389.44</v>
      </c>
      <c r="P38" s="35">
        <f t="shared" si="1"/>
        <v>1609.4226176</v>
      </c>
      <c r="Q38" s="139"/>
      <c r="R38" s="28">
        <f t="shared" si="2"/>
        <v>1</v>
      </c>
      <c r="S38" s="33">
        <f t="shared" si="3"/>
        <v>1</v>
      </c>
      <c r="T38" s="139"/>
      <c r="U38" s="39">
        <f t="shared" si="4"/>
        <v>0.11936103247040766</v>
      </c>
      <c r="V38" s="33">
        <f t="shared" si="5"/>
        <v>2.6666666847327538E-3</v>
      </c>
      <c r="W38" s="139"/>
      <c r="X38" s="78">
        <f t="shared" si="13"/>
        <v>10100</v>
      </c>
      <c r="Y38" s="41">
        <f t="shared" si="7"/>
        <v>21164020.906501535</v>
      </c>
      <c r="Z38" s="41">
        <f t="shared" si="8"/>
        <v>321609.42466508801</v>
      </c>
      <c r="AA38" s="41">
        <f t="shared" si="9"/>
        <v>10927.914394027272</v>
      </c>
      <c r="AB38" s="42">
        <f t="shared" si="10"/>
        <v>10328.876548997991</v>
      </c>
      <c r="AD38" s="40">
        <f t="shared" si="11"/>
        <v>21516987.122109652</v>
      </c>
      <c r="AE38" s="11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39"/>
      <c r="I39" s="158">
        <f>'[2]Szenario 1'!$F39</f>
        <v>7</v>
      </c>
      <c r="J39" s="159">
        <f>'[2]Szenario 2'!$F39</f>
        <v>16</v>
      </c>
      <c r="K39" s="160">
        <f>'[2]Szenario 3'!$F39</f>
        <v>25</v>
      </c>
      <c r="L39" s="139"/>
      <c r="M39" s="23">
        <f>'[3]E-Auto'!$E37*(1/100)</f>
        <v>0.75584032258064537</v>
      </c>
      <c r="O39" s="31">
        <f t="shared" si="0"/>
        <v>15509.67</v>
      </c>
      <c r="P39" s="35">
        <f t="shared" si="1"/>
        <v>1621.8712317999998</v>
      </c>
      <c r="Q39" s="139"/>
      <c r="R39" s="28">
        <f t="shared" si="2"/>
        <v>1</v>
      </c>
      <c r="S39" s="33">
        <f t="shared" si="3"/>
        <v>1</v>
      </c>
      <c r="T39" s="139"/>
      <c r="U39" s="39">
        <f t="shared" si="4"/>
        <v>0.11936190826510329</v>
      </c>
      <c r="V39" s="33">
        <f t="shared" si="5"/>
        <v>2.6666666852982251E-3</v>
      </c>
      <c r="W39" s="139"/>
      <c r="X39" s="78">
        <f t="shared" si="13"/>
        <v>10100</v>
      </c>
      <c r="Y39" s="41">
        <f t="shared" si="7"/>
        <v>21329518.696003843</v>
      </c>
      <c r="Z39" s="41">
        <f t="shared" si="8"/>
        <v>324121.45079528395</v>
      </c>
      <c r="AA39" s="41">
        <f t="shared" si="9"/>
        <v>10562.805834258839</v>
      </c>
      <c r="AB39" s="42">
        <f t="shared" si="10"/>
        <v>10409.230512810847</v>
      </c>
      <c r="AD39" s="40">
        <f t="shared" si="11"/>
        <v>21684712.183146197</v>
      </c>
      <c r="AE39" s="11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39"/>
      <c r="I40" s="158">
        <f>'[2]Szenario 1'!$F40</f>
        <v>7</v>
      </c>
      <c r="J40" s="159">
        <f>'[2]Szenario 2'!$F40</f>
        <v>16</v>
      </c>
      <c r="K40" s="160">
        <f>'[2]Szenario 3'!$F40</f>
        <v>25</v>
      </c>
      <c r="L40" s="139"/>
      <c r="M40" s="23">
        <f>'[3]E-Auto'!$E38*(1/100)</f>
        <v>0.78467225806451635</v>
      </c>
      <c r="O40" s="31">
        <f t="shared" si="0"/>
        <v>15629.9</v>
      </c>
      <c r="P40" s="35">
        <f t="shared" si="1"/>
        <v>1634.3198459999999</v>
      </c>
      <c r="Q40" s="139"/>
      <c r="R40" s="28">
        <f t="shared" si="2"/>
        <v>1</v>
      </c>
      <c r="S40" s="33">
        <f t="shared" si="3"/>
        <v>1</v>
      </c>
      <c r="T40" s="139"/>
      <c r="U40" s="39">
        <f t="shared" si="4"/>
        <v>0.11936280466568891</v>
      </c>
      <c r="V40" s="33">
        <f t="shared" si="5"/>
        <v>2.6666666858768681E-3</v>
      </c>
      <c r="W40" s="139"/>
      <c r="X40" s="78">
        <f t="shared" si="13"/>
        <v>10100</v>
      </c>
      <c r="Y40" s="41">
        <f t="shared" si="7"/>
        <v>21495022.613671497</v>
      </c>
      <c r="Z40" s="41">
        <f t="shared" si="8"/>
        <v>326633.47692548</v>
      </c>
      <c r="AA40" s="41">
        <f t="shared" si="9"/>
        <v>10190.713043622629</v>
      </c>
      <c r="AB40" s="42">
        <f t="shared" si="10"/>
        <v>10489.584476623704</v>
      </c>
      <c r="AD40" s="40">
        <f t="shared" si="11"/>
        <v>21852436.388117224</v>
      </c>
      <c r="AE40" s="11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39"/>
      <c r="I41" s="158">
        <f>'[2]Szenario 1'!$F41</f>
        <v>7</v>
      </c>
      <c r="J41" s="159">
        <f>'[2]Szenario 2'!$F41</f>
        <v>16</v>
      </c>
      <c r="K41" s="160">
        <f>'[2]Szenario 3'!$F41</f>
        <v>25</v>
      </c>
      <c r="L41" s="139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1646.7684601999999</v>
      </c>
      <c r="Q41" s="139"/>
      <c r="R41" s="28">
        <f t="shared" si="2"/>
        <v>1</v>
      </c>
      <c r="S41" s="33">
        <f t="shared" si="3"/>
        <v>1</v>
      </c>
      <c r="T41" s="139"/>
      <c r="U41" s="39">
        <f t="shared" si="4"/>
        <v>0.11936372199287076</v>
      </c>
      <c r="V41" s="33">
        <f t="shared" si="5"/>
        <v>2.6666666864688859E-3</v>
      </c>
      <c r="W41" s="139"/>
      <c r="X41" s="78">
        <f t="shared" si="13"/>
        <v>10100</v>
      </c>
      <c r="Y41" s="41">
        <f t="shared" si="7"/>
        <v>21660532.803124718</v>
      </c>
      <c r="Z41" s="41">
        <f t="shared" si="8"/>
        <v>329145.503055676</v>
      </c>
      <c r="AA41" s="41">
        <f t="shared" si="9"/>
        <v>9811.6360221186405</v>
      </c>
      <c r="AB41" s="42">
        <f t="shared" si="10"/>
        <v>10569.938440436561</v>
      </c>
      <c r="AD41" s="40">
        <f t="shared" si="11"/>
        <v>22020159.880642951</v>
      </c>
      <c r="AE41" s="11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39"/>
      <c r="I42" s="158">
        <f>'[2]Szenario 1'!$F42</f>
        <v>7</v>
      </c>
      <c r="J42" s="159">
        <f>'[2]Szenario 2'!$F42</f>
        <v>16</v>
      </c>
      <c r="K42" s="160">
        <f>'[2]Szenario 3'!$F42</f>
        <v>25</v>
      </c>
      <c r="L42" s="139"/>
      <c r="M42" s="23">
        <f>'[3]E-Auto'!$E40*(1/100)</f>
        <v>0.8423361290322583</v>
      </c>
      <c r="O42" s="31">
        <f t="shared" si="0"/>
        <v>15870.36</v>
      </c>
      <c r="P42" s="35">
        <f t="shared" si="1"/>
        <v>1659.2170744</v>
      </c>
      <c r="Q42" s="139"/>
      <c r="R42" s="28">
        <f t="shared" si="2"/>
        <v>1</v>
      </c>
      <c r="S42" s="33">
        <f t="shared" si="3"/>
        <v>1</v>
      </c>
      <c r="T42" s="139"/>
      <c r="U42" s="39">
        <f t="shared" si="4"/>
        <v>0.11936466056983151</v>
      </c>
      <c r="V42" s="33">
        <f t="shared" si="5"/>
        <v>2.6666666870744826E-3</v>
      </c>
      <c r="W42" s="139"/>
      <c r="X42" s="78">
        <f t="shared" si="13"/>
        <v>10100</v>
      </c>
      <c r="Y42" s="41">
        <f t="shared" si="7"/>
        <v>21826049.4102103</v>
      </c>
      <c r="Z42" s="41">
        <f t="shared" si="8"/>
        <v>331657.52918587206</v>
      </c>
      <c r="AA42" s="41">
        <f t="shared" si="9"/>
        <v>9425.5747697468723</v>
      </c>
      <c r="AB42" s="42">
        <f t="shared" si="10"/>
        <v>10650.292404249416</v>
      </c>
      <c r="AD42" s="40">
        <f t="shared" si="11"/>
        <v>22187882.806570169</v>
      </c>
      <c r="AE42" s="11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39"/>
      <c r="I43" s="158">
        <f>'[2]Szenario 1'!$F43</f>
        <v>7</v>
      </c>
      <c r="J43" s="159">
        <f>'[2]Szenario 2'!$F43</f>
        <v>16</v>
      </c>
      <c r="K43" s="160">
        <f>'[2]Szenario 3'!$F43</f>
        <v>25</v>
      </c>
      <c r="L43" s="139"/>
      <c r="M43" s="23">
        <f>'[3]E-Auto'!$E41*(1/100)</f>
        <v>0.87116806451612927</v>
      </c>
      <c r="O43" s="31">
        <f t="shared" si="0"/>
        <v>15990.59</v>
      </c>
      <c r="P43" s="35">
        <f t="shared" si="1"/>
        <v>1671.6656885999998</v>
      </c>
      <c r="Q43" s="139"/>
      <c r="R43" s="28">
        <f t="shared" si="2"/>
        <v>1</v>
      </c>
      <c r="S43" s="33">
        <f t="shared" si="3"/>
        <v>1</v>
      </c>
      <c r="T43" s="139"/>
      <c r="U43" s="39">
        <f t="shared" si="4"/>
        <v>0.11936562072223041</v>
      </c>
      <c r="V43" s="33">
        <f t="shared" si="5"/>
        <v>2.6666666876938648E-3</v>
      </c>
      <c r="W43" s="139"/>
      <c r="X43" s="78">
        <f t="shared" si="13"/>
        <v>10100</v>
      </c>
      <c r="Y43" s="41">
        <f t="shared" si="7"/>
        <v>21991572.583018806</v>
      </c>
      <c r="Z43" s="41">
        <f t="shared" si="8"/>
        <v>334169.555316068</v>
      </c>
      <c r="AA43" s="41">
        <f t="shared" si="9"/>
        <v>9032.5292865073243</v>
      </c>
      <c r="AB43" s="42">
        <f t="shared" si="10"/>
        <v>10730.646368062275</v>
      </c>
      <c r="AD43" s="40">
        <f t="shared" si="11"/>
        <v>22355605.313989446</v>
      </c>
      <c r="AE43" s="11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39"/>
      <c r="I44" s="158">
        <f>'[2]Szenario 1'!$F44</f>
        <v>7</v>
      </c>
      <c r="J44" s="159">
        <f>'[2]Szenario 2'!$F44</f>
        <v>16</v>
      </c>
      <c r="K44" s="160">
        <f>'[2]Szenario 3'!$F44</f>
        <v>25</v>
      </c>
      <c r="L44" s="139"/>
      <c r="M44" s="23">
        <f>'[3]E-Auto'!$E42*(1/100)</f>
        <v>0.9</v>
      </c>
      <c r="O44" s="31">
        <f t="shared" si="0"/>
        <v>16110.82</v>
      </c>
      <c r="P44" s="35">
        <f t="shared" si="1"/>
        <v>1684.1143027999999</v>
      </c>
      <c r="Q44" s="139"/>
      <c r="R44" s="28">
        <f t="shared" si="2"/>
        <v>1</v>
      </c>
      <c r="S44" s="33">
        <f t="shared" si="3"/>
        <v>1</v>
      </c>
      <c r="T44" s="139"/>
      <c r="U44" s="39">
        <f t="shared" si="4"/>
        <v>0.11936660277820312</v>
      </c>
      <c r="V44" s="33">
        <f t="shared" si="5"/>
        <v>2.6666666883272405E-3</v>
      </c>
      <c r="W44" s="139"/>
      <c r="X44" s="78">
        <f t="shared" si="13"/>
        <v>10100</v>
      </c>
      <c r="Y44" s="41">
        <f t="shared" si="7"/>
        <v>22157102.471901637</v>
      </c>
      <c r="Z44" s="41">
        <f t="shared" si="8"/>
        <v>336681.581446264</v>
      </c>
      <c r="AA44" s="41">
        <f t="shared" si="9"/>
        <v>8632.4995724</v>
      </c>
      <c r="AB44" s="42">
        <f t="shared" si="10"/>
        <v>10811.000331875128</v>
      </c>
      <c r="AD44" s="40">
        <f t="shared" si="11"/>
        <v>22523327.553252175</v>
      </c>
      <c r="AE44" s="118"/>
      <c r="AF44" s="83" t="s">
        <v>44</v>
      </c>
      <c r="AG44" s="84"/>
      <c r="AH44" s="85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39"/>
      <c r="I45" s="158">
        <f>'[2]Szenario 1'!$F45</f>
        <v>7</v>
      </c>
      <c r="J45" s="159">
        <f>'[2]Szenario 2'!$F45</f>
        <v>16</v>
      </c>
      <c r="K45" s="160">
        <f>'[2]Szenario 3'!$F45</f>
        <v>25</v>
      </c>
      <c r="L45" s="139"/>
      <c r="M45" s="23">
        <f>'[3]E-Auto'!$E43*(1/100)</f>
        <v>0.928831935483871</v>
      </c>
      <c r="O45" s="31">
        <f t="shared" si="0"/>
        <v>16231.05</v>
      </c>
      <c r="P45" s="35">
        <f t="shared" si="1"/>
        <v>1696.5629169999997</v>
      </c>
      <c r="Q45" s="139"/>
      <c r="R45" s="28">
        <f t="shared" si="2"/>
        <v>1</v>
      </c>
      <c r="S45" s="33">
        <f t="shared" si="3"/>
        <v>1</v>
      </c>
      <c r="T45" s="139"/>
      <c r="U45" s="39">
        <f t="shared" si="4"/>
        <v>0.11936760706836183</v>
      </c>
      <c r="V45" s="33">
        <f t="shared" si="5"/>
        <v>2.6666666889748176E-3</v>
      </c>
      <c r="W45" s="139"/>
      <c r="X45" s="78">
        <f t="shared" si="13"/>
        <v>10100</v>
      </c>
      <c r="Y45" s="41">
        <f t="shared" si="7"/>
        <v>22322639.229488179</v>
      </c>
      <c r="Z45" s="41">
        <f t="shared" si="8"/>
        <v>339193.60757646</v>
      </c>
      <c r="AA45" s="41">
        <f t="shared" si="9"/>
        <v>8225.4856274248923</v>
      </c>
      <c r="AB45" s="42">
        <f t="shared" si="10"/>
        <v>10891.354295687983</v>
      </c>
      <c r="AD45" s="40">
        <f t="shared" si="11"/>
        <v>22691049.676987752</v>
      </c>
      <c r="AE45" s="11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39"/>
      <c r="I46" s="158">
        <f>'[2]Szenario 1'!$F46</f>
        <v>7</v>
      </c>
      <c r="J46" s="159">
        <f>'[2]Szenario 2'!$F46</f>
        <v>16</v>
      </c>
      <c r="K46" s="160">
        <f>'[2]Szenario 3'!$F46</f>
        <v>25</v>
      </c>
      <c r="L46" s="139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1709.0115311999998</v>
      </c>
      <c r="Q46" s="139"/>
      <c r="R46" s="28">
        <f t="shared" si="2"/>
        <v>1</v>
      </c>
      <c r="S46" s="33">
        <f t="shared" si="3"/>
        <v>1</v>
      </c>
      <c r="T46" s="139"/>
      <c r="U46" s="39">
        <f t="shared" si="4"/>
        <v>0.11936863392579526</v>
      </c>
      <c r="V46" s="33">
        <f t="shared" si="5"/>
        <v>2.666666689636808E-3</v>
      </c>
      <c r="W46" s="139"/>
      <c r="X46" s="78">
        <f t="shared" si="13"/>
        <v>10100</v>
      </c>
      <c r="Y46" s="41">
        <f t="shared" si="7"/>
        <v>22488183.010702945</v>
      </c>
      <c r="Z46" s="41">
        <f t="shared" si="8"/>
        <v>341705.63370665599</v>
      </c>
      <c r="AA46" s="41">
        <f t="shared" si="9"/>
        <v>7811.4874515820065</v>
      </c>
      <c r="AB46" s="42">
        <f t="shared" si="10"/>
        <v>10971.70825950084</v>
      </c>
      <c r="AD46" s="40">
        <f t="shared" si="11"/>
        <v>22858771.840120684</v>
      </c>
      <c r="AE46" s="11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39"/>
      <c r="I47" s="158">
        <f>'[2]Szenario 1'!$F47</f>
        <v>7</v>
      </c>
      <c r="J47" s="159">
        <f>'[2]Szenario 2'!$F47</f>
        <v>16</v>
      </c>
      <c r="K47" s="160">
        <f>'[2]Szenario 3'!$F47</f>
        <v>25</v>
      </c>
      <c r="L47" s="139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1721.4601454000001</v>
      </c>
      <c r="Q47" s="139"/>
      <c r="R47" s="28">
        <f t="shared" si="2"/>
        <v>1</v>
      </c>
      <c r="S47" s="33">
        <f t="shared" si="3"/>
        <v>1</v>
      </c>
      <c r="T47" s="139"/>
      <c r="U47" s="39">
        <f t="shared" si="4"/>
        <v>0.11936968368606858</v>
      </c>
      <c r="V47" s="33">
        <f t="shared" si="5"/>
        <v>2.6666666903134234E-3</v>
      </c>
      <c r="W47" s="139"/>
      <c r="X47" s="78">
        <f t="shared" si="13"/>
        <v>10100</v>
      </c>
      <c r="Y47" s="41">
        <f t="shared" si="7"/>
        <v>22653733.972782686</v>
      </c>
      <c r="Z47" s="41">
        <f t="shared" si="8"/>
        <v>344217.65983685205</v>
      </c>
      <c r="AA47" s="41">
        <f t="shared" si="9"/>
        <v>7390.5050448713428</v>
      </c>
      <c r="AB47" s="42">
        <f t="shared" si="10"/>
        <v>11052.062223313698</v>
      </c>
      <c r="AD47" s="40">
        <f t="shared" ref="AD47:AD54" si="14">SUM(X47:AB47)</f>
        <v>23026494.199887723</v>
      </c>
      <c r="AE47" s="11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39"/>
      <c r="I48" s="158">
        <f>'[2]Szenario 1'!$F48</f>
        <v>7</v>
      </c>
      <c r="J48" s="159">
        <f>'[2]Szenario 2'!$F48</f>
        <v>16</v>
      </c>
      <c r="K48" s="160">
        <f>'[2]Szenario 3'!$F48</f>
        <v>25</v>
      </c>
      <c r="L48" s="139"/>
      <c r="M48" s="23">
        <f>'[3]E-Auto'!$E46*(1/100)</f>
        <v>1</v>
      </c>
      <c r="O48" s="31">
        <f t="shared" si="0"/>
        <v>16591.739999999998</v>
      </c>
      <c r="P48" s="35">
        <f t="shared" si="1"/>
        <v>1733.9087595999997</v>
      </c>
      <c r="Q48" s="139"/>
      <c r="R48" s="28">
        <f t="shared" si="2"/>
        <v>1</v>
      </c>
      <c r="S48" s="33">
        <f t="shared" si="3"/>
        <v>1</v>
      </c>
      <c r="T48" s="139"/>
      <c r="U48" s="39">
        <f t="shared" si="4"/>
        <v>0.11937075668722347</v>
      </c>
      <c r="V48" s="33">
        <f t="shared" si="5"/>
        <v>2.6666666910048781E-3</v>
      </c>
      <c r="W48" s="139"/>
      <c r="X48" s="78">
        <f t="shared" si="13"/>
        <v>10100</v>
      </c>
      <c r="Y48" s="41">
        <f t="shared" si="7"/>
        <v>22819292.275293499</v>
      </c>
      <c r="Z48" s="41">
        <f t="shared" si="8"/>
        <v>346729.68596704799</v>
      </c>
      <c r="AA48" s="41">
        <f t="shared" si="9"/>
        <v>7218.7342391999991</v>
      </c>
      <c r="AB48" s="42">
        <f t="shared" si="10"/>
        <v>11132.416187126553</v>
      </c>
      <c r="AD48" s="40">
        <f t="shared" si="14"/>
        <v>23194473.11168687</v>
      </c>
      <c r="AE48" s="118"/>
      <c r="AF48" s="83" t="s">
        <v>45</v>
      </c>
      <c r="AG48" s="84"/>
      <c r="AH48" s="85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39"/>
      <c r="I49" s="158">
        <f>'[2]Szenario 1'!$F49</f>
        <v>7</v>
      </c>
      <c r="J49" s="159">
        <f>'[2]Szenario 2'!$F49</f>
        <v>16</v>
      </c>
      <c r="K49" s="160">
        <f>'[2]Szenario 3'!$F49</f>
        <v>25</v>
      </c>
      <c r="L49" s="139"/>
      <c r="M49" s="23">
        <f>'[3]E-Auto'!$E47*(1/100)</f>
        <v>1</v>
      </c>
      <c r="O49" s="31">
        <f t="shared" si="0"/>
        <v>16711.97</v>
      </c>
      <c r="P49" s="35">
        <f t="shared" si="1"/>
        <v>1746.3573738</v>
      </c>
      <c r="Q49" s="139"/>
      <c r="R49" s="28">
        <f t="shared" si="2"/>
        <v>1</v>
      </c>
      <c r="S49" s="33">
        <f t="shared" si="3"/>
        <v>1</v>
      </c>
      <c r="T49" s="139"/>
      <c r="U49" s="39">
        <f t="shared" si="4"/>
        <v>0.11937185326977812</v>
      </c>
      <c r="V49" s="33">
        <f t="shared" si="5"/>
        <v>2.6666666917113868E-3</v>
      </c>
      <c r="W49" s="139"/>
      <c r="X49" s="78">
        <f t="shared" si="13"/>
        <v>10100</v>
      </c>
      <c r="Y49" s="41">
        <f t="shared" si="7"/>
        <v>22984858.080148026</v>
      </c>
      <c r="Z49" s="41">
        <f t="shared" si="8"/>
        <v>349241.71209724405</v>
      </c>
      <c r="AA49" s="41">
        <f t="shared" si="9"/>
        <v>7271.0439076000002</v>
      </c>
      <c r="AB49" s="42">
        <f t="shared" si="10"/>
        <v>11212.77015093941</v>
      </c>
      <c r="AD49" s="40">
        <f t="shared" si="14"/>
        <v>23362683.606303811</v>
      </c>
      <c r="AE49" s="11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39"/>
      <c r="I50" s="158">
        <f>'[2]Szenario 1'!$F50</f>
        <v>7</v>
      </c>
      <c r="J50" s="159">
        <f>'[2]Szenario 2'!$F50</f>
        <v>16</v>
      </c>
      <c r="K50" s="160">
        <f>'[2]Szenario 3'!$F50</f>
        <v>25</v>
      </c>
      <c r="L50" s="139"/>
      <c r="M50" s="23">
        <f>'[3]E-Auto'!$E48*(1/100)</f>
        <v>1</v>
      </c>
      <c r="O50" s="31">
        <f t="shared" si="0"/>
        <v>16832.2</v>
      </c>
      <c r="P50" s="35">
        <f t="shared" si="1"/>
        <v>1758.8059880000001</v>
      </c>
      <c r="Q50" s="139"/>
      <c r="R50" s="28">
        <f t="shared" si="2"/>
        <v>1</v>
      </c>
      <c r="S50" s="33">
        <f t="shared" si="3"/>
        <v>1</v>
      </c>
      <c r="T50" s="139"/>
      <c r="U50" s="39">
        <f t="shared" si="4"/>
        <v>0.11937297377672719</v>
      </c>
      <c r="V50" s="33">
        <f t="shared" si="5"/>
        <v>2.6666666924331671E-3</v>
      </c>
      <c r="W50" s="139"/>
      <c r="X50" s="78">
        <f t="shared" si="13"/>
        <v>10100</v>
      </c>
      <c r="Y50" s="41">
        <f t="shared" si="7"/>
        <v>23150431.551622495</v>
      </c>
      <c r="Z50" s="41">
        <f t="shared" si="8"/>
        <v>351753.73822743993</v>
      </c>
      <c r="AA50" s="41">
        <f t="shared" si="9"/>
        <v>7323.3535760000004</v>
      </c>
      <c r="AB50" s="42">
        <f t="shared" si="10"/>
        <v>11293.124114752267</v>
      </c>
      <c r="AD50" s="40">
        <f t="shared" si="14"/>
        <v>23530901.767540686</v>
      </c>
      <c r="AE50" s="11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39"/>
      <c r="I51" s="158">
        <f>'[2]Szenario 1'!$F51</f>
        <v>7</v>
      </c>
      <c r="J51" s="159">
        <f>'[2]Szenario 2'!$F51</f>
        <v>16</v>
      </c>
      <c r="K51" s="160">
        <f>'[2]Szenario 3'!$F51</f>
        <v>25</v>
      </c>
      <c r="L51" s="139"/>
      <c r="M51" s="23">
        <f>'[3]E-Auto'!$E49*(1/100)</f>
        <v>1</v>
      </c>
      <c r="O51" s="31">
        <f t="shared" si="0"/>
        <v>16952.43</v>
      </c>
      <c r="P51" s="35">
        <f t="shared" si="1"/>
        <v>1771.2546021999999</v>
      </c>
      <c r="Q51" s="139"/>
      <c r="R51" s="28">
        <f t="shared" si="2"/>
        <v>1</v>
      </c>
      <c r="S51" s="33">
        <f t="shared" si="3"/>
        <v>1</v>
      </c>
      <c r="T51" s="139"/>
      <c r="U51" s="39">
        <f t="shared" si="4"/>
        <v>0.11937411855354187</v>
      </c>
      <c r="V51" s="33">
        <f t="shared" si="5"/>
        <v>2.6666666931704371E-3</v>
      </c>
      <c r="W51" s="139"/>
      <c r="X51" s="78">
        <f t="shared" si="13"/>
        <v>10100</v>
      </c>
      <c r="Y51" s="41">
        <f t="shared" si="7"/>
        <v>23316012.856373902</v>
      </c>
      <c r="Z51" s="41">
        <f t="shared" si="8"/>
        <v>354265.76435763604</v>
      </c>
      <c r="AA51" s="41">
        <f t="shared" si="9"/>
        <v>7375.6632443999997</v>
      </c>
      <c r="AB51" s="42">
        <f t="shared" si="10"/>
        <v>11373.478078565124</v>
      </c>
      <c r="AD51" s="40">
        <f t="shared" si="14"/>
        <v>23699127.762054507</v>
      </c>
      <c r="AE51" s="11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39"/>
      <c r="I52" s="158">
        <f>'[2]Szenario 1'!$F52</f>
        <v>7</v>
      </c>
      <c r="J52" s="159">
        <f>'[2]Szenario 2'!$F52</f>
        <v>16</v>
      </c>
      <c r="K52" s="160">
        <f>'[2]Szenario 3'!$F52</f>
        <v>25</v>
      </c>
      <c r="L52" s="139"/>
      <c r="M52" s="23">
        <f>'[3]E-Auto'!$E50*(1/100)</f>
        <v>1</v>
      </c>
      <c r="O52" s="31">
        <f t="shared" si="0"/>
        <v>17072.66</v>
      </c>
      <c r="P52" s="35">
        <f t="shared" si="1"/>
        <v>1783.7032164</v>
      </c>
      <c r="Q52" s="139"/>
      <c r="R52" s="28">
        <f t="shared" si="2"/>
        <v>1</v>
      </c>
      <c r="S52" s="33">
        <f t="shared" si="3"/>
        <v>1</v>
      </c>
      <c r="T52" s="139"/>
      <c r="U52" s="39">
        <f t="shared" si="4"/>
        <v>0.11937528794816979</v>
      </c>
      <c r="V52" s="33">
        <f t="shared" si="5"/>
        <v>2.6666666939234168E-3</v>
      </c>
      <c r="W52" s="139"/>
      <c r="X52" s="78">
        <f t="shared" si="13"/>
        <v>10100</v>
      </c>
      <c r="Y52" s="41">
        <f t="shared" si="7"/>
        <v>23481602.163457118</v>
      </c>
      <c r="Z52" s="41">
        <f t="shared" si="8"/>
        <v>356777.79048783192</v>
      </c>
      <c r="AA52" s="41">
        <f t="shared" si="9"/>
        <v>7427.9729127999999</v>
      </c>
      <c r="AB52" s="42">
        <f t="shared" si="10"/>
        <v>11453.832042377979</v>
      </c>
      <c r="AD52" s="40">
        <f t="shared" si="14"/>
        <v>23867361.758900128</v>
      </c>
      <c r="AE52" s="118"/>
      <c r="AF52" s="83" t="s">
        <v>46</v>
      </c>
      <c r="AG52" s="84"/>
      <c r="AH52" s="85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39"/>
      <c r="I53" s="158">
        <f>'[2]Szenario 1'!$F53</f>
        <v>7</v>
      </c>
      <c r="J53" s="159">
        <f>'[2]Szenario 2'!$F53</f>
        <v>16</v>
      </c>
      <c r="K53" s="160">
        <f>'[2]Szenario 3'!$F53</f>
        <v>25</v>
      </c>
      <c r="L53" s="139"/>
      <c r="M53" s="23">
        <f>'[3]E-Auto'!$E51*(1/100)</f>
        <v>1</v>
      </c>
      <c r="O53" s="31">
        <f t="shared" si="0"/>
        <v>17192.89</v>
      </c>
      <c r="P53" s="35">
        <f t="shared" si="1"/>
        <v>1796.1518305999998</v>
      </c>
      <c r="Q53" s="139"/>
      <c r="R53" s="28">
        <f t="shared" si="2"/>
        <v>1</v>
      </c>
      <c r="S53" s="33">
        <f t="shared" si="3"/>
        <v>1</v>
      </c>
      <c r="T53" s="139"/>
      <c r="U53" s="39">
        <f t="shared" si="4"/>
        <v>0.11937648231103513</v>
      </c>
      <c r="V53" s="33">
        <f t="shared" si="5"/>
        <v>2.6666666946923282E-3</v>
      </c>
      <c r="W53" s="139"/>
      <c r="X53" s="78">
        <f t="shared" si="13"/>
        <v>10100</v>
      </c>
      <c r="Y53" s="41">
        <f t="shared" si="7"/>
        <v>23647199.644342035</v>
      </c>
      <c r="Z53" s="41">
        <f t="shared" si="8"/>
        <v>359289.81661802798</v>
      </c>
      <c r="AA53" s="41">
        <f t="shared" si="9"/>
        <v>7480.282581200001</v>
      </c>
      <c r="AB53" s="42">
        <f t="shared" si="10"/>
        <v>11534.186006190836</v>
      </c>
      <c r="AD53" s="40">
        <f t="shared" si="14"/>
        <v>24035603.929547455</v>
      </c>
      <c r="AE53" s="11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39"/>
      <c r="I54" s="158">
        <f>'[2]Szenario 1'!$F54</f>
        <v>7</v>
      </c>
      <c r="J54" s="159">
        <f>'[2]Szenario 2'!$F54</f>
        <v>16</v>
      </c>
      <c r="K54" s="160">
        <f>'[2]Szenario 3'!$F54</f>
        <v>25</v>
      </c>
      <c r="L54" s="139"/>
      <c r="M54" s="23">
        <f>'[3]E-Auto'!$E52*(1/100)</f>
        <v>1</v>
      </c>
      <c r="O54" s="31">
        <f t="shared" si="0"/>
        <v>17313.12</v>
      </c>
      <c r="P54" s="35">
        <f t="shared" si="1"/>
        <v>1808.6004447999999</v>
      </c>
      <c r="Q54" s="140"/>
      <c r="R54" s="28">
        <f t="shared" si="2"/>
        <v>1</v>
      </c>
      <c r="S54" s="33">
        <f t="shared" si="3"/>
        <v>1</v>
      </c>
      <c r="T54" s="140"/>
      <c r="U54" s="39">
        <f t="shared" si="4"/>
        <v>0.11937770199503857</v>
      </c>
      <c r="V54" s="33">
        <f t="shared" si="5"/>
        <v>2.6666666954773947E-3</v>
      </c>
      <c r="W54" s="140"/>
      <c r="X54" s="78">
        <f t="shared" si="13"/>
        <v>10100</v>
      </c>
      <c r="Y54" s="41">
        <f t="shared" si="7"/>
        <v>23812805.472930666</v>
      </c>
      <c r="Z54" s="41">
        <f t="shared" si="8"/>
        <v>361801.84274822398</v>
      </c>
      <c r="AA54" s="41">
        <f t="shared" si="9"/>
        <v>7532.5922496000003</v>
      </c>
      <c r="AB54" s="42">
        <f t="shared" si="10"/>
        <v>11614.539970003691</v>
      </c>
      <c r="AD54" s="40">
        <f t="shared" si="14"/>
        <v>24203854.447898492</v>
      </c>
      <c r="AE54" s="11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941100572.02180004</v>
      </c>
      <c r="AE55" s="11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6" t="s">
        <v>22</v>
      </c>
      <c r="V56" s="87"/>
      <c r="X56" s="9">
        <f>SUM(X9:X54)</f>
        <v>1933350</v>
      </c>
      <c r="Y56" s="65">
        <f>SUM(Y9:Y54)</f>
        <v>924088532.53510177</v>
      </c>
      <c r="Z56" s="66">
        <f>SUM(Z9:Z54)</f>
        <v>14042937.721665444</v>
      </c>
      <c r="AA56" s="66">
        <f>SUM(AA9:AA54)</f>
        <v>584649.27895867429</v>
      </c>
      <c r="AB56" s="71">
        <f>SUM(AB9:AB54)</f>
        <v>451102.48607386358</v>
      </c>
      <c r="AD56" s="67">
        <f>X56+Y56+Z56+AA56+AB56</f>
        <v>941100572.0217998</v>
      </c>
      <c r="AF56" s="88"/>
      <c r="AG56" s="89"/>
    </row>
    <row r="57" spans="1:34" ht="15" thickBot="1" x14ac:dyDescent="0.35">
      <c r="AF57" s="90"/>
      <c r="AG57" s="91"/>
    </row>
    <row r="58" spans="1:34" x14ac:dyDescent="0.3">
      <c r="AE58" s="25"/>
      <c r="AF58" s="88"/>
      <c r="AG58" s="89"/>
      <c r="AH58" s="43"/>
    </row>
    <row r="59" spans="1:34" ht="15" thickBot="1" x14ac:dyDescent="0.35">
      <c r="AF59" s="90"/>
      <c r="AG59" s="91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D26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3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8"/>
      <c r="L1" s="138"/>
      <c r="N1" s="138"/>
      <c r="Q1" s="138"/>
      <c r="R1" s="78"/>
      <c r="S1" s="78"/>
      <c r="T1" s="138"/>
      <c r="U1" s="78"/>
      <c r="V1" s="78"/>
      <c r="W1" s="138"/>
      <c r="AE1" s="118"/>
    </row>
    <row r="2" spans="1:36" ht="14.4" customHeight="1" thickBot="1" x14ac:dyDescent="0.35">
      <c r="B2" s="119" t="s">
        <v>0</v>
      </c>
      <c r="C2" s="120"/>
      <c r="D2" s="121"/>
      <c r="F2" s="118"/>
      <c r="G2" s="118"/>
      <c r="H2" s="139"/>
      <c r="K2" s="2"/>
      <c r="L2" s="139"/>
      <c r="O2" s="86" t="s">
        <v>55</v>
      </c>
      <c r="P2" s="87"/>
      <c r="Q2" s="139"/>
      <c r="R2" s="78"/>
      <c r="S2" s="78"/>
      <c r="T2" s="139"/>
      <c r="U2" s="78"/>
      <c r="V2" s="78"/>
      <c r="W2" s="139"/>
      <c r="Y2" s="142" t="s">
        <v>82</v>
      </c>
      <c r="Z2" s="143"/>
      <c r="AA2" s="144"/>
      <c r="AB2" s="8"/>
      <c r="AC2" s="8"/>
      <c r="AE2" s="118"/>
    </row>
    <row r="3" spans="1:36" ht="14.4" customHeight="1" thickBot="1" x14ac:dyDescent="0.35">
      <c r="B3" s="122"/>
      <c r="C3" s="123"/>
      <c r="D3" s="124"/>
      <c r="F3" s="118"/>
      <c r="G3" s="118"/>
      <c r="H3" s="139"/>
      <c r="K3" s="2"/>
      <c r="L3" s="139"/>
      <c r="O3" s="151" t="s">
        <v>81</v>
      </c>
      <c r="P3" s="152"/>
      <c r="Q3" s="139"/>
      <c r="R3" s="78"/>
      <c r="S3" s="78"/>
      <c r="T3" s="139"/>
      <c r="U3" s="78"/>
      <c r="V3" s="78"/>
      <c r="W3" s="139"/>
      <c r="Y3" s="145"/>
      <c r="Z3" s="146"/>
      <c r="AA3" s="147"/>
      <c r="AB3" s="8"/>
      <c r="AC3" s="8"/>
      <c r="AE3" s="118"/>
      <c r="AF3" s="96" t="s">
        <v>58</v>
      </c>
      <c r="AG3" s="97"/>
      <c r="AH3" s="98"/>
    </row>
    <row r="4" spans="1:36" ht="14.4" customHeight="1" thickBot="1" x14ac:dyDescent="0.35">
      <c r="H4" s="139"/>
      <c r="K4" s="2"/>
      <c r="L4" s="139"/>
      <c r="O4" s="153"/>
      <c r="P4" s="154"/>
      <c r="Q4" s="139"/>
      <c r="R4" s="78"/>
      <c r="S4" s="78"/>
      <c r="T4" s="139"/>
      <c r="U4" s="78"/>
      <c r="V4" s="78"/>
      <c r="W4" s="139"/>
      <c r="Y4" s="148"/>
      <c r="Z4" s="149"/>
      <c r="AA4" s="150"/>
      <c r="AB4" s="8"/>
      <c r="AC4" s="8"/>
      <c r="AE4" s="118"/>
      <c r="AF4" s="99"/>
      <c r="AG4" s="100"/>
      <c r="AH4" s="101"/>
    </row>
    <row r="5" spans="1:36" ht="14.4" customHeight="1" thickBot="1" x14ac:dyDescent="0.35">
      <c r="D5" s="102" t="s">
        <v>2</v>
      </c>
      <c r="E5" s="103"/>
      <c r="H5" s="139"/>
      <c r="I5" s="102" t="s">
        <v>7</v>
      </c>
      <c r="J5" s="106"/>
      <c r="K5" s="103"/>
      <c r="L5" s="139"/>
      <c r="M5" s="106" t="s">
        <v>3</v>
      </c>
      <c r="O5" s="108"/>
      <c r="P5" s="109"/>
      <c r="Q5" s="139"/>
      <c r="R5" s="106" t="s">
        <v>20</v>
      </c>
      <c r="S5" s="103"/>
      <c r="T5" s="139"/>
      <c r="U5" s="102" t="s">
        <v>29</v>
      </c>
      <c r="V5" s="103"/>
      <c r="W5" s="139"/>
      <c r="AE5" s="118"/>
    </row>
    <row r="6" spans="1:36" ht="14.4" customHeight="1" thickBot="1" x14ac:dyDescent="0.35">
      <c r="D6" s="104"/>
      <c r="E6" s="105"/>
      <c r="H6" s="139"/>
      <c r="I6" s="104"/>
      <c r="J6" s="107"/>
      <c r="K6" s="105"/>
      <c r="L6" s="139"/>
      <c r="M6" s="107"/>
      <c r="O6" s="110"/>
      <c r="P6" s="111"/>
      <c r="Q6" s="139"/>
      <c r="R6" s="107"/>
      <c r="S6" s="105"/>
      <c r="T6" s="139"/>
      <c r="U6" s="104"/>
      <c r="V6" s="105"/>
      <c r="W6" s="139"/>
      <c r="AE6" s="118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1" t="s">
        <v>5</v>
      </c>
      <c r="C7" s="141"/>
      <c r="D7" s="114" t="s">
        <v>4</v>
      </c>
      <c r="E7" s="114"/>
      <c r="F7" s="115" t="s">
        <v>6</v>
      </c>
      <c r="G7" s="115"/>
      <c r="H7" s="139"/>
      <c r="I7" s="69" t="s">
        <v>70</v>
      </c>
      <c r="J7" s="14" t="s">
        <v>69</v>
      </c>
      <c r="K7" s="20" t="s">
        <v>68</v>
      </c>
      <c r="L7" s="139"/>
      <c r="M7" s="1" t="s">
        <v>8</v>
      </c>
      <c r="O7" s="112"/>
      <c r="P7" s="113"/>
      <c r="Q7" s="139"/>
      <c r="R7" s="78"/>
      <c r="S7" s="78"/>
      <c r="T7" s="139"/>
      <c r="U7" s="78"/>
      <c r="V7" s="78"/>
      <c r="W7" s="139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6" t="s">
        <v>56</v>
      </c>
      <c r="AE7" s="118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39"/>
      <c r="I8" s="70"/>
      <c r="J8" s="7"/>
      <c r="K8" s="18"/>
      <c r="L8" s="139"/>
      <c r="M8" s="21"/>
      <c r="O8" s="30"/>
      <c r="P8" s="34"/>
      <c r="Q8" s="139"/>
      <c r="R8" s="80"/>
      <c r="S8" s="79"/>
      <c r="T8" s="139"/>
      <c r="U8" s="80"/>
      <c r="V8" s="79"/>
      <c r="W8" s="139"/>
      <c r="X8" s="37"/>
      <c r="Y8" s="10"/>
      <c r="Z8" s="36"/>
      <c r="AA8" s="36"/>
      <c r="AB8" s="36"/>
      <c r="AD8" s="117"/>
      <c r="AE8" s="118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39"/>
      <c r="I9" s="155">
        <f>'[2]Szenario 1'!$F9</f>
        <v>7</v>
      </c>
      <c r="J9" s="156">
        <f>'[2]Szenario 2'!$F9</f>
        <v>16</v>
      </c>
      <c r="K9" s="157">
        <f>'[2]Szenario 3'!$F9</f>
        <v>25</v>
      </c>
      <c r="L9" s="139"/>
      <c r="M9" s="22">
        <f>'[3]E-Auto'!$E7*(1/100)</f>
        <v>1.6900000000000001E-3</v>
      </c>
      <c r="O9" s="31">
        <f>D9</f>
        <v>11902.77</v>
      </c>
      <c r="P9" s="35">
        <f>E9+(K9)</f>
        <v>1257.4128057999999</v>
      </c>
      <c r="Q9" s="139"/>
      <c r="R9" s="28">
        <f>IF(O9&lt;$AG$18,1,2)</f>
        <v>1</v>
      </c>
      <c r="S9" s="33">
        <f>IF(P9&lt;$AG$10,1,2)</f>
        <v>1</v>
      </c>
      <c r="T9" s="139"/>
      <c r="U9" s="39">
        <f>($AI$15/$AG$20)*(1+0.15*(O9/$AG$18)^4)+$AH$33</f>
        <v>0.11934324546675659</v>
      </c>
      <c r="V9" s="33">
        <f>($AI$7/$AG$12)*(1+0.15*(P9/$AG$10)^4)+$AH$32</f>
        <v>2.6666666733979084E-3</v>
      </c>
      <c r="W9" s="139"/>
      <c r="X9" s="78">
        <f>($AG$7*$AG$8*S9*$AG$24+$AG$15*$AG$16*R9*$AG$24)</f>
        <v>3600</v>
      </c>
      <c r="Y9" s="41">
        <f>(O9*U9*$AG$30+P9*V9*$AG$29)*365</f>
        <v>16366853.765653308</v>
      </c>
      <c r="Z9" s="41">
        <f>(O9*$AI$15*$AG$37+P9*$AI$7*$AG$36)*365</f>
        <v>248800.08688940399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8023.1192627108703</v>
      </c>
      <c r="AD9" s="40">
        <f>SUM(X9:AB9)</f>
        <v>16644426.214937681</v>
      </c>
      <c r="AE9" s="118"/>
      <c r="AF9" s="92" t="s">
        <v>15</v>
      </c>
      <c r="AG9" s="15"/>
      <c r="AH9" s="95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39"/>
      <c r="I10" s="158">
        <f>'[2]Szenario 1'!$F10</f>
        <v>7</v>
      </c>
      <c r="J10" s="159">
        <f>'[2]Szenario 2'!$F10</f>
        <v>16</v>
      </c>
      <c r="K10" s="160">
        <f>'[2]Szenario 3'!$F10</f>
        <v>25</v>
      </c>
      <c r="L10" s="139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E10+(K10)</f>
        <v>1269.86142</v>
      </c>
      <c r="Q10" s="139"/>
      <c r="R10" s="28">
        <f t="shared" ref="R10:R54" si="2">IF(O10&lt;$AG$18,1,2)</f>
        <v>1</v>
      </c>
      <c r="S10" s="33">
        <f t="shared" ref="S10:S54" si="3">IF(P10&lt;$AG$10,1,2)</f>
        <v>1</v>
      </c>
      <c r="T10" s="139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2.6666666736684555E-3</v>
      </c>
      <c r="W10" s="139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16532226.920482276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16812556.738399025</v>
      </c>
      <c r="AE10" s="118"/>
      <c r="AF10" s="93"/>
      <c r="AG10" s="16">
        <v>110400</v>
      </c>
      <c r="AH10" s="95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39"/>
      <c r="I11" s="158">
        <f>'[2]Szenario 1'!$F11</f>
        <v>7</v>
      </c>
      <c r="J11" s="159">
        <f>'[2]Szenario 2'!$F11</f>
        <v>16</v>
      </c>
      <c r="K11" s="160">
        <f>'[2]Szenario 3'!$F11</f>
        <v>25</v>
      </c>
      <c r="L11" s="139"/>
      <c r="M11" s="23">
        <f>'[3]E-Auto'!$E9*(1/100)</f>
        <v>3.1800000000000001E-3</v>
      </c>
      <c r="O11" s="31">
        <f t="shared" si="0"/>
        <v>12143.23</v>
      </c>
      <c r="P11" s="35">
        <f t="shared" si="1"/>
        <v>1282.3100341999998</v>
      </c>
      <c r="Q11" s="139"/>
      <c r="R11" s="28">
        <f t="shared" si="2"/>
        <v>1</v>
      </c>
      <c r="S11" s="33">
        <f t="shared" si="3"/>
        <v>1</v>
      </c>
      <c r="T11" s="139"/>
      <c r="U11" s="39">
        <f t="shared" si="4"/>
        <v>0.1193440710479194</v>
      </c>
      <c r="V11" s="33">
        <f t="shared" si="5"/>
        <v>2.6666666739470768E-3</v>
      </c>
      <c r="W11" s="139"/>
      <c r="X11" s="78">
        <f t="shared" si="6"/>
        <v>3600</v>
      </c>
      <c r="Y11" s="41">
        <f t="shared" si="7"/>
        <v>16697602.930073919</v>
      </c>
      <c r="Z11" s="41">
        <f t="shared" si="8"/>
        <v>253824.13914979596</v>
      </c>
      <c r="AA11" s="41">
        <f t="shared" si="9"/>
        <v>17477.465184511639</v>
      </c>
      <c r="AB11" s="42">
        <f t="shared" si="10"/>
        <v>8183.827190336583</v>
      </c>
      <c r="AD11" s="40">
        <f t="shared" si="11"/>
        <v>16980688.361598562</v>
      </c>
      <c r="AE11" s="118"/>
      <c r="AF11" s="94"/>
      <c r="AG11" s="15"/>
      <c r="AH11" s="95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39"/>
      <c r="I12" s="158">
        <f>'[2]Szenario 1'!$F12</f>
        <v>7</v>
      </c>
      <c r="J12" s="159">
        <f>'[2]Szenario 2'!$F12</f>
        <v>16</v>
      </c>
      <c r="K12" s="160">
        <f>'[2]Szenario 3'!$F12</f>
        <v>25</v>
      </c>
      <c r="L12" s="139"/>
      <c r="M12" s="23">
        <f>'[3]E-Auto'!$E10*(1/100)</f>
        <v>4.1700000000000001E-3</v>
      </c>
      <c r="O12" s="31">
        <f t="shared" si="0"/>
        <v>12263.46</v>
      </c>
      <c r="P12" s="35">
        <f t="shared" si="1"/>
        <v>1294.7586483999999</v>
      </c>
      <c r="Q12" s="139"/>
      <c r="R12" s="28">
        <f t="shared" si="2"/>
        <v>1</v>
      </c>
      <c r="S12" s="33">
        <f t="shared" si="3"/>
        <v>1</v>
      </c>
      <c r="T12" s="139"/>
      <c r="U12" s="39">
        <f t="shared" si="4"/>
        <v>0.119344502661417</v>
      </c>
      <c r="V12" s="33">
        <f t="shared" si="5"/>
        <v>2.6666666742339324E-3</v>
      </c>
      <c r="W12" s="139"/>
      <c r="X12" s="78">
        <f t="shared" si="6"/>
        <v>3600</v>
      </c>
      <c r="Y12" s="41">
        <f t="shared" si="7"/>
        <v>16862981.880927503</v>
      </c>
      <c r="Z12" s="41">
        <f t="shared" si="8"/>
        <v>256336.16527999195</v>
      </c>
      <c r="AA12" s="41">
        <f t="shared" si="9"/>
        <v>17638.278726751319</v>
      </c>
      <c r="AB12" s="42">
        <f t="shared" si="10"/>
        <v>8264.1811541494408</v>
      </c>
      <c r="AD12" s="40">
        <f t="shared" si="11"/>
        <v>17148820.506088398</v>
      </c>
      <c r="AE12" s="118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39"/>
      <c r="I13" s="158">
        <f>'[2]Szenario 1'!$F13</f>
        <v>7</v>
      </c>
      <c r="J13" s="159">
        <f>'[2]Szenario 2'!$F13</f>
        <v>16</v>
      </c>
      <c r="K13" s="160">
        <f>'[2]Szenario 3'!$F13</f>
        <v>25</v>
      </c>
      <c r="L13" s="139"/>
      <c r="M13" s="23">
        <f>'[3]E-Auto'!$E11*(1/100)</f>
        <v>6.2100000000000002E-3</v>
      </c>
      <c r="O13" s="31">
        <f t="shared" si="0"/>
        <v>12383.69</v>
      </c>
      <c r="P13" s="35">
        <f t="shared" si="1"/>
        <v>1307.2072625999999</v>
      </c>
      <c r="Q13" s="139"/>
      <c r="R13" s="28">
        <f t="shared" si="2"/>
        <v>1</v>
      </c>
      <c r="S13" s="33">
        <f t="shared" si="3"/>
        <v>1</v>
      </c>
      <c r="T13" s="139"/>
      <c r="U13" s="39">
        <f t="shared" si="4"/>
        <v>0.11934494715785231</v>
      </c>
      <c r="V13" s="33">
        <f t="shared" si="5"/>
        <v>2.6666666745291819E-3</v>
      </c>
      <c r="W13" s="139"/>
      <c r="X13" s="78">
        <f>($AG$7*$AG$8*S13*$AG$24+$AG$15*$AG$16*R13*$AG$24)</f>
        <v>3600</v>
      </c>
      <c r="Y13" s="41">
        <f t="shared" si="7"/>
        <v>17028363.861272193</v>
      </c>
      <c r="Z13" s="41">
        <f t="shared" si="8"/>
        <v>258848.19141018804</v>
      </c>
      <c r="AA13" s="41">
        <f t="shared" si="9"/>
        <v>17785.753356209741</v>
      </c>
      <c r="AB13" s="42">
        <f t="shared" si="10"/>
        <v>8344.5351179622958</v>
      </c>
      <c r="AD13" s="40">
        <f t="shared" si="11"/>
        <v>17316942.341156553</v>
      </c>
      <c r="AE13" s="11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39"/>
      <c r="I14" s="158">
        <f>'[2]Szenario 1'!$F14</f>
        <v>7</v>
      </c>
      <c r="J14" s="159">
        <f>'[2]Szenario 2'!$F14</f>
        <v>16</v>
      </c>
      <c r="K14" s="160">
        <f>'[2]Szenario 3'!$F14</f>
        <v>25</v>
      </c>
      <c r="L14" s="139"/>
      <c r="M14" s="23">
        <f>'[3]E-Auto'!$E12*(1/100)</f>
        <v>3.5041935483870967E-2</v>
      </c>
      <c r="O14" s="31">
        <f t="shared" si="0"/>
        <v>12503.92</v>
      </c>
      <c r="P14" s="35">
        <f t="shared" si="1"/>
        <v>1319.6558768</v>
      </c>
      <c r="Q14" s="139"/>
      <c r="R14" s="28">
        <f t="shared" si="2"/>
        <v>1</v>
      </c>
      <c r="S14" s="33">
        <f t="shared" si="3"/>
        <v>1</v>
      </c>
      <c r="T14" s="139"/>
      <c r="U14" s="39">
        <f t="shared" si="4"/>
        <v>0.11934540479106619</v>
      </c>
      <c r="V14" s="33">
        <f t="shared" si="5"/>
        <v>2.6666666748329879E-3</v>
      </c>
      <c r="W14" s="139"/>
      <c r="X14" s="78">
        <f>($AG$7*$AG$8*S14*$AG$24+$AG$15*$AG$16*R14*$AG$24)+AG26</f>
        <v>1511350</v>
      </c>
      <c r="Y14" s="41">
        <f t="shared" si="7"/>
        <v>17193748.961084187</v>
      </c>
      <c r="Z14" s="41">
        <f t="shared" si="8"/>
        <v>261360.21754038398</v>
      </c>
      <c r="AA14" s="41">
        <f t="shared" si="9"/>
        <v>17595.250568135794</v>
      </c>
      <c r="AB14" s="42">
        <f t="shared" si="10"/>
        <v>8424.8890817751526</v>
      </c>
      <c r="AD14" s="40">
        <f t="shared" si="11"/>
        <v>18992479.318274483</v>
      </c>
      <c r="AE14" s="118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39"/>
      <c r="I15" s="158">
        <f>'[2]Szenario 1'!$F15</f>
        <v>7</v>
      </c>
      <c r="J15" s="159">
        <f>'[2]Szenario 2'!$F15</f>
        <v>16</v>
      </c>
      <c r="K15" s="160">
        <f>'[2]Szenario 3'!$F15</f>
        <v>25</v>
      </c>
      <c r="L15" s="139"/>
      <c r="M15" s="23">
        <f>'[3]E-Auto'!$E13*(1/100)</f>
        <v>6.3873870967741941E-2</v>
      </c>
      <c r="O15" s="31">
        <f>D15</f>
        <v>12624.15</v>
      </c>
      <c r="P15" s="35">
        <f t="shared" si="1"/>
        <v>1332.1044909999998</v>
      </c>
      <c r="Q15" s="139"/>
      <c r="R15" s="28">
        <f t="shared" si="2"/>
        <v>1</v>
      </c>
      <c r="S15" s="33">
        <f t="shared" si="3"/>
        <v>1</v>
      </c>
      <c r="T15" s="139"/>
      <c r="U15" s="39">
        <f t="shared" si="4"/>
        <v>0.11934587581737592</v>
      </c>
      <c r="V15" s="33">
        <f t="shared" si="5"/>
        <v>2.6666666751455148E-3</v>
      </c>
      <c r="W15" s="139"/>
      <c r="X15" s="78">
        <f>($AJ$11*$AG$8*S15*$AG$25+$AJ$9*$AG$8*S15*$AG$24+$AG$15*$AG$16*R15*$AG$24)</f>
        <v>10100</v>
      </c>
      <c r="Y15" s="41">
        <f t="shared" si="7"/>
        <v>17359137.27210382</v>
      </c>
      <c r="Z15" s="41">
        <f t="shared" si="8"/>
        <v>263872.24367057998</v>
      </c>
      <c r="AA15" s="41">
        <f t="shared" si="9"/>
        <v>17397.763549194067</v>
      </c>
      <c r="AB15" s="42">
        <f t="shared" si="10"/>
        <v>8505.2430455880094</v>
      </c>
      <c r="AD15" s="40">
        <f t="shared" si="11"/>
        <v>17659012.52236918</v>
      </c>
      <c r="AE15" s="118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39"/>
      <c r="I16" s="158">
        <f>'[2]Szenario 1'!$F16</f>
        <v>7</v>
      </c>
      <c r="J16" s="159">
        <f>'[2]Szenario 2'!$F16</f>
        <v>16</v>
      </c>
      <c r="K16" s="160">
        <f>'[2]Szenario 3'!$F16</f>
        <v>25</v>
      </c>
      <c r="L16" s="139"/>
      <c r="M16" s="23">
        <f>'[3]E-Auto'!$E14*(1/100)</f>
        <v>9.2705806451612929E-2</v>
      </c>
      <c r="O16" s="31">
        <f t="shared" si="0"/>
        <v>12744.38</v>
      </c>
      <c r="P16" s="35">
        <f t="shared" si="1"/>
        <v>1344.5531051999999</v>
      </c>
      <c r="Q16" s="139"/>
      <c r="R16" s="28">
        <f t="shared" si="2"/>
        <v>1</v>
      </c>
      <c r="S16" s="33">
        <f t="shared" si="3"/>
        <v>1</v>
      </c>
      <c r="T16" s="139"/>
      <c r="U16" s="39">
        <f t="shared" si="4"/>
        <v>0.11934636049557536</v>
      </c>
      <c r="V16" s="33">
        <f t="shared" si="5"/>
        <v>2.6666666754669274E-3</v>
      </c>
      <c r="W16" s="139"/>
      <c r="X16" s="78">
        <f t="shared" ref="X16:X54" si="13">($AJ$11*$AG$8*S16*$AG$25+$AJ$9*$AG$8*S16*$AG$24+$AG$15*$AG$16*R16*$AG$24)</f>
        <v>10100</v>
      </c>
      <c r="Y16" s="41">
        <f t="shared" si="7"/>
        <v>17524528.887852736</v>
      </c>
      <c r="Z16" s="41">
        <f t="shared" si="8"/>
        <v>266384.26980077598</v>
      </c>
      <c r="AA16" s="41">
        <f t="shared" si="9"/>
        <v>17193.29229938456</v>
      </c>
      <c r="AB16" s="42">
        <f t="shared" si="10"/>
        <v>8585.5970094008662</v>
      </c>
      <c r="AD16" s="40">
        <f t="shared" si="11"/>
        <v>17826792.046962298</v>
      </c>
      <c r="AE16" s="118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39"/>
      <c r="I17" s="158">
        <f>'[2]Szenario 1'!$F17</f>
        <v>7</v>
      </c>
      <c r="J17" s="159">
        <f>'[2]Szenario 2'!$F17</f>
        <v>16</v>
      </c>
      <c r="K17" s="160">
        <f>'[2]Szenario 3'!$F17</f>
        <v>25</v>
      </c>
      <c r="L17" s="139"/>
      <c r="M17" s="23">
        <f>'[3]E-Auto'!$E15*(1/100)</f>
        <v>0.1215377419354839</v>
      </c>
      <c r="O17" s="31">
        <f t="shared" si="0"/>
        <v>12864.61</v>
      </c>
      <c r="P17" s="35">
        <f t="shared" si="1"/>
        <v>1357.0017194</v>
      </c>
      <c r="Q17" s="139"/>
      <c r="R17" s="28">
        <f t="shared" si="2"/>
        <v>1</v>
      </c>
      <c r="S17" s="33">
        <f t="shared" si="3"/>
        <v>1</v>
      </c>
      <c r="T17" s="139"/>
      <c r="U17" s="39">
        <f t="shared" si="4"/>
        <v>0.11934685908693478</v>
      </c>
      <c r="V17" s="33">
        <f t="shared" si="5"/>
        <v>2.6666666757973923E-3</v>
      </c>
      <c r="W17" s="139"/>
      <c r="X17" s="78">
        <f t="shared" si="13"/>
        <v>10100</v>
      </c>
      <c r="Y17" s="41">
        <f t="shared" si="7"/>
        <v>17689923.903650977</v>
      </c>
      <c r="Z17" s="41">
        <f t="shared" si="8"/>
        <v>268896.29593097203</v>
      </c>
      <c r="AA17" s="41">
        <f t="shared" si="9"/>
        <v>16981.836818707285</v>
      </c>
      <c r="AB17" s="42">
        <f t="shared" si="10"/>
        <v>8665.950973213723</v>
      </c>
      <c r="AD17" s="40">
        <f t="shared" si="11"/>
        <v>17994567.987373866</v>
      </c>
      <c r="AE17" s="118"/>
      <c r="AF17" s="92" t="s">
        <v>16</v>
      </c>
      <c r="AG17" s="15"/>
      <c r="AH17" s="95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39"/>
      <c r="I18" s="158">
        <f>'[2]Szenario 1'!$F18</f>
        <v>7</v>
      </c>
      <c r="J18" s="159">
        <f>'[2]Szenario 2'!$F18</f>
        <v>16</v>
      </c>
      <c r="K18" s="160">
        <f>'[2]Szenario 3'!$F18</f>
        <v>25</v>
      </c>
      <c r="L18" s="139"/>
      <c r="M18" s="23">
        <f>'[3]E-Auto'!$E16*(1/100)</f>
        <v>0.15036967741935489</v>
      </c>
      <c r="O18" s="31">
        <f t="shared" si="0"/>
        <v>12984.84</v>
      </c>
      <c r="P18" s="35">
        <f t="shared" si="1"/>
        <v>1369.4503336</v>
      </c>
      <c r="Q18" s="139"/>
      <c r="R18" s="28">
        <f t="shared" si="2"/>
        <v>1</v>
      </c>
      <c r="S18" s="33">
        <f t="shared" si="3"/>
        <v>1</v>
      </c>
      <c r="T18" s="139"/>
      <c r="U18" s="39">
        <f t="shared" si="4"/>
        <v>0.119347371855201</v>
      </c>
      <c r="V18" s="33">
        <f t="shared" si="5"/>
        <v>2.666666676137078E-3</v>
      </c>
      <c r="W18" s="139"/>
      <c r="X18" s="78">
        <f t="shared" si="13"/>
        <v>10100</v>
      </c>
      <c r="Y18" s="41">
        <f t="shared" si="7"/>
        <v>17855322.416634113</v>
      </c>
      <c r="Z18" s="41">
        <f t="shared" si="8"/>
        <v>271408.32206116803</v>
      </c>
      <c r="AA18" s="41">
        <f t="shared" si="9"/>
        <v>16763.397107162211</v>
      </c>
      <c r="AB18" s="42">
        <f t="shared" si="10"/>
        <v>8746.3049370265799</v>
      </c>
      <c r="AD18" s="40">
        <f t="shared" si="11"/>
        <v>18162340.440739468</v>
      </c>
      <c r="AE18" s="118"/>
      <c r="AF18" s="93"/>
      <c r="AG18" s="16">
        <v>30000</v>
      </c>
      <c r="AH18" s="95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39"/>
      <c r="I19" s="158">
        <f>'[2]Szenario 1'!$F19</f>
        <v>7</v>
      </c>
      <c r="J19" s="159">
        <f>'[2]Szenario 2'!$F19</f>
        <v>16</v>
      </c>
      <c r="K19" s="160">
        <f>'[2]Szenario 3'!$F19</f>
        <v>25</v>
      </c>
      <c r="L19" s="139"/>
      <c r="M19" s="23">
        <f>'[3]E-Auto'!$E17*(1/100)</f>
        <v>0.17920161290322587</v>
      </c>
      <c r="O19" s="31">
        <f t="shared" si="0"/>
        <v>13105.07</v>
      </c>
      <c r="P19" s="35">
        <f t="shared" si="1"/>
        <v>1381.8989477999999</v>
      </c>
      <c r="Q19" s="139"/>
      <c r="R19" s="28">
        <f t="shared" si="2"/>
        <v>1</v>
      </c>
      <c r="S19" s="33">
        <f t="shared" si="3"/>
        <v>1</v>
      </c>
      <c r="T19" s="139"/>
      <c r="U19" s="39">
        <f t="shared" si="4"/>
        <v>0.11934789906659735</v>
      </c>
      <c r="V19" s="33">
        <f t="shared" si="5"/>
        <v>2.6666666764861547E-3</v>
      </c>
      <c r="W19" s="139"/>
      <c r="X19" s="78">
        <f t="shared" si="13"/>
        <v>10100</v>
      </c>
      <c r="Y19" s="41">
        <f t="shared" si="7"/>
        <v>18020724.5257704</v>
      </c>
      <c r="Z19" s="41">
        <f t="shared" si="8"/>
        <v>273920.34819136403</v>
      </c>
      <c r="AA19" s="41">
        <f t="shared" si="9"/>
        <v>16537.973164749372</v>
      </c>
      <c r="AB19" s="42">
        <f t="shared" si="10"/>
        <v>8826.6589008394349</v>
      </c>
      <c r="AD19" s="40">
        <f t="shared" si="11"/>
        <v>18330109.506027352</v>
      </c>
      <c r="AE19" s="118"/>
      <c r="AF19" s="94"/>
      <c r="AG19" s="15"/>
      <c r="AH19" s="95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39"/>
      <c r="I20" s="158">
        <f>'[2]Szenario 1'!$F20</f>
        <v>7</v>
      </c>
      <c r="J20" s="159">
        <f>'[2]Szenario 2'!$F20</f>
        <v>16</v>
      </c>
      <c r="K20" s="160">
        <f>'[2]Szenario 3'!$F20</f>
        <v>25</v>
      </c>
      <c r="L20" s="139"/>
      <c r="M20" s="23">
        <f>'[3]E-Auto'!$E18*(1/100)</f>
        <v>0.20803354838709684</v>
      </c>
      <c r="O20" s="31">
        <f t="shared" si="0"/>
        <v>13225.3</v>
      </c>
      <c r="P20" s="35">
        <f t="shared" si="1"/>
        <v>1394.3475619999999</v>
      </c>
      <c r="Q20" s="139"/>
      <c r="R20" s="28">
        <f t="shared" si="2"/>
        <v>1</v>
      </c>
      <c r="S20" s="33">
        <f t="shared" si="3"/>
        <v>1</v>
      </c>
      <c r="T20" s="139"/>
      <c r="U20" s="39">
        <f t="shared" si="4"/>
        <v>0.11934844098982358</v>
      </c>
      <c r="V20" s="33">
        <f t="shared" si="5"/>
        <v>2.6666666768447931E-3</v>
      </c>
      <c r="W20" s="139"/>
      <c r="X20" s="78">
        <f t="shared" si="13"/>
        <v>10100</v>
      </c>
      <c r="Y20" s="41">
        <f t="shared" si="7"/>
        <v>18186130.331877872</v>
      </c>
      <c r="Z20" s="41">
        <f t="shared" si="8"/>
        <v>276432.37432155997</v>
      </c>
      <c r="AA20" s="41">
        <f t="shared" si="9"/>
        <v>16305.564991468746</v>
      </c>
      <c r="AB20" s="42">
        <f t="shared" si="10"/>
        <v>8907.0128646522899</v>
      </c>
      <c r="AD20" s="40">
        <f t="shared" si="11"/>
        <v>18497875.284055557</v>
      </c>
      <c r="AE20" s="118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39"/>
      <c r="I21" s="158">
        <f>'[2]Szenario 1'!$F21</f>
        <v>7</v>
      </c>
      <c r="J21" s="159">
        <f>'[2]Szenario 2'!$F21</f>
        <v>16</v>
      </c>
      <c r="K21" s="160">
        <f>'[2]Szenario 3'!$F21</f>
        <v>25</v>
      </c>
      <c r="L21" s="139"/>
      <c r="M21" s="23">
        <f>'[3]E-Auto'!$E19*(1/100)</f>
        <v>0.23686548387096781</v>
      </c>
      <c r="O21" s="31">
        <f t="shared" si="0"/>
        <v>13345.53</v>
      </c>
      <c r="P21" s="35">
        <f t="shared" si="1"/>
        <v>1406.7961762</v>
      </c>
      <c r="Q21" s="139"/>
      <c r="R21" s="28">
        <f t="shared" si="2"/>
        <v>1</v>
      </c>
      <c r="S21" s="33">
        <f t="shared" si="3"/>
        <v>1</v>
      </c>
      <c r="T21" s="139"/>
      <c r="U21" s="39">
        <f t="shared" si="4"/>
        <v>0.11934899789605603</v>
      </c>
      <c r="V21" s="33">
        <f t="shared" si="5"/>
        <v>2.6666666772131677E-3</v>
      </c>
      <c r="W21" s="139"/>
      <c r="X21" s="78">
        <f t="shared" si="13"/>
        <v>10100</v>
      </c>
      <c r="Y21" s="41">
        <f t="shared" si="7"/>
        <v>18351539.937641498</v>
      </c>
      <c r="Z21" s="41">
        <f t="shared" si="8"/>
        <v>278944.40045175602</v>
      </c>
      <c r="AA21" s="41">
        <f t="shared" si="9"/>
        <v>16066.172587320349</v>
      </c>
      <c r="AB21" s="42">
        <f t="shared" si="10"/>
        <v>8987.3668284651485</v>
      </c>
      <c r="AD21" s="40">
        <f t="shared" si="11"/>
        <v>18665637.877509039</v>
      </c>
      <c r="AE21" s="11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39"/>
      <c r="I22" s="158">
        <f>'[2]Szenario 1'!$F22</f>
        <v>7</v>
      </c>
      <c r="J22" s="159">
        <f>'[2]Szenario 2'!$F22</f>
        <v>16</v>
      </c>
      <c r="K22" s="160">
        <f>'[2]Szenario 3'!$F22</f>
        <v>25</v>
      </c>
      <c r="L22" s="139"/>
      <c r="M22" s="23">
        <f>'[3]E-Auto'!$E20*(1/100)</f>
        <v>0.26569741935483882</v>
      </c>
      <c r="O22" s="31">
        <f t="shared" si="0"/>
        <v>13465.76</v>
      </c>
      <c r="P22" s="35">
        <f t="shared" si="1"/>
        <v>1419.2447903999998</v>
      </c>
      <c r="Q22" s="139"/>
      <c r="R22" s="28">
        <f t="shared" si="2"/>
        <v>1</v>
      </c>
      <c r="S22" s="33">
        <f t="shared" si="3"/>
        <v>1</v>
      </c>
      <c r="T22" s="139"/>
      <c r="U22" s="39">
        <f t="shared" si="4"/>
        <v>0.11934957005894746</v>
      </c>
      <c r="V22" s="33">
        <f t="shared" si="5"/>
        <v>2.6666666775914524E-3</v>
      </c>
      <c r="W22" s="139"/>
      <c r="X22" s="78">
        <f t="shared" si="13"/>
        <v>10100</v>
      </c>
      <c r="Y22" s="41">
        <f t="shared" si="7"/>
        <v>18516953.447630275</v>
      </c>
      <c r="Z22" s="41">
        <f t="shared" si="8"/>
        <v>281456.42658195196</v>
      </c>
      <c r="AA22" s="41">
        <f t="shared" si="9"/>
        <v>15819.795952304166</v>
      </c>
      <c r="AB22" s="42">
        <f t="shared" si="10"/>
        <v>9067.7207922780035</v>
      </c>
      <c r="AD22" s="40">
        <f t="shared" si="11"/>
        <v>18833397.390956812</v>
      </c>
      <c r="AE22" s="118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39"/>
      <c r="I23" s="158">
        <f>'[2]Szenario 1'!$F23</f>
        <v>7</v>
      </c>
      <c r="J23" s="159">
        <f>'[2]Szenario 2'!$F23</f>
        <v>16</v>
      </c>
      <c r="K23" s="160">
        <f>'[2]Szenario 3'!$F23</f>
        <v>25</v>
      </c>
      <c r="L23" s="139"/>
      <c r="M23" s="23">
        <f>'[3]E-Auto'!$E21*(1/100)</f>
        <v>0.29452935483870979</v>
      </c>
      <c r="O23" s="31">
        <f t="shared" si="0"/>
        <v>13585.99</v>
      </c>
      <c r="P23" s="35">
        <f t="shared" si="1"/>
        <v>1431.6934045999999</v>
      </c>
      <c r="Q23" s="139"/>
      <c r="R23" s="28">
        <f t="shared" si="2"/>
        <v>1</v>
      </c>
      <c r="S23" s="33">
        <f t="shared" si="3"/>
        <v>1</v>
      </c>
      <c r="T23" s="139"/>
      <c r="U23" s="39">
        <f t="shared" si="4"/>
        <v>0.11935015775462716</v>
      </c>
      <c r="V23" s="33">
        <f t="shared" si="5"/>
        <v>2.6666666779798232E-3</v>
      </c>
      <c r="W23" s="139"/>
      <c r="X23" s="78">
        <f t="shared" si="13"/>
        <v>10100</v>
      </c>
      <c r="Y23" s="41">
        <f t="shared" si="7"/>
        <v>18682370.968314398</v>
      </c>
      <c r="Z23" s="41">
        <f t="shared" si="8"/>
        <v>283968.45271214796</v>
      </c>
      <c r="AA23" s="41">
        <f t="shared" si="9"/>
        <v>15566.435086420204</v>
      </c>
      <c r="AB23" s="42">
        <f t="shared" si="10"/>
        <v>9148.0747560908603</v>
      </c>
      <c r="AD23" s="40">
        <f t="shared" si="11"/>
        <v>19001153.930869058</v>
      </c>
      <c r="AE23" s="118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39"/>
      <c r="I24" s="158">
        <f>'[2]Szenario 1'!$F24</f>
        <v>7</v>
      </c>
      <c r="J24" s="159">
        <f>'[2]Szenario 2'!$F24</f>
        <v>16</v>
      </c>
      <c r="K24" s="160">
        <f>'[2]Szenario 3'!$F24</f>
        <v>25</v>
      </c>
      <c r="L24" s="139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1444.1420188</v>
      </c>
      <c r="Q24" s="139"/>
      <c r="R24" s="28">
        <f t="shared" si="2"/>
        <v>1</v>
      </c>
      <c r="S24" s="33">
        <f t="shared" si="3"/>
        <v>1</v>
      </c>
      <c r="T24" s="139"/>
      <c r="U24" s="39">
        <f t="shared" si="4"/>
        <v>0.11935076126170094</v>
      </c>
      <c r="V24" s="33">
        <f t="shared" si="5"/>
        <v>2.6666666783784578E-3</v>
      </c>
      <c r="W24" s="139"/>
      <c r="X24" s="78">
        <f t="shared" si="13"/>
        <v>10100</v>
      </c>
      <c r="Y24" s="41">
        <f t="shared" si="7"/>
        <v>18847792.608082365</v>
      </c>
      <c r="Z24" s="41">
        <f t="shared" si="8"/>
        <v>286480.47884234408</v>
      </c>
      <c r="AA24" s="41">
        <f t="shared" si="9"/>
        <v>15306.089989668466</v>
      </c>
      <c r="AB24" s="42">
        <f t="shared" si="10"/>
        <v>9228.4287199037171</v>
      </c>
      <c r="AD24" s="40">
        <f t="shared" si="11"/>
        <v>19168907.605634283</v>
      </c>
      <c r="AE24" s="118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39"/>
      <c r="I25" s="158">
        <f>'[2]Szenario 1'!$F25</f>
        <v>7</v>
      </c>
      <c r="J25" s="159">
        <f>'[2]Szenario 2'!$F25</f>
        <v>16</v>
      </c>
      <c r="K25" s="160">
        <f>'[2]Szenario 3'!$F25</f>
        <v>25</v>
      </c>
      <c r="L25" s="139"/>
      <c r="M25" s="23">
        <f>'[3]E-Auto'!$E23*(1/100)</f>
        <v>0.35219322580645168</v>
      </c>
      <c r="O25" s="31">
        <f t="shared" si="0"/>
        <v>13826.45</v>
      </c>
      <c r="P25" s="35">
        <f t="shared" si="1"/>
        <v>1456.590633</v>
      </c>
      <c r="Q25" s="139"/>
      <c r="R25" s="28">
        <f t="shared" si="2"/>
        <v>1</v>
      </c>
      <c r="S25" s="33">
        <f t="shared" si="3"/>
        <v>1</v>
      </c>
      <c r="T25" s="139"/>
      <c r="U25" s="39">
        <f t="shared" si="4"/>
        <v>0.11935138086125104</v>
      </c>
      <c r="V25" s="33">
        <f t="shared" si="5"/>
        <v>2.6666666787875356E-3</v>
      </c>
      <c r="W25" s="139"/>
      <c r="X25" s="78">
        <f t="shared" si="13"/>
        <v>10100</v>
      </c>
      <c r="Y25" s="41">
        <f t="shared" si="7"/>
        <v>19013218.47725809</v>
      </c>
      <c r="Z25" s="41">
        <f t="shared" si="8"/>
        <v>288992.50497253996</v>
      </c>
      <c r="AA25" s="41">
        <f t="shared" si="9"/>
        <v>15038.760662048942</v>
      </c>
      <c r="AB25" s="42">
        <f t="shared" si="10"/>
        <v>9308.7826837165721</v>
      </c>
      <c r="AD25" s="40">
        <f t="shared" si="11"/>
        <v>19336658.525576394</v>
      </c>
      <c r="AE25" s="118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39"/>
      <c r="I26" s="158">
        <f>'[2]Szenario 1'!$F26</f>
        <v>7</v>
      </c>
      <c r="J26" s="159">
        <f>'[2]Szenario 2'!$F26</f>
        <v>16</v>
      </c>
      <c r="K26" s="160">
        <f>'[2]Szenario 3'!$F26</f>
        <v>25</v>
      </c>
      <c r="L26" s="139"/>
      <c r="M26" s="23">
        <f>'[3]E-Auto'!$E24*(1/100)</f>
        <v>0.38102516129032266</v>
      </c>
      <c r="O26" s="31">
        <f t="shared" si="0"/>
        <v>13946.68</v>
      </c>
      <c r="P26" s="35">
        <f t="shared" si="1"/>
        <v>1469.0392471999999</v>
      </c>
      <c r="Q26" s="139"/>
      <c r="R26" s="28">
        <f t="shared" si="2"/>
        <v>1</v>
      </c>
      <c r="S26" s="33">
        <f t="shared" si="3"/>
        <v>1</v>
      </c>
      <c r="T26" s="139"/>
      <c r="U26" s="39">
        <f t="shared" si="4"/>
        <v>0.11935201683683624</v>
      </c>
      <c r="V26" s="33">
        <f t="shared" si="5"/>
        <v>2.6666666792072372E-3</v>
      </c>
      <c r="W26" s="139"/>
      <c r="X26" s="78">
        <f t="shared" si="13"/>
        <v>10100</v>
      </c>
      <c r="Y26" s="41">
        <f t="shared" si="7"/>
        <v>19178648.688118055</v>
      </c>
      <c r="Z26" s="41">
        <f t="shared" si="8"/>
        <v>291504.53110273601</v>
      </c>
      <c r="AA26" s="41">
        <f t="shared" si="9"/>
        <v>14764.447103561646</v>
      </c>
      <c r="AB26" s="42">
        <f t="shared" si="10"/>
        <v>9389.1366475294271</v>
      </c>
      <c r="AD26" s="40">
        <f t="shared" si="11"/>
        <v>19504406.802971881</v>
      </c>
      <c r="AE26" s="118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39"/>
      <c r="I27" s="158">
        <f>'[2]Szenario 1'!$F27</f>
        <v>7</v>
      </c>
      <c r="J27" s="159">
        <f>'[2]Szenario 2'!$F27</f>
        <v>16</v>
      </c>
      <c r="K27" s="160">
        <f>'[2]Szenario 3'!$F27</f>
        <v>25</v>
      </c>
      <c r="L27" s="139"/>
      <c r="M27" s="23">
        <f>'[3]E-Auto'!$E25*(1/100)</f>
        <v>0.40985709677419369</v>
      </c>
      <c r="O27" s="31">
        <f t="shared" si="0"/>
        <v>14066.91</v>
      </c>
      <c r="P27" s="35">
        <f t="shared" si="1"/>
        <v>1481.4878613999999</v>
      </c>
      <c r="Q27" s="139"/>
      <c r="R27" s="28">
        <f t="shared" si="2"/>
        <v>1</v>
      </c>
      <c r="S27" s="33">
        <f t="shared" si="3"/>
        <v>1</v>
      </c>
      <c r="T27" s="139"/>
      <c r="U27" s="39">
        <f t="shared" si="4"/>
        <v>0.11935266947449183</v>
      </c>
      <c r="V27" s="33">
        <f t="shared" si="5"/>
        <v>2.6666666796377452E-3</v>
      </c>
      <c r="W27" s="139"/>
      <c r="X27" s="78">
        <f t="shared" si="13"/>
        <v>10100</v>
      </c>
      <c r="Y27" s="41">
        <f t="shared" si="7"/>
        <v>19344083.354908444</v>
      </c>
      <c r="Z27" s="41">
        <f t="shared" si="8"/>
        <v>294016.55723293201</v>
      </c>
      <c r="AA27" s="41">
        <f t="shared" si="9"/>
        <v>14483.14931420657</v>
      </c>
      <c r="AB27" s="42">
        <f t="shared" si="10"/>
        <v>9469.4906113422858</v>
      </c>
      <c r="AD27" s="40">
        <f t="shared" si="11"/>
        <v>19672152.552066922</v>
      </c>
      <c r="AE27" s="11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39"/>
      <c r="I28" s="158">
        <f>'[2]Szenario 1'!$F28</f>
        <v>7</v>
      </c>
      <c r="J28" s="159">
        <f>'[2]Szenario 2'!$F28</f>
        <v>16</v>
      </c>
      <c r="K28" s="160">
        <f>'[2]Szenario 3'!$F28</f>
        <v>25</v>
      </c>
      <c r="L28" s="139"/>
      <c r="M28" s="23">
        <f>'[3]E-Auto'!$E26*(1/100)</f>
        <v>0.43868903225806466</v>
      </c>
      <c r="O28" s="31">
        <f t="shared" si="0"/>
        <v>14187.14</v>
      </c>
      <c r="P28" s="35">
        <f t="shared" si="1"/>
        <v>1493.9364755999998</v>
      </c>
      <c r="Q28" s="139"/>
      <c r="R28" s="28">
        <f t="shared" si="2"/>
        <v>1</v>
      </c>
      <c r="S28" s="33">
        <f t="shared" si="3"/>
        <v>1</v>
      </c>
      <c r="T28" s="139"/>
      <c r="U28" s="39">
        <f t="shared" si="4"/>
        <v>0.11935333906272956</v>
      </c>
      <c r="V28" s="33">
        <f t="shared" si="5"/>
        <v>2.6666666800792432E-3</v>
      </c>
      <c r="W28" s="139"/>
      <c r="X28" s="78">
        <f t="shared" si="13"/>
        <v>10100</v>
      </c>
      <c r="Y28" s="41">
        <f t="shared" si="7"/>
        <v>19509522.593862236</v>
      </c>
      <c r="Z28" s="41">
        <f t="shared" si="8"/>
        <v>296528.58336312801</v>
      </c>
      <c r="AA28" s="41">
        <f t="shared" si="9"/>
        <v>14194.867293983709</v>
      </c>
      <c r="AB28" s="42">
        <f t="shared" si="10"/>
        <v>9549.8445751551408</v>
      </c>
      <c r="AD28" s="40">
        <f t="shared" si="11"/>
        <v>19839895.889094502</v>
      </c>
      <c r="AE28" s="11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39"/>
      <c r="I29" s="158">
        <f>'[2]Szenario 1'!$F29</f>
        <v>7</v>
      </c>
      <c r="J29" s="159">
        <f>'[2]Szenario 2'!$F29</f>
        <v>16</v>
      </c>
      <c r="K29" s="160">
        <f>'[2]Szenario 3'!$F29</f>
        <v>25</v>
      </c>
      <c r="L29" s="139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1506.3850897999998</v>
      </c>
      <c r="Q29" s="139"/>
      <c r="R29" s="28">
        <f t="shared" si="2"/>
        <v>1</v>
      </c>
      <c r="S29" s="33">
        <f t="shared" si="3"/>
        <v>1</v>
      </c>
      <c r="T29" s="139"/>
      <c r="U29" s="39">
        <f t="shared" si="4"/>
        <v>0.1193540258925377</v>
      </c>
      <c r="V29" s="33">
        <f t="shared" si="5"/>
        <v>2.6666666805319175E-3</v>
      </c>
      <c r="W29" s="139"/>
      <c r="X29" s="78">
        <f t="shared" si="13"/>
        <v>10100</v>
      </c>
      <c r="Y29" s="41">
        <f t="shared" si="7"/>
        <v>19674966.523216363</v>
      </c>
      <c r="Z29" s="41">
        <f t="shared" si="8"/>
        <v>299040.60949332395</v>
      </c>
      <c r="AA29" s="41">
        <f t="shared" si="9"/>
        <v>13899.601042893073</v>
      </c>
      <c r="AB29" s="42">
        <f t="shared" si="10"/>
        <v>9630.1985389679976</v>
      </c>
      <c r="AD29" s="40">
        <f t="shared" si="11"/>
        <v>20007636.932291545</v>
      </c>
      <c r="AE29" s="11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39"/>
      <c r="I30" s="158">
        <f>'[2]Szenario 1'!$F30</f>
        <v>7</v>
      </c>
      <c r="J30" s="159">
        <f>'[2]Szenario 2'!$F30</f>
        <v>16</v>
      </c>
      <c r="K30" s="160">
        <f>'[2]Szenario 3'!$F30</f>
        <v>25</v>
      </c>
      <c r="L30" s="139"/>
      <c r="M30" s="23">
        <f>'[3]E-Auto'!$E28*(1/100)</f>
        <v>0.49635290322580661</v>
      </c>
      <c r="O30" s="31">
        <f t="shared" si="0"/>
        <v>14427.6</v>
      </c>
      <c r="P30" s="35">
        <f t="shared" si="1"/>
        <v>1518.8337039999999</v>
      </c>
      <c r="Q30" s="139"/>
      <c r="R30" s="28">
        <f t="shared" si="2"/>
        <v>1</v>
      </c>
      <c r="S30" s="33">
        <f t="shared" si="3"/>
        <v>1</v>
      </c>
      <c r="T30" s="139"/>
      <c r="U30" s="39">
        <f t="shared" si="4"/>
        <v>0.119354730257381</v>
      </c>
      <c r="V30" s="33">
        <f t="shared" si="5"/>
        <v>2.6666666809959539E-3</v>
      </c>
      <c r="W30" s="139"/>
      <c r="X30" s="78">
        <f t="shared" si="13"/>
        <v>10100</v>
      </c>
      <c r="Y30" s="41">
        <f t="shared" si="7"/>
        <v>19840415.263228834</v>
      </c>
      <c r="Z30" s="41">
        <f t="shared" si="8"/>
        <v>301552.63562352001</v>
      </c>
      <c r="AA30" s="41">
        <f t="shared" si="9"/>
        <v>13597.350560934658</v>
      </c>
      <c r="AB30" s="42">
        <f t="shared" si="10"/>
        <v>9710.5525027808544</v>
      </c>
      <c r="AD30" s="40">
        <f t="shared" si="11"/>
        <v>20175375.801916067</v>
      </c>
      <c r="AE30" s="11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39"/>
      <c r="I31" s="158">
        <f>'[2]Szenario 1'!$F31</f>
        <v>7</v>
      </c>
      <c r="J31" s="159">
        <f>'[2]Szenario 2'!$F31</f>
        <v>16</v>
      </c>
      <c r="K31" s="160">
        <f>'[2]Szenario 3'!$F31</f>
        <v>25</v>
      </c>
      <c r="L31" s="139"/>
      <c r="M31" s="23">
        <f>'[3]E-Auto'!$E29*(1/100)</f>
        <v>0.52518483870967758</v>
      </c>
      <c r="O31" s="31">
        <f t="shared" si="0"/>
        <v>14547.83</v>
      </c>
      <c r="P31" s="35">
        <f t="shared" si="1"/>
        <v>1531.2823182</v>
      </c>
      <c r="Q31" s="139"/>
      <c r="R31" s="28">
        <f t="shared" si="2"/>
        <v>1</v>
      </c>
      <c r="S31" s="33">
        <f t="shared" si="3"/>
        <v>1</v>
      </c>
      <c r="T31" s="139"/>
      <c r="U31" s="39">
        <f t="shared" si="4"/>
        <v>0.11935545245320071</v>
      </c>
      <c r="V31" s="33">
        <f t="shared" si="5"/>
        <v>2.6666666814715422E-3</v>
      </c>
      <c r="W31" s="139"/>
      <c r="X31" s="78">
        <f t="shared" si="13"/>
        <v>10100</v>
      </c>
      <c r="Y31" s="41">
        <f t="shared" si="7"/>
        <v>20005868.936195835</v>
      </c>
      <c r="Z31" s="41">
        <f t="shared" si="8"/>
        <v>304064.66175371595</v>
      </c>
      <c r="AA31" s="41">
        <f t="shared" si="9"/>
        <v>13288.11584810846</v>
      </c>
      <c r="AB31" s="42">
        <f t="shared" si="10"/>
        <v>9790.9064665937094</v>
      </c>
      <c r="AD31" s="40">
        <f t="shared" si="11"/>
        <v>20343112.620264251</v>
      </c>
      <c r="AE31" s="11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39"/>
      <c r="I32" s="158">
        <f>'[2]Szenario 1'!$F32</f>
        <v>7</v>
      </c>
      <c r="J32" s="159">
        <f>'[2]Szenario 2'!$F32</f>
        <v>16</v>
      </c>
      <c r="K32" s="160">
        <f>'[2]Szenario 3'!$F32</f>
        <v>25</v>
      </c>
      <c r="L32" s="139"/>
      <c r="M32" s="23">
        <f>'[3]E-Auto'!$E30*(1/100)</f>
        <v>0.55401677419354856</v>
      </c>
      <c r="O32" s="31">
        <f t="shared" si="0"/>
        <v>14668.06</v>
      </c>
      <c r="P32" s="35">
        <f t="shared" si="1"/>
        <v>1543.7309323999998</v>
      </c>
      <c r="Q32" s="139"/>
      <c r="R32" s="28">
        <f t="shared" si="2"/>
        <v>1</v>
      </c>
      <c r="S32" s="33">
        <f t="shared" si="3"/>
        <v>1</v>
      </c>
      <c r="T32" s="139"/>
      <c r="U32" s="39">
        <f t="shared" si="4"/>
        <v>0.11935619277841458</v>
      </c>
      <c r="V32" s="33">
        <f t="shared" si="5"/>
        <v>2.666666681958872E-3</v>
      </c>
      <c r="W32" s="139"/>
      <c r="X32" s="78">
        <f t="shared" si="13"/>
        <v>10100</v>
      </c>
      <c r="Y32" s="41">
        <f t="shared" si="7"/>
        <v>20171327.666468903</v>
      </c>
      <c r="Z32" s="41">
        <f t="shared" si="8"/>
        <v>306576.68788391195</v>
      </c>
      <c r="AA32" s="41">
        <f t="shared" si="9"/>
        <v>12971.896904414485</v>
      </c>
      <c r="AB32" s="42">
        <f t="shared" si="10"/>
        <v>9871.2604304065662</v>
      </c>
      <c r="AD32" s="40">
        <f t="shared" si="11"/>
        <v>20510847.511687636</v>
      </c>
      <c r="AE32" s="11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39"/>
      <c r="I33" s="158">
        <f>'[2]Szenario 1'!$F33</f>
        <v>7</v>
      </c>
      <c r="J33" s="159">
        <f>'[2]Szenario 2'!$F33</f>
        <v>16</v>
      </c>
      <c r="K33" s="160">
        <f>'[2]Szenario 3'!$F33</f>
        <v>25</v>
      </c>
      <c r="L33" s="139"/>
      <c r="M33" s="23">
        <f>'[3]E-Auto'!$E31*(1/100)</f>
        <v>0.58284870967741953</v>
      </c>
      <c r="O33" s="31">
        <f t="shared" si="0"/>
        <v>14788.29</v>
      </c>
      <c r="P33" s="35">
        <f t="shared" si="1"/>
        <v>1556.1795466000001</v>
      </c>
      <c r="Q33" s="139"/>
      <c r="R33" s="28">
        <f t="shared" si="2"/>
        <v>1</v>
      </c>
      <c r="S33" s="33">
        <f t="shared" si="3"/>
        <v>1</v>
      </c>
      <c r="T33" s="139"/>
      <c r="U33" s="39">
        <f t="shared" si="4"/>
        <v>0.11935695153391687</v>
      </c>
      <c r="V33" s="33">
        <f t="shared" si="5"/>
        <v>2.666666682458135E-3</v>
      </c>
      <c r="W33" s="139"/>
      <c r="X33" s="78">
        <f t="shared" si="13"/>
        <v>10100</v>
      </c>
      <c r="Y33" s="41">
        <f t="shared" si="7"/>
        <v>20336791.580472015</v>
      </c>
      <c r="Z33" s="41">
        <f t="shared" si="8"/>
        <v>309088.714014108</v>
      </c>
      <c r="AA33" s="41">
        <f t="shared" si="9"/>
        <v>12648.693729852734</v>
      </c>
      <c r="AB33" s="42">
        <f t="shared" si="10"/>
        <v>9951.6143942194249</v>
      </c>
      <c r="AD33" s="40">
        <f t="shared" si="11"/>
        <v>20678580.602610193</v>
      </c>
      <c r="AE33" s="118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39"/>
      <c r="I34" s="158">
        <f>'[2]Szenario 1'!$F34</f>
        <v>7</v>
      </c>
      <c r="J34" s="159">
        <f>'[2]Szenario 2'!$F34</f>
        <v>16</v>
      </c>
      <c r="K34" s="160">
        <f>'[2]Szenario 3'!$F34</f>
        <v>25</v>
      </c>
      <c r="L34" s="139"/>
      <c r="M34" s="23">
        <f>'[3]E-Auto'!$E32*(1/100)</f>
        <v>0.6116806451612905</v>
      </c>
      <c r="O34" s="31">
        <f t="shared" si="0"/>
        <v>14908.52</v>
      </c>
      <c r="P34" s="35">
        <f t="shared" si="1"/>
        <v>1568.6281607999999</v>
      </c>
      <c r="Q34" s="139"/>
      <c r="R34" s="28">
        <f t="shared" si="2"/>
        <v>1</v>
      </c>
      <c r="S34" s="33">
        <f t="shared" si="3"/>
        <v>1</v>
      </c>
      <c r="T34" s="139"/>
      <c r="U34" s="39">
        <f t="shared" si="4"/>
        <v>0.1193577290230783</v>
      </c>
      <c r="V34" s="33">
        <f t="shared" si="5"/>
        <v>2.6666666829695236E-3</v>
      </c>
      <c r="W34" s="139"/>
      <c r="X34" s="78">
        <f t="shared" si="13"/>
        <v>10100</v>
      </c>
      <c r="Y34" s="41">
        <f t="shared" si="7"/>
        <v>20502260.806718733</v>
      </c>
      <c r="Z34" s="41">
        <f t="shared" si="8"/>
        <v>311600.740144304</v>
      </c>
      <c r="AA34" s="41">
        <f t="shared" si="9"/>
        <v>12318.506324423201</v>
      </c>
      <c r="AB34" s="42">
        <f t="shared" si="10"/>
        <v>10031.96835803228</v>
      </c>
      <c r="AD34" s="40">
        <f t="shared" si="11"/>
        <v>20846312.021545492</v>
      </c>
      <c r="AE34" s="11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39"/>
      <c r="I35" s="158">
        <f>'[2]Szenario 1'!$F35</f>
        <v>7</v>
      </c>
      <c r="J35" s="159">
        <f>'[2]Szenario 2'!$F35</f>
        <v>16</v>
      </c>
      <c r="K35" s="160">
        <f>'[2]Szenario 3'!$F35</f>
        <v>25</v>
      </c>
      <c r="L35" s="139"/>
      <c r="M35" s="23">
        <f>'[3]E-Auto'!$E33*(1/100)</f>
        <v>0.64051258064516148</v>
      </c>
      <c r="O35" s="31">
        <f t="shared" si="0"/>
        <v>15028.75</v>
      </c>
      <c r="P35" s="35">
        <f t="shared" si="1"/>
        <v>1581.076775</v>
      </c>
      <c r="Q35" s="139"/>
      <c r="R35" s="28">
        <f t="shared" si="2"/>
        <v>1</v>
      </c>
      <c r="S35" s="33">
        <f t="shared" si="3"/>
        <v>1</v>
      </c>
      <c r="T35" s="139"/>
      <c r="U35" s="39">
        <f t="shared" si="4"/>
        <v>0.11935852555174611</v>
      </c>
      <c r="V35" s="33">
        <f t="shared" si="5"/>
        <v>2.6666666834932341E-3</v>
      </c>
      <c r="W35" s="139"/>
      <c r="X35" s="78">
        <f t="shared" si="13"/>
        <v>10100</v>
      </c>
      <c r="Y35" s="41">
        <f t="shared" si="7"/>
        <v>20667735.475829329</v>
      </c>
      <c r="Z35" s="41">
        <f t="shared" si="8"/>
        <v>314112.7662745</v>
      </c>
      <c r="AA35" s="41">
        <f t="shared" si="9"/>
        <v>11981.334688125886</v>
      </c>
      <c r="AB35" s="42">
        <f t="shared" si="10"/>
        <v>10112.322321845135</v>
      </c>
      <c r="AD35" s="40">
        <f t="shared" si="11"/>
        <v>21014041.8991138</v>
      </c>
      <c r="AE35" s="11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39"/>
      <c r="I36" s="158">
        <f>'[2]Szenario 1'!$F36</f>
        <v>7</v>
      </c>
      <c r="J36" s="159">
        <f>'[2]Szenario 2'!$F36</f>
        <v>16</v>
      </c>
      <c r="K36" s="160">
        <f>'[2]Szenario 3'!$F36</f>
        <v>25</v>
      </c>
      <c r="L36" s="139"/>
      <c r="M36" s="23">
        <f>'[3]E-Auto'!$E34*(1/100)</f>
        <v>0.66934451612903245</v>
      </c>
      <c r="O36" s="31">
        <f t="shared" si="0"/>
        <v>15148.98</v>
      </c>
      <c r="P36" s="35">
        <f t="shared" si="1"/>
        <v>1593.5253891999998</v>
      </c>
      <c r="Q36" s="139"/>
      <c r="R36" s="28">
        <f t="shared" si="2"/>
        <v>1</v>
      </c>
      <c r="S36" s="33">
        <f t="shared" si="3"/>
        <v>1</v>
      </c>
      <c r="T36" s="139"/>
      <c r="U36" s="39">
        <f t="shared" si="4"/>
        <v>0.11935934142824405</v>
      </c>
      <c r="V36" s="33">
        <f t="shared" si="5"/>
        <v>2.6666666840294622E-3</v>
      </c>
      <c r="W36" s="139"/>
      <c r="X36" s="78">
        <f t="shared" si="13"/>
        <v>10100</v>
      </c>
      <c r="Y36" s="41">
        <f t="shared" si="7"/>
        <v>20833215.720547918</v>
      </c>
      <c r="Z36" s="41">
        <f t="shared" si="8"/>
        <v>316624.792404696</v>
      </c>
      <c r="AA36" s="41">
        <f t="shared" si="9"/>
        <v>11637.178820960793</v>
      </c>
      <c r="AB36" s="42">
        <f t="shared" si="10"/>
        <v>10192.676285657994</v>
      </c>
      <c r="AD36" s="40">
        <f t="shared" si="11"/>
        <v>21181770.368059233</v>
      </c>
      <c r="AE36" s="11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39"/>
      <c r="I37" s="158">
        <f>'[2]Szenario 1'!$F37</f>
        <v>7</v>
      </c>
      <c r="J37" s="159">
        <f>'[2]Szenario 2'!$F37</f>
        <v>16</v>
      </c>
      <c r="K37" s="160">
        <f>'[2]Szenario 3'!$F37</f>
        <v>25</v>
      </c>
      <c r="L37" s="139"/>
      <c r="M37" s="23">
        <f>'[3]E-Auto'!$E35*(1/100)</f>
        <v>0.69817645161290343</v>
      </c>
      <c r="O37" s="31">
        <f t="shared" si="0"/>
        <v>15269.21</v>
      </c>
      <c r="P37" s="35">
        <f t="shared" si="1"/>
        <v>1605.9740033999999</v>
      </c>
      <c r="Q37" s="139"/>
      <c r="R37" s="28">
        <f t="shared" si="2"/>
        <v>1</v>
      </c>
      <c r="S37" s="33">
        <f t="shared" si="3"/>
        <v>1</v>
      </c>
      <c r="T37" s="139"/>
      <c r="U37" s="39">
        <f t="shared" si="4"/>
        <v>0.11936017696337231</v>
      </c>
      <c r="V37" s="33">
        <f t="shared" si="5"/>
        <v>2.6666666845784051E-3</v>
      </c>
      <c r="W37" s="139"/>
      <c r="X37" s="78">
        <f t="shared" si="13"/>
        <v>10100</v>
      </c>
      <c r="Y37" s="41">
        <f t="shared" si="7"/>
        <v>20998701.675759565</v>
      </c>
      <c r="Z37" s="41">
        <f t="shared" si="8"/>
        <v>319136.81853489194</v>
      </c>
      <c r="AA37" s="41">
        <f t="shared" si="9"/>
        <v>11286.038722927919</v>
      </c>
      <c r="AB37" s="42">
        <f t="shared" si="10"/>
        <v>10273.030249470849</v>
      </c>
      <c r="AD37" s="40">
        <f t="shared" si="11"/>
        <v>21349497.563266858</v>
      </c>
      <c r="AE37" s="11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39"/>
      <c r="I38" s="158">
        <f>'[2]Szenario 1'!$F38</f>
        <v>7</v>
      </c>
      <c r="J38" s="159">
        <f>'[2]Szenario 2'!$F38</f>
        <v>16</v>
      </c>
      <c r="K38" s="160">
        <f>'[2]Szenario 3'!$F38</f>
        <v>25</v>
      </c>
      <c r="L38" s="139"/>
      <c r="M38" s="23">
        <f>'[3]E-Auto'!$E36*(1/100)</f>
        <v>0.7270083870967744</v>
      </c>
      <c r="O38" s="31">
        <f t="shared" si="0"/>
        <v>15389.44</v>
      </c>
      <c r="P38" s="35">
        <f t="shared" si="1"/>
        <v>1618.4226176</v>
      </c>
      <c r="Q38" s="139"/>
      <c r="R38" s="28">
        <f t="shared" si="2"/>
        <v>1</v>
      </c>
      <c r="S38" s="33">
        <f t="shared" si="3"/>
        <v>1</v>
      </c>
      <c r="T38" s="139"/>
      <c r="U38" s="39">
        <f t="shared" si="4"/>
        <v>0.11936103247040766</v>
      </c>
      <c r="V38" s="33">
        <f t="shared" si="5"/>
        <v>2.6666666851402634E-3</v>
      </c>
      <c r="W38" s="139"/>
      <c r="X38" s="78">
        <f t="shared" si="13"/>
        <v>10100</v>
      </c>
      <c r="Y38" s="41">
        <f t="shared" si="7"/>
        <v>21164193.478507448</v>
      </c>
      <c r="Z38" s="41">
        <f t="shared" si="8"/>
        <v>321648.84466508805</v>
      </c>
      <c r="AA38" s="41">
        <f t="shared" si="9"/>
        <v>10927.914394027272</v>
      </c>
      <c r="AB38" s="42">
        <f t="shared" si="10"/>
        <v>10353.384213283705</v>
      </c>
      <c r="AD38" s="40">
        <f t="shared" si="11"/>
        <v>21517223.621779848</v>
      </c>
      <c r="AE38" s="11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39"/>
      <c r="I39" s="158">
        <f>'[2]Szenario 1'!$F39</f>
        <v>7</v>
      </c>
      <c r="J39" s="159">
        <f>'[2]Szenario 2'!$F39</f>
        <v>16</v>
      </c>
      <c r="K39" s="160">
        <f>'[2]Szenario 3'!$F39</f>
        <v>25</v>
      </c>
      <c r="L39" s="139"/>
      <c r="M39" s="23">
        <f>'[3]E-Auto'!$E37*(1/100)</f>
        <v>0.75584032258064537</v>
      </c>
      <c r="O39" s="31">
        <f t="shared" si="0"/>
        <v>15509.67</v>
      </c>
      <c r="P39" s="35">
        <f t="shared" si="1"/>
        <v>1630.8712317999998</v>
      </c>
      <c r="Q39" s="139"/>
      <c r="R39" s="28">
        <f t="shared" si="2"/>
        <v>1</v>
      </c>
      <c r="S39" s="33">
        <f t="shared" si="3"/>
        <v>1</v>
      </c>
      <c r="T39" s="139"/>
      <c r="U39" s="39">
        <f t="shared" si="4"/>
        <v>0.11936190826510329</v>
      </c>
      <c r="V39" s="33">
        <f t="shared" si="5"/>
        <v>2.6666666857152366E-3</v>
      </c>
      <c r="W39" s="139"/>
      <c r="X39" s="78">
        <f t="shared" si="13"/>
        <v>10100</v>
      </c>
      <c r="Y39" s="41">
        <f t="shared" si="7"/>
        <v>21329691.268009942</v>
      </c>
      <c r="Z39" s="41">
        <f t="shared" si="8"/>
        <v>324160.87079528399</v>
      </c>
      <c r="AA39" s="41">
        <f t="shared" si="9"/>
        <v>10562.805834258839</v>
      </c>
      <c r="AB39" s="42">
        <f t="shared" si="10"/>
        <v>10433.738177096562</v>
      </c>
      <c r="AD39" s="40">
        <f t="shared" si="11"/>
        <v>21684948.682816584</v>
      </c>
      <c r="AE39" s="11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39"/>
      <c r="I40" s="158">
        <f>'[2]Szenario 1'!$F40</f>
        <v>7</v>
      </c>
      <c r="J40" s="159">
        <f>'[2]Szenario 2'!$F40</f>
        <v>16</v>
      </c>
      <c r="K40" s="160">
        <f>'[2]Szenario 3'!$F40</f>
        <v>25</v>
      </c>
      <c r="L40" s="139"/>
      <c r="M40" s="23">
        <f>'[3]E-Auto'!$E38*(1/100)</f>
        <v>0.78467225806451635</v>
      </c>
      <c r="O40" s="31">
        <f t="shared" si="0"/>
        <v>15629.9</v>
      </c>
      <c r="P40" s="35">
        <f t="shared" si="1"/>
        <v>1643.3198459999999</v>
      </c>
      <c r="Q40" s="139"/>
      <c r="R40" s="28">
        <f t="shared" si="2"/>
        <v>1</v>
      </c>
      <c r="S40" s="33">
        <f t="shared" si="3"/>
        <v>1</v>
      </c>
      <c r="T40" s="139"/>
      <c r="U40" s="39">
        <f t="shared" si="4"/>
        <v>0.11936280466568891</v>
      </c>
      <c r="V40" s="33">
        <f t="shared" si="5"/>
        <v>2.6666666863035286E-3</v>
      </c>
      <c r="W40" s="139"/>
      <c r="X40" s="78">
        <f t="shared" si="13"/>
        <v>10100</v>
      </c>
      <c r="Y40" s="41">
        <f t="shared" si="7"/>
        <v>21495195.185677782</v>
      </c>
      <c r="Z40" s="41">
        <f t="shared" si="8"/>
        <v>326672.89692547999</v>
      </c>
      <c r="AA40" s="41">
        <f t="shared" si="9"/>
        <v>10190.713043622629</v>
      </c>
      <c r="AB40" s="42">
        <f t="shared" si="10"/>
        <v>10514.092140909417</v>
      </c>
      <c r="AD40" s="40">
        <f t="shared" si="11"/>
        <v>21852672.887787793</v>
      </c>
      <c r="AE40" s="11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39"/>
      <c r="I41" s="158">
        <f>'[2]Szenario 1'!$F41</f>
        <v>7</v>
      </c>
      <c r="J41" s="159">
        <f>'[2]Szenario 2'!$F41</f>
        <v>16</v>
      </c>
      <c r="K41" s="160">
        <f>'[2]Szenario 3'!$F41</f>
        <v>25</v>
      </c>
      <c r="L41" s="139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1655.7684601999999</v>
      </c>
      <c r="Q41" s="139"/>
      <c r="R41" s="28">
        <f t="shared" si="2"/>
        <v>1</v>
      </c>
      <c r="S41" s="33">
        <f t="shared" si="3"/>
        <v>1</v>
      </c>
      <c r="T41" s="139"/>
      <c r="U41" s="39">
        <f t="shared" si="4"/>
        <v>0.11936372199287076</v>
      </c>
      <c r="V41" s="33">
        <f t="shared" si="5"/>
        <v>2.6666666869053436E-3</v>
      </c>
      <c r="W41" s="139"/>
      <c r="X41" s="78">
        <f t="shared" si="13"/>
        <v>10100</v>
      </c>
      <c r="Y41" s="41">
        <f t="shared" si="7"/>
        <v>21660705.375131194</v>
      </c>
      <c r="Z41" s="41">
        <f t="shared" si="8"/>
        <v>329184.92305567604</v>
      </c>
      <c r="AA41" s="41">
        <f t="shared" si="9"/>
        <v>9811.6360221186405</v>
      </c>
      <c r="AB41" s="42">
        <f t="shared" si="10"/>
        <v>10594.446104722276</v>
      </c>
      <c r="AD41" s="40">
        <f t="shared" si="11"/>
        <v>22020396.380313709</v>
      </c>
      <c r="AE41" s="11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39"/>
      <c r="I42" s="158">
        <f>'[2]Szenario 1'!$F42</f>
        <v>7</v>
      </c>
      <c r="J42" s="159">
        <f>'[2]Szenario 2'!$F42</f>
        <v>16</v>
      </c>
      <c r="K42" s="160">
        <f>'[2]Szenario 3'!$F42</f>
        <v>25</v>
      </c>
      <c r="L42" s="139"/>
      <c r="M42" s="23">
        <f>'[3]E-Auto'!$E40*(1/100)</f>
        <v>0.8423361290322583</v>
      </c>
      <c r="O42" s="31">
        <f t="shared" si="0"/>
        <v>15870.36</v>
      </c>
      <c r="P42" s="35">
        <f t="shared" si="1"/>
        <v>1668.2170744</v>
      </c>
      <c r="Q42" s="139"/>
      <c r="R42" s="28">
        <f t="shared" si="2"/>
        <v>1</v>
      </c>
      <c r="S42" s="33">
        <f t="shared" si="3"/>
        <v>1</v>
      </c>
      <c r="T42" s="139"/>
      <c r="U42" s="39">
        <f t="shared" si="4"/>
        <v>0.11936466056983151</v>
      </c>
      <c r="V42" s="33">
        <f t="shared" si="5"/>
        <v>2.6666666875208864E-3</v>
      </c>
      <c r="W42" s="139"/>
      <c r="X42" s="78">
        <f t="shared" si="13"/>
        <v>10100</v>
      </c>
      <c r="Y42" s="41">
        <f t="shared" si="7"/>
        <v>21826221.982216977</v>
      </c>
      <c r="Z42" s="41">
        <f t="shared" si="8"/>
        <v>331696.94918587204</v>
      </c>
      <c r="AA42" s="41">
        <f t="shared" si="9"/>
        <v>9425.5747697468723</v>
      </c>
      <c r="AB42" s="42">
        <f t="shared" si="10"/>
        <v>10674.800068535131</v>
      </c>
      <c r="AD42" s="40">
        <f t="shared" si="11"/>
        <v>22188119.306241129</v>
      </c>
      <c r="AE42" s="11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39"/>
      <c r="I43" s="158">
        <f>'[2]Szenario 1'!$F43</f>
        <v>7</v>
      </c>
      <c r="J43" s="159">
        <f>'[2]Szenario 2'!$F43</f>
        <v>16</v>
      </c>
      <c r="K43" s="160">
        <f>'[2]Szenario 3'!$F43</f>
        <v>25</v>
      </c>
      <c r="L43" s="139"/>
      <c r="M43" s="23">
        <f>'[3]E-Auto'!$E41*(1/100)</f>
        <v>0.87116806451612927</v>
      </c>
      <c r="O43" s="31">
        <f t="shared" si="0"/>
        <v>15990.59</v>
      </c>
      <c r="P43" s="35">
        <f t="shared" si="1"/>
        <v>1680.6656885999998</v>
      </c>
      <c r="Q43" s="139"/>
      <c r="R43" s="28">
        <f t="shared" si="2"/>
        <v>1</v>
      </c>
      <c r="S43" s="33">
        <f t="shared" si="3"/>
        <v>1</v>
      </c>
      <c r="T43" s="139"/>
      <c r="U43" s="39">
        <f t="shared" si="4"/>
        <v>0.11936562072223041</v>
      </c>
      <c r="V43" s="33">
        <f t="shared" si="5"/>
        <v>2.6666666881503642E-3</v>
      </c>
      <c r="W43" s="139"/>
      <c r="X43" s="78">
        <f t="shared" si="13"/>
        <v>10100</v>
      </c>
      <c r="Y43" s="41">
        <f t="shared" si="7"/>
        <v>21991745.155025687</v>
      </c>
      <c r="Z43" s="41">
        <f t="shared" si="8"/>
        <v>334208.97531606798</v>
      </c>
      <c r="AA43" s="41">
        <f t="shared" si="9"/>
        <v>9032.5292865073243</v>
      </c>
      <c r="AB43" s="42">
        <f t="shared" si="10"/>
        <v>10755.154032347988</v>
      </c>
      <c r="AD43" s="40">
        <f t="shared" si="11"/>
        <v>22355841.81366061</v>
      </c>
      <c r="AE43" s="11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39"/>
      <c r="I44" s="158">
        <f>'[2]Szenario 1'!$F44</f>
        <v>7</v>
      </c>
      <c r="J44" s="159">
        <f>'[2]Szenario 2'!$F44</f>
        <v>16</v>
      </c>
      <c r="K44" s="160">
        <f>'[2]Szenario 3'!$F44</f>
        <v>25</v>
      </c>
      <c r="L44" s="139"/>
      <c r="M44" s="23">
        <f>'[3]E-Auto'!$E42*(1/100)</f>
        <v>0.9</v>
      </c>
      <c r="O44" s="31">
        <f t="shared" si="0"/>
        <v>16110.82</v>
      </c>
      <c r="P44" s="35">
        <f t="shared" si="1"/>
        <v>1693.1143027999999</v>
      </c>
      <c r="Q44" s="139"/>
      <c r="R44" s="28">
        <f t="shared" si="2"/>
        <v>1</v>
      </c>
      <c r="S44" s="33">
        <f t="shared" si="3"/>
        <v>1</v>
      </c>
      <c r="T44" s="139"/>
      <c r="U44" s="39">
        <f t="shared" si="4"/>
        <v>0.11936660277820312</v>
      </c>
      <c r="V44" s="33">
        <f t="shared" si="5"/>
        <v>2.6666666887939865E-3</v>
      </c>
      <c r="W44" s="139"/>
      <c r="X44" s="78">
        <f t="shared" si="13"/>
        <v>10100</v>
      </c>
      <c r="Y44" s="41">
        <f t="shared" si="7"/>
        <v>22157275.043908723</v>
      </c>
      <c r="Z44" s="41">
        <f t="shared" si="8"/>
        <v>336721.00144626398</v>
      </c>
      <c r="AA44" s="41">
        <f t="shared" si="9"/>
        <v>8632.4995724</v>
      </c>
      <c r="AB44" s="42">
        <f t="shared" si="10"/>
        <v>10835.507996160843</v>
      </c>
      <c r="AD44" s="40">
        <f t="shared" si="11"/>
        <v>22523564.052923549</v>
      </c>
      <c r="AE44" s="118"/>
      <c r="AF44" s="83" t="s">
        <v>44</v>
      </c>
      <c r="AG44" s="84"/>
      <c r="AH44" s="85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39"/>
      <c r="I45" s="158">
        <f>'[2]Szenario 1'!$F45</f>
        <v>7</v>
      </c>
      <c r="J45" s="159">
        <f>'[2]Szenario 2'!$F45</f>
        <v>16</v>
      </c>
      <c r="K45" s="160">
        <f>'[2]Szenario 3'!$F45</f>
        <v>25</v>
      </c>
      <c r="L45" s="139"/>
      <c r="M45" s="23">
        <f>'[3]E-Auto'!$E43*(1/100)</f>
        <v>0.928831935483871</v>
      </c>
      <c r="O45" s="31">
        <f t="shared" si="0"/>
        <v>16231.05</v>
      </c>
      <c r="P45" s="35">
        <f t="shared" si="1"/>
        <v>1705.5629169999997</v>
      </c>
      <c r="Q45" s="139"/>
      <c r="R45" s="28">
        <f t="shared" si="2"/>
        <v>1</v>
      </c>
      <c r="S45" s="33">
        <f t="shared" si="3"/>
        <v>1</v>
      </c>
      <c r="T45" s="139"/>
      <c r="U45" s="39">
        <f t="shared" si="4"/>
        <v>0.11936760706836183</v>
      </c>
      <c r="V45" s="33">
        <f t="shared" si="5"/>
        <v>2.6666666894519628E-3</v>
      </c>
      <c r="W45" s="139"/>
      <c r="X45" s="78">
        <f t="shared" si="13"/>
        <v>10100</v>
      </c>
      <c r="Y45" s="41">
        <f t="shared" si="7"/>
        <v>22322811.801495474</v>
      </c>
      <c r="Z45" s="41">
        <f t="shared" si="8"/>
        <v>339233.02757645998</v>
      </c>
      <c r="AA45" s="41">
        <f t="shared" si="9"/>
        <v>8225.4856274248923</v>
      </c>
      <c r="AB45" s="42">
        <f t="shared" si="10"/>
        <v>10915.861959973698</v>
      </c>
      <c r="AD45" s="40">
        <f t="shared" si="11"/>
        <v>22691286.176659334</v>
      </c>
      <c r="AE45" s="11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39"/>
      <c r="I46" s="158">
        <f>'[2]Szenario 1'!$F46</f>
        <v>7</v>
      </c>
      <c r="J46" s="159">
        <f>'[2]Szenario 2'!$F46</f>
        <v>16</v>
      </c>
      <c r="K46" s="160">
        <f>'[2]Szenario 3'!$F46</f>
        <v>25</v>
      </c>
      <c r="L46" s="139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1718.0115311999998</v>
      </c>
      <c r="Q46" s="139"/>
      <c r="R46" s="28">
        <f t="shared" si="2"/>
        <v>1</v>
      </c>
      <c r="S46" s="33">
        <f t="shared" si="3"/>
        <v>1</v>
      </c>
      <c r="T46" s="139"/>
      <c r="U46" s="39">
        <f t="shared" si="4"/>
        <v>0.11936863392579526</v>
      </c>
      <c r="V46" s="33">
        <f t="shared" si="5"/>
        <v>2.6666666901245055E-3</v>
      </c>
      <c r="W46" s="139"/>
      <c r="X46" s="78">
        <f t="shared" si="13"/>
        <v>10100</v>
      </c>
      <c r="Y46" s="41">
        <f t="shared" si="7"/>
        <v>22488355.582710456</v>
      </c>
      <c r="Z46" s="41">
        <f t="shared" si="8"/>
        <v>341745.05370665598</v>
      </c>
      <c r="AA46" s="41">
        <f t="shared" si="9"/>
        <v>7811.4874515820065</v>
      </c>
      <c r="AB46" s="42">
        <f t="shared" si="10"/>
        <v>10996.215923786554</v>
      </c>
      <c r="AD46" s="40">
        <f t="shared" si="11"/>
        <v>22859008.339792483</v>
      </c>
      <c r="AE46" s="11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39"/>
      <c r="I47" s="158">
        <f>'[2]Szenario 1'!$F47</f>
        <v>7</v>
      </c>
      <c r="J47" s="159">
        <f>'[2]Szenario 2'!$F47</f>
        <v>16</v>
      </c>
      <c r="K47" s="160">
        <f>'[2]Szenario 3'!$F47</f>
        <v>25</v>
      </c>
      <c r="L47" s="139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1730.4601454000001</v>
      </c>
      <c r="Q47" s="139"/>
      <c r="R47" s="28">
        <f t="shared" si="2"/>
        <v>1</v>
      </c>
      <c r="S47" s="33">
        <f t="shared" si="3"/>
        <v>1</v>
      </c>
      <c r="T47" s="139"/>
      <c r="U47" s="39">
        <f t="shared" si="4"/>
        <v>0.11936968368606858</v>
      </c>
      <c r="V47" s="33">
        <f t="shared" si="5"/>
        <v>2.6666666908118277E-3</v>
      </c>
      <c r="W47" s="139"/>
      <c r="X47" s="78">
        <f t="shared" si="13"/>
        <v>10100</v>
      </c>
      <c r="Y47" s="41">
        <f t="shared" si="7"/>
        <v>22653906.544790417</v>
      </c>
      <c r="Z47" s="41">
        <f t="shared" si="8"/>
        <v>344257.07983685209</v>
      </c>
      <c r="AA47" s="41">
        <f t="shared" si="9"/>
        <v>7390.5050448713428</v>
      </c>
      <c r="AB47" s="42">
        <f t="shared" si="10"/>
        <v>11076.569887599413</v>
      </c>
      <c r="AD47" s="40">
        <f t="shared" ref="AD47:AD54" si="14">SUM(X47:AB47)</f>
        <v>23026730.699559741</v>
      </c>
      <c r="AE47" s="11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39"/>
      <c r="I48" s="158">
        <f>'[2]Szenario 1'!$F48</f>
        <v>7</v>
      </c>
      <c r="J48" s="159">
        <f>'[2]Szenario 2'!$F48</f>
        <v>16</v>
      </c>
      <c r="K48" s="160">
        <f>'[2]Szenario 3'!$F48</f>
        <v>25</v>
      </c>
      <c r="L48" s="139"/>
      <c r="M48" s="23">
        <f>'[3]E-Auto'!$E46*(1/100)</f>
        <v>1</v>
      </c>
      <c r="O48" s="31">
        <f t="shared" si="0"/>
        <v>16591.739999999998</v>
      </c>
      <c r="P48" s="35">
        <f t="shared" si="1"/>
        <v>1742.9087595999997</v>
      </c>
      <c r="Q48" s="139"/>
      <c r="R48" s="28">
        <f t="shared" si="2"/>
        <v>1</v>
      </c>
      <c r="S48" s="33">
        <f t="shared" si="3"/>
        <v>1</v>
      </c>
      <c r="T48" s="139"/>
      <c r="U48" s="39">
        <f t="shared" si="4"/>
        <v>0.11937075668722347</v>
      </c>
      <c r="V48" s="33">
        <f t="shared" si="5"/>
        <v>2.666666691514144E-3</v>
      </c>
      <c r="W48" s="139"/>
      <c r="X48" s="78">
        <f t="shared" si="13"/>
        <v>10100</v>
      </c>
      <c r="Y48" s="41">
        <f t="shared" si="7"/>
        <v>22819464.847301453</v>
      </c>
      <c r="Z48" s="41">
        <f t="shared" si="8"/>
        <v>346769.10596704792</v>
      </c>
      <c r="AA48" s="41">
        <f t="shared" si="9"/>
        <v>7218.7342391999991</v>
      </c>
      <c r="AB48" s="42">
        <f t="shared" si="10"/>
        <v>11156.923851412268</v>
      </c>
      <c r="AD48" s="40">
        <f t="shared" si="14"/>
        <v>23194709.611359112</v>
      </c>
      <c r="AE48" s="118"/>
      <c r="AF48" s="83" t="s">
        <v>45</v>
      </c>
      <c r="AG48" s="84"/>
      <c r="AH48" s="85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39"/>
      <c r="I49" s="158">
        <f>'[2]Szenario 1'!$F49</f>
        <v>7</v>
      </c>
      <c r="J49" s="159">
        <f>'[2]Szenario 2'!$F49</f>
        <v>16</v>
      </c>
      <c r="K49" s="160">
        <f>'[2]Szenario 3'!$F49</f>
        <v>25</v>
      </c>
      <c r="L49" s="139"/>
      <c r="M49" s="23">
        <f>'[3]E-Auto'!$E47*(1/100)</f>
        <v>1</v>
      </c>
      <c r="O49" s="31">
        <f t="shared" si="0"/>
        <v>16711.97</v>
      </c>
      <c r="P49" s="35">
        <f t="shared" si="1"/>
        <v>1755.3573738</v>
      </c>
      <c r="Q49" s="139"/>
      <c r="R49" s="28">
        <f t="shared" si="2"/>
        <v>1</v>
      </c>
      <c r="S49" s="33">
        <f t="shared" si="3"/>
        <v>1</v>
      </c>
      <c r="T49" s="139"/>
      <c r="U49" s="39">
        <f t="shared" si="4"/>
        <v>0.11937185326977812</v>
      </c>
      <c r="V49" s="33">
        <f t="shared" si="5"/>
        <v>2.666666692231672E-3</v>
      </c>
      <c r="W49" s="139"/>
      <c r="X49" s="78">
        <f t="shared" si="13"/>
        <v>10100</v>
      </c>
      <c r="Y49" s="41">
        <f t="shared" si="7"/>
        <v>22985030.652156215</v>
      </c>
      <c r="Z49" s="41">
        <f t="shared" si="8"/>
        <v>349281.13209724403</v>
      </c>
      <c r="AA49" s="41">
        <f t="shared" si="9"/>
        <v>7271.0439076000002</v>
      </c>
      <c r="AB49" s="42">
        <f t="shared" si="10"/>
        <v>11237.277815225125</v>
      </c>
      <c r="AD49" s="40">
        <f t="shared" si="14"/>
        <v>23362920.105976287</v>
      </c>
      <c r="AE49" s="11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39"/>
      <c r="I50" s="158">
        <f>'[2]Szenario 1'!$F50</f>
        <v>7</v>
      </c>
      <c r="J50" s="159">
        <f>'[2]Szenario 2'!$F50</f>
        <v>16</v>
      </c>
      <c r="K50" s="160">
        <f>'[2]Szenario 3'!$F50</f>
        <v>25</v>
      </c>
      <c r="L50" s="139"/>
      <c r="M50" s="23">
        <f>'[3]E-Auto'!$E48*(1/100)</f>
        <v>1</v>
      </c>
      <c r="O50" s="31">
        <f t="shared" si="0"/>
        <v>16832.2</v>
      </c>
      <c r="P50" s="35">
        <f t="shared" si="1"/>
        <v>1767.8059880000001</v>
      </c>
      <c r="Q50" s="139"/>
      <c r="R50" s="28">
        <f t="shared" si="2"/>
        <v>1</v>
      </c>
      <c r="S50" s="33">
        <f t="shared" si="3"/>
        <v>1</v>
      </c>
      <c r="T50" s="139"/>
      <c r="U50" s="39">
        <f t="shared" si="4"/>
        <v>0.11937297377672719</v>
      </c>
      <c r="V50" s="33">
        <f t="shared" si="5"/>
        <v>2.6666666929646291E-3</v>
      </c>
      <c r="W50" s="139"/>
      <c r="X50" s="78">
        <f t="shared" si="13"/>
        <v>10100</v>
      </c>
      <c r="Y50" s="41">
        <f t="shared" si="7"/>
        <v>23150604.123630919</v>
      </c>
      <c r="Z50" s="41">
        <f t="shared" si="8"/>
        <v>351793.15822743997</v>
      </c>
      <c r="AA50" s="41">
        <f t="shared" si="9"/>
        <v>7323.3535760000004</v>
      </c>
      <c r="AB50" s="42">
        <f t="shared" si="10"/>
        <v>11317.631779037984</v>
      </c>
      <c r="AD50" s="40">
        <f t="shared" si="14"/>
        <v>23531138.267213397</v>
      </c>
      <c r="AE50" s="11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39"/>
      <c r="I51" s="158">
        <f>'[2]Szenario 1'!$F51</f>
        <v>7</v>
      </c>
      <c r="J51" s="159">
        <f>'[2]Szenario 2'!$F51</f>
        <v>16</v>
      </c>
      <c r="K51" s="160">
        <f>'[2]Szenario 3'!$F51</f>
        <v>25</v>
      </c>
      <c r="L51" s="139"/>
      <c r="M51" s="23">
        <f>'[3]E-Auto'!$E49*(1/100)</f>
        <v>1</v>
      </c>
      <c r="O51" s="31">
        <f t="shared" si="0"/>
        <v>16952.43</v>
      </c>
      <c r="P51" s="35">
        <f t="shared" si="1"/>
        <v>1780.2546021999999</v>
      </c>
      <c r="Q51" s="139"/>
      <c r="R51" s="28">
        <f t="shared" si="2"/>
        <v>1</v>
      </c>
      <c r="S51" s="33">
        <f t="shared" si="3"/>
        <v>1</v>
      </c>
      <c r="T51" s="139"/>
      <c r="U51" s="39">
        <f t="shared" si="4"/>
        <v>0.11937411855354187</v>
      </c>
      <c r="V51" s="33">
        <f t="shared" si="5"/>
        <v>2.6666666937132347E-3</v>
      </c>
      <c r="W51" s="139"/>
      <c r="X51" s="78">
        <f t="shared" si="13"/>
        <v>10100</v>
      </c>
      <c r="Y51" s="41">
        <f t="shared" si="7"/>
        <v>23316185.428382568</v>
      </c>
      <c r="Z51" s="41">
        <f t="shared" si="8"/>
        <v>354305.18435763603</v>
      </c>
      <c r="AA51" s="41">
        <f t="shared" si="9"/>
        <v>7375.6632443999997</v>
      </c>
      <c r="AB51" s="42">
        <f t="shared" si="10"/>
        <v>11397.985742850839</v>
      </c>
      <c r="AD51" s="40">
        <f t="shared" si="14"/>
        <v>23699364.261727456</v>
      </c>
      <c r="AE51" s="11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39"/>
      <c r="I52" s="158">
        <f>'[2]Szenario 1'!$F52</f>
        <v>7</v>
      </c>
      <c r="J52" s="159">
        <f>'[2]Szenario 2'!$F52</f>
        <v>16</v>
      </c>
      <c r="K52" s="160">
        <f>'[2]Szenario 3'!$F52</f>
        <v>25</v>
      </c>
      <c r="L52" s="139"/>
      <c r="M52" s="23">
        <f>'[3]E-Auto'!$E50*(1/100)</f>
        <v>1</v>
      </c>
      <c r="O52" s="31">
        <f t="shared" si="0"/>
        <v>17072.66</v>
      </c>
      <c r="P52" s="35">
        <f t="shared" si="1"/>
        <v>1792.7032164</v>
      </c>
      <c r="Q52" s="139"/>
      <c r="R52" s="28">
        <f t="shared" si="2"/>
        <v>1</v>
      </c>
      <c r="S52" s="33">
        <f t="shared" si="3"/>
        <v>1</v>
      </c>
      <c r="T52" s="139"/>
      <c r="U52" s="39">
        <f t="shared" si="4"/>
        <v>0.11937528794816979</v>
      </c>
      <c r="V52" s="33">
        <f t="shared" si="5"/>
        <v>2.66666669447771E-3</v>
      </c>
      <c r="W52" s="139"/>
      <c r="X52" s="78">
        <f t="shared" si="13"/>
        <v>10100</v>
      </c>
      <c r="Y52" s="41">
        <f t="shared" si="7"/>
        <v>23481774.735466026</v>
      </c>
      <c r="Z52" s="41">
        <f t="shared" si="8"/>
        <v>356817.21048783197</v>
      </c>
      <c r="AA52" s="41">
        <f t="shared" si="9"/>
        <v>7427.9729127999999</v>
      </c>
      <c r="AB52" s="42">
        <f t="shared" si="10"/>
        <v>11478.339706663694</v>
      </c>
      <c r="AD52" s="40">
        <f t="shared" si="14"/>
        <v>23867598.25857332</v>
      </c>
      <c r="AE52" s="118"/>
      <c r="AF52" s="83" t="s">
        <v>46</v>
      </c>
      <c r="AG52" s="84"/>
      <c r="AH52" s="85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39"/>
      <c r="I53" s="158">
        <f>'[2]Szenario 1'!$F53</f>
        <v>7</v>
      </c>
      <c r="J53" s="159">
        <f>'[2]Szenario 2'!$F53</f>
        <v>16</v>
      </c>
      <c r="K53" s="160">
        <f>'[2]Szenario 3'!$F53</f>
        <v>25</v>
      </c>
      <c r="L53" s="139"/>
      <c r="M53" s="23">
        <f>'[3]E-Auto'!$E51*(1/100)</f>
        <v>1</v>
      </c>
      <c r="O53" s="31">
        <f t="shared" si="0"/>
        <v>17192.89</v>
      </c>
      <c r="P53" s="35">
        <f t="shared" si="1"/>
        <v>1805.1518305999998</v>
      </c>
      <c r="Q53" s="139"/>
      <c r="R53" s="28">
        <f t="shared" si="2"/>
        <v>1</v>
      </c>
      <c r="S53" s="33">
        <f t="shared" si="3"/>
        <v>1</v>
      </c>
      <c r="T53" s="139"/>
      <c r="U53" s="39">
        <f t="shared" si="4"/>
        <v>0.11937648231103513</v>
      </c>
      <c r="V53" s="33">
        <f t="shared" si="5"/>
        <v>2.6666666952582787E-3</v>
      </c>
      <c r="W53" s="139"/>
      <c r="X53" s="78">
        <f t="shared" si="13"/>
        <v>10100</v>
      </c>
      <c r="Y53" s="41">
        <f t="shared" si="7"/>
        <v>23647372.216351192</v>
      </c>
      <c r="Z53" s="41">
        <f t="shared" si="8"/>
        <v>359329.23661802802</v>
      </c>
      <c r="AA53" s="41">
        <f t="shared" si="9"/>
        <v>7480.282581200001</v>
      </c>
      <c r="AB53" s="42">
        <f t="shared" si="10"/>
        <v>11558.69367047655</v>
      </c>
      <c r="AD53" s="40">
        <f t="shared" si="14"/>
        <v>24035840.429220896</v>
      </c>
      <c r="AE53" s="11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39"/>
      <c r="I54" s="158">
        <f>'[2]Szenario 1'!$F54</f>
        <v>7</v>
      </c>
      <c r="J54" s="159">
        <f>'[2]Szenario 2'!$F54</f>
        <v>16</v>
      </c>
      <c r="K54" s="160">
        <f>'[2]Szenario 3'!$F54</f>
        <v>25</v>
      </c>
      <c r="L54" s="139"/>
      <c r="M54" s="23">
        <f>'[3]E-Auto'!$E52*(1/100)</f>
        <v>1</v>
      </c>
      <c r="O54" s="31">
        <f t="shared" si="0"/>
        <v>17313.12</v>
      </c>
      <c r="P54" s="35">
        <f t="shared" si="1"/>
        <v>1817.6004447999999</v>
      </c>
      <c r="Q54" s="140"/>
      <c r="R54" s="28">
        <f t="shared" si="2"/>
        <v>1</v>
      </c>
      <c r="S54" s="33">
        <f t="shared" si="3"/>
        <v>1</v>
      </c>
      <c r="T54" s="140"/>
      <c r="U54" s="39">
        <f t="shared" si="4"/>
        <v>0.11937770199503857</v>
      </c>
      <c r="V54" s="33">
        <f t="shared" si="5"/>
        <v>2.6666666960551634E-3</v>
      </c>
      <c r="W54" s="140"/>
      <c r="X54" s="78">
        <f t="shared" si="13"/>
        <v>10100</v>
      </c>
      <c r="Y54" s="41">
        <f t="shared" si="7"/>
        <v>23812978.04494008</v>
      </c>
      <c r="Z54" s="41">
        <f t="shared" si="8"/>
        <v>361841.26274822396</v>
      </c>
      <c r="AA54" s="41">
        <f t="shared" si="9"/>
        <v>7532.5922496000003</v>
      </c>
      <c r="AB54" s="42">
        <f t="shared" si="10"/>
        <v>11639.047634289405</v>
      </c>
      <c r="AD54" s="40">
        <f t="shared" si="14"/>
        <v>24204090.94757219</v>
      </c>
      <c r="AE54" s="11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941111451.00659382</v>
      </c>
      <c r="AE55" s="11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6" t="s">
        <v>22</v>
      </c>
      <c r="V56" s="87"/>
      <c r="X56" s="9">
        <f>SUM(X9:X54)</f>
        <v>1933350</v>
      </c>
      <c r="Y56" s="65">
        <f>SUM(Y9:Y54)</f>
        <v>924096470.84733856</v>
      </c>
      <c r="Z56" s="66">
        <f>SUM(Z9:Z54)</f>
        <v>14044751.041665444</v>
      </c>
      <c r="AA56" s="66">
        <f>SUM(AA9:AA54)</f>
        <v>584649.27895867429</v>
      </c>
      <c r="AB56" s="71">
        <f>SUM(AB9:AB54)</f>
        <v>452229.83863100648</v>
      </c>
      <c r="AD56" s="67">
        <f>X56+Y56+Z56+AA56+AB56</f>
        <v>941111451.0065937</v>
      </c>
      <c r="AF56" s="88"/>
      <c r="AG56" s="89"/>
    </row>
    <row r="57" spans="1:34" ht="15" thickBot="1" x14ac:dyDescent="0.35">
      <c r="AF57" s="90"/>
      <c r="AG57" s="91"/>
    </row>
    <row r="58" spans="1:34" x14ac:dyDescent="0.3">
      <c r="AE58" s="25"/>
      <c r="AF58" s="88"/>
      <c r="AG58" s="89"/>
      <c r="AH58" s="43"/>
    </row>
    <row r="59" spans="1:34" ht="15" thickBot="1" x14ac:dyDescent="0.35">
      <c r="AF59" s="90"/>
      <c r="AG59" s="91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I26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3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8"/>
      <c r="L1" s="138"/>
      <c r="N1" s="138"/>
      <c r="Q1" s="138"/>
      <c r="R1" s="78"/>
      <c r="S1" s="78"/>
      <c r="T1" s="138"/>
      <c r="U1" s="78"/>
      <c r="V1" s="78"/>
      <c r="W1" s="138"/>
      <c r="AE1" s="118"/>
    </row>
    <row r="2" spans="1:36" ht="14.4" customHeight="1" thickBot="1" x14ac:dyDescent="0.35">
      <c r="B2" s="119" t="s">
        <v>0</v>
      </c>
      <c r="C2" s="120"/>
      <c r="D2" s="121"/>
      <c r="F2" s="118"/>
      <c r="G2" s="118"/>
      <c r="H2" s="139"/>
      <c r="K2" s="2"/>
      <c r="L2" s="139"/>
      <c r="O2" s="86" t="s">
        <v>55</v>
      </c>
      <c r="P2" s="87"/>
      <c r="Q2" s="139"/>
      <c r="R2" s="78"/>
      <c r="S2" s="78"/>
      <c r="T2" s="139"/>
      <c r="U2" s="78"/>
      <c r="V2" s="78"/>
      <c r="W2" s="139"/>
      <c r="Y2" s="142" t="s">
        <v>84</v>
      </c>
      <c r="Z2" s="143"/>
      <c r="AA2" s="144"/>
      <c r="AB2" s="8"/>
      <c r="AC2" s="8"/>
      <c r="AE2" s="118"/>
    </row>
    <row r="3" spans="1:36" ht="14.4" customHeight="1" thickBot="1" x14ac:dyDescent="0.35">
      <c r="B3" s="122"/>
      <c r="C3" s="123"/>
      <c r="D3" s="124"/>
      <c r="F3" s="118"/>
      <c r="G3" s="118"/>
      <c r="H3" s="139"/>
      <c r="K3" s="2"/>
      <c r="L3" s="139"/>
      <c r="O3" s="151" t="s">
        <v>83</v>
      </c>
      <c r="P3" s="152"/>
      <c r="Q3" s="139"/>
      <c r="R3" s="78"/>
      <c r="S3" s="78"/>
      <c r="T3" s="139"/>
      <c r="U3" s="78"/>
      <c r="V3" s="78"/>
      <c r="W3" s="139"/>
      <c r="Y3" s="145"/>
      <c r="Z3" s="146"/>
      <c r="AA3" s="147"/>
      <c r="AB3" s="8"/>
      <c r="AC3" s="8"/>
      <c r="AE3" s="118"/>
      <c r="AF3" s="96" t="s">
        <v>58</v>
      </c>
      <c r="AG3" s="97"/>
      <c r="AH3" s="98"/>
    </row>
    <row r="4" spans="1:36" ht="14.4" customHeight="1" thickBot="1" x14ac:dyDescent="0.35">
      <c r="H4" s="139"/>
      <c r="K4" s="2"/>
      <c r="L4" s="139"/>
      <c r="O4" s="153"/>
      <c r="P4" s="154"/>
      <c r="Q4" s="139"/>
      <c r="R4" s="78"/>
      <c r="S4" s="78"/>
      <c r="T4" s="139"/>
      <c r="U4" s="78"/>
      <c r="V4" s="78"/>
      <c r="W4" s="139"/>
      <c r="Y4" s="148"/>
      <c r="Z4" s="149"/>
      <c r="AA4" s="150"/>
      <c r="AB4" s="8"/>
      <c r="AC4" s="8"/>
      <c r="AE4" s="118"/>
      <c r="AF4" s="99"/>
      <c r="AG4" s="100"/>
      <c r="AH4" s="101"/>
    </row>
    <row r="5" spans="1:36" ht="14.4" customHeight="1" thickBot="1" x14ac:dyDescent="0.35">
      <c r="D5" s="102" t="s">
        <v>2</v>
      </c>
      <c r="E5" s="103"/>
      <c r="H5" s="139"/>
      <c r="I5" s="102" t="s">
        <v>7</v>
      </c>
      <c r="J5" s="106"/>
      <c r="K5" s="103"/>
      <c r="L5" s="139"/>
      <c r="M5" s="106" t="s">
        <v>3</v>
      </c>
      <c r="O5" s="108"/>
      <c r="P5" s="109"/>
      <c r="Q5" s="139"/>
      <c r="R5" s="106" t="s">
        <v>20</v>
      </c>
      <c r="S5" s="103"/>
      <c r="T5" s="139"/>
      <c r="U5" s="102" t="s">
        <v>29</v>
      </c>
      <c r="V5" s="103"/>
      <c r="W5" s="139"/>
      <c r="AE5" s="118"/>
    </row>
    <row r="6" spans="1:36" ht="14.4" customHeight="1" thickBot="1" x14ac:dyDescent="0.35">
      <c r="D6" s="104"/>
      <c r="E6" s="105"/>
      <c r="H6" s="139"/>
      <c r="I6" s="104"/>
      <c r="J6" s="107"/>
      <c r="K6" s="105"/>
      <c r="L6" s="139"/>
      <c r="M6" s="107"/>
      <c r="O6" s="110"/>
      <c r="P6" s="111"/>
      <c r="Q6" s="139"/>
      <c r="R6" s="107"/>
      <c r="S6" s="105"/>
      <c r="T6" s="139"/>
      <c r="U6" s="104"/>
      <c r="V6" s="105"/>
      <c r="W6" s="139"/>
      <c r="AE6" s="118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1" t="s">
        <v>5</v>
      </c>
      <c r="C7" s="141"/>
      <c r="D7" s="114" t="s">
        <v>4</v>
      </c>
      <c r="E7" s="114"/>
      <c r="F7" s="115" t="s">
        <v>6</v>
      </c>
      <c r="G7" s="115"/>
      <c r="H7" s="139"/>
      <c r="I7" s="69" t="s">
        <v>70</v>
      </c>
      <c r="J7" s="14" t="s">
        <v>69</v>
      </c>
      <c r="K7" s="20" t="s">
        <v>68</v>
      </c>
      <c r="L7" s="139"/>
      <c r="M7" s="1" t="s">
        <v>8</v>
      </c>
      <c r="O7" s="112"/>
      <c r="P7" s="113"/>
      <c r="Q7" s="139"/>
      <c r="R7" s="78"/>
      <c r="S7" s="78"/>
      <c r="T7" s="139"/>
      <c r="U7" s="78"/>
      <c r="V7" s="78"/>
      <c r="W7" s="139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6" t="s">
        <v>56</v>
      </c>
      <c r="AE7" s="118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39"/>
      <c r="I8" s="70"/>
      <c r="J8" s="7"/>
      <c r="K8" s="18"/>
      <c r="L8" s="139"/>
      <c r="M8" s="21"/>
      <c r="O8" s="30"/>
      <c r="P8" s="34"/>
      <c r="Q8" s="139"/>
      <c r="R8" s="80"/>
      <c r="S8" s="79"/>
      <c r="T8" s="139"/>
      <c r="U8" s="80"/>
      <c r="V8" s="79"/>
      <c r="W8" s="139"/>
      <c r="X8" s="37"/>
      <c r="Y8" s="10"/>
      <c r="Z8" s="36"/>
      <c r="AA8" s="36"/>
      <c r="AB8" s="36"/>
      <c r="AD8" s="117"/>
      <c r="AE8" s="118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39"/>
      <c r="I9" s="155">
        <f>'[2]Szenario 1'!$F9</f>
        <v>7</v>
      </c>
      <c r="J9" s="156">
        <f>'[2]Szenario 2'!$F9</f>
        <v>16</v>
      </c>
      <c r="K9" s="157">
        <f>'[2]Szenario 3'!$F9</f>
        <v>25</v>
      </c>
      <c r="L9" s="139"/>
      <c r="M9" s="22">
        <f>'[3]E-Auto'!$E7*(1/100)</f>
        <v>1.6900000000000001E-3</v>
      </c>
      <c r="O9" s="31">
        <f>F9</f>
        <v>11842.655000000001</v>
      </c>
      <c r="P9" s="35">
        <f>G9+(I9)</f>
        <v>1233.1884987000001</v>
      </c>
      <c r="Q9" s="139"/>
      <c r="R9" s="28">
        <f>IF(O9&lt;$AG$18,1,2)</f>
        <v>1</v>
      </c>
      <c r="S9" s="33">
        <f>IF(P9&lt;$AG$10,1,2)</f>
        <v>1</v>
      </c>
      <c r="T9" s="139"/>
      <c r="U9" s="39">
        <f>($AI$15/$AG$20)*(1+0.15*(O9/$AG$18)^4)+$AH$33</f>
        <v>0.11934304673354408</v>
      </c>
      <c r="V9" s="33">
        <f>($AI$7/$AG$12)*(1+0.15*(P9/$AG$10)^4)+$AH$32</f>
        <v>2.6666666728939921E-3</v>
      </c>
      <c r="W9" s="139"/>
      <c r="X9" s="78">
        <f>($AG$7*$AG$8*S9*$AG$24+$AG$15*$AG$16*R9*$AG$24)</f>
        <v>3600</v>
      </c>
      <c r="Y9" s="41">
        <f>(O9*U9*$AG$30+P9*V9*$AG$29)*365</f>
        <v>16283823.088208461</v>
      </c>
      <c r="Z9" s="41">
        <f>(O9*$AI$15*$AG$37+P9*$AI$7*$AG$36)*365</f>
        <v>247465.23382430599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7933.9269522330151</v>
      </c>
      <c r="AD9" s="40">
        <f>SUM(X9:AB9)</f>
        <v>16559884.879778206</v>
      </c>
      <c r="AE9" s="118"/>
      <c r="AF9" s="92" t="s">
        <v>15</v>
      </c>
      <c r="AG9" s="15"/>
      <c r="AH9" s="95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39"/>
      <c r="I10" s="158">
        <f>'[2]Szenario 1'!$F10</f>
        <v>7</v>
      </c>
      <c r="J10" s="159">
        <f>'[2]Szenario 2'!$F10</f>
        <v>16</v>
      </c>
      <c r="K10" s="160">
        <f>'[2]Szenario 3'!$F10</f>
        <v>25</v>
      </c>
      <c r="L10" s="139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G10+(I10)</f>
        <v>1251.86142</v>
      </c>
      <c r="Q10" s="139"/>
      <c r="R10" s="28">
        <f t="shared" ref="R10:R54" si="2">IF(O10&lt;$AG$18,1,2)</f>
        <v>1</v>
      </c>
      <c r="S10" s="33">
        <f t="shared" ref="S10:S54" si="3">IF(P10&lt;$AG$10,1,2)</f>
        <v>1</v>
      </c>
      <c r="T10" s="139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2.6666666732798215E-3</v>
      </c>
      <c r="W10" s="139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16531881.776477873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16812083.739066053</v>
      </c>
      <c r="AE10" s="118"/>
      <c r="AF10" s="93"/>
      <c r="AG10" s="16">
        <v>110400</v>
      </c>
      <c r="AH10" s="95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39"/>
      <c r="I11" s="158">
        <f>'[2]Szenario 1'!$F11</f>
        <v>7</v>
      </c>
      <c r="J11" s="159">
        <f>'[2]Szenario 2'!$F11</f>
        <v>16</v>
      </c>
      <c r="K11" s="160">
        <f>'[2]Szenario 3'!$F11</f>
        <v>25</v>
      </c>
      <c r="L11" s="139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1270.5343412999998</v>
      </c>
      <c r="Q11" s="139"/>
      <c r="R11" s="28">
        <f t="shared" si="2"/>
        <v>1</v>
      </c>
      <c r="S11" s="33">
        <f t="shared" si="3"/>
        <v>1</v>
      </c>
      <c r="T11" s="139"/>
      <c r="U11" s="39">
        <f t="shared" si="4"/>
        <v>0.11934428526006929</v>
      </c>
      <c r="V11" s="33">
        <f t="shared" si="5"/>
        <v>2.6666666736833086E-3</v>
      </c>
      <c r="W11" s="139"/>
      <c r="X11" s="78">
        <f t="shared" si="6"/>
        <v>3600</v>
      </c>
      <c r="Y11" s="41">
        <f t="shared" si="7"/>
        <v>16779946.888364717</v>
      </c>
      <c r="Z11" s="41">
        <f t="shared" si="8"/>
        <v>255001.31221489399</v>
      </c>
      <c r="AA11" s="41">
        <f t="shared" si="9"/>
        <v>17563.987289385459</v>
      </c>
      <c r="AB11" s="42">
        <f t="shared" si="10"/>
        <v>8174.9888436715819</v>
      </c>
      <c r="AD11" s="40">
        <f t="shared" si="11"/>
        <v>17064287.176712666</v>
      </c>
      <c r="AE11" s="118"/>
      <c r="AF11" s="94"/>
      <c r="AG11" s="15"/>
      <c r="AH11" s="95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39"/>
      <c r="I12" s="158">
        <f>'[2]Szenario 1'!$F12</f>
        <v>7</v>
      </c>
      <c r="J12" s="159">
        <f>'[2]Szenario 2'!$F12</f>
        <v>16</v>
      </c>
      <c r="K12" s="160">
        <f>'[2]Szenario 3'!$F12</f>
        <v>25</v>
      </c>
      <c r="L12" s="139"/>
      <c r="M12" s="23">
        <f>'[3]E-Auto'!$E10*(1/100)</f>
        <v>4.1700000000000001E-3</v>
      </c>
      <c r="O12" s="31">
        <f>F12</f>
        <v>12383.69</v>
      </c>
      <c r="P12" s="35">
        <f t="shared" si="1"/>
        <v>1289.2072625999999</v>
      </c>
      <c r="Q12" s="139"/>
      <c r="R12" s="28">
        <f t="shared" si="2"/>
        <v>1</v>
      </c>
      <c r="S12" s="33">
        <f t="shared" si="3"/>
        <v>1</v>
      </c>
      <c r="T12" s="139"/>
      <c r="U12" s="39">
        <f t="shared" si="4"/>
        <v>0.11934494715785231</v>
      </c>
      <c r="V12" s="33">
        <f t="shared" si="5"/>
        <v>2.666666674104983E-3</v>
      </c>
      <c r="W12" s="139"/>
      <c r="X12" s="78">
        <f t="shared" si="6"/>
        <v>3600</v>
      </c>
      <c r="Y12" s="41">
        <f t="shared" si="7"/>
        <v>17028018.717267245</v>
      </c>
      <c r="Z12" s="41">
        <f t="shared" si="8"/>
        <v>258769.35141018804</v>
      </c>
      <c r="AA12" s="41">
        <f t="shared" si="9"/>
        <v>17811.203027993986</v>
      </c>
      <c r="AB12" s="42">
        <f t="shared" si="10"/>
        <v>8295.519789390868</v>
      </c>
      <c r="AD12" s="40">
        <f t="shared" si="11"/>
        <v>17316494.791494817</v>
      </c>
      <c r="AE12" s="118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39"/>
      <c r="I13" s="158">
        <f>'[2]Szenario 1'!$F13</f>
        <v>7</v>
      </c>
      <c r="J13" s="159">
        <f>'[2]Szenario 2'!$F13</f>
        <v>16</v>
      </c>
      <c r="K13" s="160">
        <f>'[2]Szenario 3'!$F13</f>
        <v>25</v>
      </c>
      <c r="L13" s="139"/>
      <c r="M13" s="23">
        <f>'[3]E-Auto'!$E11*(1/100)</f>
        <v>6.2100000000000002E-3</v>
      </c>
      <c r="O13" s="31">
        <f t="shared" si="0"/>
        <v>12564.035</v>
      </c>
      <c r="P13" s="35">
        <f t="shared" si="1"/>
        <v>1307.8801838999998</v>
      </c>
      <c r="Q13" s="139"/>
      <c r="R13" s="28">
        <f t="shared" si="2"/>
        <v>1</v>
      </c>
      <c r="S13" s="33">
        <f t="shared" si="3"/>
        <v>1</v>
      </c>
      <c r="T13" s="139"/>
      <c r="U13" s="39">
        <f t="shared" si="4"/>
        <v>0.11934563861396749</v>
      </c>
      <c r="V13" s="33">
        <f t="shared" si="5"/>
        <v>2.6666666745453842E-3</v>
      </c>
      <c r="W13" s="139"/>
      <c r="X13" s="78">
        <f>($AG$7*$AG$8*S13*$AG$24+$AG$15*$AG$16*R13*$AG$24)</f>
        <v>3600</v>
      </c>
      <c r="Y13" s="41">
        <f t="shared" si="7"/>
        <v>17276097.565384652</v>
      </c>
      <c r="Z13" s="41">
        <f t="shared" si="8"/>
        <v>262537.39060548198</v>
      </c>
      <c r="AA13" s="41">
        <f t="shared" si="9"/>
        <v>18044.76918178561</v>
      </c>
      <c r="AB13" s="42">
        <f t="shared" si="10"/>
        <v>8416.0507351101514</v>
      </c>
      <c r="AD13" s="40">
        <f t="shared" si="11"/>
        <v>17568695.775907028</v>
      </c>
      <c r="AE13" s="11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39"/>
      <c r="I14" s="158">
        <f>'[2]Szenario 1'!$F14</f>
        <v>7</v>
      </c>
      <c r="J14" s="159">
        <f>'[2]Szenario 2'!$F14</f>
        <v>16</v>
      </c>
      <c r="K14" s="160">
        <f>'[2]Szenario 3'!$F14</f>
        <v>25</v>
      </c>
      <c r="L14" s="139"/>
      <c r="M14" s="23">
        <f>'[3]E-Auto'!$E12*(1/100)</f>
        <v>3.5041935483870967E-2</v>
      </c>
      <c r="O14" s="31">
        <f t="shared" si="0"/>
        <v>12744.38</v>
      </c>
      <c r="P14" s="35">
        <f t="shared" si="1"/>
        <v>1326.5531051999999</v>
      </c>
      <c r="Q14" s="139"/>
      <c r="R14" s="28">
        <f t="shared" si="2"/>
        <v>1</v>
      </c>
      <c r="S14" s="33">
        <f t="shared" si="3"/>
        <v>1</v>
      </c>
      <c r="T14" s="139"/>
      <c r="U14" s="39">
        <f t="shared" si="4"/>
        <v>0.11934636049557536</v>
      </c>
      <c r="V14" s="33">
        <f t="shared" si="5"/>
        <v>2.6666666750050578E-3</v>
      </c>
      <c r="W14" s="139"/>
      <c r="X14" s="78">
        <f>($AG$7*$AG$8*S14*$AG$24+$AG$15*$AG$16*R14*$AG$24)+AG26</f>
        <v>1511350</v>
      </c>
      <c r="Y14" s="41">
        <f t="shared" si="7"/>
        <v>17524183.743847191</v>
      </c>
      <c r="Z14" s="41">
        <f t="shared" si="8"/>
        <v>266305.42980077595</v>
      </c>
      <c r="AA14" s="41">
        <f t="shared" si="9"/>
        <v>17933.620771369177</v>
      </c>
      <c r="AB14" s="42">
        <f t="shared" si="10"/>
        <v>8536.5816808294367</v>
      </c>
      <c r="AD14" s="40">
        <f t="shared" si="11"/>
        <v>19328309.376100168</v>
      </c>
      <c r="AE14" s="118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39"/>
      <c r="I15" s="158">
        <f>'[2]Szenario 1'!$F15</f>
        <v>7</v>
      </c>
      <c r="J15" s="159">
        <f>'[2]Szenario 2'!$F15</f>
        <v>16</v>
      </c>
      <c r="K15" s="160">
        <f>'[2]Szenario 3'!$F15</f>
        <v>25</v>
      </c>
      <c r="L15" s="139"/>
      <c r="M15" s="23">
        <f>'[3]E-Auto'!$E13*(1/100)</f>
        <v>6.3873870967741941E-2</v>
      </c>
      <c r="O15" s="31">
        <f t="shared" si="0"/>
        <v>12924.725</v>
      </c>
      <c r="P15" s="35">
        <f t="shared" si="1"/>
        <v>1345.2260265</v>
      </c>
      <c r="Q15" s="139"/>
      <c r="R15" s="28">
        <f t="shared" si="2"/>
        <v>1</v>
      </c>
      <c r="S15" s="33">
        <f t="shared" si="3"/>
        <v>1</v>
      </c>
      <c r="T15" s="139"/>
      <c r="U15" s="39">
        <f t="shared" si="4"/>
        <v>0.11934711368237363</v>
      </c>
      <c r="V15" s="33">
        <f t="shared" si="5"/>
        <v>2.6666666754845583E-3</v>
      </c>
      <c r="W15" s="139"/>
      <c r="X15" s="78">
        <f>($AJ$11*$AG$8*S15*$AG$25+$AJ$9*$AG$8*S15*$AG$24+$AG$15*$AG$16*R15*$AG$24)</f>
        <v>10100</v>
      </c>
      <c r="Y15" s="41">
        <f t="shared" si="7"/>
        <v>17772277.572846208</v>
      </c>
      <c r="Z15" s="41">
        <f t="shared" si="8"/>
        <v>270073.46899606998</v>
      </c>
      <c r="AA15" s="41">
        <f t="shared" si="9"/>
        <v>17811.996014651068</v>
      </c>
      <c r="AB15" s="42">
        <f t="shared" si="10"/>
        <v>8657.1126265487219</v>
      </c>
      <c r="AD15" s="40">
        <f t="shared" si="11"/>
        <v>18078920.150483478</v>
      </c>
      <c r="AE15" s="118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39"/>
      <c r="I16" s="158">
        <f>'[2]Szenario 1'!$F16</f>
        <v>7</v>
      </c>
      <c r="J16" s="159">
        <f>'[2]Szenario 2'!$F16</f>
        <v>16</v>
      </c>
      <c r="K16" s="160">
        <f>'[2]Szenario 3'!$F16</f>
        <v>25</v>
      </c>
      <c r="L16" s="139"/>
      <c r="M16" s="23">
        <f>'[3]E-Auto'!$E14*(1/100)</f>
        <v>9.2705806451612929E-2</v>
      </c>
      <c r="O16" s="31">
        <f t="shared" si="0"/>
        <v>13105.07</v>
      </c>
      <c r="P16" s="35">
        <f t="shared" si="1"/>
        <v>1363.8989477999999</v>
      </c>
      <c r="Q16" s="139"/>
      <c r="R16" s="28">
        <f t="shared" si="2"/>
        <v>1</v>
      </c>
      <c r="S16" s="33">
        <f t="shared" si="3"/>
        <v>1</v>
      </c>
      <c r="T16" s="139"/>
      <c r="U16" s="39">
        <f t="shared" si="4"/>
        <v>0.11934789906659735</v>
      </c>
      <c r="V16" s="33">
        <f t="shared" si="5"/>
        <v>2.6666666759844471E-3</v>
      </c>
      <c r="W16" s="139"/>
      <c r="X16" s="78">
        <f t="shared" ref="X16:X54" si="13">($AJ$11*$AG$8*S16*$AG$25+$AJ$9*$AG$8*S16*$AG$24+$AG$15*$AG$16*R16*$AG$24)</f>
        <v>10100</v>
      </c>
      <c r="Y16" s="41">
        <f t="shared" si="7"/>
        <v>18020379.381764211</v>
      </c>
      <c r="Z16" s="41">
        <f t="shared" si="8"/>
        <v>273841.508191364</v>
      </c>
      <c r="AA16" s="41">
        <f t="shared" si="9"/>
        <v>17679.894911631298</v>
      </c>
      <c r="AB16" s="42">
        <f t="shared" si="10"/>
        <v>8777.6435722680053</v>
      </c>
      <c r="AD16" s="40">
        <f t="shared" si="11"/>
        <v>18330778.428439476</v>
      </c>
      <c r="AE16" s="118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39"/>
      <c r="I17" s="158">
        <f>'[2]Szenario 1'!$F17</f>
        <v>7</v>
      </c>
      <c r="J17" s="159">
        <f>'[2]Szenario 2'!$F17</f>
        <v>16</v>
      </c>
      <c r="K17" s="160">
        <f>'[2]Szenario 3'!$F17</f>
        <v>25</v>
      </c>
      <c r="L17" s="139"/>
      <c r="M17" s="23">
        <f>'[3]E-Auto'!$E15*(1/100)</f>
        <v>0.1215377419354839</v>
      </c>
      <c r="O17" s="31">
        <f>F17</f>
        <v>13285.415000000001</v>
      </c>
      <c r="P17" s="35">
        <f t="shared" si="1"/>
        <v>1382.5718691</v>
      </c>
      <c r="Q17" s="139"/>
      <c r="R17" s="28">
        <f t="shared" si="2"/>
        <v>1</v>
      </c>
      <c r="S17" s="33">
        <f t="shared" si="3"/>
        <v>1</v>
      </c>
      <c r="T17" s="139"/>
      <c r="U17" s="39">
        <f t="shared" si="4"/>
        <v>0.11934871755301878</v>
      </c>
      <c r="V17" s="33">
        <f t="shared" si="5"/>
        <v>2.6666666765052948E-3</v>
      </c>
      <c r="W17" s="139"/>
      <c r="X17" s="78">
        <f t="shared" si="13"/>
        <v>10100</v>
      </c>
      <c r="Y17" s="41">
        <f t="shared" si="7"/>
        <v>18268489.509304926</v>
      </c>
      <c r="Z17" s="41">
        <f t="shared" si="8"/>
        <v>277609.54738665803</v>
      </c>
      <c r="AA17" s="41">
        <f t="shared" si="9"/>
        <v>17537.317462309857</v>
      </c>
      <c r="AB17" s="42">
        <f t="shared" si="10"/>
        <v>8898.1745179872923</v>
      </c>
      <c r="AD17" s="40">
        <f t="shared" si="11"/>
        <v>18582634.548671879</v>
      </c>
      <c r="AE17" s="118"/>
      <c r="AF17" s="92" t="s">
        <v>16</v>
      </c>
      <c r="AG17" s="15"/>
      <c r="AH17" s="95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39"/>
      <c r="I18" s="158">
        <f>'[2]Szenario 1'!$F18</f>
        <v>7</v>
      </c>
      <c r="J18" s="159">
        <f>'[2]Szenario 2'!$F18</f>
        <v>16</v>
      </c>
      <c r="K18" s="160">
        <f>'[2]Szenario 3'!$F18</f>
        <v>25</v>
      </c>
      <c r="L18" s="139"/>
      <c r="M18" s="23">
        <f>'[3]E-Auto'!$E16*(1/100)</f>
        <v>0.15036967741935489</v>
      </c>
      <c r="O18" s="31">
        <f t="shared" si="0"/>
        <v>13465.76</v>
      </c>
      <c r="P18" s="35">
        <f t="shared" si="1"/>
        <v>1401.2447903999998</v>
      </c>
      <c r="Q18" s="139"/>
      <c r="R18" s="28">
        <f t="shared" si="2"/>
        <v>1</v>
      </c>
      <c r="S18" s="33">
        <f t="shared" si="3"/>
        <v>1</v>
      </c>
      <c r="T18" s="139"/>
      <c r="U18" s="39">
        <f t="shared" si="4"/>
        <v>0.11934957005894746</v>
      </c>
      <c r="V18" s="33">
        <f t="shared" si="5"/>
        <v>2.6666666770476799E-3</v>
      </c>
      <c r="W18" s="139"/>
      <c r="X18" s="78">
        <f t="shared" si="13"/>
        <v>10100</v>
      </c>
      <c r="Y18" s="41">
        <f t="shared" si="7"/>
        <v>18516608.303623382</v>
      </c>
      <c r="Z18" s="41">
        <f t="shared" si="8"/>
        <v>281377.586581952</v>
      </c>
      <c r="AA18" s="41">
        <f t="shared" si="9"/>
        <v>17384.26366668674</v>
      </c>
      <c r="AB18" s="42">
        <f t="shared" si="10"/>
        <v>9018.7054637065739</v>
      </c>
      <c r="AD18" s="40">
        <f t="shared" si="11"/>
        <v>18834488.859335728</v>
      </c>
      <c r="AE18" s="118"/>
      <c r="AF18" s="93"/>
      <c r="AG18" s="16">
        <v>30000</v>
      </c>
      <c r="AH18" s="95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39"/>
      <c r="I19" s="158">
        <f>'[2]Szenario 1'!$F19</f>
        <v>7</v>
      </c>
      <c r="J19" s="159">
        <f>'[2]Szenario 2'!$F19</f>
        <v>16</v>
      </c>
      <c r="K19" s="160">
        <f>'[2]Szenario 3'!$F19</f>
        <v>25</v>
      </c>
      <c r="L19" s="139"/>
      <c r="M19" s="23">
        <f>'[3]E-Auto'!$E17*(1/100)</f>
        <v>0.17920161290322587</v>
      </c>
      <c r="O19" s="31">
        <f t="shared" si="0"/>
        <v>13646.105</v>
      </c>
      <c r="P19" s="35">
        <f t="shared" si="1"/>
        <v>1419.9177116999999</v>
      </c>
      <c r="Q19" s="139"/>
      <c r="R19" s="28">
        <f t="shared" si="2"/>
        <v>1</v>
      </c>
      <c r="S19" s="33">
        <f t="shared" si="3"/>
        <v>1</v>
      </c>
      <c r="T19" s="139"/>
      <c r="U19" s="39">
        <f t="shared" si="4"/>
        <v>0.11935045751423019</v>
      </c>
      <c r="V19" s="33">
        <f t="shared" si="5"/>
        <v>2.6666666776121867E-3</v>
      </c>
      <c r="W19" s="139"/>
      <c r="X19" s="78">
        <f t="shared" si="13"/>
        <v>10100</v>
      </c>
      <c r="Y19" s="41">
        <f t="shared" si="7"/>
        <v>18764736.122455955</v>
      </c>
      <c r="Z19" s="41">
        <f t="shared" si="8"/>
        <v>285145.62577724596</v>
      </c>
      <c r="AA19" s="41">
        <f t="shared" si="9"/>
        <v>17220.733524761959</v>
      </c>
      <c r="AB19" s="42">
        <f t="shared" si="10"/>
        <v>9139.2364094258592</v>
      </c>
      <c r="AD19" s="40">
        <f t="shared" si="11"/>
        <v>19086341.718167387</v>
      </c>
      <c r="AE19" s="118"/>
      <c r="AF19" s="94"/>
      <c r="AG19" s="15"/>
      <c r="AH19" s="95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39"/>
      <c r="I20" s="158">
        <f>'[2]Szenario 1'!$F20</f>
        <v>7</v>
      </c>
      <c r="J20" s="159">
        <f>'[2]Szenario 2'!$F20</f>
        <v>16</v>
      </c>
      <c r="K20" s="160">
        <f>'[2]Szenario 3'!$F20</f>
        <v>25</v>
      </c>
      <c r="L20" s="139"/>
      <c r="M20" s="23">
        <f>'[3]E-Auto'!$E18*(1/100)</f>
        <v>0.20803354838709684</v>
      </c>
      <c r="O20" s="31">
        <f t="shared" si="0"/>
        <v>13826.45</v>
      </c>
      <c r="P20" s="35">
        <f t="shared" si="1"/>
        <v>1438.590633</v>
      </c>
      <c r="Q20" s="139"/>
      <c r="R20" s="28">
        <f t="shared" si="2"/>
        <v>1</v>
      </c>
      <c r="S20" s="33">
        <f t="shared" si="3"/>
        <v>1</v>
      </c>
      <c r="T20" s="139"/>
      <c r="U20" s="39">
        <f t="shared" si="4"/>
        <v>0.11935138086125104</v>
      </c>
      <c r="V20" s="33">
        <f t="shared" si="5"/>
        <v>2.6666666781994092E-3</v>
      </c>
      <c r="W20" s="139"/>
      <c r="X20" s="78">
        <f t="shared" si="13"/>
        <v>10100</v>
      </c>
      <c r="Y20" s="41">
        <f t="shared" si="7"/>
        <v>19012873.333250437</v>
      </c>
      <c r="Z20" s="41">
        <f t="shared" si="8"/>
        <v>288913.66497253993</v>
      </c>
      <c r="AA20" s="41">
        <f t="shared" si="9"/>
        <v>17046.727036535511</v>
      </c>
      <c r="AB20" s="42">
        <f t="shared" si="10"/>
        <v>9259.7673551451444</v>
      </c>
      <c r="AD20" s="40">
        <f t="shared" si="11"/>
        <v>19338193.492614657</v>
      </c>
      <c r="AE20" s="118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39"/>
      <c r="I21" s="158">
        <f>'[2]Szenario 1'!$F21</f>
        <v>7</v>
      </c>
      <c r="J21" s="159">
        <f>'[2]Szenario 2'!$F21</f>
        <v>16</v>
      </c>
      <c r="K21" s="160">
        <f>'[2]Szenario 3'!$F21</f>
        <v>25</v>
      </c>
      <c r="L21" s="139"/>
      <c r="M21" s="23">
        <f>'[3]E-Auto'!$E19*(1/100)</f>
        <v>0.23686548387096781</v>
      </c>
      <c r="O21" s="31">
        <f t="shared" si="0"/>
        <v>14006.795</v>
      </c>
      <c r="P21" s="35">
        <f t="shared" si="1"/>
        <v>1457.2635542999999</v>
      </c>
      <c r="Q21" s="139"/>
      <c r="R21" s="28">
        <f t="shared" si="2"/>
        <v>1</v>
      </c>
      <c r="S21" s="33">
        <f t="shared" si="3"/>
        <v>1</v>
      </c>
      <c r="T21" s="139"/>
      <c r="U21" s="39">
        <f t="shared" si="4"/>
        <v>0.1193523410549313</v>
      </c>
      <c r="V21" s="33">
        <f t="shared" si="5"/>
        <v>2.6666666788099495E-3</v>
      </c>
      <c r="W21" s="139"/>
      <c r="X21" s="78">
        <f t="shared" si="13"/>
        <v>10100</v>
      </c>
      <c r="Y21" s="41">
        <f t="shared" si="7"/>
        <v>19261020.313296098</v>
      </c>
      <c r="Z21" s="41">
        <f t="shared" si="8"/>
        <v>292681.70416783396</v>
      </c>
      <c r="AA21" s="41">
        <f t="shared" si="9"/>
        <v>16862.24420200739</v>
      </c>
      <c r="AB21" s="42">
        <f t="shared" si="10"/>
        <v>9380.2983008644278</v>
      </c>
      <c r="AD21" s="40">
        <f t="shared" si="11"/>
        <v>19590044.559966806</v>
      </c>
      <c r="AE21" s="11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39"/>
      <c r="I22" s="158">
        <f>'[2]Szenario 1'!$F22</f>
        <v>7</v>
      </c>
      <c r="J22" s="159">
        <f>'[2]Szenario 2'!$F22</f>
        <v>16</v>
      </c>
      <c r="K22" s="160">
        <f>'[2]Szenario 3'!$F22</f>
        <v>25</v>
      </c>
      <c r="L22" s="139"/>
      <c r="M22" s="23">
        <f>'[3]E-Auto'!$E20*(1/100)</f>
        <v>0.26569741935483882</v>
      </c>
      <c r="O22" s="31">
        <f t="shared" si="0"/>
        <v>14187.14</v>
      </c>
      <c r="P22" s="35">
        <f t="shared" si="1"/>
        <v>1475.9364755999998</v>
      </c>
      <c r="Q22" s="139"/>
      <c r="R22" s="28">
        <f t="shared" si="2"/>
        <v>1</v>
      </c>
      <c r="S22" s="33">
        <f t="shared" si="3"/>
        <v>1</v>
      </c>
      <c r="T22" s="139"/>
      <c r="U22" s="39">
        <f t="shared" si="4"/>
        <v>0.11935333906272956</v>
      </c>
      <c r="V22" s="33">
        <f t="shared" si="5"/>
        <v>2.6666666794444159E-3</v>
      </c>
      <c r="W22" s="139"/>
      <c r="X22" s="78">
        <f t="shared" si="13"/>
        <v>10100</v>
      </c>
      <c r="Y22" s="41">
        <f t="shared" si="7"/>
        <v>19509177.449853759</v>
      </c>
      <c r="Z22" s="41">
        <f t="shared" si="8"/>
        <v>296449.74336312799</v>
      </c>
      <c r="AA22" s="41">
        <f t="shared" si="9"/>
        <v>16667.285021177602</v>
      </c>
      <c r="AB22" s="42">
        <f t="shared" si="10"/>
        <v>9500.829246583713</v>
      </c>
      <c r="AD22" s="40">
        <f t="shared" si="11"/>
        <v>19841895.307484649</v>
      </c>
      <c r="AE22" s="118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39"/>
      <c r="I23" s="158">
        <f>'[2]Szenario 1'!$F23</f>
        <v>7</v>
      </c>
      <c r="J23" s="159">
        <f>'[2]Szenario 2'!$F23</f>
        <v>16</v>
      </c>
      <c r="K23" s="160">
        <f>'[2]Szenario 3'!$F23</f>
        <v>25</v>
      </c>
      <c r="L23" s="139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1494.6093968999999</v>
      </c>
      <c r="Q23" s="139"/>
      <c r="R23" s="28">
        <f t="shared" si="2"/>
        <v>1</v>
      </c>
      <c r="S23" s="33">
        <f t="shared" si="3"/>
        <v>1</v>
      </c>
      <c r="T23" s="139"/>
      <c r="U23" s="39">
        <f t="shared" si="4"/>
        <v>0.11935437586464166</v>
      </c>
      <c r="V23" s="33">
        <f t="shared" si="5"/>
        <v>2.6666666801034257E-3</v>
      </c>
      <c r="W23" s="139"/>
      <c r="X23" s="78">
        <f t="shared" si="13"/>
        <v>10100</v>
      </c>
      <c r="Y23" s="41">
        <f t="shared" si="7"/>
        <v>19757345.140285857</v>
      </c>
      <c r="Z23" s="41">
        <f t="shared" si="8"/>
        <v>300217.78255842201</v>
      </c>
      <c r="AA23" s="41">
        <f t="shared" si="9"/>
        <v>16461.849494046146</v>
      </c>
      <c r="AB23" s="42">
        <f t="shared" si="10"/>
        <v>9621.3601923029983</v>
      </c>
      <c r="AD23" s="40">
        <f t="shared" si="11"/>
        <v>20093746.13253063</v>
      </c>
      <c r="AE23" s="118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39"/>
      <c r="I24" s="158">
        <f>'[2]Szenario 1'!$F24</f>
        <v>7</v>
      </c>
      <c r="J24" s="159">
        <f>'[2]Szenario 2'!$F24</f>
        <v>16</v>
      </c>
      <c r="K24" s="160">
        <f>'[2]Szenario 3'!$F24</f>
        <v>25</v>
      </c>
      <c r="L24" s="139"/>
      <c r="M24" s="23">
        <f>'[3]E-Auto'!$E22*(1/100)</f>
        <v>0.32336129032258071</v>
      </c>
      <c r="O24" s="31">
        <f t="shared" si="0"/>
        <v>14547.83</v>
      </c>
      <c r="P24" s="35">
        <f t="shared" si="1"/>
        <v>1513.2823182</v>
      </c>
      <c r="Q24" s="139"/>
      <c r="R24" s="28">
        <f t="shared" si="2"/>
        <v>1</v>
      </c>
      <c r="S24" s="33">
        <f t="shared" si="3"/>
        <v>1</v>
      </c>
      <c r="T24" s="139"/>
      <c r="U24" s="39">
        <f t="shared" si="4"/>
        <v>0.11935545245320071</v>
      </c>
      <c r="V24" s="33">
        <f t="shared" si="5"/>
        <v>2.6666666807876041E-3</v>
      </c>
      <c r="W24" s="139"/>
      <c r="X24" s="78">
        <f t="shared" si="13"/>
        <v>10100</v>
      </c>
      <c r="Y24" s="41">
        <f t="shared" si="7"/>
        <v>20005523.792186476</v>
      </c>
      <c r="Z24" s="41">
        <f t="shared" si="8"/>
        <v>303985.82175371598</v>
      </c>
      <c r="AA24" s="41">
        <f t="shared" si="9"/>
        <v>16245.937620613016</v>
      </c>
      <c r="AB24" s="42">
        <f t="shared" si="10"/>
        <v>9741.8911380222817</v>
      </c>
      <c r="AD24" s="40">
        <f t="shared" si="11"/>
        <v>20345597.442698825</v>
      </c>
      <c r="AE24" s="118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39"/>
      <c r="I25" s="158">
        <f>'[2]Szenario 1'!$F25</f>
        <v>7</v>
      </c>
      <c r="J25" s="159">
        <f>'[2]Szenario 2'!$F25</f>
        <v>16</v>
      </c>
      <c r="K25" s="160">
        <f>'[2]Szenario 3'!$F25</f>
        <v>25</v>
      </c>
      <c r="L25" s="139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1531.9552394999998</v>
      </c>
      <c r="Q25" s="139"/>
      <c r="R25" s="28">
        <f t="shared" si="2"/>
        <v>1</v>
      </c>
      <c r="S25" s="33">
        <f t="shared" si="3"/>
        <v>1</v>
      </c>
      <c r="T25" s="139"/>
      <c r="U25" s="39">
        <f t="shared" si="4"/>
        <v>0.11935656983347705</v>
      </c>
      <c r="V25" s="33">
        <f t="shared" si="5"/>
        <v>2.6666666814975835E-3</v>
      </c>
      <c r="W25" s="139"/>
      <c r="X25" s="78">
        <f t="shared" si="13"/>
        <v>10100</v>
      </c>
      <c r="Y25" s="41">
        <f t="shared" si="7"/>
        <v>20253713.823511451</v>
      </c>
      <c r="Z25" s="41">
        <f t="shared" si="8"/>
        <v>307753.86094900995</v>
      </c>
      <c r="AA25" s="41">
        <f t="shared" si="9"/>
        <v>16019.549400878221</v>
      </c>
      <c r="AB25" s="42">
        <f t="shared" si="10"/>
        <v>9862.4220837415669</v>
      </c>
      <c r="AD25" s="40">
        <f t="shared" si="11"/>
        <v>20597449.655945081</v>
      </c>
      <c r="AE25" s="118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39"/>
      <c r="I26" s="158">
        <f>'[2]Szenario 1'!$F26</f>
        <v>7</v>
      </c>
      <c r="J26" s="159">
        <f>'[2]Szenario 2'!$F26</f>
        <v>16</v>
      </c>
      <c r="K26" s="160">
        <f>'[2]Szenario 3'!$F26</f>
        <v>25</v>
      </c>
      <c r="L26" s="139"/>
      <c r="M26" s="23">
        <f>'[3]E-Auto'!$E24*(1/100)</f>
        <v>0.38102516129032266</v>
      </c>
      <c r="O26" s="31">
        <f t="shared" si="0"/>
        <v>14908.52</v>
      </c>
      <c r="P26" s="35">
        <f t="shared" si="1"/>
        <v>1550.6281607999999</v>
      </c>
      <c r="Q26" s="139"/>
      <c r="R26" s="28">
        <f t="shared" si="2"/>
        <v>1</v>
      </c>
      <c r="S26" s="33">
        <f t="shared" si="3"/>
        <v>1</v>
      </c>
      <c r="T26" s="139"/>
      <c r="U26" s="39">
        <f t="shared" si="4"/>
        <v>0.1193577290230783</v>
      </c>
      <c r="V26" s="33">
        <f t="shared" si="5"/>
        <v>2.6666666822340048E-3</v>
      </c>
      <c r="W26" s="139"/>
      <c r="X26" s="78">
        <f t="shared" si="13"/>
        <v>10100</v>
      </c>
      <c r="Y26" s="41">
        <f t="shared" si="7"/>
        <v>20501915.662708424</v>
      </c>
      <c r="Z26" s="41">
        <f t="shared" si="8"/>
        <v>311521.90014430397</v>
      </c>
      <c r="AA26" s="41">
        <f t="shared" si="9"/>
        <v>15782.684834841761</v>
      </c>
      <c r="AB26" s="42">
        <f t="shared" si="10"/>
        <v>9982.9530294608503</v>
      </c>
      <c r="AD26" s="40">
        <f t="shared" si="11"/>
        <v>20849303.200717032</v>
      </c>
      <c r="AE26" s="118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39"/>
      <c r="I27" s="158">
        <f>'[2]Szenario 1'!$F27</f>
        <v>7</v>
      </c>
      <c r="J27" s="159">
        <f>'[2]Szenario 2'!$F27</f>
        <v>16</v>
      </c>
      <c r="K27" s="160">
        <f>'[2]Szenario 3'!$F27</f>
        <v>25</v>
      </c>
      <c r="L27" s="139"/>
      <c r="M27" s="23">
        <f>'[3]E-Auto'!$E25*(1/100)</f>
        <v>0.40985709677419369</v>
      </c>
      <c r="O27" s="31">
        <f t="shared" si="0"/>
        <v>15088.865</v>
      </c>
      <c r="P27" s="35">
        <f t="shared" si="1"/>
        <v>1569.3010820999998</v>
      </c>
      <c r="Q27" s="139"/>
      <c r="R27" s="28">
        <f t="shared" si="2"/>
        <v>1</v>
      </c>
      <c r="S27" s="33">
        <f t="shared" si="3"/>
        <v>1</v>
      </c>
      <c r="T27" s="139"/>
      <c r="U27" s="39">
        <f t="shared" si="4"/>
        <v>0.11935893105214934</v>
      </c>
      <c r="V27" s="33">
        <f t="shared" si="5"/>
        <v>2.6666666829975169E-3</v>
      </c>
      <c r="W27" s="139"/>
      <c r="X27" s="78">
        <f t="shared" si="13"/>
        <v>10100</v>
      </c>
      <c r="Y27" s="41">
        <f t="shared" si="7"/>
        <v>20750129.748846874</v>
      </c>
      <c r="Z27" s="41">
        <f t="shared" si="8"/>
        <v>315289.939339598</v>
      </c>
      <c r="AA27" s="41">
        <f t="shared" si="9"/>
        <v>15535.343922503629</v>
      </c>
      <c r="AB27" s="42">
        <f t="shared" si="10"/>
        <v>10103.483975180136</v>
      </c>
      <c r="AD27" s="40">
        <f t="shared" si="11"/>
        <v>21101158.516084153</v>
      </c>
      <c r="AE27" s="11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39"/>
      <c r="I28" s="158">
        <f>'[2]Szenario 1'!$F28</f>
        <v>7</v>
      </c>
      <c r="J28" s="159">
        <f>'[2]Szenario 2'!$F28</f>
        <v>16</v>
      </c>
      <c r="K28" s="160">
        <f>'[2]Szenario 3'!$F28</f>
        <v>25</v>
      </c>
      <c r="L28" s="139"/>
      <c r="M28" s="23">
        <f>'[3]E-Auto'!$E26*(1/100)</f>
        <v>0.43868903225806466</v>
      </c>
      <c r="O28" s="31">
        <f t="shared" si="0"/>
        <v>15269.21</v>
      </c>
      <c r="P28" s="35">
        <f t="shared" si="1"/>
        <v>1587.9740033999999</v>
      </c>
      <c r="Q28" s="139"/>
      <c r="R28" s="28">
        <f t="shared" si="2"/>
        <v>1</v>
      </c>
      <c r="S28" s="33">
        <f t="shared" si="3"/>
        <v>1</v>
      </c>
      <c r="T28" s="139"/>
      <c r="U28" s="39">
        <f t="shared" si="4"/>
        <v>0.11936017696337231</v>
      </c>
      <c r="V28" s="33">
        <f t="shared" si="5"/>
        <v>2.6666666837887754E-3</v>
      </c>
      <c r="W28" s="139"/>
      <c r="X28" s="78">
        <f t="shared" si="13"/>
        <v>10100</v>
      </c>
      <c r="Y28" s="41">
        <f t="shared" si="7"/>
        <v>20998356.531748232</v>
      </c>
      <c r="Z28" s="41">
        <f t="shared" si="8"/>
        <v>319057.97853489191</v>
      </c>
      <c r="AA28" s="41">
        <f t="shared" si="9"/>
        <v>15277.526663863819</v>
      </c>
      <c r="AB28" s="42">
        <f t="shared" si="10"/>
        <v>10224.014920899419</v>
      </c>
      <c r="AD28" s="40">
        <f t="shared" si="11"/>
        <v>21353016.051867884</v>
      </c>
      <c r="AE28" s="11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39"/>
      <c r="I29" s="158">
        <f>'[2]Szenario 1'!$F29</f>
        <v>7</v>
      </c>
      <c r="J29" s="159">
        <f>'[2]Szenario 2'!$F29</f>
        <v>16</v>
      </c>
      <c r="K29" s="160">
        <f>'[2]Szenario 3'!$F29</f>
        <v>25</v>
      </c>
      <c r="L29" s="139"/>
      <c r="M29" s="23">
        <f>'[3]E-Auto'!$E27*(1/100)</f>
        <v>0.46752096774193563</v>
      </c>
      <c r="O29" s="31">
        <f t="shared" si="0"/>
        <v>15449.555</v>
      </c>
      <c r="P29" s="35">
        <f t="shared" si="1"/>
        <v>1606.6469247</v>
      </c>
      <c r="Q29" s="139"/>
      <c r="R29" s="28">
        <f t="shared" si="2"/>
        <v>1</v>
      </c>
      <c r="S29" s="33">
        <f t="shared" si="3"/>
        <v>1</v>
      </c>
      <c r="T29" s="139"/>
      <c r="U29" s="39">
        <f t="shared" si="4"/>
        <v>0.11936146781196662</v>
      </c>
      <c r="V29" s="33">
        <f t="shared" si="5"/>
        <v>2.6666666846084448E-3</v>
      </c>
      <c r="W29" s="139"/>
      <c r="X29" s="78">
        <f t="shared" si="13"/>
        <v>10100</v>
      </c>
      <c r="Y29" s="41">
        <f t="shared" si="7"/>
        <v>21246596.472115904</v>
      </c>
      <c r="Z29" s="41">
        <f t="shared" si="8"/>
        <v>322826.01773018599</v>
      </c>
      <c r="AA29" s="41">
        <f t="shared" si="9"/>
        <v>15009.233058922351</v>
      </c>
      <c r="AB29" s="42">
        <f t="shared" si="10"/>
        <v>10344.545866618704</v>
      </c>
      <c r="AD29" s="40">
        <f t="shared" si="11"/>
        <v>21604876.268771634</v>
      </c>
      <c r="AE29" s="11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39"/>
      <c r="I30" s="158">
        <f>'[2]Szenario 1'!$F30</f>
        <v>7</v>
      </c>
      <c r="J30" s="159">
        <f>'[2]Szenario 2'!$F30</f>
        <v>16</v>
      </c>
      <c r="K30" s="160">
        <f>'[2]Szenario 3'!$F30</f>
        <v>25</v>
      </c>
      <c r="L30" s="139"/>
      <c r="M30" s="23">
        <f>'[3]E-Auto'!$E28*(1/100)</f>
        <v>0.49635290322580661</v>
      </c>
      <c r="O30" s="31">
        <f t="shared" si="0"/>
        <v>15629.9</v>
      </c>
      <c r="P30" s="35">
        <f t="shared" si="1"/>
        <v>1625.3198459999999</v>
      </c>
      <c r="Q30" s="139"/>
      <c r="R30" s="28">
        <f t="shared" si="2"/>
        <v>1</v>
      </c>
      <c r="S30" s="33">
        <f t="shared" si="3"/>
        <v>1</v>
      </c>
      <c r="T30" s="139"/>
      <c r="U30" s="39">
        <f t="shared" si="4"/>
        <v>0.11936280466568891</v>
      </c>
      <c r="V30" s="33">
        <f t="shared" si="5"/>
        <v>2.6666666854571978E-3</v>
      </c>
      <c r="W30" s="139"/>
      <c r="X30" s="78">
        <f t="shared" si="13"/>
        <v>10100</v>
      </c>
      <c r="Y30" s="41">
        <f t="shared" si="7"/>
        <v>21494850.041665349</v>
      </c>
      <c r="Z30" s="41">
        <f t="shared" si="8"/>
        <v>326594.05692547996</v>
      </c>
      <c r="AA30" s="41">
        <f t="shared" si="9"/>
        <v>14730.463107679212</v>
      </c>
      <c r="AB30" s="42">
        <f t="shared" si="10"/>
        <v>10465.076812337988</v>
      </c>
      <c r="AD30" s="40">
        <f t="shared" si="11"/>
        <v>21856739.638510846</v>
      </c>
      <c r="AE30" s="11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39"/>
      <c r="I31" s="158">
        <f>'[2]Szenario 1'!$F31</f>
        <v>7</v>
      </c>
      <c r="J31" s="159">
        <f>'[2]Szenario 2'!$F31</f>
        <v>16</v>
      </c>
      <c r="K31" s="160">
        <f>'[2]Szenario 3'!$F31</f>
        <v>25</v>
      </c>
      <c r="L31" s="139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1643.9927672999997</v>
      </c>
      <c r="Q31" s="139"/>
      <c r="R31" s="28">
        <f t="shared" si="2"/>
        <v>1</v>
      </c>
      <c r="S31" s="33">
        <f t="shared" si="3"/>
        <v>1</v>
      </c>
      <c r="T31" s="139"/>
      <c r="U31" s="39">
        <f t="shared" si="4"/>
        <v>0.11936418860483311</v>
      </c>
      <c r="V31" s="33">
        <f t="shared" si="5"/>
        <v>2.6666666863357129E-3</v>
      </c>
      <c r="W31" s="139"/>
      <c r="X31" s="78">
        <f t="shared" si="13"/>
        <v>10100</v>
      </c>
      <c r="Y31" s="41">
        <f t="shared" si="7"/>
        <v>21743117.723254152</v>
      </c>
      <c r="Z31" s="41">
        <f t="shared" si="8"/>
        <v>330362.09612077393</v>
      </c>
      <c r="AA31" s="41">
        <f t="shared" si="9"/>
        <v>14441.216810134401</v>
      </c>
      <c r="AB31" s="42">
        <f t="shared" si="10"/>
        <v>10585.607758057273</v>
      </c>
      <c r="AD31" s="40">
        <f t="shared" si="11"/>
        <v>22108606.643943116</v>
      </c>
      <c r="AE31" s="11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39"/>
      <c r="I32" s="158">
        <f>'[2]Szenario 1'!$F32</f>
        <v>7</v>
      </c>
      <c r="J32" s="159">
        <f>'[2]Szenario 2'!$F32</f>
        <v>16</v>
      </c>
      <c r="K32" s="160">
        <f>'[2]Szenario 3'!$F32</f>
        <v>25</v>
      </c>
      <c r="L32" s="139"/>
      <c r="M32" s="23">
        <f>'[3]E-Auto'!$E30*(1/100)</f>
        <v>0.55401677419354856</v>
      </c>
      <c r="O32" s="31">
        <f t="shared" si="0"/>
        <v>15990.59</v>
      </c>
      <c r="P32" s="35">
        <f t="shared" si="1"/>
        <v>1662.6656885999998</v>
      </c>
      <c r="Q32" s="139"/>
      <c r="R32" s="28">
        <f t="shared" si="2"/>
        <v>1</v>
      </c>
      <c r="S32" s="33">
        <f t="shared" si="3"/>
        <v>1</v>
      </c>
      <c r="T32" s="139"/>
      <c r="U32" s="39">
        <f t="shared" si="4"/>
        <v>0.11936562072223041</v>
      </c>
      <c r="V32" s="33">
        <f t="shared" si="5"/>
        <v>2.6666666872446794E-3</v>
      </c>
      <c r="W32" s="139"/>
      <c r="X32" s="78">
        <f t="shared" si="13"/>
        <v>10100</v>
      </c>
      <c r="Y32" s="41">
        <f t="shared" si="7"/>
        <v>21991400.011012077</v>
      </c>
      <c r="Z32" s="41">
        <f t="shared" si="8"/>
        <v>334130.13531606796</v>
      </c>
      <c r="AA32" s="41">
        <f t="shared" si="9"/>
        <v>14141.494166287925</v>
      </c>
      <c r="AB32" s="42">
        <f t="shared" si="10"/>
        <v>10706.13870377656</v>
      </c>
      <c r="AD32" s="40">
        <f t="shared" si="11"/>
        <v>22360477.779198211</v>
      </c>
      <c r="AE32" s="11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39"/>
      <c r="I33" s="158">
        <f>'[2]Szenario 1'!$F33</f>
        <v>7</v>
      </c>
      <c r="J33" s="159">
        <f>'[2]Szenario 2'!$F33</f>
        <v>16</v>
      </c>
      <c r="K33" s="160">
        <f>'[2]Szenario 3'!$F33</f>
        <v>25</v>
      </c>
      <c r="L33" s="139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1681.3386098999999</v>
      </c>
      <c r="Q33" s="139"/>
      <c r="R33" s="28">
        <f t="shared" si="2"/>
        <v>1</v>
      </c>
      <c r="S33" s="33">
        <f t="shared" si="3"/>
        <v>1</v>
      </c>
      <c r="T33" s="139"/>
      <c r="U33" s="39">
        <f t="shared" si="4"/>
        <v>0.11936710212324922</v>
      </c>
      <c r="V33" s="33">
        <f t="shared" si="5"/>
        <v>2.6666666881847924E-3</v>
      </c>
      <c r="W33" s="139"/>
      <c r="X33" s="78">
        <f t="shared" si="13"/>
        <v>10100</v>
      </c>
      <c r="Y33" s="41">
        <f t="shared" si="7"/>
        <v>22239697.410471115</v>
      </c>
      <c r="Z33" s="41">
        <f t="shared" si="8"/>
        <v>337898.17451136193</v>
      </c>
      <c r="AA33" s="41">
        <f t="shared" si="9"/>
        <v>13831.295176139774</v>
      </c>
      <c r="AB33" s="42">
        <f t="shared" si="10"/>
        <v>10826.669649495841</v>
      </c>
      <c r="AD33" s="40">
        <f t="shared" si="11"/>
        <v>22612353.549808115</v>
      </c>
      <c r="AE33" s="118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39"/>
      <c r="I34" s="158">
        <f>'[2]Szenario 1'!$F34</f>
        <v>7</v>
      </c>
      <c r="J34" s="159">
        <f>'[2]Szenario 2'!$F34</f>
        <v>16</v>
      </c>
      <c r="K34" s="160">
        <f>'[2]Szenario 3'!$F34</f>
        <v>25</v>
      </c>
      <c r="L34" s="139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1700.0115311999998</v>
      </c>
      <c r="Q34" s="139"/>
      <c r="R34" s="28">
        <f t="shared" si="2"/>
        <v>1</v>
      </c>
      <c r="S34" s="33">
        <f t="shared" si="3"/>
        <v>1</v>
      </c>
      <c r="T34" s="139"/>
      <c r="U34" s="39">
        <f t="shared" si="4"/>
        <v>0.11936863392579526</v>
      </c>
      <c r="V34" s="33">
        <f t="shared" si="5"/>
        <v>2.6666666891567554E-3</v>
      </c>
      <c r="W34" s="139"/>
      <c r="X34" s="78">
        <f t="shared" si="13"/>
        <v>10100</v>
      </c>
      <c r="Y34" s="41">
        <f t="shared" si="7"/>
        <v>22488010.438695591</v>
      </c>
      <c r="Z34" s="41">
        <f t="shared" si="8"/>
        <v>341666.21370665595</v>
      </c>
      <c r="AA34" s="41">
        <f t="shared" si="9"/>
        <v>13510.619839689958</v>
      </c>
      <c r="AB34" s="42">
        <f t="shared" si="10"/>
        <v>10947.200595215127</v>
      </c>
      <c r="AD34" s="40">
        <f t="shared" si="11"/>
        <v>22864234.472837154</v>
      </c>
      <c r="AE34" s="11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39"/>
      <c r="I35" s="158">
        <f>'[2]Szenario 1'!$F35</f>
        <v>7</v>
      </c>
      <c r="J35" s="159">
        <f>'[2]Szenario 2'!$F35</f>
        <v>16</v>
      </c>
      <c r="K35" s="160">
        <f>'[2]Szenario 3'!$F35</f>
        <v>25</v>
      </c>
      <c r="L35" s="139"/>
      <c r="M35" s="23">
        <f>'[3]E-Auto'!$E33*(1/100)</f>
        <v>0.64051258064516148</v>
      </c>
      <c r="O35" s="31">
        <f t="shared" si="0"/>
        <v>16531.625</v>
      </c>
      <c r="P35" s="35">
        <f t="shared" si="1"/>
        <v>1718.6844524999999</v>
      </c>
      <c r="Q35" s="139"/>
      <c r="R35" s="28">
        <f t="shared" si="2"/>
        <v>1</v>
      </c>
      <c r="S35" s="33">
        <f t="shared" si="3"/>
        <v>1</v>
      </c>
      <c r="T35" s="139"/>
      <c r="U35" s="39">
        <f t="shared" si="4"/>
        <v>0.11937021726031148</v>
      </c>
      <c r="V35" s="33">
        <f t="shared" si="5"/>
        <v>2.6666666901612791E-3</v>
      </c>
      <c r="W35" s="139"/>
      <c r="X35" s="78">
        <f t="shared" si="13"/>
        <v>10100</v>
      </c>
      <c r="Y35" s="41">
        <f t="shared" si="7"/>
        <v>22736339.624412179</v>
      </c>
      <c r="Z35" s="41">
        <f t="shared" si="8"/>
        <v>345434.25290194998</v>
      </c>
      <c r="AA35" s="41">
        <f t="shared" si="9"/>
        <v>13179.468156938474</v>
      </c>
      <c r="AB35" s="42">
        <f t="shared" si="10"/>
        <v>11067.73154093441</v>
      </c>
      <c r="AD35" s="40">
        <f t="shared" si="11"/>
        <v>23116121.077011999</v>
      </c>
      <c r="AE35" s="11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39"/>
      <c r="I36" s="158">
        <f>'[2]Szenario 1'!$F36</f>
        <v>7</v>
      </c>
      <c r="J36" s="159">
        <f>'[2]Szenario 2'!$F36</f>
        <v>16</v>
      </c>
      <c r="K36" s="160">
        <f>'[2]Szenario 3'!$F36</f>
        <v>25</v>
      </c>
      <c r="L36" s="139"/>
      <c r="M36" s="23">
        <f>'[3]E-Auto'!$E34*(1/100)</f>
        <v>0.66934451612903245</v>
      </c>
      <c r="O36" s="31">
        <f t="shared" si="0"/>
        <v>16711.97</v>
      </c>
      <c r="P36" s="35">
        <f t="shared" si="1"/>
        <v>1737.3573738</v>
      </c>
      <c r="Q36" s="139"/>
      <c r="R36" s="28">
        <f t="shared" si="2"/>
        <v>1</v>
      </c>
      <c r="S36" s="33">
        <f t="shared" si="3"/>
        <v>1</v>
      </c>
      <c r="T36" s="139"/>
      <c r="U36" s="39">
        <f t="shared" si="4"/>
        <v>0.11937185326977812</v>
      </c>
      <c r="V36" s="33">
        <f t="shared" si="5"/>
        <v>2.6666666911990843E-3</v>
      </c>
      <c r="W36" s="139"/>
      <c r="X36" s="78">
        <f t="shared" si="13"/>
        <v>10100</v>
      </c>
      <c r="Y36" s="41">
        <f t="shared" si="7"/>
        <v>22984685.508140005</v>
      </c>
      <c r="Z36" s="41">
        <f t="shared" si="8"/>
        <v>349202.29209724406</v>
      </c>
      <c r="AA36" s="41">
        <f t="shared" si="9"/>
        <v>12837.84012788532</v>
      </c>
      <c r="AB36" s="42">
        <f t="shared" si="10"/>
        <v>11188.262486653695</v>
      </c>
      <c r="AD36" s="40">
        <f t="shared" si="11"/>
        <v>23368013.90285179</v>
      </c>
      <c r="AE36" s="11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39"/>
      <c r="I37" s="158">
        <f>'[2]Szenario 1'!$F37</f>
        <v>7</v>
      </c>
      <c r="J37" s="159">
        <f>'[2]Szenario 2'!$F37</f>
        <v>16</v>
      </c>
      <c r="K37" s="160">
        <f>'[2]Szenario 3'!$F37</f>
        <v>25</v>
      </c>
      <c r="L37" s="139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1756.0302950999996</v>
      </c>
      <c r="Q37" s="139"/>
      <c r="R37" s="28">
        <f t="shared" si="2"/>
        <v>1</v>
      </c>
      <c r="S37" s="33">
        <f t="shared" si="3"/>
        <v>1</v>
      </c>
      <c r="T37" s="139"/>
      <c r="U37" s="39">
        <f t="shared" si="4"/>
        <v>0.11937354310971264</v>
      </c>
      <c r="V37" s="33">
        <f t="shared" si="5"/>
        <v>2.6666666922708963E-3</v>
      </c>
      <c r="W37" s="139"/>
      <c r="X37" s="78">
        <f t="shared" si="13"/>
        <v>10100</v>
      </c>
      <c r="Y37" s="41">
        <f t="shared" si="7"/>
        <v>23233048.642320681</v>
      </c>
      <c r="Z37" s="41">
        <f t="shared" si="8"/>
        <v>352970.33129253797</v>
      </c>
      <c r="AA37" s="41">
        <f t="shared" si="9"/>
        <v>12485.735752530494</v>
      </c>
      <c r="AB37" s="42">
        <f t="shared" si="10"/>
        <v>11308.793432372979</v>
      </c>
      <c r="AD37" s="40">
        <f t="shared" si="11"/>
        <v>23619913.502798121</v>
      </c>
      <c r="AE37" s="11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39"/>
      <c r="I38" s="158">
        <f>'[2]Szenario 1'!$F38</f>
        <v>7</v>
      </c>
      <c r="J38" s="159">
        <f>'[2]Szenario 2'!$F38</f>
        <v>16</v>
      </c>
      <c r="K38" s="160">
        <f>'[2]Szenario 3'!$F38</f>
        <v>25</v>
      </c>
      <c r="L38" s="139"/>
      <c r="M38" s="23">
        <f>'[3]E-Auto'!$E36*(1/100)</f>
        <v>0.7270083870967744</v>
      </c>
      <c r="O38" s="31">
        <f t="shared" si="0"/>
        <v>17072.66</v>
      </c>
      <c r="P38" s="35">
        <f t="shared" si="1"/>
        <v>1774.7032164</v>
      </c>
      <c r="Q38" s="139"/>
      <c r="R38" s="28">
        <f t="shared" si="2"/>
        <v>1</v>
      </c>
      <c r="S38" s="33">
        <f t="shared" si="3"/>
        <v>1</v>
      </c>
      <c r="T38" s="139"/>
      <c r="U38" s="39">
        <f t="shared" si="4"/>
        <v>0.11937528794816979</v>
      </c>
      <c r="V38" s="33">
        <f t="shared" si="5"/>
        <v>2.6666666933774512E-3</v>
      </c>
      <c r="W38" s="139"/>
      <c r="X38" s="78">
        <f t="shared" si="13"/>
        <v>10100</v>
      </c>
      <c r="Y38" s="41">
        <f t="shared" si="7"/>
        <v>23481429.591448389</v>
      </c>
      <c r="Z38" s="41">
        <f t="shared" si="8"/>
        <v>356738.37048783194</v>
      </c>
      <c r="AA38" s="41">
        <f t="shared" si="9"/>
        <v>12123.155030874002</v>
      </c>
      <c r="AB38" s="42">
        <f t="shared" si="10"/>
        <v>11429.324378092264</v>
      </c>
      <c r="AD38" s="40">
        <f t="shared" si="11"/>
        <v>23871820.441345185</v>
      </c>
      <c r="AE38" s="11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39"/>
      <c r="I39" s="158">
        <f>'[2]Szenario 1'!$F39</f>
        <v>7</v>
      </c>
      <c r="J39" s="159">
        <f>'[2]Szenario 2'!$F39</f>
        <v>16</v>
      </c>
      <c r="K39" s="160">
        <f>'[2]Szenario 3'!$F39</f>
        <v>25</v>
      </c>
      <c r="L39" s="139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1793.3761377000001</v>
      </c>
      <c r="Q39" s="139"/>
      <c r="R39" s="28">
        <f t="shared" si="2"/>
        <v>1</v>
      </c>
      <c r="S39" s="33">
        <f t="shared" si="3"/>
        <v>1</v>
      </c>
      <c r="T39" s="139"/>
      <c r="U39" s="39">
        <f t="shared" si="4"/>
        <v>0.11937708896574156</v>
      </c>
      <c r="V39" s="33">
        <f t="shared" si="5"/>
        <v>2.6666666945194912E-3</v>
      </c>
      <c r="W39" s="139"/>
      <c r="X39" s="78">
        <f t="shared" si="13"/>
        <v>10100</v>
      </c>
      <c r="Y39" s="41">
        <f t="shared" si="7"/>
        <v>23729828.932199933</v>
      </c>
      <c r="Z39" s="41">
        <f t="shared" si="8"/>
        <v>360506.40968312602</v>
      </c>
      <c r="AA39" s="41">
        <f t="shared" si="9"/>
        <v>11750.097962915843</v>
      </c>
      <c r="AB39" s="42">
        <f t="shared" si="10"/>
        <v>11549.855323811549</v>
      </c>
      <c r="AD39" s="40">
        <f t="shared" si="11"/>
        <v>24123735.295169786</v>
      </c>
      <c r="AE39" s="11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39"/>
      <c r="I40" s="158">
        <f>'[2]Szenario 1'!$F40</f>
        <v>7</v>
      </c>
      <c r="J40" s="159">
        <f>'[2]Szenario 2'!$F40</f>
        <v>16</v>
      </c>
      <c r="K40" s="160">
        <f>'[2]Szenario 3'!$F40</f>
        <v>25</v>
      </c>
      <c r="L40" s="139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1812.0490589999997</v>
      </c>
      <c r="Q40" s="139"/>
      <c r="R40" s="28">
        <f t="shared" si="2"/>
        <v>1</v>
      </c>
      <c r="S40" s="33">
        <f t="shared" si="3"/>
        <v>1</v>
      </c>
      <c r="T40" s="139"/>
      <c r="U40" s="39">
        <f t="shared" si="4"/>
        <v>0.11937894735555724</v>
      </c>
      <c r="V40" s="33">
        <f t="shared" si="5"/>
        <v>2.6666666956977675E-3</v>
      </c>
      <c r="W40" s="139"/>
      <c r="X40" s="78">
        <f t="shared" si="13"/>
        <v>10100</v>
      </c>
      <c r="Y40" s="41">
        <f t="shared" si="7"/>
        <v>23978247.253564801</v>
      </c>
      <c r="Z40" s="41">
        <f t="shared" si="8"/>
        <v>364274.44887841999</v>
      </c>
      <c r="AA40" s="41">
        <f t="shared" si="9"/>
        <v>11366.564548656008</v>
      </c>
      <c r="AB40" s="42">
        <f t="shared" si="10"/>
        <v>11670.386269530834</v>
      </c>
      <c r="AD40" s="40">
        <f t="shared" si="11"/>
        <v>24375658.653261408</v>
      </c>
      <c r="AE40" s="11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39"/>
      <c r="I41" s="158">
        <f>'[2]Szenario 1'!$F41</f>
        <v>7</v>
      </c>
      <c r="J41" s="159">
        <f>'[2]Szenario 2'!$F41</f>
        <v>16</v>
      </c>
      <c r="K41" s="160">
        <f>'[2]Szenario 3'!$F41</f>
        <v>25</v>
      </c>
      <c r="L41" s="139"/>
      <c r="M41" s="23">
        <f>'[3]E-Auto'!$E39*(1/100)</f>
        <v>0.81350419354838732</v>
      </c>
      <c r="O41" s="31">
        <f t="shared" si="0"/>
        <v>17613.695</v>
      </c>
      <c r="P41" s="35">
        <f t="shared" si="1"/>
        <v>1830.7219802999998</v>
      </c>
      <c r="Q41" s="139"/>
      <c r="R41" s="28">
        <f t="shared" si="2"/>
        <v>1</v>
      </c>
      <c r="S41" s="33">
        <f t="shared" si="3"/>
        <v>1</v>
      </c>
      <c r="T41" s="139"/>
      <c r="U41" s="39">
        <f t="shared" si="4"/>
        <v>0.11938086432328331</v>
      </c>
      <c r="V41" s="33">
        <f t="shared" si="5"/>
        <v>2.666666696913038E-3</v>
      </c>
      <c r="W41" s="139"/>
      <c r="X41" s="78">
        <f t="shared" si="13"/>
        <v>10100</v>
      </c>
      <c r="Y41" s="41">
        <f t="shared" si="7"/>
        <v>24226685.156975254</v>
      </c>
      <c r="Z41" s="41">
        <f t="shared" si="8"/>
        <v>368042.48807371402</v>
      </c>
      <c r="AA41" s="41">
        <f t="shared" si="9"/>
        <v>10972.554788094511</v>
      </c>
      <c r="AB41" s="42">
        <f t="shared" si="10"/>
        <v>11790.917215250118</v>
      </c>
      <c r="AD41" s="40">
        <f t="shared" si="11"/>
        <v>24627591.117052313</v>
      </c>
      <c r="AE41" s="11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39"/>
      <c r="I42" s="158">
        <f>'[2]Szenario 1'!$F42</f>
        <v>7</v>
      </c>
      <c r="J42" s="159">
        <f>'[2]Szenario 2'!$F42</f>
        <v>16</v>
      </c>
      <c r="K42" s="160">
        <f>'[2]Szenario 3'!$F42</f>
        <v>25</v>
      </c>
      <c r="L42" s="139"/>
      <c r="M42" s="23">
        <f>'[3]E-Auto'!$E40*(1/100)</f>
        <v>0.8423361290322583</v>
      </c>
      <c r="O42" s="31">
        <f t="shared" si="0"/>
        <v>17794.04</v>
      </c>
      <c r="P42" s="35">
        <f t="shared" si="1"/>
        <v>1849.3949015999999</v>
      </c>
      <c r="Q42" s="139"/>
      <c r="R42" s="28">
        <f t="shared" si="2"/>
        <v>1</v>
      </c>
      <c r="S42" s="33">
        <f t="shared" si="3"/>
        <v>1</v>
      </c>
      <c r="T42" s="139"/>
      <c r="U42" s="39">
        <f t="shared" si="4"/>
        <v>0.11938284108712358</v>
      </c>
      <c r="V42" s="33">
        <f t="shared" si="5"/>
        <v>2.6666666981660695E-3</v>
      </c>
      <c r="W42" s="139"/>
      <c r="X42" s="78">
        <f t="shared" si="13"/>
        <v>10100</v>
      </c>
      <c r="Y42" s="41">
        <f t="shared" si="7"/>
        <v>24475143.256436341</v>
      </c>
      <c r="Z42" s="41">
        <f t="shared" si="8"/>
        <v>371810.52726900799</v>
      </c>
      <c r="AA42" s="41">
        <f t="shared" si="9"/>
        <v>10568.068681231342</v>
      </c>
      <c r="AB42" s="42">
        <f t="shared" si="10"/>
        <v>11911.448160969405</v>
      </c>
      <c r="AD42" s="40">
        <f t="shared" si="11"/>
        <v>24879533.300547551</v>
      </c>
      <c r="AE42" s="11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39"/>
      <c r="I43" s="158">
        <f>'[2]Szenario 1'!$F43</f>
        <v>7</v>
      </c>
      <c r="J43" s="159">
        <f>'[2]Szenario 2'!$F43</f>
        <v>16</v>
      </c>
      <c r="K43" s="160">
        <f>'[2]Szenario 3'!$F43</f>
        <v>25</v>
      </c>
      <c r="L43" s="139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1868.0678229</v>
      </c>
      <c r="Q43" s="139"/>
      <c r="R43" s="28">
        <f t="shared" si="2"/>
        <v>1</v>
      </c>
      <c r="S43" s="33">
        <f t="shared" si="3"/>
        <v>1</v>
      </c>
      <c r="T43" s="139"/>
      <c r="U43" s="39">
        <f t="shared" si="4"/>
        <v>0.11938487887781907</v>
      </c>
      <c r="V43" s="33">
        <f t="shared" si="5"/>
        <v>2.6666666994576357E-3</v>
      </c>
      <c r="W43" s="139"/>
      <c r="X43" s="78">
        <f t="shared" si="13"/>
        <v>10100</v>
      </c>
      <c r="Y43" s="41">
        <f t="shared" si="7"/>
        <v>24723622.178656023</v>
      </c>
      <c r="Z43" s="41">
        <f t="shared" si="8"/>
        <v>375578.56646430201</v>
      </c>
      <c r="AA43" s="41">
        <f t="shared" si="9"/>
        <v>10153.106228066506</v>
      </c>
      <c r="AB43" s="42">
        <f t="shared" si="10"/>
        <v>12031.979106688686</v>
      </c>
      <c r="AD43" s="40">
        <f t="shared" si="11"/>
        <v>25131485.830455076</v>
      </c>
      <c r="AE43" s="11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39"/>
      <c r="I44" s="158">
        <f>'[2]Szenario 1'!$F44</f>
        <v>7</v>
      </c>
      <c r="J44" s="159">
        <f>'[2]Szenario 2'!$F44</f>
        <v>16</v>
      </c>
      <c r="K44" s="160">
        <f>'[2]Szenario 3'!$F44</f>
        <v>25</v>
      </c>
      <c r="L44" s="139"/>
      <c r="M44" s="23">
        <f>'[3]E-Auto'!$E42*(1/100)</f>
        <v>0.9</v>
      </c>
      <c r="O44" s="31">
        <f t="shared" si="0"/>
        <v>18154.73</v>
      </c>
      <c r="P44" s="35">
        <f t="shared" si="1"/>
        <v>1886.7407441999999</v>
      </c>
      <c r="Q44" s="139"/>
      <c r="R44" s="28">
        <f t="shared" si="2"/>
        <v>1</v>
      </c>
      <c r="S44" s="33">
        <f t="shared" si="3"/>
        <v>1</v>
      </c>
      <c r="T44" s="139"/>
      <c r="U44" s="39">
        <f t="shared" si="4"/>
        <v>0.11938697893864811</v>
      </c>
      <c r="V44" s="33">
        <f t="shared" si="5"/>
        <v>2.6666667007885199E-3</v>
      </c>
      <c r="W44" s="139"/>
      <c r="X44" s="78">
        <f t="shared" si="13"/>
        <v>10100</v>
      </c>
      <c r="Y44" s="41">
        <f t="shared" si="7"/>
        <v>24972122.563175172</v>
      </c>
      <c r="Z44" s="41">
        <f t="shared" si="8"/>
        <v>379346.60565959592</v>
      </c>
      <c r="AA44" s="41">
        <f t="shared" si="9"/>
        <v>9727.6674285999998</v>
      </c>
      <c r="AB44" s="42">
        <f t="shared" si="10"/>
        <v>12152.510052407972</v>
      </c>
      <c r="AD44" s="40">
        <f t="shared" si="11"/>
        <v>25383449.346315779</v>
      </c>
      <c r="AE44" s="118"/>
      <c r="AF44" s="83" t="s">
        <v>44</v>
      </c>
      <c r="AG44" s="84"/>
      <c r="AH44" s="85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39"/>
      <c r="I45" s="158">
        <f>'[2]Szenario 1'!$F45</f>
        <v>7</v>
      </c>
      <c r="J45" s="159">
        <f>'[2]Szenario 2'!$F45</f>
        <v>16</v>
      </c>
      <c r="K45" s="160">
        <f>'[2]Szenario 3'!$F45</f>
        <v>25</v>
      </c>
      <c r="L45" s="139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1905.4136655</v>
      </c>
      <c r="Q45" s="139"/>
      <c r="R45" s="28">
        <f t="shared" si="2"/>
        <v>1</v>
      </c>
      <c r="S45" s="33">
        <f t="shared" si="3"/>
        <v>1</v>
      </c>
      <c r="T45" s="139"/>
      <c r="U45" s="39">
        <f t="shared" si="4"/>
        <v>0.11938914252542623</v>
      </c>
      <c r="V45" s="33">
        <f t="shared" si="5"/>
        <v>2.6666667021595109E-3</v>
      </c>
      <c r="W45" s="139"/>
      <c r="X45" s="78">
        <f t="shared" si="13"/>
        <v>10100</v>
      </c>
      <c r="Y45" s="41">
        <f t="shared" si="7"/>
        <v>25220645.062497687</v>
      </c>
      <c r="Z45" s="41">
        <f t="shared" si="8"/>
        <v>383114.64485489001</v>
      </c>
      <c r="AA45" s="41">
        <f t="shared" si="9"/>
        <v>9291.7522828318233</v>
      </c>
      <c r="AB45" s="42">
        <f t="shared" si="10"/>
        <v>12273.040998127257</v>
      </c>
      <c r="AD45" s="40">
        <f t="shared" si="11"/>
        <v>25635424.500633534</v>
      </c>
      <c r="AE45" s="11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39"/>
      <c r="I46" s="158">
        <f>'[2]Szenario 1'!$F46</f>
        <v>7</v>
      </c>
      <c r="J46" s="159">
        <f>'[2]Szenario 2'!$F46</f>
        <v>16</v>
      </c>
      <c r="K46" s="160">
        <f>'[2]Szenario 3'!$F46</f>
        <v>25</v>
      </c>
      <c r="L46" s="139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1924.0865867999996</v>
      </c>
      <c r="Q46" s="139"/>
      <c r="R46" s="28">
        <f t="shared" si="2"/>
        <v>1</v>
      </c>
      <c r="S46" s="33">
        <f t="shared" si="3"/>
        <v>1</v>
      </c>
      <c r="T46" s="139"/>
      <c r="U46" s="39">
        <f t="shared" si="4"/>
        <v>0.11939137090650628</v>
      </c>
      <c r="V46" s="33">
        <f t="shared" si="5"/>
        <v>2.6666667035714058E-3</v>
      </c>
      <c r="W46" s="139"/>
      <c r="X46" s="78">
        <f t="shared" si="13"/>
        <v>10100</v>
      </c>
      <c r="Y46" s="41">
        <f t="shared" si="7"/>
        <v>25469190.342220541</v>
      </c>
      <c r="Z46" s="41">
        <f t="shared" si="8"/>
        <v>386882.68405018398</v>
      </c>
      <c r="AA46" s="41">
        <f t="shared" si="9"/>
        <v>8845.3607907619771</v>
      </c>
      <c r="AB46" s="42">
        <f t="shared" si="10"/>
        <v>12393.57194384654</v>
      </c>
      <c r="AD46" s="40">
        <f t="shared" si="11"/>
        <v>25887411.959005333</v>
      </c>
      <c r="AE46" s="11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39"/>
      <c r="I47" s="158">
        <f>'[2]Szenario 1'!$F47</f>
        <v>7</v>
      </c>
      <c r="J47" s="159">
        <f>'[2]Szenario 2'!$F47</f>
        <v>16</v>
      </c>
      <c r="K47" s="160">
        <f>'[2]Szenario 3'!$F47</f>
        <v>25</v>
      </c>
      <c r="L47" s="139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1942.7595080999997</v>
      </c>
      <c r="Q47" s="139"/>
      <c r="R47" s="28">
        <f t="shared" si="2"/>
        <v>1</v>
      </c>
      <c r="S47" s="33">
        <f t="shared" si="3"/>
        <v>1</v>
      </c>
      <c r="T47" s="139"/>
      <c r="U47" s="39">
        <f t="shared" si="4"/>
        <v>0.11939366536277833</v>
      </c>
      <c r="V47" s="33">
        <f t="shared" si="5"/>
        <v>2.6666667050250126E-3</v>
      </c>
      <c r="W47" s="139"/>
      <c r="X47" s="78">
        <f t="shared" si="13"/>
        <v>10100</v>
      </c>
      <c r="Y47" s="41">
        <f t="shared" si="7"/>
        <v>25717759.081163842</v>
      </c>
      <c r="Z47" s="41">
        <f t="shared" si="8"/>
        <v>390650.723245478</v>
      </c>
      <c r="AA47" s="41">
        <f t="shared" si="9"/>
        <v>8388.4929523904648</v>
      </c>
      <c r="AB47" s="42">
        <f t="shared" si="10"/>
        <v>12514.102889565824</v>
      </c>
      <c r="AD47" s="40">
        <f t="shared" ref="AD47:AD54" si="14">SUM(X47:AB47)</f>
        <v>26139412.400251281</v>
      </c>
      <c r="AE47" s="11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39"/>
      <c r="I48" s="158">
        <f>'[2]Szenario 1'!$F48</f>
        <v>7</v>
      </c>
      <c r="J48" s="159">
        <f>'[2]Szenario 2'!$F48</f>
        <v>16</v>
      </c>
      <c r="K48" s="160">
        <f>'[2]Szenario 3'!$F48</f>
        <v>25</v>
      </c>
      <c r="L48" s="139"/>
      <c r="M48" s="23">
        <f>'[3]E-Auto'!$E46*(1/100)</f>
        <v>1</v>
      </c>
      <c r="O48" s="31">
        <f t="shared" si="0"/>
        <v>18876.11</v>
      </c>
      <c r="P48" s="35">
        <f t="shared" si="1"/>
        <v>1961.4324293999998</v>
      </c>
      <c r="Q48" s="139"/>
      <c r="R48" s="28">
        <f t="shared" si="2"/>
        <v>1</v>
      </c>
      <c r="S48" s="33">
        <f t="shared" si="3"/>
        <v>1</v>
      </c>
      <c r="T48" s="139"/>
      <c r="U48" s="39">
        <f t="shared" si="4"/>
        <v>0.11939602718766971</v>
      </c>
      <c r="V48" s="33">
        <f t="shared" si="5"/>
        <v>2.6666667065211426E-3</v>
      </c>
      <c r="W48" s="139"/>
      <c r="X48" s="78">
        <f t="shared" si="13"/>
        <v>10100</v>
      </c>
      <c r="Y48" s="41">
        <f t="shared" si="7"/>
        <v>25966351.971500874</v>
      </c>
      <c r="Z48" s="41">
        <f t="shared" si="8"/>
        <v>394418.76244077197</v>
      </c>
      <c r="AA48" s="41">
        <f t="shared" si="9"/>
        <v>8212.6179388</v>
      </c>
      <c r="AB48" s="42">
        <f t="shared" si="10"/>
        <v>12634.633835285109</v>
      </c>
      <c r="AD48" s="40">
        <f t="shared" si="14"/>
        <v>26391717.985715732</v>
      </c>
      <c r="AE48" s="118"/>
      <c r="AF48" s="83" t="s">
        <v>45</v>
      </c>
      <c r="AG48" s="84"/>
      <c r="AH48" s="85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39"/>
      <c r="I49" s="158">
        <f>'[2]Szenario 1'!$F49</f>
        <v>7</v>
      </c>
      <c r="J49" s="159">
        <f>'[2]Szenario 2'!$F49</f>
        <v>16</v>
      </c>
      <c r="K49" s="160">
        <f>'[2]Szenario 3'!$F49</f>
        <v>25</v>
      </c>
      <c r="L49" s="139"/>
      <c r="M49" s="23">
        <f>'[3]E-Auto'!$E47*(1/100)</f>
        <v>1</v>
      </c>
      <c r="O49" s="31">
        <f t="shared" si="0"/>
        <v>19056.455000000002</v>
      </c>
      <c r="P49" s="35">
        <f t="shared" si="1"/>
        <v>1980.1053507000001</v>
      </c>
      <c r="Q49" s="139"/>
      <c r="R49" s="28">
        <f t="shared" si="2"/>
        <v>1</v>
      </c>
      <c r="S49" s="33">
        <f t="shared" si="3"/>
        <v>1</v>
      </c>
      <c r="T49" s="139"/>
      <c r="U49" s="39">
        <f t="shared" si="4"/>
        <v>0.11939845768714505</v>
      </c>
      <c r="V49" s="33">
        <f t="shared" si="5"/>
        <v>2.6666667080606178E-3</v>
      </c>
      <c r="W49" s="139"/>
      <c r="X49" s="78">
        <f t="shared" si="13"/>
        <v>10100</v>
      </c>
      <c r="Y49" s="41">
        <f t="shared" si="7"/>
        <v>26214969.718888208</v>
      </c>
      <c r="Z49" s="41">
        <f t="shared" si="8"/>
        <v>398186.801636066</v>
      </c>
      <c r="AA49" s="41">
        <f t="shared" si="9"/>
        <v>8291.0824413999999</v>
      </c>
      <c r="AB49" s="42">
        <f t="shared" si="10"/>
        <v>12755.164781004394</v>
      </c>
      <c r="AD49" s="40">
        <f t="shared" si="14"/>
        <v>26644302.767746679</v>
      </c>
      <c r="AE49" s="11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39"/>
      <c r="I50" s="158">
        <f>'[2]Szenario 1'!$F50</f>
        <v>7</v>
      </c>
      <c r="J50" s="159">
        <f>'[2]Szenario 2'!$F50</f>
        <v>16</v>
      </c>
      <c r="K50" s="160">
        <f>'[2]Szenario 3'!$F50</f>
        <v>25</v>
      </c>
      <c r="L50" s="139"/>
      <c r="M50" s="23">
        <f>'[3]E-Auto'!$E48*(1/100)</f>
        <v>1</v>
      </c>
      <c r="O50" s="31">
        <f t="shared" si="0"/>
        <v>19236.8</v>
      </c>
      <c r="P50" s="35">
        <f t="shared" si="1"/>
        <v>1998.7782719999998</v>
      </c>
      <c r="Q50" s="139"/>
      <c r="R50" s="28">
        <f t="shared" si="2"/>
        <v>1</v>
      </c>
      <c r="S50" s="33">
        <f t="shared" si="3"/>
        <v>1</v>
      </c>
      <c r="T50" s="139"/>
      <c r="U50" s="39">
        <f t="shared" si="4"/>
        <v>0.1194009581797062</v>
      </c>
      <c r="V50" s="33">
        <f t="shared" si="5"/>
        <v>2.6666667096442685E-3</v>
      </c>
      <c r="W50" s="139"/>
      <c r="X50" s="78">
        <f t="shared" si="13"/>
        <v>10100</v>
      </c>
      <c r="Y50" s="41">
        <f t="shared" si="7"/>
        <v>26463613.042595733</v>
      </c>
      <c r="Z50" s="41">
        <f t="shared" si="8"/>
        <v>401954.84083135991</v>
      </c>
      <c r="AA50" s="41">
        <f t="shared" si="9"/>
        <v>8369.5469439999997</v>
      </c>
      <c r="AB50" s="42">
        <f t="shared" si="10"/>
        <v>12875.695726723679</v>
      </c>
      <c r="AD50" s="40">
        <f t="shared" si="14"/>
        <v>26896913.126097817</v>
      </c>
      <c r="AE50" s="11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39"/>
      <c r="I51" s="158">
        <f>'[2]Szenario 1'!$F51</f>
        <v>7</v>
      </c>
      <c r="J51" s="159">
        <f>'[2]Szenario 2'!$F51</f>
        <v>16</v>
      </c>
      <c r="K51" s="160">
        <f>'[2]Szenario 3'!$F51</f>
        <v>25</v>
      </c>
      <c r="L51" s="139"/>
      <c r="M51" s="23">
        <f>'[3]E-Auto'!$E49*(1/100)</f>
        <v>1</v>
      </c>
      <c r="O51" s="31">
        <f t="shared" si="0"/>
        <v>19417.145</v>
      </c>
      <c r="P51" s="35">
        <f t="shared" si="1"/>
        <v>2017.4511932999999</v>
      </c>
      <c r="Q51" s="139"/>
      <c r="R51" s="28">
        <f t="shared" si="2"/>
        <v>1</v>
      </c>
      <c r="S51" s="33">
        <f t="shared" si="3"/>
        <v>1</v>
      </c>
      <c r="T51" s="139"/>
      <c r="U51" s="39">
        <f t="shared" si="4"/>
        <v>0.11940352999639227</v>
      </c>
      <c r="V51" s="33">
        <f t="shared" si="5"/>
        <v>2.6666667112729301E-3</v>
      </c>
      <c r="W51" s="139"/>
      <c r="X51" s="78">
        <f t="shared" si="13"/>
        <v>10100</v>
      </c>
      <c r="Y51" s="41">
        <f t="shared" si="7"/>
        <v>26712282.675636724</v>
      </c>
      <c r="Z51" s="41">
        <f t="shared" si="8"/>
        <v>405722.88002665399</v>
      </c>
      <c r="AA51" s="41">
        <f t="shared" si="9"/>
        <v>8448.0114466000014</v>
      </c>
      <c r="AB51" s="42">
        <f t="shared" si="10"/>
        <v>12996.226672442961</v>
      </c>
      <c r="AD51" s="40">
        <f t="shared" si="14"/>
        <v>27149549.79378242</v>
      </c>
      <c r="AE51" s="11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39"/>
      <c r="I52" s="158">
        <f>'[2]Szenario 1'!$F52</f>
        <v>7</v>
      </c>
      <c r="J52" s="159">
        <f>'[2]Szenario 2'!$F52</f>
        <v>16</v>
      </c>
      <c r="K52" s="160">
        <f>'[2]Szenario 3'!$F52</f>
        <v>25</v>
      </c>
      <c r="L52" s="139"/>
      <c r="M52" s="23">
        <f>'[3]E-Auto'!$E50*(1/100)</f>
        <v>1</v>
      </c>
      <c r="O52" s="31">
        <f t="shared" si="0"/>
        <v>19597.489999999998</v>
      </c>
      <c r="P52" s="35">
        <f t="shared" si="1"/>
        <v>2036.1241145999998</v>
      </c>
      <c r="Q52" s="139"/>
      <c r="R52" s="28">
        <f t="shared" si="2"/>
        <v>1</v>
      </c>
      <c r="S52" s="33">
        <f t="shared" si="3"/>
        <v>1</v>
      </c>
      <c r="T52" s="139"/>
      <c r="U52" s="39">
        <f t="shared" si="4"/>
        <v>0.11940617448077966</v>
      </c>
      <c r="V52" s="33">
        <f t="shared" si="5"/>
        <v>2.6666667129474483E-3</v>
      </c>
      <c r="W52" s="139"/>
      <c r="X52" s="78">
        <f t="shared" si="13"/>
        <v>10100</v>
      </c>
      <c r="Y52" s="41">
        <f t="shared" si="7"/>
        <v>26960979.364897907</v>
      </c>
      <c r="Z52" s="41">
        <f t="shared" si="8"/>
        <v>409490.91922194796</v>
      </c>
      <c r="AA52" s="41">
        <f t="shared" si="9"/>
        <v>8526.4759491999994</v>
      </c>
      <c r="AB52" s="42">
        <f t="shared" si="10"/>
        <v>13116.757618162246</v>
      </c>
      <c r="AD52" s="40">
        <f t="shared" si="14"/>
        <v>27402213.51768722</v>
      </c>
      <c r="AE52" s="118"/>
      <c r="AF52" s="83" t="s">
        <v>46</v>
      </c>
      <c r="AG52" s="84"/>
      <c r="AH52" s="85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39"/>
      <c r="I53" s="158">
        <f>'[2]Szenario 1'!$F53</f>
        <v>7</v>
      </c>
      <c r="J53" s="159">
        <f>'[2]Szenario 2'!$F53</f>
        <v>16</v>
      </c>
      <c r="K53" s="160">
        <f>'[2]Szenario 3'!$F53</f>
        <v>25</v>
      </c>
      <c r="L53" s="139"/>
      <c r="M53" s="23">
        <f>'[3]E-Auto'!$E51*(1/100)</f>
        <v>1</v>
      </c>
      <c r="O53" s="31">
        <f t="shared" si="0"/>
        <v>19777.834999999999</v>
      </c>
      <c r="P53" s="35">
        <f t="shared" si="1"/>
        <v>2054.7970359000001</v>
      </c>
      <c r="Q53" s="139"/>
      <c r="R53" s="28">
        <f t="shared" si="2"/>
        <v>1</v>
      </c>
      <c r="S53" s="33">
        <f t="shared" si="3"/>
        <v>1</v>
      </c>
      <c r="T53" s="139"/>
      <c r="U53" s="39">
        <f t="shared" si="4"/>
        <v>0.119408892988982</v>
      </c>
      <c r="V53" s="33">
        <f t="shared" si="5"/>
        <v>2.6666667146686761E-3</v>
      </c>
      <c r="W53" s="139"/>
      <c r="X53" s="78">
        <f t="shared" si="13"/>
        <v>10100</v>
      </c>
      <c r="Y53" s="41">
        <f t="shared" si="7"/>
        <v>27209703.871269535</v>
      </c>
      <c r="Z53" s="41">
        <f t="shared" si="8"/>
        <v>413258.95841724199</v>
      </c>
      <c r="AA53" s="41">
        <f t="shared" si="9"/>
        <v>8604.9404517999992</v>
      </c>
      <c r="AB53" s="42">
        <f t="shared" si="10"/>
        <v>13237.288563881531</v>
      </c>
      <c r="AD53" s="40">
        <f t="shared" si="14"/>
        <v>27654905.058702458</v>
      </c>
      <c r="AE53" s="11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39"/>
      <c r="I54" s="158">
        <f>'[2]Szenario 1'!$F54</f>
        <v>7</v>
      </c>
      <c r="J54" s="159">
        <f>'[2]Szenario 2'!$F54</f>
        <v>16</v>
      </c>
      <c r="K54" s="160">
        <f>'[2]Szenario 3'!$F54</f>
        <v>25</v>
      </c>
      <c r="L54" s="139"/>
      <c r="M54" s="23">
        <f>'[3]E-Auto'!$E52*(1/100)</f>
        <v>1</v>
      </c>
      <c r="O54" s="31">
        <f t="shared" si="0"/>
        <v>19958.18</v>
      </c>
      <c r="P54" s="35">
        <f t="shared" si="1"/>
        <v>2073.4699572</v>
      </c>
      <c r="Q54" s="140"/>
      <c r="R54" s="28">
        <f t="shared" si="2"/>
        <v>1</v>
      </c>
      <c r="S54" s="33">
        <f t="shared" si="3"/>
        <v>1</v>
      </c>
      <c r="T54" s="140"/>
      <c r="U54" s="39">
        <f t="shared" si="4"/>
        <v>0.1194116868896502</v>
      </c>
      <c r="V54" s="33">
        <f t="shared" si="5"/>
        <v>2.6666667164374738E-3</v>
      </c>
      <c r="W54" s="140"/>
      <c r="X54" s="78">
        <f t="shared" si="13"/>
        <v>10100</v>
      </c>
      <c r="Y54" s="41">
        <f t="shared" si="7"/>
        <v>27458456.969775438</v>
      </c>
      <c r="Z54" s="41">
        <f t="shared" si="8"/>
        <v>417026.99761253595</v>
      </c>
      <c r="AA54" s="41">
        <f t="shared" si="9"/>
        <v>8683.4049544000009</v>
      </c>
      <c r="AB54" s="42">
        <f t="shared" si="10"/>
        <v>13357.819509600817</v>
      </c>
      <c r="AD54" s="40">
        <f t="shared" si="14"/>
        <v>27907625.191851974</v>
      </c>
      <c r="AE54" s="11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1024287410.9254192</v>
      </c>
      <c r="AE55" s="11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6" t="s">
        <v>22</v>
      </c>
      <c r="V56" s="87"/>
      <c r="X56" s="9">
        <f>SUM(X9:X54)</f>
        <v>1933350</v>
      </c>
      <c r="Y56" s="65">
        <f>SUM(Y9:Y54)</f>
        <v>1005955275.3702222</v>
      </c>
      <c r="Z56" s="66">
        <f>SUM(Z9:Z54)</f>
        <v>15283321.323047368</v>
      </c>
      <c r="AA56" s="66">
        <f>SUM(AA9:AA54)</f>
        <v>625754.06352770538</v>
      </c>
      <c r="AB56" s="71">
        <f>SUM(AB9:AB54)</f>
        <v>489710.16862217808</v>
      </c>
      <c r="AD56" s="67">
        <f>X56+Y56+Z56+AA56+AB56</f>
        <v>1024287410.9254194</v>
      </c>
      <c r="AF56" s="88"/>
      <c r="AG56" s="89"/>
    </row>
    <row r="57" spans="1:34" ht="15" thickBot="1" x14ac:dyDescent="0.35">
      <c r="AF57" s="90"/>
      <c r="AG57" s="91"/>
    </row>
    <row r="58" spans="1:34" x14ac:dyDescent="0.3">
      <c r="AE58" s="25"/>
      <c r="AF58" s="88"/>
      <c r="AG58" s="89"/>
      <c r="AH58" s="43"/>
    </row>
    <row r="59" spans="1:34" ht="15" thickBot="1" x14ac:dyDescent="0.35">
      <c r="AF59" s="90"/>
      <c r="AG59" s="91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27" workbookViewId="0">
      <selection activeCell="P56" sqref="P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3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8"/>
      <c r="L1" s="138"/>
      <c r="N1" s="138"/>
      <c r="Q1" s="138"/>
      <c r="R1" s="78"/>
      <c r="S1" s="78"/>
      <c r="T1" s="138"/>
      <c r="U1" s="78"/>
      <c r="V1" s="78"/>
      <c r="W1" s="138"/>
      <c r="AE1" s="118"/>
    </row>
    <row r="2" spans="1:36" ht="14.4" customHeight="1" thickBot="1" x14ac:dyDescent="0.35">
      <c r="B2" s="119" t="s">
        <v>0</v>
      </c>
      <c r="C2" s="120"/>
      <c r="D2" s="121"/>
      <c r="F2" s="118"/>
      <c r="G2" s="118"/>
      <c r="H2" s="139"/>
      <c r="K2" s="2"/>
      <c r="L2" s="139"/>
      <c r="O2" s="86" t="s">
        <v>55</v>
      </c>
      <c r="P2" s="87"/>
      <c r="Q2" s="139"/>
      <c r="R2" s="78"/>
      <c r="S2" s="78"/>
      <c r="T2" s="139"/>
      <c r="U2" s="78"/>
      <c r="V2" s="78"/>
      <c r="W2" s="139"/>
      <c r="Y2" s="142" t="s">
        <v>86</v>
      </c>
      <c r="Z2" s="143"/>
      <c r="AA2" s="144"/>
      <c r="AB2" s="8"/>
      <c r="AC2" s="8"/>
      <c r="AE2" s="118"/>
    </row>
    <row r="3" spans="1:36" ht="14.4" customHeight="1" thickBot="1" x14ac:dyDescent="0.35">
      <c r="B3" s="122"/>
      <c r="C3" s="123"/>
      <c r="D3" s="124"/>
      <c r="F3" s="118"/>
      <c r="G3" s="118"/>
      <c r="H3" s="139"/>
      <c r="K3" s="2"/>
      <c r="L3" s="139"/>
      <c r="O3" s="151" t="s">
        <v>85</v>
      </c>
      <c r="P3" s="152"/>
      <c r="Q3" s="139"/>
      <c r="R3" s="78"/>
      <c r="S3" s="78"/>
      <c r="T3" s="139"/>
      <c r="U3" s="78"/>
      <c r="V3" s="78"/>
      <c r="W3" s="139"/>
      <c r="Y3" s="145"/>
      <c r="Z3" s="146"/>
      <c r="AA3" s="147"/>
      <c r="AB3" s="8"/>
      <c r="AC3" s="8"/>
      <c r="AE3" s="118"/>
      <c r="AF3" s="96" t="s">
        <v>58</v>
      </c>
      <c r="AG3" s="97"/>
      <c r="AH3" s="98"/>
    </row>
    <row r="4" spans="1:36" ht="14.4" customHeight="1" thickBot="1" x14ac:dyDescent="0.35">
      <c r="H4" s="139"/>
      <c r="K4" s="2"/>
      <c r="L4" s="139"/>
      <c r="O4" s="153"/>
      <c r="P4" s="154"/>
      <c r="Q4" s="139"/>
      <c r="R4" s="78"/>
      <c r="S4" s="78"/>
      <c r="T4" s="139"/>
      <c r="U4" s="78"/>
      <c r="V4" s="78"/>
      <c r="W4" s="139"/>
      <c r="Y4" s="148"/>
      <c r="Z4" s="149"/>
      <c r="AA4" s="150"/>
      <c r="AB4" s="8"/>
      <c r="AC4" s="8"/>
      <c r="AE4" s="118"/>
      <c r="AF4" s="99"/>
      <c r="AG4" s="100"/>
      <c r="AH4" s="101"/>
    </row>
    <row r="5" spans="1:36" ht="14.4" customHeight="1" thickBot="1" x14ac:dyDescent="0.35">
      <c r="D5" s="102" t="s">
        <v>2</v>
      </c>
      <c r="E5" s="103"/>
      <c r="H5" s="139"/>
      <c r="I5" s="102" t="s">
        <v>7</v>
      </c>
      <c r="J5" s="106"/>
      <c r="K5" s="103"/>
      <c r="L5" s="139"/>
      <c r="M5" s="106" t="s">
        <v>3</v>
      </c>
      <c r="O5" s="108"/>
      <c r="P5" s="109"/>
      <c r="Q5" s="139"/>
      <c r="R5" s="106" t="s">
        <v>20</v>
      </c>
      <c r="S5" s="103"/>
      <c r="T5" s="139"/>
      <c r="U5" s="102" t="s">
        <v>29</v>
      </c>
      <c r="V5" s="103"/>
      <c r="W5" s="139"/>
      <c r="AE5" s="118"/>
    </row>
    <row r="6" spans="1:36" ht="14.4" customHeight="1" thickBot="1" x14ac:dyDescent="0.35">
      <c r="D6" s="104"/>
      <c r="E6" s="105"/>
      <c r="H6" s="139"/>
      <c r="I6" s="104"/>
      <c r="J6" s="107"/>
      <c r="K6" s="105"/>
      <c r="L6" s="139"/>
      <c r="M6" s="107"/>
      <c r="O6" s="110"/>
      <c r="P6" s="111"/>
      <c r="Q6" s="139"/>
      <c r="R6" s="107"/>
      <c r="S6" s="105"/>
      <c r="T6" s="139"/>
      <c r="U6" s="104"/>
      <c r="V6" s="105"/>
      <c r="W6" s="139"/>
      <c r="AE6" s="118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1" t="s">
        <v>5</v>
      </c>
      <c r="C7" s="141"/>
      <c r="D7" s="114" t="s">
        <v>4</v>
      </c>
      <c r="E7" s="114"/>
      <c r="F7" s="115" t="s">
        <v>6</v>
      </c>
      <c r="G7" s="115"/>
      <c r="H7" s="139"/>
      <c r="I7" s="69" t="s">
        <v>70</v>
      </c>
      <c r="J7" s="14" t="s">
        <v>69</v>
      </c>
      <c r="K7" s="20" t="s">
        <v>68</v>
      </c>
      <c r="L7" s="139"/>
      <c r="M7" s="1" t="s">
        <v>8</v>
      </c>
      <c r="O7" s="112"/>
      <c r="P7" s="113"/>
      <c r="Q7" s="139"/>
      <c r="R7" s="78"/>
      <c r="S7" s="78"/>
      <c r="T7" s="139"/>
      <c r="U7" s="78"/>
      <c r="V7" s="78"/>
      <c r="W7" s="139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6" t="s">
        <v>56</v>
      </c>
      <c r="AE7" s="118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39"/>
      <c r="I8" s="70"/>
      <c r="J8" s="7"/>
      <c r="K8" s="18"/>
      <c r="L8" s="139"/>
      <c r="M8" s="21"/>
      <c r="O8" s="30"/>
      <c r="P8" s="34"/>
      <c r="Q8" s="139"/>
      <c r="R8" s="80"/>
      <c r="S8" s="79"/>
      <c r="T8" s="139"/>
      <c r="U8" s="80"/>
      <c r="V8" s="79"/>
      <c r="W8" s="139"/>
      <c r="X8" s="37"/>
      <c r="Y8" s="10"/>
      <c r="Z8" s="36"/>
      <c r="AA8" s="36"/>
      <c r="AB8" s="36"/>
      <c r="AD8" s="117"/>
      <c r="AE8" s="118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39"/>
      <c r="I9" s="155">
        <f>'[2]Szenario 1'!$F9</f>
        <v>7</v>
      </c>
      <c r="J9" s="156">
        <f>'[2]Szenario 2'!$F9</f>
        <v>16</v>
      </c>
      <c r="K9" s="157">
        <f>'[2]Szenario 3'!$F9</f>
        <v>25</v>
      </c>
      <c r="L9" s="139"/>
      <c r="M9" s="22">
        <f>'[3]E-Auto'!$E7*(1/100)</f>
        <v>1.6900000000000001E-3</v>
      </c>
      <c r="O9" s="31">
        <f>F9</f>
        <v>11842.655000000001</v>
      </c>
      <c r="P9" s="35">
        <f>G9+(J9)</f>
        <v>1242.1884987000001</v>
      </c>
      <c r="Q9" s="139"/>
      <c r="R9" s="28">
        <f>IF(O9&lt;$AG$18,1,2)</f>
        <v>1</v>
      </c>
      <c r="S9" s="33">
        <f>IF(P9&lt;$AG$10,1,2)</f>
        <v>1</v>
      </c>
      <c r="T9" s="139"/>
      <c r="U9" s="39">
        <f>($AI$15/$AG$20)*(1+0.15*(O9/$AG$18)^4)+$AH$33</f>
        <v>0.11934304673354408</v>
      </c>
      <c r="V9" s="33">
        <f>($AI$7/$AG$12)*(1+0.15*(P9/$AG$10)^4)+$AH$32</f>
        <v>2.6666666730777834E-3</v>
      </c>
      <c r="W9" s="139"/>
      <c r="X9" s="78">
        <f>($AG$7*$AG$8*S9*$AG$24+$AG$15*$AG$16*R9*$AG$24)</f>
        <v>3600</v>
      </c>
      <c r="Y9" s="41">
        <f>(O9*U9*$AG$30+P9*V9*$AG$29)*365</f>
        <v>16283995.660210507</v>
      </c>
      <c r="Z9" s="41">
        <f>(O9*$AI$15*$AG$37+P9*$AI$7*$AG$36)*365</f>
        <v>247504.65382430598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7958.4346165187289</v>
      </c>
      <c r="AD9" s="40">
        <f>SUM(X9:AB9)</f>
        <v>16560121.379444538</v>
      </c>
      <c r="AE9" s="118"/>
      <c r="AF9" s="92" t="s">
        <v>15</v>
      </c>
      <c r="AG9" s="15"/>
      <c r="AH9" s="95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39"/>
      <c r="I10" s="158">
        <f>'[2]Szenario 1'!$F10</f>
        <v>7</v>
      </c>
      <c r="J10" s="159">
        <f>'[2]Szenario 2'!$F10</f>
        <v>16</v>
      </c>
      <c r="K10" s="160">
        <f>'[2]Szenario 3'!$F10</f>
        <v>25</v>
      </c>
      <c r="L10" s="139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G10+(J10)</f>
        <v>1260.86142</v>
      </c>
      <c r="Q10" s="139"/>
      <c r="R10" s="28">
        <f t="shared" ref="R10:R54" si="2">IF(O10&lt;$AG$18,1,2)</f>
        <v>1</v>
      </c>
      <c r="S10" s="33">
        <f t="shared" ref="S10:S54" si="3">IF(P10&lt;$AG$10,1,2)</f>
        <v>1</v>
      </c>
      <c r="T10" s="139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2.6666666734720583E-3</v>
      </c>
      <c r="W10" s="139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16532054.348480044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16812320.238732509</v>
      </c>
      <c r="AE10" s="118"/>
      <c r="AF10" s="93"/>
      <c r="AG10" s="16">
        <v>110400</v>
      </c>
      <c r="AH10" s="95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39"/>
      <c r="I11" s="158">
        <f>'[2]Szenario 1'!$F11</f>
        <v>7</v>
      </c>
      <c r="J11" s="159">
        <f>'[2]Szenario 2'!$F11</f>
        <v>16</v>
      </c>
      <c r="K11" s="160">
        <f>'[2]Szenario 3'!$F11</f>
        <v>25</v>
      </c>
      <c r="L11" s="139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1279.5343412999998</v>
      </c>
      <c r="Q11" s="139"/>
      <c r="R11" s="28">
        <f t="shared" si="2"/>
        <v>1</v>
      </c>
      <c r="S11" s="33">
        <f t="shared" si="3"/>
        <v>1</v>
      </c>
      <c r="T11" s="139"/>
      <c r="U11" s="39">
        <f t="shared" si="4"/>
        <v>0.11934428526006929</v>
      </c>
      <c r="V11" s="33">
        <f t="shared" si="5"/>
        <v>2.6666666738842447E-3</v>
      </c>
      <c r="W11" s="139"/>
      <c r="X11" s="78">
        <f t="shared" si="6"/>
        <v>3600</v>
      </c>
      <c r="Y11" s="41">
        <f t="shared" si="7"/>
        <v>16780119.46036702</v>
      </c>
      <c r="Z11" s="41">
        <f t="shared" si="8"/>
        <v>255040.73221489397</v>
      </c>
      <c r="AA11" s="41">
        <f t="shared" si="9"/>
        <v>17563.987289385459</v>
      </c>
      <c r="AB11" s="42">
        <f t="shared" si="10"/>
        <v>8199.4965079572958</v>
      </c>
      <c r="AD11" s="40">
        <f t="shared" si="11"/>
        <v>17064523.676379256</v>
      </c>
      <c r="AE11" s="118"/>
      <c r="AF11" s="94"/>
      <c r="AG11" s="15"/>
      <c r="AH11" s="95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39"/>
      <c r="I12" s="158">
        <f>'[2]Szenario 1'!$F12</f>
        <v>7</v>
      </c>
      <c r="J12" s="159">
        <f>'[2]Szenario 2'!$F12</f>
        <v>16</v>
      </c>
      <c r="K12" s="160">
        <f>'[2]Szenario 3'!$F12</f>
        <v>25</v>
      </c>
      <c r="L12" s="139"/>
      <c r="M12" s="23">
        <f>'[3]E-Auto'!$E10*(1/100)</f>
        <v>4.1700000000000001E-3</v>
      </c>
      <c r="O12" s="31">
        <f>F12</f>
        <v>12383.69</v>
      </c>
      <c r="P12" s="35">
        <f t="shared" si="1"/>
        <v>1298.2072625999999</v>
      </c>
      <c r="Q12" s="139"/>
      <c r="R12" s="28">
        <f t="shared" si="2"/>
        <v>1</v>
      </c>
      <c r="S12" s="33">
        <f t="shared" si="3"/>
        <v>1</v>
      </c>
      <c r="T12" s="139"/>
      <c r="U12" s="39">
        <f t="shared" si="4"/>
        <v>0.11934494715785231</v>
      </c>
      <c r="V12" s="33">
        <f t="shared" si="5"/>
        <v>2.6666666743148768E-3</v>
      </c>
      <c r="W12" s="139"/>
      <c r="X12" s="78">
        <f t="shared" si="6"/>
        <v>3600</v>
      </c>
      <c r="Y12" s="41">
        <f t="shared" si="7"/>
        <v>17028191.289269686</v>
      </c>
      <c r="Z12" s="41">
        <f t="shared" si="8"/>
        <v>258808.77141018803</v>
      </c>
      <c r="AA12" s="41">
        <f t="shared" si="9"/>
        <v>17811.203027993986</v>
      </c>
      <c r="AB12" s="42">
        <f t="shared" si="10"/>
        <v>8320.0274536765828</v>
      </c>
      <c r="AD12" s="40">
        <f t="shared" si="11"/>
        <v>17316731.291161545</v>
      </c>
      <c r="AE12" s="118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39"/>
      <c r="I13" s="158">
        <f>'[2]Szenario 1'!$F13</f>
        <v>7</v>
      </c>
      <c r="J13" s="159">
        <f>'[2]Szenario 2'!$F13</f>
        <v>16</v>
      </c>
      <c r="K13" s="160">
        <f>'[2]Szenario 3'!$F13</f>
        <v>25</v>
      </c>
      <c r="L13" s="139"/>
      <c r="M13" s="23">
        <f>'[3]E-Auto'!$E11*(1/100)</f>
        <v>6.2100000000000002E-3</v>
      </c>
      <c r="O13" s="31">
        <f t="shared" si="0"/>
        <v>12564.035</v>
      </c>
      <c r="P13" s="35">
        <f t="shared" si="1"/>
        <v>1316.8801838999998</v>
      </c>
      <c r="Q13" s="139"/>
      <c r="R13" s="28">
        <f t="shared" si="2"/>
        <v>1</v>
      </c>
      <c r="S13" s="33">
        <f t="shared" si="3"/>
        <v>1</v>
      </c>
      <c r="T13" s="139"/>
      <c r="U13" s="39">
        <f t="shared" si="4"/>
        <v>0.11934563861396749</v>
      </c>
      <c r="V13" s="33">
        <f t="shared" si="5"/>
        <v>2.6666666747644984E-3</v>
      </c>
      <c r="W13" s="139"/>
      <c r="X13" s="78">
        <f>($AG$7*$AG$8*S13*$AG$24+$AG$15*$AG$16*R13*$AG$24)</f>
        <v>3600</v>
      </c>
      <c r="Y13" s="41">
        <f t="shared" si="7"/>
        <v>17276270.137387235</v>
      </c>
      <c r="Z13" s="41">
        <f t="shared" si="8"/>
        <v>262576.81060548197</v>
      </c>
      <c r="AA13" s="41">
        <f t="shared" si="9"/>
        <v>18044.76918178561</v>
      </c>
      <c r="AB13" s="42">
        <f t="shared" si="10"/>
        <v>8440.5583993958662</v>
      </c>
      <c r="AD13" s="40">
        <f t="shared" si="11"/>
        <v>17568932.275573894</v>
      </c>
      <c r="AE13" s="11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39"/>
      <c r="I14" s="158">
        <f>'[2]Szenario 1'!$F14</f>
        <v>7</v>
      </c>
      <c r="J14" s="159">
        <f>'[2]Szenario 2'!$F14</f>
        <v>16</v>
      </c>
      <c r="K14" s="160">
        <f>'[2]Szenario 3'!$F14</f>
        <v>25</v>
      </c>
      <c r="L14" s="139"/>
      <c r="M14" s="23">
        <f>'[3]E-Auto'!$E12*(1/100)</f>
        <v>3.5041935483870967E-2</v>
      </c>
      <c r="O14" s="31">
        <f t="shared" si="0"/>
        <v>12744.38</v>
      </c>
      <c r="P14" s="35">
        <f t="shared" si="1"/>
        <v>1335.5531051999999</v>
      </c>
      <c r="Q14" s="139"/>
      <c r="R14" s="28">
        <f t="shared" si="2"/>
        <v>1</v>
      </c>
      <c r="S14" s="33">
        <f t="shared" si="3"/>
        <v>1</v>
      </c>
      <c r="T14" s="139"/>
      <c r="U14" s="39">
        <f t="shared" si="4"/>
        <v>0.11934636049557536</v>
      </c>
      <c r="V14" s="33">
        <f t="shared" si="5"/>
        <v>2.6666666752336583E-3</v>
      </c>
      <c r="W14" s="139"/>
      <c r="X14" s="78">
        <f>($AG$7*$AG$8*S14*$AG$24+$AG$15*$AG$16*R14*$AG$24)+AG26</f>
        <v>1511350</v>
      </c>
      <c r="Y14" s="41">
        <f t="shared" si="7"/>
        <v>17524356.315849926</v>
      </c>
      <c r="Z14" s="41">
        <f t="shared" si="8"/>
        <v>266344.84980077593</v>
      </c>
      <c r="AA14" s="41">
        <f t="shared" si="9"/>
        <v>17933.620771369177</v>
      </c>
      <c r="AB14" s="42">
        <f t="shared" si="10"/>
        <v>8561.0893451151514</v>
      </c>
      <c r="AD14" s="40">
        <f t="shared" si="11"/>
        <v>19328545.87576719</v>
      </c>
      <c r="AE14" s="118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39"/>
      <c r="I15" s="158">
        <f>'[2]Szenario 1'!$F15</f>
        <v>7</v>
      </c>
      <c r="J15" s="159">
        <f>'[2]Szenario 2'!$F15</f>
        <v>16</v>
      </c>
      <c r="K15" s="160">
        <f>'[2]Szenario 3'!$F15</f>
        <v>25</v>
      </c>
      <c r="L15" s="139"/>
      <c r="M15" s="23">
        <f>'[3]E-Auto'!$E13*(1/100)</f>
        <v>6.3873870967741941E-2</v>
      </c>
      <c r="O15" s="31">
        <f t="shared" si="0"/>
        <v>12924.725</v>
      </c>
      <c r="P15" s="35">
        <f t="shared" si="1"/>
        <v>1354.2260265</v>
      </c>
      <c r="Q15" s="139"/>
      <c r="R15" s="28">
        <f t="shared" si="2"/>
        <v>1</v>
      </c>
      <c r="S15" s="33">
        <f t="shared" si="3"/>
        <v>1</v>
      </c>
      <c r="T15" s="139"/>
      <c r="U15" s="39">
        <f t="shared" si="4"/>
        <v>0.11934711368237363</v>
      </c>
      <c r="V15" s="33">
        <f t="shared" si="5"/>
        <v>2.666666675722915E-3</v>
      </c>
      <c r="W15" s="139"/>
      <c r="X15" s="78">
        <f>($AJ$11*$AG$8*S15*$AG$25+$AJ$9*$AG$8*S15*$AG$24+$AG$15*$AG$16*R15*$AG$24)</f>
        <v>10100</v>
      </c>
      <c r="Y15" s="41">
        <f t="shared" si="7"/>
        <v>17772450.144849103</v>
      </c>
      <c r="Z15" s="41">
        <f t="shared" si="8"/>
        <v>270112.88899606996</v>
      </c>
      <c r="AA15" s="41">
        <f t="shared" si="9"/>
        <v>17811.996014651068</v>
      </c>
      <c r="AB15" s="42">
        <f t="shared" si="10"/>
        <v>8681.6202908344367</v>
      </c>
      <c r="AD15" s="40">
        <f t="shared" si="11"/>
        <v>18079156.650150657</v>
      </c>
      <c r="AE15" s="118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39"/>
      <c r="I16" s="158">
        <f>'[2]Szenario 1'!$F16</f>
        <v>7</v>
      </c>
      <c r="J16" s="159">
        <f>'[2]Szenario 2'!$F16</f>
        <v>16</v>
      </c>
      <c r="K16" s="160">
        <f>'[2]Szenario 3'!$F16</f>
        <v>25</v>
      </c>
      <c r="L16" s="139"/>
      <c r="M16" s="23">
        <f>'[3]E-Auto'!$E14*(1/100)</f>
        <v>9.2705806451612929E-2</v>
      </c>
      <c r="O16" s="31">
        <f t="shared" si="0"/>
        <v>13105.07</v>
      </c>
      <c r="P16" s="35">
        <f t="shared" si="1"/>
        <v>1372.8989477999999</v>
      </c>
      <c r="Q16" s="139"/>
      <c r="R16" s="28">
        <f t="shared" si="2"/>
        <v>1</v>
      </c>
      <c r="S16" s="33">
        <f t="shared" si="3"/>
        <v>1</v>
      </c>
      <c r="T16" s="139"/>
      <c r="U16" s="39">
        <f t="shared" si="4"/>
        <v>0.11934789906659735</v>
      </c>
      <c r="V16" s="33">
        <f t="shared" si="5"/>
        <v>2.6666666762328343E-3</v>
      </c>
      <c r="W16" s="139"/>
      <c r="X16" s="78">
        <f t="shared" ref="X16:X54" si="13">($AJ$11*$AG$8*S16*$AG$25+$AJ$9*$AG$8*S16*$AG$24+$AG$15*$AG$16*R16*$AG$24)</f>
        <v>10100</v>
      </c>
      <c r="Y16" s="41">
        <f t="shared" si="7"/>
        <v>18020551.953767266</v>
      </c>
      <c r="Z16" s="41">
        <f t="shared" si="8"/>
        <v>273880.92819136399</v>
      </c>
      <c r="AA16" s="41">
        <f t="shared" si="9"/>
        <v>17679.894911631298</v>
      </c>
      <c r="AB16" s="42">
        <f t="shared" si="10"/>
        <v>8802.1512365537201</v>
      </c>
      <c r="AD16" s="40">
        <f t="shared" si="11"/>
        <v>18331014.928106815</v>
      </c>
      <c r="AE16" s="118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39"/>
      <c r="I17" s="158">
        <f>'[2]Szenario 1'!$F17</f>
        <v>7</v>
      </c>
      <c r="J17" s="159">
        <f>'[2]Szenario 2'!$F17</f>
        <v>16</v>
      </c>
      <c r="K17" s="160">
        <f>'[2]Szenario 3'!$F17</f>
        <v>25</v>
      </c>
      <c r="L17" s="139"/>
      <c r="M17" s="23">
        <f>'[3]E-Auto'!$E15*(1/100)</f>
        <v>0.1215377419354839</v>
      </c>
      <c r="O17" s="31">
        <f>F17</f>
        <v>13285.415000000001</v>
      </c>
      <c r="P17" s="35">
        <f t="shared" si="1"/>
        <v>1391.5718691</v>
      </c>
      <c r="Q17" s="139"/>
      <c r="R17" s="28">
        <f t="shared" si="2"/>
        <v>1</v>
      </c>
      <c r="S17" s="33">
        <f t="shared" si="3"/>
        <v>1</v>
      </c>
      <c r="T17" s="139"/>
      <c r="U17" s="39">
        <f t="shared" si="4"/>
        <v>0.11934871755301878</v>
      </c>
      <c r="V17" s="33">
        <f t="shared" si="5"/>
        <v>2.6666666767639897E-3</v>
      </c>
      <c r="W17" s="139"/>
      <c r="X17" s="78">
        <f t="shared" si="13"/>
        <v>10100</v>
      </c>
      <c r="Y17" s="41">
        <f t="shared" si="7"/>
        <v>18268662.081308149</v>
      </c>
      <c r="Z17" s="41">
        <f t="shared" si="8"/>
        <v>277648.96738665801</v>
      </c>
      <c r="AA17" s="41">
        <f t="shared" si="9"/>
        <v>17537.317462309857</v>
      </c>
      <c r="AB17" s="42">
        <f t="shared" si="10"/>
        <v>8922.6821822730071</v>
      </c>
      <c r="AD17" s="40">
        <f t="shared" si="11"/>
        <v>18582871.048339393</v>
      </c>
      <c r="AE17" s="118"/>
      <c r="AF17" s="92" t="s">
        <v>16</v>
      </c>
      <c r="AG17" s="15"/>
      <c r="AH17" s="95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39"/>
      <c r="I18" s="158">
        <f>'[2]Szenario 1'!$F18</f>
        <v>7</v>
      </c>
      <c r="J18" s="159">
        <f>'[2]Szenario 2'!$F18</f>
        <v>16</v>
      </c>
      <c r="K18" s="160">
        <f>'[2]Szenario 3'!$F18</f>
        <v>25</v>
      </c>
      <c r="L18" s="139"/>
      <c r="M18" s="23">
        <f>'[3]E-Auto'!$E16*(1/100)</f>
        <v>0.15036967741935489</v>
      </c>
      <c r="O18" s="31">
        <f t="shared" si="0"/>
        <v>13465.76</v>
      </c>
      <c r="P18" s="35">
        <f t="shared" si="1"/>
        <v>1410.2447903999998</v>
      </c>
      <c r="Q18" s="139"/>
      <c r="R18" s="28">
        <f t="shared" si="2"/>
        <v>1</v>
      </c>
      <c r="S18" s="33">
        <f t="shared" si="3"/>
        <v>1</v>
      </c>
      <c r="T18" s="139"/>
      <c r="U18" s="39">
        <f t="shared" si="4"/>
        <v>0.11934957005894746</v>
      </c>
      <c r="V18" s="33">
        <f t="shared" si="5"/>
        <v>2.6666666773169632E-3</v>
      </c>
      <c r="W18" s="139"/>
      <c r="X18" s="78">
        <f t="shared" si="13"/>
        <v>10100</v>
      </c>
      <c r="Y18" s="41">
        <f t="shared" si="7"/>
        <v>18516780.875626784</v>
      </c>
      <c r="Z18" s="41">
        <f t="shared" si="8"/>
        <v>281417.00658195198</v>
      </c>
      <c r="AA18" s="41">
        <f t="shared" si="9"/>
        <v>17384.26366668674</v>
      </c>
      <c r="AB18" s="42">
        <f t="shared" si="10"/>
        <v>9043.2131279922887</v>
      </c>
      <c r="AD18" s="40">
        <f t="shared" si="11"/>
        <v>18834725.359003413</v>
      </c>
      <c r="AE18" s="118"/>
      <c r="AF18" s="93"/>
      <c r="AG18" s="16">
        <v>30000</v>
      </c>
      <c r="AH18" s="95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39"/>
      <c r="I19" s="158">
        <f>'[2]Szenario 1'!$F19</f>
        <v>7</v>
      </c>
      <c r="J19" s="159">
        <f>'[2]Szenario 2'!$F19</f>
        <v>16</v>
      </c>
      <c r="K19" s="160">
        <f>'[2]Szenario 3'!$F19</f>
        <v>25</v>
      </c>
      <c r="L19" s="139"/>
      <c r="M19" s="23">
        <f>'[3]E-Auto'!$E17*(1/100)</f>
        <v>0.17920161290322587</v>
      </c>
      <c r="O19" s="31">
        <f t="shared" si="0"/>
        <v>13646.105</v>
      </c>
      <c r="P19" s="35">
        <f t="shared" si="1"/>
        <v>1428.9177116999999</v>
      </c>
      <c r="Q19" s="139"/>
      <c r="R19" s="28">
        <f t="shared" si="2"/>
        <v>1</v>
      </c>
      <c r="S19" s="33">
        <f t="shared" si="3"/>
        <v>1</v>
      </c>
      <c r="T19" s="139"/>
      <c r="U19" s="39">
        <f t="shared" si="4"/>
        <v>0.11935045751423019</v>
      </c>
      <c r="V19" s="33">
        <f t="shared" si="5"/>
        <v>2.6666666778923441E-3</v>
      </c>
      <c r="W19" s="139"/>
      <c r="X19" s="78">
        <f t="shared" si="13"/>
        <v>10100</v>
      </c>
      <c r="Y19" s="41">
        <f t="shared" si="7"/>
        <v>18764908.694459539</v>
      </c>
      <c r="Z19" s="41">
        <f t="shared" si="8"/>
        <v>285185.04577724595</v>
      </c>
      <c r="AA19" s="41">
        <f t="shared" si="9"/>
        <v>17220.733524761959</v>
      </c>
      <c r="AB19" s="42">
        <f t="shared" si="10"/>
        <v>9163.7440737115739</v>
      </c>
      <c r="AD19" s="40">
        <f t="shared" si="11"/>
        <v>19086578.217835259</v>
      </c>
      <c r="AE19" s="118"/>
      <c r="AF19" s="94"/>
      <c r="AG19" s="15"/>
      <c r="AH19" s="95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39"/>
      <c r="I20" s="158">
        <f>'[2]Szenario 1'!$F20</f>
        <v>7</v>
      </c>
      <c r="J20" s="159">
        <f>'[2]Szenario 2'!$F20</f>
        <v>16</v>
      </c>
      <c r="K20" s="160">
        <f>'[2]Szenario 3'!$F20</f>
        <v>25</v>
      </c>
      <c r="L20" s="139"/>
      <c r="M20" s="23">
        <f>'[3]E-Auto'!$E18*(1/100)</f>
        <v>0.20803354838709684</v>
      </c>
      <c r="O20" s="31">
        <f t="shared" si="0"/>
        <v>13826.45</v>
      </c>
      <c r="P20" s="35">
        <f t="shared" si="1"/>
        <v>1447.590633</v>
      </c>
      <c r="Q20" s="139"/>
      <c r="R20" s="28">
        <f t="shared" si="2"/>
        <v>1</v>
      </c>
      <c r="S20" s="33">
        <f t="shared" si="3"/>
        <v>1</v>
      </c>
      <c r="T20" s="139"/>
      <c r="U20" s="39">
        <f t="shared" si="4"/>
        <v>0.11935138086125104</v>
      </c>
      <c r="V20" s="33">
        <f t="shared" si="5"/>
        <v>2.66666667849073E-3</v>
      </c>
      <c r="W20" s="139"/>
      <c r="X20" s="78">
        <f t="shared" si="13"/>
        <v>10100</v>
      </c>
      <c r="Y20" s="41">
        <f t="shared" si="7"/>
        <v>19013045.905254215</v>
      </c>
      <c r="Z20" s="41">
        <f t="shared" si="8"/>
        <v>288953.08497253997</v>
      </c>
      <c r="AA20" s="41">
        <f t="shared" si="9"/>
        <v>17046.727036535511</v>
      </c>
      <c r="AB20" s="42">
        <f t="shared" si="10"/>
        <v>9284.2750194308592</v>
      </c>
      <c r="AD20" s="40">
        <f t="shared" si="11"/>
        <v>19338429.992282722</v>
      </c>
      <c r="AE20" s="118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39"/>
      <c r="I21" s="158">
        <f>'[2]Szenario 1'!$F21</f>
        <v>7</v>
      </c>
      <c r="J21" s="159">
        <f>'[2]Szenario 2'!$F21</f>
        <v>16</v>
      </c>
      <c r="K21" s="160">
        <f>'[2]Szenario 3'!$F21</f>
        <v>25</v>
      </c>
      <c r="L21" s="139"/>
      <c r="M21" s="23">
        <f>'[3]E-Auto'!$E19*(1/100)</f>
        <v>0.23686548387096781</v>
      </c>
      <c r="O21" s="31">
        <f t="shared" si="0"/>
        <v>14006.795</v>
      </c>
      <c r="P21" s="35">
        <f t="shared" si="1"/>
        <v>1466.2635542999999</v>
      </c>
      <c r="Q21" s="139"/>
      <c r="R21" s="28">
        <f t="shared" si="2"/>
        <v>1</v>
      </c>
      <c r="S21" s="33">
        <f t="shared" si="3"/>
        <v>1</v>
      </c>
      <c r="T21" s="139"/>
      <c r="U21" s="39">
        <f t="shared" si="4"/>
        <v>0.1193523410549313</v>
      </c>
      <c r="V21" s="33">
        <f t="shared" si="5"/>
        <v>2.6666666791127255E-3</v>
      </c>
      <c r="W21" s="139"/>
      <c r="X21" s="78">
        <f t="shared" si="13"/>
        <v>10100</v>
      </c>
      <c r="Y21" s="41">
        <f t="shared" si="7"/>
        <v>19261192.885300077</v>
      </c>
      <c r="Z21" s="41">
        <f t="shared" si="8"/>
        <v>292721.124167834</v>
      </c>
      <c r="AA21" s="41">
        <f t="shared" si="9"/>
        <v>16862.24420200739</v>
      </c>
      <c r="AB21" s="42">
        <f t="shared" si="10"/>
        <v>9404.8059651501444</v>
      </c>
      <c r="AD21" s="40">
        <f t="shared" si="11"/>
        <v>19590281.059635069</v>
      </c>
      <c r="AE21" s="11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39"/>
      <c r="I22" s="158">
        <f>'[2]Szenario 1'!$F22</f>
        <v>7</v>
      </c>
      <c r="J22" s="159">
        <f>'[2]Szenario 2'!$F22</f>
        <v>16</v>
      </c>
      <c r="K22" s="160">
        <f>'[2]Szenario 3'!$F22</f>
        <v>25</v>
      </c>
      <c r="L22" s="139"/>
      <c r="M22" s="23">
        <f>'[3]E-Auto'!$E20*(1/100)</f>
        <v>0.26569741935483882</v>
      </c>
      <c r="O22" s="31">
        <f t="shared" si="0"/>
        <v>14187.14</v>
      </c>
      <c r="P22" s="35">
        <f t="shared" si="1"/>
        <v>1484.9364755999998</v>
      </c>
      <c r="Q22" s="139"/>
      <c r="R22" s="28">
        <f t="shared" si="2"/>
        <v>1</v>
      </c>
      <c r="S22" s="33">
        <f t="shared" si="3"/>
        <v>1</v>
      </c>
      <c r="T22" s="139"/>
      <c r="U22" s="39">
        <f t="shared" si="4"/>
        <v>0.11935333906272956</v>
      </c>
      <c r="V22" s="33">
        <f t="shared" si="5"/>
        <v>2.6666666797589443E-3</v>
      </c>
      <c r="W22" s="139"/>
      <c r="X22" s="78">
        <f t="shared" si="13"/>
        <v>10100</v>
      </c>
      <c r="Y22" s="41">
        <f t="shared" si="7"/>
        <v>19509350.021857947</v>
      </c>
      <c r="Z22" s="41">
        <f t="shared" si="8"/>
        <v>296489.16336312803</v>
      </c>
      <c r="AA22" s="41">
        <f t="shared" si="9"/>
        <v>16667.285021177602</v>
      </c>
      <c r="AB22" s="42">
        <f t="shared" si="10"/>
        <v>9525.336910869426</v>
      </c>
      <c r="AD22" s="40">
        <f t="shared" si="11"/>
        <v>19842131.807153124</v>
      </c>
      <c r="AE22" s="118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39"/>
      <c r="I23" s="158">
        <f>'[2]Szenario 1'!$F23</f>
        <v>7</v>
      </c>
      <c r="J23" s="159">
        <f>'[2]Szenario 2'!$F23</f>
        <v>16</v>
      </c>
      <c r="K23" s="160">
        <f>'[2]Szenario 3'!$F23</f>
        <v>25</v>
      </c>
      <c r="L23" s="139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1503.6093968999999</v>
      </c>
      <c r="Q23" s="139"/>
      <c r="R23" s="28">
        <f t="shared" si="2"/>
        <v>1</v>
      </c>
      <c r="S23" s="33">
        <f t="shared" si="3"/>
        <v>1</v>
      </c>
      <c r="T23" s="139"/>
      <c r="U23" s="39">
        <f t="shared" si="4"/>
        <v>0.11935437586464166</v>
      </c>
      <c r="V23" s="33">
        <f t="shared" si="5"/>
        <v>2.666666680430006E-3</v>
      </c>
      <c r="W23" s="139"/>
      <c r="X23" s="78">
        <f t="shared" si="13"/>
        <v>10100</v>
      </c>
      <c r="Y23" s="41">
        <f t="shared" si="7"/>
        <v>19757517.712290257</v>
      </c>
      <c r="Z23" s="41">
        <f t="shared" si="8"/>
        <v>300257.20255842205</v>
      </c>
      <c r="AA23" s="41">
        <f t="shared" si="9"/>
        <v>16461.849494046146</v>
      </c>
      <c r="AB23" s="42">
        <f t="shared" si="10"/>
        <v>9645.867856588713</v>
      </c>
      <c r="AD23" s="40">
        <f t="shared" si="11"/>
        <v>20093982.632199313</v>
      </c>
      <c r="AE23" s="118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39"/>
      <c r="I24" s="158">
        <f>'[2]Szenario 1'!$F24</f>
        <v>7</v>
      </c>
      <c r="J24" s="159">
        <f>'[2]Szenario 2'!$F24</f>
        <v>16</v>
      </c>
      <c r="K24" s="160">
        <f>'[2]Szenario 3'!$F24</f>
        <v>25</v>
      </c>
      <c r="L24" s="139"/>
      <c r="M24" s="23">
        <f>'[3]E-Auto'!$E22*(1/100)</f>
        <v>0.32336129032258071</v>
      </c>
      <c r="O24" s="31">
        <f t="shared" si="0"/>
        <v>14547.83</v>
      </c>
      <c r="P24" s="35">
        <f t="shared" si="1"/>
        <v>1522.2823182</v>
      </c>
      <c r="Q24" s="139"/>
      <c r="R24" s="28">
        <f t="shared" si="2"/>
        <v>1</v>
      </c>
      <c r="S24" s="33">
        <f t="shared" si="3"/>
        <v>1</v>
      </c>
      <c r="T24" s="139"/>
      <c r="U24" s="39">
        <f t="shared" si="4"/>
        <v>0.11935545245320071</v>
      </c>
      <c r="V24" s="33">
        <f t="shared" si="5"/>
        <v>2.6666666811265404E-3</v>
      </c>
      <c r="W24" s="139"/>
      <c r="X24" s="78">
        <f t="shared" si="13"/>
        <v>10100</v>
      </c>
      <c r="Y24" s="41">
        <f t="shared" si="7"/>
        <v>20005696.3641911</v>
      </c>
      <c r="Z24" s="41">
        <f t="shared" si="8"/>
        <v>304025.24175371596</v>
      </c>
      <c r="AA24" s="41">
        <f t="shared" si="9"/>
        <v>16245.937620613016</v>
      </c>
      <c r="AB24" s="42">
        <f t="shared" si="10"/>
        <v>9766.3988023079964</v>
      </c>
      <c r="AD24" s="40">
        <f t="shared" si="11"/>
        <v>20345833.942367736</v>
      </c>
      <c r="AE24" s="118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39"/>
      <c r="I25" s="158">
        <f>'[2]Szenario 1'!$F25</f>
        <v>7</v>
      </c>
      <c r="J25" s="159">
        <f>'[2]Szenario 2'!$F25</f>
        <v>16</v>
      </c>
      <c r="K25" s="160">
        <f>'[2]Szenario 3'!$F25</f>
        <v>25</v>
      </c>
      <c r="L25" s="139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1540.9552394999998</v>
      </c>
      <c r="Q25" s="139"/>
      <c r="R25" s="28">
        <f t="shared" si="2"/>
        <v>1</v>
      </c>
      <c r="S25" s="33">
        <f t="shared" si="3"/>
        <v>1</v>
      </c>
      <c r="T25" s="139"/>
      <c r="U25" s="39">
        <f t="shared" si="4"/>
        <v>0.11935656983347705</v>
      </c>
      <c r="V25" s="33">
        <f t="shared" si="5"/>
        <v>2.6666666818491841E-3</v>
      </c>
      <c r="W25" s="139"/>
      <c r="X25" s="78">
        <f t="shared" si="13"/>
        <v>10100</v>
      </c>
      <c r="Y25" s="41">
        <f t="shared" si="7"/>
        <v>20253886.395516306</v>
      </c>
      <c r="Z25" s="41">
        <f t="shared" si="8"/>
        <v>307793.28094900993</v>
      </c>
      <c r="AA25" s="41">
        <f t="shared" si="9"/>
        <v>16019.549400878221</v>
      </c>
      <c r="AB25" s="42">
        <f t="shared" si="10"/>
        <v>9886.9297480272817</v>
      </c>
      <c r="AD25" s="40">
        <f t="shared" si="11"/>
        <v>20597686.155614223</v>
      </c>
      <c r="AE25" s="118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39"/>
      <c r="I26" s="158">
        <f>'[2]Szenario 1'!$F26</f>
        <v>7</v>
      </c>
      <c r="J26" s="159">
        <f>'[2]Szenario 2'!$F26</f>
        <v>16</v>
      </c>
      <c r="K26" s="160">
        <f>'[2]Szenario 3'!$F26</f>
        <v>25</v>
      </c>
      <c r="L26" s="139"/>
      <c r="M26" s="23">
        <f>'[3]E-Auto'!$E24*(1/100)</f>
        <v>0.38102516129032266</v>
      </c>
      <c r="O26" s="31">
        <f t="shared" si="0"/>
        <v>14908.52</v>
      </c>
      <c r="P26" s="35">
        <f t="shared" si="1"/>
        <v>1559.6281607999999</v>
      </c>
      <c r="Q26" s="139"/>
      <c r="R26" s="28">
        <f t="shared" si="2"/>
        <v>1</v>
      </c>
      <c r="S26" s="33">
        <f t="shared" si="3"/>
        <v>1</v>
      </c>
      <c r="T26" s="139"/>
      <c r="U26" s="39">
        <f t="shared" si="4"/>
        <v>0.1193577290230783</v>
      </c>
      <c r="V26" s="33">
        <f t="shared" si="5"/>
        <v>2.6666666825985812E-3</v>
      </c>
      <c r="W26" s="139"/>
      <c r="X26" s="78">
        <f t="shared" si="13"/>
        <v>10100</v>
      </c>
      <c r="Y26" s="41">
        <f t="shared" si="7"/>
        <v>20502088.234713521</v>
      </c>
      <c r="Z26" s="41">
        <f t="shared" si="8"/>
        <v>311561.32014430402</v>
      </c>
      <c r="AA26" s="41">
        <f t="shared" si="9"/>
        <v>15782.684834841761</v>
      </c>
      <c r="AB26" s="42">
        <f t="shared" si="10"/>
        <v>10007.460693746567</v>
      </c>
      <c r="AD26" s="40">
        <f t="shared" si="11"/>
        <v>20849539.700386412</v>
      </c>
      <c r="AE26" s="118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39"/>
      <c r="I27" s="158">
        <f>'[2]Szenario 1'!$F27</f>
        <v>7</v>
      </c>
      <c r="J27" s="159">
        <f>'[2]Szenario 2'!$F27</f>
        <v>16</v>
      </c>
      <c r="K27" s="160">
        <f>'[2]Szenario 3'!$F27</f>
        <v>25</v>
      </c>
      <c r="L27" s="139"/>
      <c r="M27" s="23">
        <f>'[3]E-Auto'!$E25*(1/100)</f>
        <v>0.40985709677419369</v>
      </c>
      <c r="O27" s="31">
        <f t="shared" si="0"/>
        <v>15088.865</v>
      </c>
      <c r="P27" s="35">
        <f t="shared" si="1"/>
        <v>1578.3010820999998</v>
      </c>
      <c r="Q27" s="139"/>
      <c r="R27" s="28">
        <f t="shared" si="2"/>
        <v>1</v>
      </c>
      <c r="S27" s="33">
        <f t="shared" si="3"/>
        <v>1</v>
      </c>
      <c r="T27" s="139"/>
      <c r="U27" s="39">
        <f t="shared" si="4"/>
        <v>0.11935893105214934</v>
      </c>
      <c r="V27" s="33">
        <f t="shared" si="5"/>
        <v>2.6666666833753839E-3</v>
      </c>
      <c r="W27" s="139"/>
      <c r="X27" s="78">
        <f t="shared" si="13"/>
        <v>10100</v>
      </c>
      <c r="Y27" s="41">
        <f t="shared" si="7"/>
        <v>20750302.32085222</v>
      </c>
      <c r="Z27" s="41">
        <f t="shared" si="8"/>
        <v>315329.35933959804</v>
      </c>
      <c r="AA27" s="41">
        <f t="shared" si="9"/>
        <v>15535.343922503629</v>
      </c>
      <c r="AB27" s="42">
        <f t="shared" si="10"/>
        <v>10127.991639465848</v>
      </c>
      <c r="AD27" s="40">
        <f t="shared" si="11"/>
        <v>21101395.015753787</v>
      </c>
      <c r="AE27" s="11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39"/>
      <c r="I28" s="158">
        <f>'[2]Szenario 1'!$F28</f>
        <v>7</v>
      </c>
      <c r="J28" s="159">
        <f>'[2]Szenario 2'!$F28</f>
        <v>16</v>
      </c>
      <c r="K28" s="160">
        <f>'[2]Szenario 3'!$F28</f>
        <v>25</v>
      </c>
      <c r="L28" s="139"/>
      <c r="M28" s="23">
        <f>'[3]E-Auto'!$E26*(1/100)</f>
        <v>0.43868903225806466</v>
      </c>
      <c r="O28" s="31">
        <f t="shared" si="0"/>
        <v>15269.21</v>
      </c>
      <c r="P28" s="35">
        <f t="shared" si="1"/>
        <v>1596.9740033999999</v>
      </c>
      <c r="Q28" s="139"/>
      <c r="R28" s="28">
        <f t="shared" si="2"/>
        <v>1</v>
      </c>
      <c r="S28" s="33">
        <f t="shared" si="3"/>
        <v>1</v>
      </c>
      <c r="T28" s="139"/>
      <c r="U28" s="39">
        <f t="shared" si="4"/>
        <v>0.11936017696337231</v>
      </c>
      <c r="V28" s="33">
        <f t="shared" si="5"/>
        <v>2.6666666841802531E-3</v>
      </c>
      <c r="W28" s="139"/>
      <c r="X28" s="78">
        <f t="shared" si="13"/>
        <v>10100</v>
      </c>
      <c r="Y28" s="41">
        <f t="shared" si="7"/>
        <v>20998529.103753835</v>
      </c>
      <c r="Z28" s="41">
        <f t="shared" si="8"/>
        <v>319097.39853489195</v>
      </c>
      <c r="AA28" s="41">
        <f t="shared" si="9"/>
        <v>15277.526663863819</v>
      </c>
      <c r="AB28" s="42">
        <f t="shared" si="10"/>
        <v>10248.522585185134</v>
      </c>
      <c r="AD28" s="40">
        <f t="shared" si="11"/>
        <v>21353252.551537771</v>
      </c>
      <c r="AE28" s="11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39"/>
      <c r="I29" s="158">
        <f>'[2]Szenario 1'!$F29</f>
        <v>7</v>
      </c>
      <c r="J29" s="159">
        <f>'[2]Szenario 2'!$F29</f>
        <v>16</v>
      </c>
      <c r="K29" s="160">
        <f>'[2]Szenario 3'!$F29</f>
        <v>25</v>
      </c>
      <c r="L29" s="139"/>
      <c r="M29" s="23">
        <f>'[3]E-Auto'!$E27*(1/100)</f>
        <v>0.46752096774193563</v>
      </c>
      <c r="O29" s="31">
        <f t="shared" si="0"/>
        <v>15449.555</v>
      </c>
      <c r="P29" s="35">
        <f t="shared" si="1"/>
        <v>1615.6469247</v>
      </c>
      <c r="Q29" s="139"/>
      <c r="R29" s="28">
        <f t="shared" si="2"/>
        <v>1</v>
      </c>
      <c r="S29" s="33">
        <f t="shared" si="3"/>
        <v>1</v>
      </c>
      <c r="T29" s="139"/>
      <c r="U29" s="39">
        <f t="shared" si="4"/>
        <v>0.11936146781196662</v>
      </c>
      <c r="V29" s="33">
        <f t="shared" si="5"/>
        <v>2.6666666850138554E-3</v>
      </c>
      <c r="W29" s="139"/>
      <c r="X29" s="78">
        <f t="shared" si="13"/>
        <v>10100</v>
      </c>
      <c r="Y29" s="41">
        <f t="shared" si="7"/>
        <v>21246769.044121776</v>
      </c>
      <c r="Z29" s="41">
        <f t="shared" si="8"/>
        <v>322865.43773018598</v>
      </c>
      <c r="AA29" s="41">
        <f t="shared" si="9"/>
        <v>15009.233058922351</v>
      </c>
      <c r="AB29" s="42">
        <f t="shared" si="10"/>
        <v>10369.053530904419</v>
      </c>
      <c r="AD29" s="40">
        <f t="shared" si="11"/>
        <v>21605112.768441789</v>
      </c>
      <c r="AE29" s="11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39"/>
      <c r="I30" s="158">
        <f>'[2]Szenario 1'!$F30</f>
        <v>7</v>
      </c>
      <c r="J30" s="159">
        <f>'[2]Szenario 2'!$F30</f>
        <v>16</v>
      </c>
      <c r="K30" s="160">
        <f>'[2]Szenario 3'!$F30</f>
        <v>25</v>
      </c>
      <c r="L30" s="139"/>
      <c r="M30" s="23">
        <f>'[3]E-Auto'!$E28*(1/100)</f>
        <v>0.49635290322580661</v>
      </c>
      <c r="O30" s="31">
        <f t="shared" si="0"/>
        <v>15629.9</v>
      </c>
      <c r="P30" s="35">
        <f t="shared" si="1"/>
        <v>1634.3198459999999</v>
      </c>
      <c r="Q30" s="139"/>
      <c r="R30" s="28">
        <f t="shared" si="2"/>
        <v>1</v>
      </c>
      <c r="S30" s="33">
        <f t="shared" si="3"/>
        <v>1</v>
      </c>
      <c r="T30" s="139"/>
      <c r="U30" s="39">
        <f t="shared" si="4"/>
        <v>0.11936280466568891</v>
      </c>
      <c r="V30" s="33">
        <f t="shared" si="5"/>
        <v>2.6666666858768681E-3</v>
      </c>
      <c r="W30" s="139"/>
      <c r="X30" s="78">
        <f t="shared" si="13"/>
        <v>10100</v>
      </c>
      <c r="Y30" s="41">
        <f t="shared" si="7"/>
        <v>21495022.613671497</v>
      </c>
      <c r="Z30" s="41">
        <f t="shared" si="8"/>
        <v>326633.47692548</v>
      </c>
      <c r="AA30" s="41">
        <f t="shared" si="9"/>
        <v>14730.463107679212</v>
      </c>
      <c r="AB30" s="42">
        <f t="shared" si="10"/>
        <v>10489.584476623704</v>
      </c>
      <c r="AD30" s="40">
        <f t="shared" si="11"/>
        <v>21856976.13818128</v>
      </c>
      <c r="AE30" s="11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39"/>
      <c r="I31" s="158">
        <f>'[2]Szenario 1'!$F31</f>
        <v>7</v>
      </c>
      <c r="J31" s="159">
        <f>'[2]Szenario 2'!$F31</f>
        <v>16</v>
      </c>
      <c r="K31" s="160">
        <f>'[2]Szenario 3'!$F31</f>
        <v>25</v>
      </c>
      <c r="L31" s="139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1652.9927672999997</v>
      </c>
      <c r="Q31" s="139"/>
      <c r="R31" s="28">
        <f t="shared" si="2"/>
        <v>1</v>
      </c>
      <c r="S31" s="33">
        <f t="shared" si="3"/>
        <v>1</v>
      </c>
      <c r="T31" s="139"/>
      <c r="U31" s="39">
        <f t="shared" si="4"/>
        <v>0.11936418860483311</v>
      </c>
      <c r="V31" s="33">
        <f t="shared" si="5"/>
        <v>2.6666666867699741E-3</v>
      </c>
      <c r="W31" s="139"/>
      <c r="X31" s="78">
        <f t="shared" si="13"/>
        <v>10100</v>
      </c>
      <c r="Y31" s="41">
        <f t="shared" si="7"/>
        <v>21743290.295260586</v>
      </c>
      <c r="Z31" s="41">
        <f t="shared" si="8"/>
        <v>330401.51612077397</v>
      </c>
      <c r="AA31" s="41">
        <f t="shared" si="9"/>
        <v>14441.216810134401</v>
      </c>
      <c r="AB31" s="42">
        <f t="shared" si="10"/>
        <v>10610.115422342986</v>
      </c>
      <c r="AD31" s="40">
        <f t="shared" si="11"/>
        <v>22108843.143613834</v>
      </c>
      <c r="AE31" s="11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39"/>
      <c r="I32" s="158">
        <f>'[2]Szenario 1'!$F32</f>
        <v>7</v>
      </c>
      <c r="J32" s="159">
        <f>'[2]Szenario 2'!$F32</f>
        <v>16</v>
      </c>
      <c r="K32" s="160">
        <f>'[2]Szenario 3'!$F32</f>
        <v>25</v>
      </c>
      <c r="L32" s="139"/>
      <c r="M32" s="23">
        <f>'[3]E-Auto'!$E30*(1/100)</f>
        <v>0.55401677419354856</v>
      </c>
      <c r="O32" s="31">
        <f t="shared" si="0"/>
        <v>15990.59</v>
      </c>
      <c r="P32" s="35">
        <f t="shared" si="1"/>
        <v>1671.6656885999998</v>
      </c>
      <c r="Q32" s="139"/>
      <c r="R32" s="28">
        <f t="shared" si="2"/>
        <v>1</v>
      </c>
      <c r="S32" s="33">
        <f t="shared" si="3"/>
        <v>1</v>
      </c>
      <c r="T32" s="139"/>
      <c r="U32" s="39">
        <f t="shared" si="4"/>
        <v>0.11936562072223041</v>
      </c>
      <c r="V32" s="33">
        <f t="shared" si="5"/>
        <v>2.6666666876938648E-3</v>
      </c>
      <c r="W32" s="139"/>
      <c r="X32" s="78">
        <f t="shared" si="13"/>
        <v>10100</v>
      </c>
      <c r="Y32" s="41">
        <f t="shared" si="7"/>
        <v>21991572.583018806</v>
      </c>
      <c r="Z32" s="41">
        <f t="shared" si="8"/>
        <v>334169.555316068</v>
      </c>
      <c r="AA32" s="41">
        <f t="shared" si="9"/>
        <v>14141.494166287925</v>
      </c>
      <c r="AB32" s="42">
        <f t="shared" si="10"/>
        <v>10730.646368062275</v>
      </c>
      <c r="AD32" s="40">
        <f t="shared" si="11"/>
        <v>22360714.278869227</v>
      </c>
      <c r="AE32" s="11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39"/>
      <c r="I33" s="158">
        <f>'[2]Szenario 1'!$F33</f>
        <v>7</v>
      </c>
      <c r="J33" s="159">
        <f>'[2]Szenario 2'!$F33</f>
        <v>16</v>
      </c>
      <c r="K33" s="160">
        <f>'[2]Szenario 3'!$F33</f>
        <v>25</v>
      </c>
      <c r="L33" s="139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1690.3386098999999</v>
      </c>
      <c r="Q33" s="139"/>
      <c r="R33" s="28">
        <f t="shared" si="2"/>
        <v>1</v>
      </c>
      <c r="S33" s="33">
        <f t="shared" si="3"/>
        <v>1</v>
      </c>
      <c r="T33" s="139"/>
      <c r="U33" s="39">
        <f t="shared" si="4"/>
        <v>0.11936710212324922</v>
      </c>
      <c r="V33" s="33">
        <f t="shared" si="5"/>
        <v>2.6666666886492408E-3</v>
      </c>
      <c r="W33" s="139"/>
      <c r="X33" s="78">
        <f t="shared" si="13"/>
        <v>10100</v>
      </c>
      <c r="Y33" s="41">
        <f t="shared" si="7"/>
        <v>22239869.982478153</v>
      </c>
      <c r="Z33" s="41">
        <f t="shared" si="8"/>
        <v>337937.59451136197</v>
      </c>
      <c r="AA33" s="41">
        <f t="shared" si="9"/>
        <v>13831.295176139774</v>
      </c>
      <c r="AB33" s="42">
        <f t="shared" si="10"/>
        <v>10851.177313781556</v>
      </c>
      <c r="AD33" s="40">
        <f t="shared" si="11"/>
        <v>22612590.04947944</v>
      </c>
      <c r="AE33" s="118"/>
      <c r="AF33" s="82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39"/>
      <c r="I34" s="158">
        <f>'[2]Szenario 1'!$F34</f>
        <v>7</v>
      </c>
      <c r="J34" s="159">
        <f>'[2]Szenario 2'!$F34</f>
        <v>16</v>
      </c>
      <c r="K34" s="160">
        <f>'[2]Szenario 3'!$F34</f>
        <v>25</v>
      </c>
      <c r="L34" s="139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1709.0115311999998</v>
      </c>
      <c r="Q34" s="139"/>
      <c r="R34" s="28">
        <f t="shared" si="2"/>
        <v>1</v>
      </c>
      <c r="S34" s="33">
        <f t="shared" si="3"/>
        <v>1</v>
      </c>
      <c r="T34" s="139"/>
      <c r="U34" s="39">
        <f t="shared" si="4"/>
        <v>0.11936863392579526</v>
      </c>
      <c r="V34" s="33">
        <f t="shared" si="5"/>
        <v>2.666666689636808E-3</v>
      </c>
      <c r="W34" s="139"/>
      <c r="X34" s="78">
        <f t="shared" si="13"/>
        <v>10100</v>
      </c>
      <c r="Y34" s="41">
        <f t="shared" si="7"/>
        <v>22488183.010702945</v>
      </c>
      <c r="Z34" s="41">
        <f t="shared" si="8"/>
        <v>341705.63370665599</v>
      </c>
      <c r="AA34" s="41">
        <f t="shared" si="9"/>
        <v>13510.619839689958</v>
      </c>
      <c r="AB34" s="42">
        <f t="shared" si="10"/>
        <v>10971.70825950084</v>
      </c>
      <c r="AD34" s="40">
        <f t="shared" si="11"/>
        <v>22864470.972508792</v>
      </c>
      <c r="AE34" s="11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39"/>
      <c r="I35" s="158">
        <f>'[2]Szenario 1'!$F35</f>
        <v>7</v>
      </c>
      <c r="J35" s="159">
        <f>'[2]Szenario 2'!$F35</f>
        <v>16</v>
      </c>
      <c r="K35" s="160">
        <f>'[2]Szenario 3'!$F35</f>
        <v>25</v>
      </c>
      <c r="L35" s="139"/>
      <c r="M35" s="23">
        <f>'[3]E-Auto'!$E33*(1/100)</f>
        <v>0.64051258064516148</v>
      </c>
      <c r="O35" s="31">
        <f t="shared" si="0"/>
        <v>16531.625</v>
      </c>
      <c r="P35" s="35">
        <f t="shared" si="1"/>
        <v>1727.6844524999999</v>
      </c>
      <c r="Q35" s="139"/>
      <c r="R35" s="28">
        <f t="shared" si="2"/>
        <v>1</v>
      </c>
      <c r="S35" s="33">
        <f t="shared" si="3"/>
        <v>1</v>
      </c>
      <c r="T35" s="139"/>
      <c r="U35" s="39">
        <f t="shared" si="4"/>
        <v>0.11937021726031148</v>
      </c>
      <c r="V35" s="33">
        <f t="shared" si="5"/>
        <v>2.6666666906572825E-3</v>
      </c>
      <c r="W35" s="139"/>
      <c r="X35" s="78">
        <f t="shared" si="13"/>
        <v>10100</v>
      </c>
      <c r="Y35" s="41">
        <f t="shared" si="7"/>
        <v>22736512.196419861</v>
      </c>
      <c r="Z35" s="41">
        <f t="shared" si="8"/>
        <v>345473.67290194996</v>
      </c>
      <c r="AA35" s="41">
        <f t="shared" si="9"/>
        <v>13179.468156938474</v>
      </c>
      <c r="AB35" s="42">
        <f t="shared" si="10"/>
        <v>11092.239205220125</v>
      </c>
      <c r="AD35" s="40">
        <f t="shared" si="11"/>
        <v>23116357.576683968</v>
      </c>
      <c r="AE35" s="11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39"/>
      <c r="I36" s="158">
        <f>'[2]Szenario 1'!$F36</f>
        <v>7</v>
      </c>
      <c r="J36" s="159">
        <f>'[2]Szenario 2'!$F36</f>
        <v>16</v>
      </c>
      <c r="K36" s="160">
        <f>'[2]Szenario 3'!$F36</f>
        <v>25</v>
      </c>
      <c r="L36" s="139"/>
      <c r="M36" s="23">
        <f>'[3]E-Auto'!$E34*(1/100)</f>
        <v>0.66934451612903245</v>
      </c>
      <c r="O36" s="31">
        <f t="shared" si="0"/>
        <v>16711.97</v>
      </c>
      <c r="P36" s="35">
        <f t="shared" si="1"/>
        <v>1746.3573738</v>
      </c>
      <c r="Q36" s="139"/>
      <c r="R36" s="28">
        <f t="shared" si="2"/>
        <v>1</v>
      </c>
      <c r="S36" s="33">
        <f t="shared" si="3"/>
        <v>1</v>
      </c>
      <c r="T36" s="139"/>
      <c r="U36" s="39">
        <f t="shared" si="4"/>
        <v>0.11937185326977812</v>
      </c>
      <c r="V36" s="33">
        <f t="shared" si="5"/>
        <v>2.6666666917113868E-3</v>
      </c>
      <c r="W36" s="139"/>
      <c r="X36" s="78">
        <f t="shared" si="13"/>
        <v>10100</v>
      </c>
      <c r="Y36" s="41">
        <f t="shared" si="7"/>
        <v>22984858.080148026</v>
      </c>
      <c r="Z36" s="41">
        <f t="shared" si="8"/>
        <v>349241.71209724405</v>
      </c>
      <c r="AA36" s="41">
        <f t="shared" si="9"/>
        <v>12837.84012788532</v>
      </c>
      <c r="AB36" s="42">
        <f t="shared" si="10"/>
        <v>11212.77015093941</v>
      </c>
      <c r="AD36" s="40">
        <f t="shared" si="11"/>
        <v>23368250.402524095</v>
      </c>
      <c r="AE36" s="11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39"/>
      <c r="I37" s="158">
        <f>'[2]Szenario 1'!$F37</f>
        <v>7</v>
      </c>
      <c r="J37" s="159">
        <f>'[2]Szenario 2'!$F37</f>
        <v>16</v>
      </c>
      <c r="K37" s="160">
        <f>'[2]Szenario 3'!$F37</f>
        <v>25</v>
      </c>
      <c r="L37" s="139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1765.0302950999996</v>
      </c>
      <c r="Q37" s="139"/>
      <c r="R37" s="28">
        <f t="shared" si="2"/>
        <v>1</v>
      </c>
      <c r="S37" s="33">
        <f t="shared" si="3"/>
        <v>1</v>
      </c>
      <c r="T37" s="139"/>
      <c r="U37" s="39">
        <f t="shared" si="4"/>
        <v>0.11937354310971264</v>
      </c>
      <c r="V37" s="33">
        <f t="shared" si="5"/>
        <v>2.6666666927998525E-3</v>
      </c>
      <c r="W37" s="139"/>
      <c r="X37" s="78">
        <f t="shared" si="13"/>
        <v>10100</v>
      </c>
      <c r="Y37" s="41">
        <f t="shared" si="7"/>
        <v>23233221.214329053</v>
      </c>
      <c r="Z37" s="41">
        <f t="shared" si="8"/>
        <v>353009.75129253796</v>
      </c>
      <c r="AA37" s="41">
        <f t="shared" si="9"/>
        <v>12485.735752530494</v>
      </c>
      <c r="AB37" s="42">
        <f t="shared" si="10"/>
        <v>11333.301096658693</v>
      </c>
      <c r="AD37" s="40">
        <f t="shared" si="11"/>
        <v>23620150.00247078</v>
      </c>
      <c r="AE37" s="11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39"/>
      <c r="I38" s="158">
        <f>'[2]Szenario 1'!$F38</f>
        <v>7</v>
      </c>
      <c r="J38" s="159">
        <f>'[2]Szenario 2'!$F38</f>
        <v>16</v>
      </c>
      <c r="K38" s="160">
        <f>'[2]Szenario 3'!$F38</f>
        <v>25</v>
      </c>
      <c r="L38" s="139"/>
      <c r="M38" s="23">
        <f>'[3]E-Auto'!$E36*(1/100)</f>
        <v>0.7270083870967744</v>
      </c>
      <c r="O38" s="31">
        <f t="shared" si="0"/>
        <v>17072.66</v>
      </c>
      <c r="P38" s="35">
        <f t="shared" si="1"/>
        <v>1783.7032164</v>
      </c>
      <c r="Q38" s="139"/>
      <c r="R38" s="28">
        <f t="shared" si="2"/>
        <v>1</v>
      </c>
      <c r="S38" s="33">
        <f t="shared" si="3"/>
        <v>1</v>
      </c>
      <c r="T38" s="139"/>
      <c r="U38" s="39">
        <f t="shared" si="4"/>
        <v>0.11937528794816979</v>
      </c>
      <c r="V38" s="33">
        <f t="shared" si="5"/>
        <v>2.6666666939234168E-3</v>
      </c>
      <c r="W38" s="139"/>
      <c r="X38" s="78">
        <f t="shared" si="13"/>
        <v>10100</v>
      </c>
      <c r="Y38" s="41">
        <f t="shared" si="7"/>
        <v>23481602.163457118</v>
      </c>
      <c r="Z38" s="41">
        <f t="shared" si="8"/>
        <v>356777.79048783192</v>
      </c>
      <c r="AA38" s="41">
        <f t="shared" si="9"/>
        <v>12123.155030874002</v>
      </c>
      <c r="AB38" s="42">
        <f t="shared" si="10"/>
        <v>11453.832042377979</v>
      </c>
      <c r="AD38" s="40">
        <f t="shared" si="11"/>
        <v>23872056.941018201</v>
      </c>
      <c r="AE38" s="11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39"/>
      <c r="I39" s="158">
        <f>'[2]Szenario 1'!$F39</f>
        <v>7</v>
      </c>
      <c r="J39" s="159">
        <f>'[2]Szenario 2'!$F39</f>
        <v>16</v>
      </c>
      <c r="K39" s="160">
        <f>'[2]Szenario 3'!$F39</f>
        <v>25</v>
      </c>
      <c r="L39" s="139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1802.3761377000001</v>
      </c>
      <c r="Q39" s="139"/>
      <c r="R39" s="28">
        <f t="shared" si="2"/>
        <v>1</v>
      </c>
      <c r="S39" s="33">
        <f t="shared" si="3"/>
        <v>1</v>
      </c>
      <c r="T39" s="139"/>
      <c r="U39" s="39">
        <f t="shared" si="4"/>
        <v>0.11937708896574156</v>
      </c>
      <c r="V39" s="33">
        <f t="shared" si="5"/>
        <v>2.6666666950828284E-3</v>
      </c>
      <c r="W39" s="139"/>
      <c r="X39" s="78">
        <f t="shared" si="13"/>
        <v>10100</v>
      </c>
      <c r="Y39" s="41">
        <f t="shared" si="7"/>
        <v>23730001.504209034</v>
      </c>
      <c r="Z39" s="41">
        <f t="shared" si="8"/>
        <v>360545.82968312601</v>
      </c>
      <c r="AA39" s="41">
        <f t="shared" si="9"/>
        <v>11750.097962915843</v>
      </c>
      <c r="AB39" s="42">
        <f t="shared" si="10"/>
        <v>11574.362988097264</v>
      </c>
      <c r="AD39" s="40">
        <f t="shared" si="11"/>
        <v>24123971.794843171</v>
      </c>
      <c r="AE39" s="11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39"/>
      <c r="I40" s="158">
        <f>'[2]Szenario 1'!$F40</f>
        <v>7</v>
      </c>
      <c r="J40" s="159">
        <f>'[2]Szenario 2'!$F40</f>
        <v>16</v>
      </c>
      <c r="K40" s="160">
        <f>'[2]Szenario 3'!$F40</f>
        <v>25</v>
      </c>
      <c r="L40" s="139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1821.0490589999997</v>
      </c>
      <c r="Q40" s="139"/>
      <c r="R40" s="28">
        <f t="shared" si="2"/>
        <v>1</v>
      </c>
      <c r="S40" s="33">
        <f t="shared" si="3"/>
        <v>1</v>
      </c>
      <c r="T40" s="139"/>
      <c r="U40" s="39">
        <f t="shared" si="4"/>
        <v>0.11937894735555724</v>
      </c>
      <c r="V40" s="33">
        <f t="shared" si="5"/>
        <v>2.66666669627884E-3</v>
      </c>
      <c r="W40" s="139"/>
      <c r="X40" s="78">
        <f t="shared" si="13"/>
        <v>10100</v>
      </c>
      <c r="Y40" s="41">
        <f t="shared" si="7"/>
        <v>23978419.82557429</v>
      </c>
      <c r="Z40" s="41">
        <f t="shared" si="8"/>
        <v>364313.86887841998</v>
      </c>
      <c r="AA40" s="41">
        <f t="shared" si="9"/>
        <v>11366.564548656008</v>
      </c>
      <c r="AB40" s="42">
        <f t="shared" si="10"/>
        <v>11694.893933816549</v>
      </c>
      <c r="AD40" s="40">
        <f t="shared" si="11"/>
        <v>24375895.152935185</v>
      </c>
      <c r="AE40" s="11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39"/>
      <c r="I41" s="158">
        <f>'[2]Szenario 1'!$F41</f>
        <v>7</v>
      </c>
      <c r="J41" s="159">
        <f>'[2]Szenario 2'!$F41</f>
        <v>16</v>
      </c>
      <c r="K41" s="160">
        <f>'[2]Szenario 3'!$F41</f>
        <v>25</v>
      </c>
      <c r="L41" s="139"/>
      <c r="M41" s="23">
        <f>'[3]E-Auto'!$E39*(1/100)</f>
        <v>0.81350419354838732</v>
      </c>
      <c r="O41" s="31">
        <f t="shared" si="0"/>
        <v>17613.695</v>
      </c>
      <c r="P41" s="35">
        <f t="shared" si="1"/>
        <v>1839.7219802999998</v>
      </c>
      <c r="Q41" s="139"/>
      <c r="R41" s="28">
        <f t="shared" si="2"/>
        <v>1</v>
      </c>
      <c r="S41" s="33">
        <f t="shared" si="3"/>
        <v>1</v>
      </c>
      <c r="T41" s="139"/>
      <c r="U41" s="39">
        <f t="shared" si="4"/>
        <v>0.11938086432328331</v>
      </c>
      <c r="V41" s="33">
        <f t="shared" si="5"/>
        <v>2.6666666975122145E-3</v>
      </c>
      <c r="W41" s="139"/>
      <c r="X41" s="78">
        <f t="shared" si="13"/>
        <v>10100</v>
      </c>
      <c r="Y41" s="41">
        <f t="shared" si="7"/>
        <v>24226857.728985138</v>
      </c>
      <c r="Z41" s="41">
        <f t="shared" si="8"/>
        <v>368081.908073714</v>
      </c>
      <c r="AA41" s="41">
        <f t="shared" si="9"/>
        <v>10972.554788094511</v>
      </c>
      <c r="AB41" s="42">
        <f t="shared" si="10"/>
        <v>11815.424879535834</v>
      </c>
      <c r="AD41" s="40">
        <f t="shared" si="11"/>
        <v>24627827.616726484</v>
      </c>
      <c r="AE41" s="11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39"/>
      <c r="I42" s="158">
        <f>'[2]Szenario 1'!$F42</f>
        <v>7</v>
      </c>
      <c r="J42" s="159">
        <f>'[2]Szenario 2'!$F42</f>
        <v>16</v>
      </c>
      <c r="K42" s="160">
        <f>'[2]Szenario 3'!$F42</f>
        <v>25</v>
      </c>
      <c r="L42" s="139"/>
      <c r="M42" s="23">
        <f>'[3]E-Auto'!$E40*(1/100)</f>
        <v>0.8423361290322583</v>
      </c>
      <c r="O42" s="31">
        <f t="shared" si="0"/>
        <v>17794.04</v>
      </c>
      <c r="P42" s="35">
        <f t="shared" si="1"/>
        <v>1858.3949015999999</v>
      </c>
      <c r="Q42" s="139"/>
      <c r="R42" s="28">
        <f t="shared" si="2"/>
        <v>1</v>
      </c>
      <c r="S42" s="33">
        <f t="shared" si="3"/>
        <v>1</v>
      </c>
      <c r="T42" s="139"/>
      <c r="U42" s="39">
        <f t="shared" si="4"/>
        <v>0.11938284108712358</v>
      </c>
      <c r="V42" s="33">
        <f t="shared" si="5"/>
        <v>2.6666666987837217E-3</v>
      </c>
      <c r="W42" s="139"/>
      <c r="X42" s="78">
        <f t="shared" si="13"/>
        <v>10100</v>
      </c>
      <c r="Y42" s="41">
        <f t="shared" si="7"/>
        <v>24475315.828446634</v>
      </c>
      <c r="Z42" s="41">
        <f t="shared" si="8"/>
        <v>371849.94726900797</v>
      </c>
      <c r="AA42" s="41">
        <f t="shared" si="9"/>
        <v>10568.068681231342</v>
      </c>
      <c r="AB42" s="42">
        <f t="shared" si="10"/>
        <v>11935.955825255116</v>
      </c>
      <c r="AD42" s="40">
        <f t="shared" si="11"/>
        <v>24879769.800222129</v>
      </c>
      <c r="AE42" s="11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39"/>
      <c r="I43" s="158">
        <f>'[2]Szenario 1'!$F43</f>
        <v>7</v>
      </c>
      <c r="J43" s="159">
        <f>'[2]Szenario 2'!$F43</f>
        <v>16</v>
      </c>
      <c r="K43" s="160">
        <f>'[2]Szenario 3'!$F43</f>
        <v>25</v>
      </c>
      <c r="L43" s="139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1877.0678229</v>
      </c>
      <c r="Q43" s="139"/>
      <c r="R43" s="28">
        <f t="shared" si="2"/>
        <v>1</v>
      </c>
      <c r="S43" s="33">
        <f t="shared" si="3"/>
        <v>1</v>
      </c>
      <c r="T43" s="139"/>
      <c r="U43" s="39">
        <f t="shared" si="4"/>
        <v>0.11938487887781907</v>
      </c>
      <c r="V43" s="33">
        <f t="shared" si="5"/>
        <v>2.6666667000941409E-3</v>
      </c>
      <c r="W43" s="139"/>
      <c r="X43" s="78">
        <f t="shared" si="13"/>
        <v>10100</v>
      </c>
      <c r="Y43" s="41">
        <f t="shared" si="7"/>
        <v>24723794.750666738</v>
      </c>
      <c r="Z43" s="41">
        <f t="shared" si="8"/>
        <v>375617.98646430206</v>
      </c>
      <c r="AA43" s="41">
        <f t="shared" si="9"/>
        <v>10153.106228066506</v>
      </c>
      <c r="AB43" s="42">
        <f t="shared" si="10"/>
        <v>12056.486770974403</v>
      </c>
      <c r="AD43" s="40">
        <f t="shared" si="11"/>
        <v>25131722.330130078</v>
      </c>
      <c r="AE43" s="11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39"/>
      <c r="I44" s="158">
        <f>'[2]Szenario 1'!$F44</f>
        <v>7</v>
      </c>
      <c r="J44" s="159">
        <f>'[2]Szenario 2'!$F44</f>
        <v>16</v>
      </c>
      <c r="K44" s="160">
        <f>'[2]Szenario 3'!$F44</f>
        <v>25</v>
      </c>
      <c r="L44" s="139"/>
      <c r="M44" s="23">
        <f>'[3]E-Auto'!$E42*(1/100)</f>
        <v>0.9</v>
      </c>
      <c r="O44" s="31">
        <f t="shared" si="0"/>
        <v>18154.73</v>
      </c>
      <c r="P44" s="35">
        <f t="shared" si="1"/>
        <v>1895.7407441999999</v>
      </c>
      <c r="Q44" s="139"/>
      <c r="R44" s="28">
        <f t="shared" si="2"/>
        <v>1</v>
      </c>
      <c r="S44" s="33">
        <f t="shared" si="3"/>
        <v>1</v>
      </c>
      <c r="T44" s="139"/>
      <c r="U44" s="39">
        <f t="shared" si="4"/>
        <v>0.11938697893864811</v>
      </c>
      <c r="V44" s="33">
        <f t="shared" si="5"/>
        <v>2.6666667014442558E-3</v>
      </c>
      <c r="W44" s="139"/>
      <c r="X44" s="78">
        <f t="shared" si="13"/>
        <v>10100</v>
      </c>
      <c r="Y44" s="41">
        <f t="shared" si="7"/>
        <v>24972295.135186315</v>
      </c>
      <c r="Z44" s="41">
        <f t="shared" si="8"/>
        <v>379386.02565959602</v>
      </c>
      <c r="AA44" s="41">
        <f t="shared" si="9"/>
        <v>9727.6674285999998</v>
      </c>
      <c r="AB44" s="42">
        <f t="shared" si="10"/>
        <v>12177.017716693686</v>
      </c>
      <c r="AD44" s="40">
        <f t="shared" si="11"/>
        <v>25383685.845991205</v>
      </c>
      <c r="AE44" s="118"/>
      <c r="AF44" s="83" t="s">
        <v>44</v>
      </c>
      <c r="AG44" s="84"/>
      <c r="AH44" s="85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39"/>
      <c r="I45" s="158">
        <f>'[2]Szenario 1'!$F45</f>
        <v>7</v>
      </c>
      <c r="J45" s="159">
        <f>'[2]Szenario 2'!$F45</f>
        <v>16</v>
      </c>
      <c r="K45" s="160">
        <f>'[2]Szenario 3'!$F45</f>
        <v>25</v>
      </c>
      <c r="L45" s="139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1914.4136655</v>
      </c>
      <c r="Q45" s="139"/>
      <c r="R45" s="28">
        <f t="shared" si="2"/>
        <v>1</v>
      </c>
      <c r="S45" s="33">
        <f t="shared" si="3"/>
        <v>1</v>
      </c>
      <c r="T45" s="139"/>
      <c r="U45" s="39">
        <f t="shared" si="4"/>
        <v>0.11938914252542623</v>
      </c>
      <c r="V45" s="33">
        <f t="shared" si="5"/>
        <v>2.6666667028348622E-3</v>
      </c>
      <c r="W45" s="139"/>
      <c r="X45" s="78">
        <f t="shared" si="13"/>
        <v>10100</v>
      </c>
      <c r="Y45" s="41">
        <f t="shared" si="7"/>
        <v>25220817.634509284</v>
      </c>
      <c r="Z45" s="41">
        <f t="shared" si="8"/>
        <v>383154.06485488999</v>
      </c>
      <c r="AA45" s="41">
        <f t="shared" si="9"/>
        <v>9291.7522828318233</v>
      </c>
      <c r="AB45" s="42">
        <f t="shared" si="10"/>
        <v>12297.548662412972</v>
      </c>
      <c r="AD45" s="40">
        <f t="shared" si="11"/>
        <v>25635661.000309419</v>
      </c>
      <c r="AE45" s="11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39"/>
      <c r="I46" s="158">
        <f>'[2]Szenario 1'!$F46</f>
        <v>7</v>
      </c>
      <c r="J46" s="159">
        <f>'[2]Szenario 2'!$F46</f>
        <v>16</v>
      </c>
      <c r="K46" s="160">
        <f>'[2]Szenario 3'!$F46</f>
        <v>25</v>
      </c>
      <c r="L46" s="139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1933.0865867999996</v>
      </c>
      <c r="Q46" s="139"/>
      <c r="R46" s="28">
        <f t="shared" si="2"/>
        <v>1</v>
      </c>
      <c r="S46" s="33">
        <f t="shared" si="3"/>
        <v>1</v>
      </c>
      <c r="T46" s="139"/>
      <c r="U46" s="39">
        <f t="shared" si="4"/>
        <v>0.11939137090650628</v>
      </c>
      <c r="V46" s="33">
        <f t="shared" si="5"/>
        <v>2.6666667042667602E-3</v>
      </c>
      <c r="W46" s="139"/>
      <c r="X46" s="78">
        <f t="shared" si="13"/>
        <v>10100</v>
      </c>
      <c r="Y46" s="41">
        <f t="shared" si="7"/>
        <v>25469362.9142326</v>
      </c>
      <c r="Z46" s="41">
        <f t="shared" si="8"/>
        <v>386922.10405018396</v>
      </c>
      <c r="AA46" s="41">
        <f t="shared" si="9"/>
        <v>8845.3607907619771</v>
      </c>
      <c r="AB46" s="42">
        <f t="shared" si="10"/>
        <v>12418.079608132253</v>
      </c>
      <c r="AD46" s="40">
        <f t="shared" si="11"/>
        <v>25887648.45868168</v>
      </c>
      <c r="AE46" s="11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39"/>
      <c r="I47" s="158">
        <f>'[2]Szenario 1'!$F47</f>
        <v>7</v>
      </c>
      <c r="J47" s="159">
        <f>'[2]Szenario 2'!$F47</f>
        <v>16</v>
      </c>
      <c r="K47" s="160">
        <f>'[2]Szenario 3'!$F47</f>
        <v>25</v>
      </c>
      <c r="L47" s="139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1951.7595080999997</v>
      </c>
      <c r="Q47" s="139"/>
      <c r="R47" s="28">
        <f t="shared" si="2"/>
        <v>1</v>
      </c>
      <c r="S47" s="33">
        <f t="shared" si="3"/>
        <v>1</v>
      </c>
      <c r="T47" s="139"/>
      <c r="U47" s="39">
        <f t="shared" si="4"/>
        <v>0.11939366536277833</v>
      </c>
      <c r="V47" s="33">
        <f t="shared" si="5"/>
        <v>2.6666667057407604E-3</v>
      </c>
      <c r="W47" s="139"/>
      <c r="X47" s="78">
        <f t="shared" si="13"/>
        <v>10100</v>
      </c>
      <c r="Y47" s="41">
        <f t="shared" si="7"/>
        <v>25717931.653176367</v>
      </c>
      <c r="Z47" s="41">
        <f t="shared" si="8"/>
        <v>390690.14324547793</v>
      </c>
      <c r="AA47" s="41">
        <f t="shared" si="9"/>
        <v>8388.4929523904648</v>
      </c>
      <c r="AB47" s="42">
        <f t="shared" si="10"/>
        <v>12538.610553851538</v>
      </c>
      <c r="AD47" s="40">
        <f t="shared" ref="AD47:AD54" si="14">SUM(X47:AB47)</f>
        <v>26139648.899928089</v>
      </c>
      <c r="AE47" s="11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39"/>
      <c r="I48" s="158">
        <f>'[2]Szenario 1'!$F48</f>
        <v>7</v>
      </c>
      <c r="J48" s="159">
        <f>'[2]Szenario 2'!$F48</f>
        <v>16</v>
      </c>
      <c r="K48" s="160">
        <f>'[2]Szenario 3'!$F48</f>
        <v>25</v>
      </c>
      <c r="L48" s="139"/>
      <c r="M48" s="23">
        <f>'[3]E-Auto'!$E46*(1/100)</f>
        <v>1</v>
      </c>
      <c r="O48" s="31">
        <f t="shared" si="0"/>
        <v>18876.11</v>
      </c>
      <c r="P48" s="35">
        <f t="shared" si="1"/>
        <v>1970.4324293999998</v>
      </c>
      <c r="Q48" s="139"/>
      <c r="R48" s="28">
        <f t="shared" si="2"/>
        <v>1</v>
      </c>
      <c r="S48" s="33">
        <f t="shared" si="3"/>
        <v>1</v>
      </c>
      <c r="T48" s="139"/>
      <c r="U48" s="39">
        <f t="shared" si="4"/>
        <v>0.11939602718766971</v>
      </c>
      <c r="V48" s="33">
        <f t="shared" si="5"/>
        <v>2.6666667072576793E-3</v>
      </c>
      <c r="W48" s="139"/>
      <c r="X48" s="78">
        <f t="shared" si="13"/>
        <v>10100</v>
      </c>
      <c r="Y48" s="41">
        <f t="shared" si="7"/>
        <v>25966524.54351389</v>
      </c>
      <c r="Z48" s="41">
        <f t="shared" si="8"/>
        <v>394458.18244077195</v>
      </c>
      <c r="AA48" s="41">
        <f t="shared" si="9"/>
        <v>8212.6179388</v>
      </c>
      <c r="AB48" s="42">
        <f t="shared" si="10"/>
        <v>12659.141499570824</v>
      </c>
      <c r="AD48" s="40">
        <f t="shared" si="14"/>
        <v>26391954.485393036</v>
      </c>
      <c r="AE48" s="118"/>
      <c r="AF48" s="83" t="s">
        <v>45</v>
      </c>
      <c r="AG48" s="84"/>
      <c r="AH48" s="85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39"/>
      <c r="I49" s="158">
        <f>'[2]Szenario 1'!$F49</f>
        <v>7</v>
      </c>
      <c r="J49" s="159">
        <f>'[2]Szenario 2'!$F49</f>
        <v>16</v>
      </c>
      <c r="K49" s="160">
        <f>'[2]Szenario 3'!$F49</f>
        <v>25</v>
      </c>
      <c r="L49" s="139"/>
      <c r="M49" s="23">
        <f>'[3]E-Auto'!$E47*(1/100)</f>
        <v>1</v>
      </c>
      <c r="O49" s="31">
        <f t="shared" si="0"/>
        <v>19056.455000000002</v>
      </c>
      <c r="P49" s="35">
        <f t="shared" si="1"/>
        <v>1989.1053507000001</v>
      </c>
      <c r="Q49" s="139"/>
      <c r="R49" s="28">
        <f t="shared" si="2"/>
        <v>1</v>
      </c>
      <c r="S49" s="33">
        <f t="shared" si="3"/>
        <v>1</v>
      </c>
      <c r="T49" s="139"/>
      <c r="U49" s="39">
        <f t="shared" si="4"/>
        <v>0.11939845768714505</v>
      </c>
      <c r="V49" s="33">
        <f t="shared" si="5"/>
        <v>2.666666708818342E-3</v>
      </c>
      <c r="W49" s="139"/>
      <c r="X49" s="78">
        <f t="shared" si="13"/>
        <v>10100</v>
      </c>
      <c r="Y49" s="41">
        <f t="shared" si="7"/>
        <v>26215142.290901721</v>
      </c>
      <c r="Z49" s="41">
        <f t="shared" si="8"/>
        <v>398226.22163606598</v>
      </c>
      <c r="AA49" s="41">
        <f t="shared" si="9"/>
        <v>8291.0824413999999</v>
      </c>
      <c r="AB49" s="42">
        <f t="shared" si="10"/>
        <v>12779.672445290109</v>
      </c>
      <c r="AD49" s="40">
        <f t="shared" si="14"/>
        <v>26644539.267424475</v>
      </c>
      <c r="AE49" s="11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39"/>
      <c r="I50" s="158">
        <f>'[2]Szenario 1'!$F50</f>
        <v>7</v>
      </c>
      <c r="J50" s="159">
        <f>'[2]Szenario 2'!$F50</f>
        <v>16</v>
      </c>
      <c r="K50" s="160">
        <f>'[2]Szenario 3'!$F50</f>
        <v>25</v>
      </c>
      <c r="L50" s="139"/>
      <c r="M50" s="23">
        <f>'[3]E-Auto'!$E48*(1/100)</f>
        <v>1</v>
      </c>
      <c r="O50" s="31">
        <f t="shared" si="0"/>
        <v>19236.8</v>
      </c>
      <c r="P50" s="35">
        <f t="shared" si="1"/>
        <v>2007.7782719999998</v>
      </c>
      <c r="Q50" s="139"/>
      <c r="R50" s="28">
        <f t="shared" si="2"/>
        <v>1</v>
      </c>
      <c r="S50" s="33">
        <f t="shared" si="3"/>
        <v>1</v>
      </c>
      <c r="T50" s="139"/>
      <c r="U50" s="39">
        <f t="shared" si="4"/>
        <v>0.1194009581797062</v>
      </c>
      <c r="V50" s="33">
        <f t="shared" si="5"/>
        <v>2.6666667104235818E-3</v>
      </c>
      <c r="W50" s="139"/>
      <c r="X50" s="78">
        <f t="shared" si="13"/>
        <v>10100</v>
      </c>
      <c r="Y50" s="41">
        <f t="shared" si="7"/>
        <v>26463785.614609763</v>
      </c>
      <c r="Z50" s="41">
        <f t="shared" si="8"/>
        <v>401994.26083135989</v>
      </c>
      <c r="AA50" s="41">
        <f t="shared" si="9"/>
        <v>8369.5469439999997</v>
      </c>
      <c r="AB50" s="42">
        <f t="shared" si="10"/>
        <v>12900.203391009391</v>
      </c>
      <c r="AD50" s="40">
        <f t="shared" si="14"/>
        <v>26897149.625776131</v>
      </c>
      <c r="AE50" s="11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39"/>
      <c r="I51" s="158">
        <f>'[2]Szenario 1'!$F51</f>
        <v>7</v>
      </c>
      <c r="J51" s="159">
        <f>'[2]Szenario 2'!$F51</f>
        <v>16</v>
      </c>
      <c r="K51" s="160">
        <f>'[2]Szenario 3'!$F51</f>
        <v>25</v>
      </c>
      <c r="L51" s="139"/>
      <c r="M51" s="23">
        <f>'[3]E-Auto'!$E49*(1/100)</f>
        <v>1</v>
      </c>
      <c r="O51" s="31">
        <f t="shared" si="0"/>
        <v>19417.145</v>
      </c>
      <c r="P51" s="35">
        <f t="shared" si="1"/>
        <v>2026.4511932999999</v>
      </c>
      <c r="Q51" s="139"/>
      <c r="R51" s="28">
        <f t="shared" si="2"/>
        <v>1</v>
      </c>
      <c r="S51" s="33">
        <f t="shared" si="3"/>
        <v>1</v>
      </c>
      <c r="T51" s="139"/>
      <c r="U51" s="39">
        <f t="shared" si="4"/>
        <v>0.11940352999639227</v>
      </c>
      <c r="V51" s="33">
        <f t="shared" si="5"/>
        <v>2.6666667120742401E-3</v>
      </c>
      <c r="W51" s="139"/>
      <c r="X51" s="78">
        <f t="shared" si="13"/>
        <v>10100</v>
      </c>
      <c r="Y51" s="41">
        <f t="shared" si="7"/>
        <v>26712455.247651286</v>
      </c>
      <c r="Z51" s="41">
        <f t="shared" si="8"/>
        <v>405762.30002665397</v>
      </c>
      <c r="AA51" s="41">
        <f t="shared" si="9"/>
        <v>8448.0114466000014</v>
      </c>
      <c r="AB51" s="42">
        <f t="shared" si="10"/>
        <v>13020.734336728678</v>
      </c>
      <c r="AD51" s="40">
        <f t="shared" si="14"/>
        <v>27149786.293461271</v>
      </c>
      <c r="AE51" s="11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39"/>
      <c r="I52" s="158">
        <f>'[2]Szenario 1'!$F52</f>
        <v>7</v>
      </c>
      <c r="J52" s="159">
        <f>'[2]Szenario 2'!$F52</f>
        <v>16</v>
      </c>
      <c r="K52" s="160">
        <f>'[2]Szenario 3'!$F52</f>
        <v>25</v>
      </c>
      <c r="L52" s="139"/>
      <c r="M52" s="23">
        <f>'[3]E-Auto'!$E50*(1/100)</f>
        <v>1</v>
      </c>
      <c r="O52" s="31">
        <f t="shared" si="0"/>
        <v>19597.489999999998</v>
      </c>
      <c r="P52" s="35">
        <f t="shared" si="1"/>
        <v>2045.1241145999998</v>
      </c>
      <c r="Q52" s="139"/>
      <c r="R52" s="28">
        <f t="shared" si="2"/>
        <v>1</v>
      </c>
      <c r="S52" s="33">
        <f t="shared" si="3"/>
        <v>1</v>
      </c>
      <c r="T52" s="139"/>
      <c r="U52" s="39">
        <f t="shared" si="4"/>
        <v>0.11940617448077966</v>
      </c>
      <c r="V52" s="33">
        <f t="shared" si="5"/>
        <v>2.666666713771164E-3</v>
      </c>
      <c r="W52" s="139"/>
      <c r="X52" s="78">
        <f t="shared" si="13"/>
        <v>10100</v>
      </c>
      <c r="Y52" s="41">
        <f t="shared" si="7"/>
        <v>26961151.936913013</v>
      </c>
      <c r="Z52" s="41">
        <f t="shared" si="8"/>
        <v>409530.33922194794</v>
      </c>
      <c r="AA52" s="41">
        <f t="shared" si="9"/>
        <v>8526.4759491999994</v>
      </c>
      <c r="AB52" s="42">
        <f t="shared" si="10"/>
        <v>13141.265282447961</v>
      </c>
      <c r="AD52" s="40">
        <f t="shared" si="14"/>
        <v>27402450.01736661</v>
      </c>
      <c r="AE52" s="118"/>
      <c r="AF52" s="83" t="s">
        <v>46</v>
      </c>
      <c r="AG52" s="84"/>
      <c r="AH52" s="85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39"/>
      <c r="I53" s="158">
        <f>'[2]Szenario 1'!$F53</f>
        <v>7</v>
      </c>
      <c r="J53" s="159">
        <f>'[2]Szenario 2'!$F53</f>
        <v>16</v>
      </c>
      <c r="K53" s="160">
        <f>'[2]Szenario 3'!$F53</f>
        <v>25</v>
      </c>
      <c r="L53" s="139"/>
      <c r="M53" s="23">
        <f>'[3]E-Auto'!$E51*(1/100)</f>
        <v>1</v>
      </c>
      <c r="O53" s="31">
        <f t="shared" si="0"/>
        <v>19777.834999999999</v>
      </c>
      <c r="P53" s="35">
        <f t="shared" si="1"/>
        <v>2063.7970359000001</v>
      </c>
      <c r="Q53" s="139"/>
      <c r="R53" s="28">
        <f t="shared" si="2"/>
        <v>1</v>
      </c>
      <c r="S53" s="33">
        <f t="shared" si="3"/>
        <v>1</v>
      </c>
      <c r="T53" s="139"/>
      <c r="U53" s="39">
        <f t="shared" si="4"/>
        <v>0.119408892988982</v>
      </c>
      <c r="V53" s="33">
        <f t="shared" si="5"/>
        <v>2.666666715515212E-3</v>
      </c>
      <c r="W53" s="139"/>
      <c r="X53" s="78">
        <f t="shared" si="13"/>
        <v>10100</v>
      </c>
      <c r="Y53" s="41">
        <f t="shared" si="7"/>
        <v>27209876.443285208</v>
      </c>
      <c r="Z53" s="41">
        <f t="shared" si="8"/>
        <v>413298.37841724191</v>
      </c>
      <c r="AA53" s="41">
        <f t="shared" si="9"/>
        <v>8604.9404517999992</v>
      </c>
      <c r="AB53" s="42">
        <f t="shared" si="10"/>
        <v>13261.796228167246</v>
      </c>
      <c r="AD53" s="40">
        <f t="shared" si="14"/>
        <v>27655141.558382418</v>
      </c>
      <c r="AE53" s="11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39"/>
      <c r="I54" s="158">
        <f>'[2]Szenario 1'!$F54</f>
        <v>7</v>
      </c>
      <c r="J54" s="159">
        <f>'[2]Szenario 2'!$F54</f>
        <v>16</v>
      </c>
      <c r="K54" s="160">
        <f>'[2]Szenario 3'!$F54</f>
        <v>25</v>
      </c>
      <c r="L54" s="139"/>
      <c r="M54" s="23">
        <f>'[3]E-Auto'!$E52*(1/100)</f>
        <v>1</v>
      </c>
      <c r="O54" s="31">
        <f t="shared" si="0"/>
        <v>19958.18</v>
      </c>
      <c r="P54" s="35">
        <f t="shared" si="1"/>
        <v>2082.4699572</v>
      </c>
      <c r="Q54" s="140"/>
      <c r="R54" s="28">
        <f t="shared" si="2"/>
        <v>1</v>
      </c>
      <c r="S54" s="33">
        <f t="shared" si="3"/>
        <v>1</v>
      </c>
      <c r="T54" s="140"/>
      <c r="U54" s="39">
        <f t="shared" si="4"/>
        <v>0.1194116868896502</v>
      </c>
      <c r="V54" s="33">
        <f t="shared" si="5"/>
        <v>2.6666667173072473E-3</v>
      </c>
      <c r="W54" s="140"/>
      <c r="X54" s="78">
        <f t="shared" si="13"/>
        <v>10100</v>
      </c>
      <c r="Y54" s="41">
        <f t="shared" si="7"/>
        <v>27458629.541791685</v>
      </c>
      <c r="Z54" s="41">
        <f t="shared" si="8"/>
        <v>417066.41761253594</v>
      </c>
      <c r="AA54" s="41">
        <f t="shared" si="9"/>
        <v>8683.4049544000009</v>
      </c>
      <c r="AB54" s="42">
        <f t="shared" si="10"/>
        <v>13382.327173886531</v>
      </c>
      <c r="AD54" s="40">
        <f t="shared" si="14"/>
        <v>27907861.691532508</v>
      </c>
      <c r="AE54" s="11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1024298289.9103202</v>
      </c>
      <c r="AE55" s="11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6" t="s">
        <v>22</v>
      </c>
      <c r="V56" s="87"/>
      <c r="X56" s="9">
        <f>SUM(X9:X54)</f>
        <v>1933350</v>
      </c>
      <c r="Y56" s="65">
        <f>SUM(Y9:Y54)</f>
        <v>1005963213.6825657</v>
      </c>
      <c r="Z56" s="66">
        <f>SUM(Z9:Z54)</f>
        <v>15285134.643047366</v>
      </c>
      <c r="AA56" s="66">
        <f>SUM(AA9:AA54)</f>
        <v>625754.06352770538</v>
      </c>
      <c r="AB56" s="71">
        <f>SUM(AB9:AB54)</f>
        <v>490837.52117932099</v>
      </c>
      <c r="AD56" s="67">
        <f>X56+Y56+Z56+AA56+AB56</f>
        <v>1024298289.91032</v>
      </c>
      <c r="AF56" s="88"/>
      <c r="AG56" s="89"/>
    </row>
    <row r="57" spans="1:34" ht="15" thickBot="1" x14ac:dyDescent="0.35">
      <c r="AF57" s="90"/>
      <c r="AG57" s="91"/>
    </row>
    <row r="58" spans="1:34" x14ac:dyDescent="0.3">
      <c r="AE58" s="25"/>
      <c r="AF58" s="88"/>
      <c r="AG58" s="89"/>
      <c r="AH58" s="43"/>
    </row>
    <row r="59" spans="1:34" ht="15" thickBot="1" x14ac:dyDescent="0.35">
      <c r="AF59" s="90"/>
      <c r="AG59" s="91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C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139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38"/>
      <c r="L1" s="138"/>
      <c r="N1" s="138"/>
      <c r="Q1" s="138"/>
      <c r="R1" s="78"/>
      <c r="S1" s="78"/>
      <c r="T1" s="138"/>
      <c r="U1" s="78"/>
      <c r="V1" s="78"/>
      <c r="W1" s="138"/>
      <c r="AE1" s="118"/>
    </row>
    <row r="2" spans="1:36" ht="14.4" customHeight="1" thickBot="1" x14ac:dyDescent="0.35">
      <c r="B2" s="119" t="s">
        <v>0</v>
      </c>
      <c r="C2" s="120"/>
      <c r="D2" s="121"/>
      <c r="F2" s="118"/>
      <c r="G2" s="118"/>
      <c r="H2" s="139"/>
      <c r="K2" s="2"/>
      <c r="L2" s="139"/>
      <c r="O2" s="86" t="s">
        <v>55</v>
      </c>
      <c r="P2" s="87"/>
      <c r="Q2" s="139"/>
      <c r="R2" s="78"/>
      <c r="S2" s="78"/>
      <c r="T2" s="139"/>
      <c r="U2" s="78"/>
      <c r="V2" s="78"/>
      <c r="W2" s="139"/>
      <c r="Y2" s="142" t="s">
        <v>88</v>
      </c>
      <c r="Z2" s="143"/>
      <c r="AA2" s="144"/>
      <c r="AB2" s="8"/>
      <c r="AC2" s="8"/>
      <c r="AE2" s="118"/>
    </row>
    <row r="3" spans="1:36" ht="14.4" customHeight="1" thickBot="1" x14ac:dyDescent="0.35">
      <c r="B3" s="122"/>
      <c r="C3" s="123"/>
      <c r="D3" s="124"/>
      <c r="F3" s="118"/>
      <c r="G3" s="118"/>
      <c r="H3" s="139"/>
      <c r="K3" s="2"/>
      <c r="L3" s="139"/>
      <c r="O3" s="151" t="s">
        <v>87</v>
      </c>
      <c r="P3" s="152"/>
      <c r="Q3" s="139"/>
      <c r="R3" s="78"/>
      <c r="S3" s="78"/>
      <c r="T3" s="139"/>
      <c r="U3" s="78"/>
      <c r="V3" s="78"/>
      <c r="W3" s="139"/>
      <c r="Y3" s="145"/>
      <c r="Z3" s="146"/>
      <c r="AA3" s="147"/>
      <c r="AB3" s="8"/>
      <c r="AC3" s="8"/>
      <c r="AE3" s="118"/>
      <c r="AF3" s="96" t="s">
        <v>58</v>
      </c>
      <c r="AG3" s="97"/>
      <c r="AH3" s="98"/>
    </row>
    <row r="4" spans="1:36" ht="14.4" customHeight="1" thickBot="1" x14ac:dyDescent="0.35">
      <c r="H4" s="139"/>
      <c r="K4" s="2"/>
      <c r="L4" s="139"/>
      <c r="O4" s="153"/>
      <c r="P4" s="154"/>
      <c r="Q4" s="139"/>
      <c r="R4" s="78"/>
      <c r="S4" s="78"/>
      <c r="T4" s="139"/>
      <c r="U4" s="78"/>
      <c r="V4" s="78"/>
      <c r="W4" s="139"/>
      <c r="Y4" s="148"/>
      <c r="Z4" s="149"/>
      <c r="AA4" s="150"/>
      <c r="AB4" s="8"/>
      <c r="AC4" s="8"/>
      <c r="AE4" s="118"/>
      <c r="AF4" s="99"/>
      <c r="AG4" s="100"/>
      <c r="AH4" s="101"/>
    </row>
    <row r="5" spans="1:36" ht="14.4" customHeight="1" thickBot="1" x14ac:dyDescent="0.35">
      <c r="D5" s="102" t="s">
        <v>2</v>
      </c>
      <c r="E5" s="103"/>
      <c r="H5" s="139"/>
      <c r="I5" s="102" t="s">
        <v>7</v>
      </c>
      <c r="J5" s="106"/>
      <c r="K5" s="103"/>
      <c r="L5" s="139"/>
      <c r="M5" s="106" t="s">
        <v>3</v>
      </c>
      <c r="O5" s="108"/>
      <c r="P5" s="109"/>
      <c r="Q5" s="139"/>
      <c r="R5" s="106" t="s">
        <v>20</v>
      </c>
      <c r="S5" s="103"/>
      <c r="T5" s="139"/>
      <c r="U5" s="102" t="s">
        <v>29</v>
      </c>
      <c r="V5" s="103"/>
      <c r="W5" s="139"/>
      <c r="AE5" s="118"/>
    </row>
    <row r="6" spans="1:36" ht="14.4" customHeight="1" thickBot="1" x14ac:dyDescent="0.35">
      <c r="D6" s="104"/>
      <c r="E6" s="105"/>
      <c r="H6" s="139"/>
      <c r="I6" s="104"/>
      <c r="J6" s="107"/>
      <c r="K6" s="105"/>
      <c r="L6" s="139"/>
      <c r="M6" s="107"/>
      <c r="O6" s="110"/>
      <c r="P6" s="111"/>
      <c r="Q6" s="139"/>
      <c r="R6" s="107"/>
      <c r="S6" s="105"/>
      <c r="T6" s="139"/>
      <c r="U6" s="104"/>
      <c r="V6" s="105"/>
      <c r="W6" s="139"/>
      <c r="AE6" s="118"/>
      <c r="AF6" s="61" t="s">
        <v>30</v>
      </c>
      <c r="AG6" s="45"/>
      <c r="AH6" s="45"/>
      <c r="AI6" s="45"/>
      <c r="AJ6" s="58"/>
    </row>
    <row r="7" spans="1:36" ht="15" customHeight="1" thickBot="1" x14ac:dyDescent="0.35">
      <c r="B7" s="141" t="s">
        <v>5</v>
      </c>
      <c r="C7" s="141"/>
      <c r="D7" s="114" t="s">
        <v>4</v>
      </c>
      <c r="E7" s="114"/>
      <c r="F7" s="115" t="s">
        <v>6</v>
      </c>
      <c r="G7" s="115"/>
      <c r="H7" s="139"/>
      <c r="I7" s="69" t="s">
        <v>70</v>
      </c>
      <c r="J7" s="14" t="s">
        <v>69</v>
      </c>
      <c r="K7" s="20" t="s">
        <v>68</v>
      </c>
      <c r="L7" s="139"/>
      <c r="M7" s="1" t="s">
        <v>8</v>
      </c>
      <c r="O7" s="112"/>
      <c r="P7" s="113"/>
      <c r="Q7" s="139"/>
      <c r="R7" s="78"/>
      <c r="S7" s="78"/>
      <c r="T7" s="139"/>
      <c r="U7" s="78"/>
      <c r="V7" s="78"/>
      <c r="W7" s="139"/>
      <c r="X7" s="3" t="s">
        <v>9</v>
      </c>
      <c r="Y7" s="79" t="s">
        <v>10</v>
      </c>
      <c r="Z7" s="3" t="s">
        <v>11</v>
      </c>
      <c r="AA7" s="3" t="s">
        <v>12</v>
      </c>
      <c r="AB7" s="3" t="s">
        <v>13</v>
      </c>
      <c r="AD7" s="116" t="s">
        <v>56</v>
      </c>
      <c r="AE7" s="118"/>
      <c r="AF7" s="64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139"/>
      <c r="I8" s="70"/>
      <c r="J8" s="7"/>
      <c r="K8" s="18"/>
      <c r="L8" s="139"/>
      <c r="M8" s="21"/>
      <c r="O8" s="30"/>
      <c r="P8" s="34"/>
      <c r="Q8" s="139"/>
      <c r="R8" s="80"/>
      <c r="S8" s="79"/>
      <c r="T8" s="139"/>
      <c r="U8" s="80"/>
      <c r="V8" s="79"/>
      <c r="W8" s="139"/>
      <c r="X8" s="37"/>
      <c r="Y8" s="10"/>
      <c r="Z8" s="36"/>
      <c r="AA8" s="36"/>
      <c r="AB8" s="36"/>
      <c r="AD8" s="117"/>
      <c r="AE8" s="118"/>
      <c r="AF8" s="59" t="s">
        <v>14</v>
      </c>
      <c r="AG8" s="26">
        <v>4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8">
        <f>'[1]Szenario 3'!$K9</f>
        <v>1226.1884987000001</v>
      </c>
      <c r="H9" s="139"/>
      <c r="I9" s="155">
        <f>'[2]Szenario 1'!$F9</f>
        <v>7</v>
      </c>
      <c r="J9" s="156">
        <f>'[2]Szenario 2'!$F9</f>
        <v>16</v>
      </c>
      <c r="K9" s="157">
        <f>'[2]Szenario 3'!$F9</f>
        <v>25</v>
      </c>
      <c r="L9" s="139"/>
      <c r="M9" s="22">
        <f>'[3]E-Auto'!$E7*(1/100)</f>
        <v>1.6900000000000001E-3</v>
      </c>
      <c r="O9" s="31">
        <f>F9</f>
        <v>11842.655000000001</v>
      </c>
      <c r="P9" s="35">
        <f>G9+(K9)</f>
        <v>1251.1884987000001</v>
      </c>
      <c r="Q9" s="139"/>
      <c r="R9" s="28">
        <f>IF(O9&lt;$AG$18,1,2)</f>
        <v>1</v>
      </c>
      <c r="S9" s="33">
        <f>IF(P9&lt;$AG$10,1,2)</f>
        <v>1</v>
      </c>
      <c r="T9" s="139"/>
      <c r="U9" s="39">
        <f>($AI$15/$AG$20)*(1+0.15*(O9/$AG$18)^4)+$AH$33</f>
        <v>0.11934304673354408</v>
      </c>
      <c r="V9" s="33">
        <f>($AI$7/$AG$12)*(1+0.15*(P9/$AG$10)^4)+$AH$32</f>
        <v>2.6666666732656145E-3</v>
      </c>
      <c r="W9" s="139"/>
      <c r="X9" s="78">
        <f>($AG$7*$AG$8*S9*$AG$24+$AG$15*$AG$16*R9*$AG$24)</f>
        <v>3600</v>
      </c>
      <c r="Y9" s="41">
        <f>(O9*U9*$AG$30+P9*V9*$AG$29)*365</f>
        <v>16284168.232212611</v>
      </c>
      <c r="Z9" s="41">
        <f>(O9*$AI$15*$AG$37+P9*$AI$7*$AG$36)*365</f>
        <v>247544.07382430602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7982.9422808044446</v>
      </c>
      <c r="AD9" s="40">
        <f>SUM(X9:AB9)</f>
        <v>16560357.879110927</v>
      </c>
      <c r="AE9" s="118"/>
      <c r="AF9" s="92" t="s">
        <v>15</v>
      </c>
      <c r="AG9" s="15"/>
      <c r="AH9" s="95"/>
      <c r="AI9" s="72" t="s">
        <v>59</v>
      </c>
      <c r="AJ9" s="73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8">
        <f>'[1]Szenario 3'!$K10</f>
        <v>1244.86142</v>
      </c>
      <c r="H10" s="139"/>
      <c r="I10" s="158">
        <f>'[2]Szenario 1'!$F10</f>
        <v>7</v>
      </c>
      <c r="J10" s="159">
        <f>'[2]Szenario 2'!$F10</f>
        <v>16</v>
      </c>
      <c r="K10" s="160">
        <f>'[2]Szenario 3'!$F10</f>
        <v>25</v>
      </c>
      <c r="L10" s="139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G10+(K10)</f>
        <v>1269.86142</v>
      </c>
      <c r="Q10" s="139"/>
      <c r="R10" s="28">
        <f t="shared" ref="R10:R54" si="2">IF(O10&lt;$AG$18,1,2)</f>
        <v>1</v>
      </c>
      <c r="S10" s="33">
        <f t="shared" ref="S10:S54" si="3">IF(P10&lt;$AG$10,1,2)</f>
        <v>1</v>
      </c>
      <c r="T10" s="139"/>
      <c r="U10" s="39">
        <f t="shared" ref="U10:U54" si="4">($AI$15/$AG$20)*(1+0.15*(O10/$AG$18)^4)+$AH$33</f>
        <v>0.1193436520659952</v>
      </c>
      <c r="V10" s="33">
        <f t="shared" ref="V10:V54" si="5">($AI$7/$AG$12)*(1+0.15*(P10/$AG$10)^4)+$AH$32</f>
        <v>2.6666666736684555E-3</v>
      </c>
      <c r="W10" s="139"/>
      <c r="X10" s="78">
        <f t="shared" ref="X10:X12" si="6">($AG$7*$AG$8*S10*$AG$24+$AG$15*$AG$16*R10*$AG$24)</f>
        <v>3600</v>
      </c>
      <c r="Y10" s="41">
        <f t="shared" ref="Y10:Y54" si="7">(O10*U10*$AG$30+P10*V10*$AG$29)*365</f>
        <v>16532226.920482276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16812556.738399025</v>
      </c>
      <c r="AE10" s="118"/>
      <c r="AF10" s="93"/>
      <c r="AG10" s="16">
        <v>110400</v>
      </c>
      <c r="AH10" s="95"/>
      <c r="AI10" s="72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8">
        <f>'[1]Szenario 3'!$K11</f>
        <v>1263.5343412999998</v>
      </c>
      <c r="H11" s="139"/>
      <c r="I11" s="158">
        <f>'[2]Szenario 1'!$F11</f>
        <v>7</v>
      </c>
      <c r="J11" s="159">
        <f>'[2]Szenario 2'!$F11</f>
        <v>16</v>
      </c>
      <c r="K11" s="160">
        <f>'[2]Szenario 3'!$F11</f>
        <v>25</v>
      </c>
      <c r="L11" s="139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1288.5343412999998</v>
      </c>
      <c r="Q11" s="139"/>
      <c r="R11" s="28">
        <f t="shared" si="2"/>
        <v>1</v>
      </c>
      <c r="S11" s="33">
        <f t="shared" si="3"/>
        <v>1</v>
      </c>
      <c r="T11" s="139"/>
      <c r="U11" s="39">
        <f t="shared" si="4"/>
        <v>0.11934428526006929</v>
      </c>
      <c r="V11" s="33">
        <f t="shared" si="5"/>
        <v>2.6666666740894655E-3</v>
      </c>
      <c r="W11" s="139"/>
      <c r="X11" s="78">
        <f t="shared" si="6"/>
        <v>3600</v>
      </c>
      <c r="Y11" s="41">
        <f t="shared" si="7"/>
        <v>16780292.03236939</v>
      </c>
      <c r="Z11" s="41">
        <f t="shared" si="8"/>
        <v>255080.15221489398</v>
      </c>
      <c r="AA11" s="41">
        <f t="shared" si="9"/>
        <v>17563.987289385459</v>
      </c>
      <c r="AB11" s="42">
        <f t="shared" si="10"/>
        <v>8224.0041722430105</v>
      </c>
      <c r="AD11" s="40">
        <f t="shared" si="11"/>
        <v>17064760.17604591</v>
      </c>
      <c r="AE11" s="118"/>
      <c r="AF11" s="94"/>
      <c r="AG11" s="15"/>
      <c r="AH11" s="95"/>
      <c r="AI11" s="72" t="s">
        <v>60</v>
      </c>
      <c r="AJ11" s="73">
        <v>65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8">
        <f>'[1]Szenario 3'!$K12</f>
        <v>1282.2072625999999</v>
      </c>
      <c r="H12" s="139"/>
      <c r="I12" s="158">
        <f>'[2]Szenario 1'!$F12</f>
        <v>7</v>
      </c>
      <c r="J12" s="159">
        <f>'[2]Szenario 2'!$F12</f>
        <v>16</v>
      </c>
      <c r="K12" s="160">
        <f>'[2]Szenario 3'!$F12</f>
        <v>25</v>
      </c>
      <c r="L12" s="139"/>
      <c r="M12" s="23">
        <f>'[3]E-Auto'!$E10*(1/100)</f>
        <v>4.1700000000000001E-3</v>
      </c>
      <c r="O12" s="31">
        <f>F12</f>
        <v>12383.69</v>
      </c>
      <c r="P12" s="35">
        <f t="shared" si="1"/>
        <v>1307.2072625999999</v>
      </c>
      <c r="Q12" s="139"/>
      <c r="R12" s="28">
        <f t="shared" si="2"/>
        <v>1</v>
      </c>
      <c r="S12" s="33">
        <f t="shared" si="3"/>
        <v>1</v>
      </c>
      <c r="T12" s="139"/>
      <c r="U12" s="39">
        <f t="shared" si="4"/>
        <v>0.11934494715785231</v>
      </c>
      <c r="V12" s="33">
        <f t="shared" si="5"/>
        <v>2.6666666745291819E-3</v>
      </c>
      <c r="W12" s="139"/>
      <c r="X12" s="78">
        <f t="shared" si="6"/>
        <v>3600</v>
      </c>
      <c r="Y12" s="41">
        <f t="shared" si="7"/>
        <v>17028363.861272193</v>
      </c>
      <c r="Z12" s="41">
        <f t="shared" si="8"/>
        <v>258848.19141018804</v>
      </c>
      <c r="AA12" s="41">
        <f t="shared" si="9"/>
        <v>17811.203027993986</v>
      </c>
      <c r="AB12" s="42">
        <f t="shared" si="10"/>
        <v>8344.5351179622958</v>
      </c>
      <c r="AD12" s="40">
        <f t="shared" si="11"/>
        <v>17316967.790828336</v>
      </c>
      <c r="AE12" s="118"/>
      <c r="AF12" s="63" t="s">
        <v>32</v>
      </c>
      <c r="AG12" s="57">
        <v>30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8">
        <f>'[1]Szenario 3'!$K13</f>
        <v>1300.8801838999998</v>
      </c>
      <c r="H13" s="139"/>
      <c r="I13" s="158">
        <f>'[2]Szenario 1'!$F13</f>
        <v>7</v>
      </c>
      <c r="J13" s="159">
        <f>'[2]Szenario 2'!$F13</f>
        <v>16</v>
      </c>
      <c r="K13" s="160">
        <f>'[2]Szenario 3'!$F13</f>
        <v>25</v>
      </c>
      <c r="L13" s="139"/>
      <c r="M13" s="23">
        <f>'[3]E-Auto'!$E11*(1/100)</f>
        <v>6.2100000000000002E-3</v>
      </c>
      <c r="O13" s="31">
        <f t="shared" si="0"/>
        <v>12564.035</v>
      </c>
      <c r="P13" s="35">
        <f t="shared" si="1"/>
        <v>1325.8801838999998</v>
      </c>
      <c r="Q13" s="139"/>
      <c r="R13" s="28">
        <f t="shared" si="2"/>
        <v>1</v>
      </c>
      <c r="S13" s="33">
        <f t="shared" si="3"/>
        <v>1</v>
      </c>
      <c r="T13" s="139"/>
      <c r="U13" s="39">
        <f t="shared" si="4"/>
        <v>0.11934563861396749</v>
      </c>
      <c r="V13" s="33">
        <f t="shared" si="5"/>
        <v>2.6666666749881511E-3</v>
      </c>
      <c r="W13" s="139"/>
      <c r="X13" s="78">
        <f>($AG$7*$AG$8*S13*$AG$24+$AG$15*$AG$16*R13*$AG$24)</f>
        <v>3600</v>
      </c>
      <c r="Y13" s="41">
        <f t="shared" si="7"/>
        <v>17276442.709389891</v>
      </c>
      <c r="Z13" s="41">
        <f t="shared" si="8"/>
        <v>262616.23060548201</v>
      </c>
      <c r="AA13" s="41">
        <f t="shared" si="9"/>
        <v>18044.76918178561</v>
      </c>
      <c r="AB13" s="42">
        <f t="shared" si="10"/>
        <v>8465.066063681581</v>
      </c>
      <c r="AD13" s="40">
        <f t="shared" si="11"/>
        <v>17569168.775240839</v>
      </c>
      <c r="AE13" s="118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8">
        <f>'[1]Szenario 3'!$K14</f>
        <v>1319.5531051999999</v>
      </c>
      <c r="H14" s="139"/>
      <c r="I14" s="158">
        <f>'[2]Szenario 1'!$F14</f>
        <v>7</v>
      </c>
      <c r="J14" s="159">
        <f>'[2]Szenario 2'!$F14</f>
        <v>16</v>
      </c>
      <c r="K14" s="160">
        <f>'[2]Szenario 3'!$F14</f>
        <v>25</v>
      </c>
      <c r="L14" s="139"/>
      <c r="M14" s="23">
        <f>'[3]E-Auto'!$E12*(1/100)</f>
        <v>3.5041935483870967E-2</v>
      </c>
      <c r="O14" s="31">
        <f t="shared" si="0"/>
        <v>12744.38</v>
      </c>
      <c r="P14" s="35">
        <f t="shared" si="1"/>
        <v>1344.5531051999999</v>
      </c>
      <c r="Q14" s="139"/>
      <c r="R14" s="28">
        <f t="shared" si="2"/>
        <v>1</v>
      </c>
      <c r="S14" s="33">
        <f t="shared" si="3"/>
        <v>1</v>
      </c>
      <c r="T14" s="139"/>
      <c r="U14" s="39">
        <f t="shared" si="4"/>
        <v>0.11934636049557536</v>
      </c>
      <c r="V14" s="33">
        <f t="shared" si="5"/>
        <v>2.6666666754669274E-3</v>
      </c>
      <c r="W14" s="139"/>
      <c r="X14" s="78">
        <f>($AG$7*$AG$8*S14*$AG$24+$AG$15*$AG$16*R14*$AG$24)+AG26</f>
        <v>1511350</v>
      </c>
      <c r="Y14" s="41">
        <f t="shared" si="7"/>
        <v>17524528.887852736</v>
      </c>
      <c r="Z14" s="41">
        <f t="shared" si="8"/>
        <v>266384.26980077598</v>
      </c>
      <c r="AA14" s="41">
        <f t="shared" si="9"/>
        <v>17933.620771369177</v>
      </c>
      <c r="AB14" s="42">
        <f t="shared" si="10"/>
        <v>8585.5970094008662</v>
      </c>
      <c r="AD14" s="40">
        <f t="shared" si="11"/>
        <v>19328782.375434283</v>
      </c>
      <c r="AE14" s="118"/>
      <c r="AF14" s="61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8">
        <f>'[1]Szenario 3'!$K15</f>
        <v>1338.2260265</v>
      </c>
      <c r="H15" s="139"/>
      <c r="I15" s="158">
        <f>'[2]Szenario 1'!$F15</f>
        <v>7</v>
      </c>
      <c r="J15" s="159">
        <f>'[2]Szenario 2'!$F15</f>
        <v>16</v>
      </c>
      <c r="K15" s="160">
        <f>'[2]Szenario 3'!$F15</f>
        <v>25</v>
      </c>
      <c r="L15" s="139"/>
      <c r="M15" s="23">
        <f>'[3]E-Auto'!$E13*(1/100)</f>
        <v>6.3873870967741941E-2</v>
      </c>
      <c r="O15" s="31">
        <f t="shared" si="0"/>
        <v>12924.725</v>
      </c>
      <c r="P15" s="35">
        <f t="shared" si="1"/>
        <v>1363.2260265</v>
      </c>
      <c r="Q15" s="139"/>
      <c r="R15" s="28">
        <f t="shared" si="2"/>
        <v>1</v>
      </c>
      <c r="S15" s="33">
        <f t="shared" si="3"/>
        <v>1</v>
      </c>
      <c r="T15" s="139"/>
      <c r="U15" s="39">
        <f t="shared" si="4"/>
        <v>0.11934711368237363</v>
      </c>
      <c r="V15" s="33">
        <f t="shared" si="5"/>
        <v>2.6666666759660716E-3</v>
      </c>
      <c r="W15" s="139"/>
      <c r="X15" s="78">
        <f>($AJ$11*$AG$8*S15*$AG$25+$AJ$9*$AG$8*S15*$AG$24+$AG$15*$AG$16*R15*$AG$24)</f>
        <v>10100</v>
      </c>
      <c r="Y15" s="41">
        <f t="shared" si="7"/>
        <v>17772622.716852073</v>
      </c>
      <c r="Z15" s="41">
        <f t="shared" si="8"/>
        <v>270152.30899607</v>
      </c>
      <c r="AA15" s="41">
        <f t="shared" si="9"/>
        <v>17811.996014651068</v>
      </c>
      <c r="AB15" s="42">
        <f t="shared" si="10"/>
        <v>8706.1279551201496</v>
      </c>
      <c r="AD15" s="40">
        <f t="shared" si="11"/>
        <v>18079393.149817914</v>
      </c>
      <c r="AE15" s="118"/>
      <c r="AF15" s="62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8">
        <f>'[1]Szenario 3'!$K16</f>
        <v>1356.8989477999999</v>
      </c>
      <c r="H16" s="139"/>
      <c r="I16" s="158">
        <f>'[2]Szenario 1'!$F16</f>
        <v>7</v>
      </c>
      <c r="J16" s="159">
        <f>'[2]Szenario 2'!$F16</f>
        <v>16</v>
      </c>
      <c r="K16" s="160">
        <f>'[2]Szenario 3'!$F16</f>
        <v>25</v>
      </c>
      <c r="L16" s="139"/>
      <c r="M16" s="23">
        <f>'[3]E-Auto'!$E14*(1/100)</f>
        <v>9.2705806451612929E-2</v>
      </c>
      <c r="O16" s="31">
        <f t="shared" si="0"/>
        <v>13105.07</v>
      </c>
      <c r="P16" s="35">
        <f t="shared" si="1"/>
        <v>1381.8989477999999</v>
      </c>
      <c r="Q16" s="139"/>
      <c r="R16" s="28">
        <f t="shared" si="2"/>
        <v>1</v>
      </c>
      <c r="S16" s="33">
        <f t="shared" si="3"/>
        <v>1</v>
      </c>
      <c r="T16" s="139"/>
      <c r="U16" s="39">
        <f t="shared" si="4"/>
        <v>0.11934789906659735</v>
      </c>
      <c r="V16" s="33">
        <f t="shared" si="5"/>
        <v>2.6666666764861547E-3</v>
      </c>
      <c r="W16" s="139"/>
      <c r="X16" s="78">
        <f t="shared" ref="X16:X54" si="13">($AJ$11*$AG$8*S16*$AG$25+$AJ$9*$AG$8*S16*$AG$24+$AG$15*$AG$16*R16*$AG$24)</f>
        <v>10100</v>
      </c>
      <c r="Y16" s="41">
        <f t="shared" si="7"/>
        <v>18020724.5257704</v>
      </c>
      <c r="Z16" s="41">
        <f t="shared" si="8"/>
        <v>273920.34819136403</v>
      </c>
      <c r="AA16" s="41">
        <f t="shared" si="9"/>
        <v>17679.894911631298</v>
      </c>
      <c r="AB16" s="42">
        <f t="shared" si="10"/>
        <v>8826.6589008394349</v>
      </c>
      <c r="AD16" s="40">
        <f t="shared" si="11"/>
        <v>18331251.427774236</v>
      </c>
      <c r="AE16" s="118"/>
      <c r="AF16" s="59" t="s">
        <v>17</v>
      </c>
      <c r="AG16" s="26">
        <v>5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8">
        <f>'[1]Szenario 3'!$K17</f>
        <v>1375.5718691</v>
      </c>
      <c r="H17" s="139"/>
      <c r="I17" s="158">
        <f>'[2]Szenario 1'!$F17</f>
        <v>7</v>
      </c>
      <c r="J17" s="159">
        <f>'[2]Szenario 2'!$F17</f>
        <v>16</v>
      </c>
      <c r="K17" s="160">
        <f>'[2]Szenario 3'!$F17</f>
        <v>25</v>
      </c>
      <c r="L17" s="139"/>
      <c r="M17" s="23">
        <f>'[3]E-Auto'!$E15*(1/100)</f>
        <v>0.1215377419354839</v>
      </c>
      <c r="O17" s="31">
        <f>F17</f>
        <v>13285.415000000001</v>
      </c>
      <c r="P17" s="35">
        <f t="shared" si="1"/>
        <v>1400.5718691</v>
      </c>
      <c r="Q17" s="139"/>
      <c r="R17" s="28">
        <f t="shared" si="2"/>
        <v>1</v>
      </c>
      <c r="S17" s="33">
        <f t="shared" si="3"/>
        <v>1</v>
      </c>
      <c r="T17" s="139"/>
      <c r="U17" s="39">
        <f t="shared" si="4"/>
        <v>0.11934871755301878</v>
      </c>
      <c r="V17" s="33">
        <f t="shared" si="5"/>
        <v>2.6666666770277527E-3</v>
      </c>
      <c r="W17" s="139"/>
      <c r="X17" s="78">
        <f t="shared" si="13"/>
        <v>10100</v>
      </c>
      <c r="Y17" s="41">
        <f t="shared" si="7"/>
        <v>18268834.653311461</v>
      </c>
      <c r="Z17" s="41">
        <f t="shared" si="8"/>
        <v>277688.387386658</v>
      </c>
      <c r="AA17" s="41">
        <f t="shared" si="9"/>
        <v>17537.317462309857</v>
      </c>
      <c r="AB17" s="42">
        <f t="shared" si="10"/>
        <v>8947.1898465587201</v>
      </c>
      <c r="AD17" s="40">
        <f t="shared" si="11"/>
        <v>18583107.548006989</v>
      </c>
      <c r="AE17" s="118"/>
      <c r="AF17" s="92" t="s">
        <v>16</v>
      </c>
      <c r="AG17" s="15"/>
      <c r="AH17" s="95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8">
        <f>'[1]Szenario 3'!$K18</f>
        <v>1394.2447903999998</v>
      </c>
      <c r="H18" s="139"/>
      <c r="I18" s="158">
        <f>'[2]Szenario 1'!$F18</f>
        <v>7</v>
      </c>
      <c r="J18" s="159">
        <f>'[2]Szenario 2'!$F18</f>
        <v>16</v>
      </c>
      <c r="K18" s="160">
        <f>'[2]Szenario 3'!$F18</f>
        <v>25</v>
      </c>
      <c r="L18" s="139"/>
      <c r="M18" s="23">
        <f>'[3]E-Auto'!$E16*(1/100)</f>
        <v>0.15036967741935489</v>
      </c>
      <c r="O18" s="31">
        <f t="shared" si="0"/>
        <v>13465.76</v>
      </c>
      <c r="P18" s="35">
        <f t="shared" si="1"/>
        <v>1419.2447903999998</v>
      </c>
      <c r="Q18" s="139"/>
      <c r="R18" s="28">
        <f t="shared" si="2"/>
        <v>1</v>
      </c>
      <c r="S18" s="33">
        <f t="shared" si="3"/>
        <v>1</v>
      </c>
      <c r="T18" s="139"/>
      <c r="U18" s="39">
        <f t="shared" si="4"/>
        <v>0.11934957005894746</v>
      </c>
      <c r="V18" s="33">
        <f t="shared" si="5"/>
        <v>2.6666666775914524E-3</v>
      </c>
      <c r="W18" s="139"/>
      <c r="X18" s="78">
        <f t="shared" si="13"/>
        <v>10100</v>
      </c>
      <c r="Y18" s="41">
        <f t="shared" si="7"/>
        <v>18516953.447630275</v>
      </c>
      <c r="Z18" s="41">
        <f t="shared" si="8"/>
        <v>281456.42658195196</v>
      </c>
      <c r="AA18" s="41">
        <f t="shared" si="9"/>
        <v>17384.26366668674</v>
      </c>
      <c r="AB18" s="42">
        <f t="shared" si="10"/>
        <v>9067.7207922780035</v>
      </c>
      <c r="AD18" s="40">
        <f t="shared" si="11"/>
        <v>18834961.858671192</v>
      </c>
      <c r="AE18" s="118"/>
      <c r="AF18" s="93"/>
      <c r="AG18" s="16">
        <v>30000</v>
      </c>
      <c r="AH18" s="95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8">
        <f>'[1]Szenario 3'!$K19</f>
        <v>1412.9177116999999</v>
      </c>
      <c r="H19" s="139"/>
      <c r="I19" s="158">
        <f>'[2]Szenario 1'!$F19</f>
        <v>7</v>
      </c>
      <c r="J19" s="159">
        <f>'[2]Szenario 2'!$F19</f>
        <v>16</v>
      </c>
      <c r="K19" s="160">
        <f>'[2]Szenario 3'!$F19</f>
        <v>25</v>
      </c>
      <c r="L19" s="139"/>
      <c r="M19" s="23">
        <f>'[3]E-Auto'!$E17*(1/100)</f>
        <v>0.17920161290322587</v>
      </c>
      <c r="O19" s="31">
        <f t="shared" si="0"/>
        <v>13646.105</v>
      </c>
      <c r="P19" s="35">
        <f t="shared" si="1"/>
        <v>1437.9177116999999</v>
      </c>
      <c r="Q19" s="139"/>
      <c r="R19" s="28">
        <f t="shared" si="2"/>
        <v>1</v>
      </c>
      <c r="S19" s="33">
        <f t="shared" si="3"/>
        <v>1</v>
      </c>
      <c r="T19" s="139"/>
      <c r="U19" s="39">
        <f t="shared" si="4"/>
        <v>0.11935045751423019</v>
      </c>
      <c r="V19" s="33">
        <f t="shared" si="5"/>
        <v>2.6666666781778462E-3</v>
      </c>
      <c r="W19" s="139"/>
      <c r="X19" s="78">
        <f t="shared" si="13"/>
        <v>10100</v>
      </c>
      <c r="Y19" s="41">
        <f t="shared" si="7"/>
        <v>18765081.266463216</v>
      </c>
      <c r="Z19" s="41">
        <f t="shared" si="8"/>
        <v>285224.46577724599</v>
      </c>
      <c r="AA19" s="41">
        <f t="shared" si="9"/>
        <v>17220.733524761959</v>
      </c>
      <c r="AB19" s="42">
        <f t="shared" si="10"/>
        <v>9188.2517379972887</v>
      </c>
      <c r="AD19" s="40">
        <f t="shared" si="11"/>
        <v>19086814.71750322</v>
      </c>
      <c r="AE19" s="118"/>
      <c r="AF19" s="94"/>
      <c r="AG19" s="15"/>
      <c r="AH19" s="95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8">
        <f>'[1]Szenario 3'!$K20</f>
        <v>1431.590633</v>
      </c>
      <c r="H20" s="139"/>
      <c r="I20" s="158">
        <f>'[2]Szenario 1'!$F20</f>
        <v>7</v>
      </c>
      <c r="J20" s="159">
        <f>'[2]Szenario 2'!$F20</f>
        <v>16</v>
      </c>
      <c r="K20" s="160">
        <f>'[2]Szenario 3'!$F20</f>
        <v>25</v>
      </c>
      <c r="L20" s="139"/>
      <c r="M20" s="23">
        <f>'[3]E-Auto'!$E18*(1/100)</f>
        <v>0.20803354838709684</v>
      </c>
      <c r="O20" s="31">
        <f t="shared" si="0"/>
        <v>13826.45</v>
      </c>
      <c r="P20" s="35">
        <f t="shared" si="1"/>
        <v>1456.590633</v>
      </c>
      <c r="Q20" s="139"/>
      <c r="R20" s="28">
        <f t="shared" si="2"/>
        <v>1</v>
      </c>
      <c r="S20" s="33">
        <f t="shared" si="3"/>
        <v>1</v>
      </c>
      <c r="T20" s="139"/>
      <c r="U20" s="39">
        <f t="shared" si="4"/>
        <v>0.11935138086125104</v>
      </c>
      <c r="V20" s="33">
        <f t="shared" si="5"/>
        <v>2.6666666787875356E-3</v>
      </c>
      <c r="W20" s="139"/>
      <c r="X20" s="78">
        <f t="shared" si="13"/>
        <v>10100</v>
      </c>
      <c r="Y20" s="41">
        <f t="shared" si="7"/>
        <v>19013218.47725809</v>
      </c>
      <c r="Z20" s="41">
        <f t="shared" si="8"/>
        <v>288992.50497253996</v>
      </c>
      <c r="AA20" s="41">
        <f t="shared" si="9"/>
        <v>17046.727036535511</v>
      </c>
      <c r="AB20" s="42">
        <f t="shared" si="10"/>
        <v>9308.7826837165721</v>
      </c>
      <c r="AD20" s="40">
        <f t="shared" si="11"/>
        <v>19338666.491950881</v>
      </c>
      <c r="AE20" s="118"/>
      <c r="AF20" s="63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8">
        <f>'[1]Szenario 3'!$K21</f>
        <v>1450.2635542999999</v>
      </c>
      <c r="H21" s="139"/>
      <c r="I21" s="158">
        <f>'[2]Szenario 1'!$F21</f>
        <v>7</v>
      </c>
      <c r="J21" s="159">
        <f>'[2]Szenario 2'!$F21</f>
        <v>16</v>
      </c>
      <c r="K21" s="160">
        <f>'[2]Szenario 3'!$F21</f>
        <v>25</v>
      </c>
      <c r="L21" s="139"/>
      <c r="M21" s="23">
        <f>'[3]E-Auto'!$E19*(1/100)</f>
        <v>0.23686548387096781</v>
      </c>
      <c r="O21" s="31">
        <f t="shared" si="0"/>
        <v>14006.795</v>
      </c>
      <c r="P21" s="35">
        <f t="shared" si="1"/>
        <v>1475.2635542999999</v>
      </c>
      <c r="Q21" s="139"/>
      <c r="R21" s="28">
        <f t="shared" si="2"/>
        <v>1</v>
      </c>
      <c r="S21" s="33">
        <f t="shared" si="3"/>
        <v>1</v>
      </c>
      <c r="T21" s="139"/>
      <c r="U21" s="39">
        <f t="shared" si="4"/>
        <v>0.1193523410549313</v>
      </c>
      <c r="V21" s="33">
        <f t="shared" si="5"/>
        <v>2.666666679421129E-3</v>
      </c>
      <c r="W21" s="139"/>
      <c r="X21" s="78">
        <f t="shared" si="13"/>
        <v>10100</v>
      </c>
      <c r="Y21" s="41">
        <f t="shared" si="7"/>
        <v>19261365.457304154</v>
      </c>
      <c r="Z21" s="41">
        <f t="shared" si="8"/>
        <v>292760.54416783398</v>
      </c>
      <c r="AA21" s="41">
        <f t="shared" si="9"/>
        <v>16862.24420200739</v>
      </c>
      <c r="AB21" s="42">
        <f t="shared" si="10"/>
        <v>9429.3136294358574</v>
      </c>
      <c r="AD21" s="40">
        <f t="shared" si="11"/>
        <v>19590517.559303433</v>
      </c>
      <c r="AE21" s="118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8">
        <f>'[1]Szenario 3'!$K22</f>
        <v>1468.9364755999998</v>
      </c>
      <c r="H22" s="139"/>
      <c r="I22" s="158">
        <f>'[2]Szenario 1'!$F22</f>
        <v>7</v>
      </c>
      <c r="J22" s="159">
        <f>'[2]Szenario 2'!$F22</f>
        <v>16</v>
      </c>
      <c r="K22" s="160">
        <f>'[2]Szenario 3'!$F22</f>
        <v>25</v>
      </c>
      <c r="L22" s="139"/>
      <c r="M22" s="23">
        <f>'[3]E-Auto'!$E20*(1/100)</f>
        <v>0.26569741935483882</v>
      </c>
      <c r="O22" s="31">
        <f t="shared" si="0"/>
        <v>14187.14</v>
      </c>
      <c r="P22" s="35">
        <f t="shared" si="1"/>
        <v>1493.9364755999998</v>
      </c>
      <c r="Q22" s="139"/>
      <c r="R22" s="28">
        <f t="shared" si="2"/>
        <v>1</v>
      </c>
      <c r="S22" s="33">
        <f t="shared" si="3"/>
        <v>1</v>
      </c>
      <c r="T22" s="139"/>
      <c r="U22" s="39">
        <f t="shared" si="4"/>
        <v>0.11935333906272956</v>
      </c>
      <c r="V22" s="33">
        <f t="shared" si="5"/>
        <v>2.6666666800792432E-3</v>
      </c>
      <c r="W22" s="139"/>
      <c r="X22" s="78">
        <f t="shared" si="13"/>
        <v>10100</v>
      </c>
      <c r="Y22" s="41">
        <f t="shared" si="7"/>
        <v>19509522.593862236</v>
      </c>
      <c r="Z22" s="41">
        <f t="shared" si="8"/>
        <v>296528.58336312801</v>
      </c>
      <c r="AA22" s="41">
        <f t="shared" si="9"/>
        <v>16667.285021177602</v>
      </c>
      <c r="AB22" s="42">
        <f t="shared" si="10"/>
        <v>9549.8445751551408</v>
      </c>
      <c r="AD22" s="40">
        <f t="shared" si="11"/>
        <v>19842368.306821696</v>
      </c>
      <c r="AE22" s="118"/>
      <c r="AF22" s="54" t="s">
        <v>25</v>
      </c>
      <c r="AG22" s="45"/>
      <c r="AH22" s="45"/>
      <c r="AI22" s="74" t="s">
        <v>61</v>
      </c>
      <c r="AJ22" s="75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8">
        <f>'[1]Szenario 3'!$K23</f>
        <v>1487.6093968999999</v>
      </c>
      <c r="H23" s="139"/>
      <c r="I23" s="158">
        <f>'[2]Szenario 1'!$F23</f>
        <v>7</v>
      </c>
      <c r="J23" s="159">
        <f>'[2]Szenario 2'!$F23</f>
        <v>16</v>
      </c>
      <c r="K23" s="160">
        <f>'[2]Szenario 3'!$F23</f>
        <v>25</v>
      </c>
      <c r="L23" s="139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1512.6093968999999</v>
      </c>
      <c r="Q23" s="139"/>
      <c r="R23" s="28">
        <f t="shared" si="2"/>
        <v>1</v>
      </c>
      <c r="S23" s="33">
        <f t="shared" si="3"/>
        <v>1</v>
      </c>
      <c r="T23" s="139"/>
      <c r="U23" s="39">
        <f t="shared" si="4"/>
        <v>0.11935437586464166</v>
      </c>
      <c r="V23" s="33">
        <f t="shared" si="5"/>
        <v>2.6666666807625039E-3</v>
      </c>
      <c r="W23" s="139"/>
      <c r="X23" s="78">
        <f t="shared" si="13"/>
        <v>10100</v>
      </c>
      <c r="Y23" s="41">
        <f t="shared" si="7"/>
        <v>19757690.284294765</v>
      </c>
      <c r="Z23" s="41">
        <f t="shared" si="8"/>
        <v>300296.62255842204</v>
      </c>
      <c r="AA23" s="41">
        <f t="shared" si="9"/>
        <v>16461.849494046146</v>
      </c>
      <c r="AB23" s="42">
        <f t="shared" si="10"/>
        <v>9670.375520874426</v>
      </c>
      <c r="AD23" s="40">
        <f t="shared" si="11"/>
        <v>20094219.131868109</v>
      </c>
      <c r="AE23" s="118"/>
      <c r="AF23" s="55" t="s">
        <v>34</v>
      </c>
      <c r="AG23" s="25"/>
      <c r="AH23" s="25"/>
      <c r="AI23" s="72" t="s">
        <v>62</v>
      </c>
      <c r="AJ23" s="76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8">
        <f>'[1]Szenario 3'!$K24</f>
        <v>1506.2823182</v>
      </c>
      <c r="H24" s="139"/>
      <c r="I24" s="158">
        <f>'[2]Szenario 1'!$F24</f>
        <v>7</v>
      </c>
      <c r="J24" s="159">
        <f>'[2]Szenario 2'!$F24</f>
        <v>16</v>
      </c>
      <c r="K24" s="160">
        <f>'[2]Szenario 3'!$F24</f>
        <v>25</v>
      </c>
      <c r="L24" s="139"/>
      <c r="M24" s="23">
        <f>'[3]E-Auto'!$E22*(1/100)</f>
        <v>0.32336129032258071</v>
      </c>
      <c r="O24" s="31">
        <f t="shared" si="0"/>
        <v>14547.83</v>
      </c>
      <c r="P24" s="35">
        <f t="shared" si="1"/>
        <v>1531.2823182</v>
      </c>
      <c r="Q24" s="139"/>
      <c r="R24" s="28">
        <f t="shared" si="2"/>
        <v>1</v>
      </c>
      <c r="S24" s="33">
        <f t="shared" si="3"/>
        <v>1</v>
      </c>
      <c r="T24" s="139"/>
      <c r="U24" s="39">
        <f t="shared" si="4"/>
        <v>0.11935545245320071</v>
      </c>
      <c r="V24" s="33">
        <f t="shared" si="5"/>
        <v>2.6666666814715422E-3</v>
      </c>
      <c r="W24" s="139"/>
      <c r="X24" s="78">
        <f t="shared" si="13"/>
        <v>10100</v>
      </c>
      <c r="Y24" s="41">
        <f t="shared" si="7"/>
        <v>20005868.936195835</v>
      </c>
      <c r="Z24" s="41">
        <f t="shared" si="8"/>
        <v>304064.66175371595</v>
      </c>
      <c r="AA24" s="41">
        <f t="shared" si="9"/>
        <v>16245.937620613016</v>
      </c>
      <c r="AB24" s="42">
        <f t="shared" si="10"/>
        <v>9790.9064665937094</v>
      </c>
      <c r="AD24" s="40">
        <f t="shared" si="11"/>
        <v>20346070.442036755</v>
      </c>
      <c r="AE24" s="118"/>
      <c r="AF24" s="47" t="s">
        <v>35</v>
      </c>
      <c r="AG24" s="26">
        <v>5</v>
      </c>
      <c r="AH24" s="25" t="s">
        <v>28</v>
      </c>
      <c r="AI24" s="72" t="s">
        <v>65</v>
      </c>
      <c r="AJ24" s="76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8">
        <f>'[1]Szenario 3'!$K25</f>
        <v>1524.9552394999998</v>
      </c>
      <c r="H25" s="139"/>
      <c r="I25" s="158">
        <f>'[2]Szenario 1'!$F25</f>
        <v>7</v>
      </c>
      <c r="J25" s="159">
        <f>'[2]Szenario 2'!$F25</f>
        <v>16</v>
      </c>
      <c r="K25" s="160">
        <f>'[2]Szenario 3'!$F25</f>
        <v>25</v>
      </c>
      <c r="L25" s="139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1549.9552394999998</v>
      </c>
      <c r="Q25" s="139"/>
      <c r="R25" s="28">
        <f t="shared" si="2"/>
        <v>1</v>
      </c>
      <c r="S25" s="33">
        <f t="shared" si="3"/>
        <v>1</v>
      </c>
      <c r="T25" s="139"/>
      <c r="U25" s="39">
        <f t="shared" si="4"/>
        <v>0.11935656983347705</v>
      </c>
      <c r="V25" s="33">
        <f t="shared" si="5"/>
        <v>2.6666666822069995E-3</v>
      </c>
      <c r="W25" s="139"/>
      <c r="X25" s="78">
        <f t="shared" si="13"/>
        <v>10100</v>
      </c>
      <c r="Y25" s="41">
        <f t="shared" si="7"/>
        <v>20254058.96752128</v>
      </c>
      <c r="Z25" s="41">
        <f t="shared" si="8"/>
        <v>307832.70094900992</v>
      </c>
      <c r="AA25" s="41">
        <f t="shared" si="9"/>
        <v>16019.549400878221</v>
      </c>
      <c r="AB25" s="42">
        <f t="shared" si="10"/>
        <v>9911.4374123129946</v>
      </c>
      <c r="AD25" s="40">
        <f t="shared" si="11"/>
        <v>20597922.655283481</v>
      </c>
      <c r="AE25" s="118"/>
      <c r="AF25" s="47" t="s">
        <v>36</v>
      </c>
      <c r="AG25" s="26">
        <v>30</v>
      </c>
      <c r="AH25" s="25" t="s">
        <v>28</v>
      </c>
      <c r="AI25" s="72" t="s">
        <v>67</v>
      </c>
      <c r="AJ25" s="7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8">
        <f>'[1]Szenario 3'!$K26</f>
        <v>1543.6281607999999</v>
      </c>
      <c r="H26" s="139"/>
      <c r="I26" s="158">
        <f>'[2]Szenario 1'!$F26</f>
        <v>7</v>
      </c>
      <c r="J26" s="159">
        <f>'[2]Szenario 2'!$F26</f>
        <v>16</v>
      </c>
      <c r="K26" s="160">
        <f>'[2]Szenario 3'!$F26</f>
        <v>25</v>
      </c>
      <c r="L26" s="139"/>
      <c r="M26" s="23">
        <f>'[3]E-Auto'!$E24*(1/100)</f>
        <v>0.38102516129032266</v>
      </c>
      <c r="O26" s="31">
        <f t="shared" si="0"/>
        <v>14908.52</v>
      </c>
      <c r="P26" s="35">
        <f t="shared" si="1"/>
        <v>1568.6281607999999</v>
      </c>
      <c r="Q26" s="139"/>
      <c r="R26" s="28">
        <f t="shared" si="2"/>
        <v>1</v>
      </c>
      <c r="S26" s="33">
        <f t="shared" si="3"/>
        <v>1</v>
      </c>
      <c r="T26" s="139"/>
      <c r="U26" s="39">
        <f t="shared" si="4"/>
        <v>0.1193577290230783</v>
      </c>
      <c r="V26" s="33">
        <f t="shared" si="5"/>
        <v>2.6666666829695236E-3</v>
      </c>
      <c r="W26" s="139"/>
      <c r="X26" s="78">
        <f t="shared" si="13"/>
        <v>10100</v>
      </c>
      <c r="Y26" s="41">
        <f t="shared" si="7"/>
        <v>20502260.806718733</v>
      </c>
      <c r="Z26" s="41">
        <f t="shared" si="8"/>
        <v>311600.740144304</v>
      </c>
      <c r="AA26" s="41">
        <f t="shared" si="9"/>
        <v>15782.684834841761</v>
      </c>
      <c r="AB26" s="42">
        <f t="shared" si="10"/>
        <v>10031.96835803228</v>
      </c>
      <c r="AD26" s="40">
        <f t="shared" si="11"/>
        <v>20849776.200055912</v>
      </c>
      <c r="AE26" s="118"/>
      <c r="AF26" s="56" t="s">
        <v>27</v>
      </c>
      <c r="AG26" s="57">
        <f>(3750*AJ11*AG8)+(850*AJ9)+(4*130000)</f>
        <v>1507750</v>
      </c>
      <c r="AH26" s="38" t="s">
        <v>21</v>
      </c>
      <c r="AI26" s="77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8">
        <f>'[1]Szenario 3'!$K27</f>
        <v>1562.3010820999998</v>
      </c>
      <c r="H27" s="139"/>
      <c r="I27" s="158">
        <f>'[2]Szenario 1'!$F27</f>
        <v>7</v>
      </c>
      <c r="J27" s="159">
        <f>'[2]Szenario 2'!$F27</f>
        <v>16</v>
      </c>
      <c r="K27" s="160">
        <f>'[2]Szenario 3'!$F27</f>
        <v>25</v>
      </c>
      <c r="L27" s="139"/>
      <c r="M27" s="23">
        <f>'[3]E-Auto'!$E25*(1/100)</f>
        <v>0.40985709677419369</v>
      </c>
      <c r="O27" s="31">
        <f t="shared" si="0"/>
        <v>15088.865</v>
      </c>
      <c r="P27" s="35">
        <f t="shared" si="1"/>
        <v>1587.3010820999998</v>
      </c>
      <c r="Q27" s="139"/>
      <c r="R27" s="28">
        <f t="shared" si="2"/>
        <v>1</v>
      </c>
      <c r="S27" s="33">
        <f t="shared" si="3"/>
        <v>1</v>
      </c>
      <c r="T27" s="139"/>
      <c r="U27" s="39">
        <f t="shared" si="4"/>
        <v>0.11935893105214934</v>
      </c>
      <c r="V27" s="33">
        <f t="shared" si="5"/>
        <v>2.6666666837597709E-3</v>
      </c>
      <c r="W27" s="139"/>
      <c r="X27" s="78">
        <f t="shared" si="13"/>
        <v>10100</v>
      </c>
      <c r="Y27" s="41">
        <f t="shared" si="7"/>
        <v>20750474.892857689</v>
      </c>
      <c r="Z27" s="41">
        <f t="shared" si="8"/>
        <v>315368.77933959803</v>
      </c>
      <c r="AA27" s="41">
        <f t="shared" si="9"/>
        <v>15535.343922503629</v>
      </c>
      <c r="AB27" s="42">
        <f t="shared" si="10"/>
        <v>10152.499303751563</v>
      </c>
      <c r="AD27" s="40">
        <f t="shared" si="11"/>
        <v>21101631.51542354</v>
      </c>
      <c r="AE27" s="118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8">
        <f>'[1]Szenario 3'!$K28</f>
        <v>1580.9740033999999</v>
      </c>
      <c r="H28" s="139"/>
      <c r="I28" s="158">
        <f>'[2]Szenario 1'!$F28</f>
        <v>7</v>
      </c>
      <c r="J28" s="159">
        <f>'[2]Szenario 2'!$F28</f>
        <v>16</v>
      </c>
      <c r="K28" s="160">
        <f>'[2]Szenario 3'!$F28</f>
        <v>25</v>
      </c>
      <c r="L28" s="139"/>
      <c r="M28" s="23">
        <f>'[3]E-Auto'!$E26*(1/100)</f>
        <v>0.43868903225806466</v>
      </c>
      <c r="O28" s="31">
        <f t="shared" si="0"/>
        <v>15269.21</v>
      </c>
      <c r="P28" s="35">
        <f t="shared" si="1"/>
        <v>1605.9740033999999</v>
      </c>
      <c r="Q28" s="139"/>
      <c r="R28" s="28">
        <f t="shared" si="2"/>
        <v>1</v>
      </c>
      <c r="S28" s="33">
        <f t="shared" si="3"/>
        <v>1</v>
      </c>
      <c r="T28" s="139"/>
      <c r="U28" s="39">
        <f t="shared" si="4"/>
        <v>0.11936017696337231</v>
      </c>
      <c r="V28" s="33">
        <f t="shared" si="5"/>
        <v>2.6666666845784051E-3</v>
      </c>
      <c r="W28" s="139"/>
      <c r="X28" s="78">
        <f t="shared" si="13"/>
        <v>10100</v>
      </c>
      <c r="Y28" s="41">
        <f t="shared" si="7"/>
        <v>20998701.675759565</v>
      </c>
      <c r="Z28" s="41">
        <f t="shared" si="8"/>
        <v>319136.81853489194</v>
      </c>
      <c r="AA28" s="41">
        <f t="shared" si="9"/>
        <v>15277.526663863819</v>
      </c>
      <c r="AB28" s="42">
        <f t="shared" si="10"/>
        <v>10273.030249470849</v>
      </c>
      <c r="AD28" s="40">
        <f t="shared" si="11"/>
        <v>21353489.051207792</v>
      </c>
      <c r="AE28" s="118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8">
        <f>'[1]Szenario 3'!$K29</f>
        <v>1599.6469247</v>
      </c>
      <c r="H29" s="139"/>
      <c r="I29" s="158">
        <f>'[2]Szenario 1'!$F29</f>
        <v>7</v>
      </c>
      <c r="J29" s="159">
        <f>'[2]Szenario 2'!$F29</f>
        <v>16</v>
      </c>
      <c r="K29" s="160">
        <f>'[2]Szenario 3'!$F29</f>
        <v>25</v>
      </c>
      <c r="L29" s="139"/>
      <c r="M29" s="23">
        <f>'[3]E-Auto'!$E27*(1/100)</f>
        <v>0.46752096774193563</v>
      </c>
      <c r="O29" s="31">
        <f t="shared" si="0"/>
        <v>15449.555</v>
      </c>
      <c r="P29" s="35">
        <f t="shared" si="1"/>
        <v>1624.6469247</v>
      </c>
      <c r="Q29" s="139"/>
      <c r="R29" s="28">
        <f t="shared" si="2"/>
        <v>1</v>
      </c>
      <c r="S29" s="33">
        <f t="shared" si="3"/>
        <v>1</v>
      </c>
      <c r="T29" s="139"/>
      <c r="U29" s="39">
        <f t="shared" si="4"/>
        <v>0.11936146781196662</v>
      </c>
      <c r="V29" s="33">
        <f t="shared" si="5"/>
        <v>2.6666666854260981E-3</v>
      </c>
      <c r="W29" s="139"/>
      <c r="X29" s="78">
        <f t="shared" si="13"/>
        <v>10100</v>
      </c>
      <c r="Y29" s="41">
        <f t="shared" si="7"/>
        <v>21246941.616127778</v>
      </c>
      <c r="Z29" s="41">
        <f t="shared" si="8"/>
        <v>322904.85773018596</v>
      </c>
      <c r="AA29" s="41">
        <f t="shared" si="9"/>
        <v>15009.233058922351</v>
      </c>
      <c r="AB29" s="42">
        <f t="shared" si="10"/>
        <v>10393.561195190132</v>
      </c>
      <c r="AD29" s="40">
        <f t="shared" si="11"/>
        <v>21605349.268112078</v>
      </c>
      <c r="AE29" s="118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8">
        <f>'[1]Szenario 3'!$K30</f>
        <v>1618.3198459999999</v>
      </c>
      <c r="H30" s="139"/>
      <c r="I30" s="158">
        <f>'[2]Szenario 1'!$F30</f>
        <v>7</v>
      </c>
      <c r="J30" s="159">
        <f>'[2]Szenario 2'!$F30</f>
        <v>16</v>
      </c>
      <c r="K30" s="160">
        <f>'[2]Szenario 3'!$F30</f>
        <v>25</v>
      </c>
      <c r="L30" s="139"/>
      <c r="M30" s="23">
        <f>'[3]E-Auto'!$E28*(1/100)</f>
        <v>0.49635290322580661</v>
      </c>
      <c r="O30" s="31">
        <f t="shared" si="0"/>
        <v>15629.9</v>
      </c>
      <c r="P30" s="35">
        <f t="shared" si="1"/>
        <v>1643.3198459999999</v>
      </c>
      <c r="Q30" s="139"/>
      <c r="R30" s="28">
        <f t="shared" si="2"/>
        <v>1</v>
      </c>
      <c r="S30" s="33">
        <f t="shared" si="3"/>
        <v>1</v>
      </c>
      <c r="T30" s="139"/>
      <c r="U30" s="39">
        <f t="shared" si="4"/>
        <v>0.11936280466568891</v>
      </c>
      <c r="V30" s="33">
        <f t="shared" si="5"/>
        <v>2.6666666863035286E-3</v>
      </c>
      <c r="W30" s="139"/>
      <c r="X30" s="78">
        <f t="shared" si="13"/>
        <v>10100</v>
      </c>
      <c r="Y30" s="41">
        <f t="shared" si="7"/>
        <v>21495195.185677782</v>
      </c>
      <c r="Z30" s="41">
        <f t="shared" si="8"/>
        <v>326672.89692547999</v>
      </c>
      <c r="AA30" s="41">
        <f t="shared" si="9"/>
        <v>14730.463107679212</v>
      </c>
      <c r="AB30" s="42">
        <f t="shared" si="10"/>
        <v>10514.092140909417</v>
      </c>
      <c r="AD30" s="40">
        <f t="shared" si="11"/>
        <v>21857212.637851849</v>
      </c>
      <c r="AE30" s="118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8">
        <f>'[1]Szenario 3'!$K31</f>
        <v>1636.9927672999997</v>
      </c>
      <c r="H31" s="139"/>
      <c r="I31" s="158">
        <f>'[2]Szenario 1'!$F31</f>
        <v>7</v>
      </c>
      <c r="J31" s="159">
        <f>'[2]Szenario 2'!$F31</f>
        <v>16</v>
      </c>
      <c r="K31" s="160">
        <f>'[2]Szenario 3'!$F31</f>
        <v>25</v>
      </c>
      <c r="L31" s="139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1661.9927672999997</v>
      </c>
      <c r="Q31" s="139"/>
      <c r="R31" s="28">
        <f t="shared" si="2"/>
        <v>1</v>
      </c>
      <c r="S31" s="33">
        <f t="shared" si="3"/>
        <v>1</v>
      </c>
      <c r="T31" s="139"/>
      <c r="U31" s="39">
        <f t="shared" si="4"/>
        <v>0.11936418860483311</v>
      </c>
      <c r="V31" s="33">
        <f t="shared" si="5"/>
        <v>2.6666666872113861E-3</v>
      </c>
      <c r="W31" s="139"/>
      <c r="X31" s="78">
        <f t="shared" si="13"/>
        <v>10100</v>
      </c>
      <c r="Y31" s="41">
        <f t="shared" si="7"/>
        <v>21743462.867267162</v>
      </c>
      <c r="Z31" s="41">
        <f t="shared" si="8"/>
        <v>330440.93612077396</v>
      </c>
      <c r="AA31" s="41">
        <f t="shared" si="9"/>
        <v>14441.216810134401</v>
      </c>
      <c r="AB31" s="42">
        <f t="shared" si="10"/>
        <v>10634.623086628701</v>
      </c>
      <c r="AD31" s="40">
        <f t="shared" si="11"/>
        <v>22109079.643284697</v>
      </c>
      <c r="AE31" s="118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8">
        <f>'[1]Szenario 3'!$K32</f>
        <v>1655.6656885999998</v>
      </c>
      <c r="H32" s="139"/>
      <c r="I32" s="158">
        <f>'[2]Szenario 1'!$F32</f>
        <v>7</v>
      </c>
      <c r="J32" s="159">
        <f>'[2]Szenario 2'!$F32</f>
        <v>16</v>
      </c>
      <c r="K32" s="160">
        <f>'[2]Szenario 3'!$F32</f>
        <v>25</v>
      </c>
      <c r="L32" s="139"/>
      <c r="M32" s="23">
        <f>'[3]E-Auto'!$E30*(1/100)</f>
        <v>0.55401677419354856</v>
      </c>
      <c r="O32" s="31">
        <f t="shared" si="0"/>
        <v>15990.59</v>
      </c>
      <c r="P32" s="35">
        <f t="shared" si="1"/>
        <v>1680.6656885999998</v>
      </c>
      <c r="Q32" s="139"/>
      <c r="R32" s="28">
        <f t="shared" si="2"/>
        <v>1</v>
      </c>
      <c r="S32" s="33">
        <f t="shared" si="3"/>
        <v>1</v>
      </c>
      <c r="T32" s="139"/>
      <c r="U32" s="39">
        <f t="shared" si="4"/>
        <v>0.11936562072223041</v>
      </c>
      <c r="V32" s="33">
        <f t="shared" si="5"/>
        <v>2.6666666881503642E-3</v>
      </c>
      <c r="W32" s="139"/>
      <c r="X32" s="78">
        <f t="shared" si="13"/>
        <v>10100</v>
      </c>
      <c r="Y32" s="41">
        <f t="shared" si="7"/>
        <v>21991745.155025687</v>
      </c>
      <c r="Z32" s="41">
        <f t="shared" si="8"/>
        <v>334208.97531606798</v>
      </c>
      <c r="AA32" s="41">
        <f t="shared" si="9"/>
        <v>14141.494166287925</v>
      </c>
      <c r="AB32" s="42">
        <f t="shared" si="10"/>
        <v>10755.154032347988</v>
      </c>
      <c r="AD32" s="40">
        <f t="shared" si="11"/>
        <v>22360950.778540391</v>
      </c>
      <c r="AE32" s="118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8">
        <f>'[1]Szenario 3'!$K33</f>
        <v>1674.3386098999999</v>
      </c>
      <c r="H33" s="139"/>
      <c r="I33" s="158">
        <f>'[2]Szenario 1'!$F33</f>
        <v>7</v>
      </c>
      <c r="J33" s="159">
        <f>'[2]Szenario 2'!$F33</f>
        <v>16</v>
      </c>
      <c r="K33" s="160">
        <f>'[2]Szenario 3'!$F33</f>
        <v>25</v>
      </c>
      <c r="L33" s="139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1699.3386098999999</v>
      </c>
      <c r="Q33" s="139"/>
      <c r="R33" s="28">
        <f t="shared" si="2"/>
        <v>1</v>
      </c>
      <c r="S33" s="33">
        <f t="shared" si="3"/>
        <v>1</v>
      </c>
      <c r="T33" s="139"/>
      <c r="U33" s="39">
        <f t="shared" si="4"/>
        <v>0.11936710212324922</v>
      </c>
      <c r="V33" s="33">
        <f t="shared" si="5"/>
        <v>2.6666666891211671E-3</v>
      </c>
      <c r="W33" s="139"/>
      <c r="X33" s="78">
        <f t="shared" si="13"/>
        <v>10100</v>
      </c>
      <c r="Y33" s="41">
        <f t="shared" si="7"/>
        <v>22240042.554485343</v>
      </c>
      <c r="Z33" s="41">
        <f t="shared" si="8"/>
        <v>337977.01451136195</v>
      </c>
      <c r="AA33" s="41">
        <f t="shared" si="9"/>
        <v>13831.295176139774</v>
      </c>
      <c r="AB33" s="42">
        <f t="shared" si="10"/>
        <v>10875.684978067271</v>
      </c>
      <c r="AD33" s="40">
        <f t="shared" si="11"/>
        <v>22612826.549150914</v>
      </c>
      <c r="AE33" s="118"/>
      <c r="AF33" s="81" t="s">
        <v>24</v>
      </c>
      <c r="AG33" s="38"/>
      <c r="AH33" s="57">
        <f>7/60</f>
        <v>0.11666666666666667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8">
        <f>'[1]Szenario 3'!$K34</f>
        <v>1693.0115311999998</v>
      </c>
      <c r="H34" s="139"/>
      <c r="I34" s="158">
        <f>'[2]Szenario 1'!$F34</f>
        <v>7</v>
      </c>
      <c r="J34" s="159">
        <f>'[2]Szenario 2'!$F34</f>
        <v>16</v>
      </c>
      <c r="K34" s="160">
        <f>'[2]Szenario 3'!$F34</f>
        <v>25</v>
      </c>
      <c r="L34" s="139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1718.0115311999998</v>
      </c>
      <c r="Q34" s="139"/>
      <c r="R34" s="28">
        <f t="shared" si="2"/>
        <v>1</v>
      </c>
      <c r="S34" s="33">
        <f t="shared" si="3"/>
        <v>1</v>
      </c>
      <c r="T34" s="139"/>
      <c r="U34" s="39">
        <f t="shared" si="4"/>
        <v>0.11936863392579526</v>
      </c>
      <c r="V34" s="33">
        <f t="shared" si="5"/>
        <v>2.6666666901245055E-3</v>
      </c>
      <c r="W34" s="139"/>
      <c r="X34" s="78">
        <f t="shared" si="13"/>
        <v>10100</v>
      </c>
      <c r="Y34" s="41">
        <f t="shared" si="7"/>
        <v>22488355.582710456</v>
      </c>
      <c r="Z34" s="41">
        <f t="shared" si="8"/>
        <v>341745.05370665598</v>
      </c>
      <c r="AA34" s="41">
        <f t="shared" si="9"/>
        <v>13510.619839689958</v>
      </c>
      <c r="AB34" s="42">
        <f t="shared" si="10"/>
        <v>10996.215923786554</v>
      </c>
      <c r="AD34" s="40">
        <f t="shared" si="11"/>
        <v>22864707.47218059</v>
      </c>
      <c r="AE34" s="118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8">
        <f>'[1]Szenario 3'!$K35</f>
        <v>1711.6844524999999</v>
      </c>
      <c r="H35" s="139"/>
      <c r="I35" s="158">
        <f>'[2]Szenario 1'!$F35</f>
        <v>7</v>
      </c>
      <c r="J35" s="159">
        <f>'[2]Szenario 2'!$F35</f>
        <v>16</v>
      </c>
      <c r="K35" s="160">
        <f>'[2]Szenario 3'!$F35</f>
        <v>25</v>
      </c>
      <c r="L35" s="139"/>
      <c r="M35" s="23">
        <f>'[3]E-Auto'!$E33*(1/100)</f>
        <v>0.64051258064516148</v>
      </c>
      <c r="O35" s="31">
        <f t="shared" si="0"/>
        <v>16531.625</v>
      </c>
      <c r="P35" s="35">
        <f t="shared" si="1"/>
        <v>1736.6844524999999</v>
      </c>
      <c r="Q35" s="139"/>
      <c r="R35" s="28">
        <f t="shared" si="2"/>
        <v>1</v>
      </c>
      <c r="S35" s="33">
        <f t="shared" si="3"/>
        <v>1</v>
      </c>
      <c r="T35" s="139"/>
      <c r="U35" s="39">
        <f t="shared" si="4"/>
        <v>0.11937021726031148</v>
      </c>
      <c r="V35" s="33">
        <f t="shared" si="5"/>
        <v>2.6666666911610978E-3</v>
      </c>
      <c r="W35" s="139"/>
      <c r="X35" s="78">
        <f t="shared" si="13"/>
        <v>10100</v>
      </c>
      <c r="Y35" s="41">
        <f t="shared" si="7"/>
        <v>22736684.768427707</v>
      </c>
      <c r="Z35" s="41">
        <f t="shared" si="8"/>
        <v>345513.09290194995</v>
      </c>
      <c r="AA35" s="41">
        <f t="shared" si="9"/>
        <v>13179.468156938474</v>
      </c>
      <c r="AB35" s="42">
        <f t="shared" si="10"/>
        <v>11116.74686950584</v>
      </c>
      <c r="AD35" s="40">
        <f t="shared" si="11"/>
        <v>23116594.076356098</v>
      </c>
      <c r="AE35" s="118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8">
        <f>'[1]Szenario 3'!$K36</f>
        <v>1730.3573738</v>
      </c>
      <c r="H36" s="139"/>
      <c r="I36" s="158">
        <f>'[2]Szenario 1'!$F36</f>
        <v>7</v>
      </c>
      <c r="J36" s="159">
        <f>'[2]Szenario 2'!$F36</f>
        <v>16</v>
      </c>
      <c r="K36" s="160">
        <f>'[2]Szenario 3'!$F36</f>
        <v>25</v>
      </c>
      <c r="L36" s="139"/>
      <c r="M36" s="23">
        <f>'[3]E-Auto'!$E34*(1/100)</f>
        <v>0.66934451612903245</v>
      </c>
      <c r="O36" s="31">
        <f t="shared" si="0"/>
        <v>16711.97</v>
      </c>
      <c r="P36" s="35">
        <f t="shared" si="1"/>
        <v>1755.3573738</v>
      </c>
      <c r="Q36" s="139"/>
      <c r="R36" s="28">
        <f t="shared" si="2"/>
        <v>1</v>
      </c>
      <c r="S36" s="33">
        <f t="shared" si="3"/>
        <v>1</v>
      </c>
      <c r="T36" s="139"/>
      <c r="U36" s="39">
        <f t="shared" si="4"/>
        <v>0.11937185326977812</v>
      </c>
      <c r="V36" s="33">
        <f t="shared" si="5"/>
        <v>2.666666692231672E-3</v>
      </c>
      <c r="W36" s="139"/>
      <c r="X36" s="78">
        <f t="shared" si="13"/>
        <v>10100</v>
      </c>
      <c r="Y36" s="41">
        <f t="shared" si="7"/>
        <v>22985030.652156215</v>
      </c>
      <c r="Z36" s="41">
        <f t="shared" si="8"/>
        <v>349281.13209724403</v>
      </c>
      <c r="AA36" s="41">
        <f t="shared" si="9"/>
        <v>12837.84012788532</v>
      </c>
      <c r="AB36" s="42">
        <f t="shared" si="10"/>
        <v>11237.277815225125</v>
      </c>
      <c r="AD36" s="40">
        <f t="shared" si="11"/>
        <v>23368486.902196571</v>
      </c>
      <c r="AE36" s="118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8">
        <f>'[1]Szenario 3'!$K37</f>
        <v>1749.0302950999996</v>
      </c>
      <c r="H37" s="139"/>
      <c r="I37" s="158">
        <f>'[2]Szenario 1'!$F37</f>
        <v>7</v>
      </c>
      <c r="J37" s="159">
        <f>'[2]Szenario 2'!$F37</f>
        <v>16</v>
      </c>
      <c r="K37" s="160">
        <f>'[2]Szenario 3'!$F37</f>
        <v>25</v>
      </c>
      <c r="L37" s="139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1774.0302950999996</v>
      </c>
      <c r="Q37" s="139"/>
      <c r="R37" s="28">
        <f t="shared" si="2"/>
        <v>1</v>
      </c>
      <c r="S37" s="33">
        <f t="shared" si="3"/>
        <v>1</v>
      </c>
      <c r="T37" s="139"/>
      <c r="U37" s="39">
        <f t="shared" si="4"/>
        <v>0.11937354310971264</v>
      </c>
      <c r="V37" s="33">
        <f t="shared" si="5"/>
        <v>2.6666666933369623E-3</v>
      </c>
      <c r="W37" s="139"/>
      <c r="X37" s="78">
        <f t="shared" si="13"/>
        <v>10100</v>
      </c>
      <c r="Y37" s="41">
        <f t="shared" si="7"/>
        <v>23233393.786337595</v>
      </c>
      <c r="Z37" s="41">
        <f t="shared" si="8"/>
        <v>353049.17129253794</v>
      </c>
      <c r="AA37" s="41">
        <f t="shared" si="9"/>
        <v>12485.735752530494</v>
      </c>
      <c r="AB37" s="42">
        <f t="shared" si="10"/>
        <v>11357.808760944408</v>
      </c>
      <c r="AD37" s="40">
        <f t="shared" si="11"/>
        <v>23620386.50214361</v>
      </c>
      <c r="AE37" s="118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8">
        <f>'[1]Szenario 3'!$K38</f>
        <v>1767.7032164</v>
      </c>
      <c r="H38" s="139"/>
      <c r="I38" s="158">
        <f>'[2]Szenario 1'!$F38</f>
        <v>7</v>
      </c>
      <c r="J38" s="159">
        <f>'[2]Szenario 2'!$F38</f>
        <v>16</v>
      </c>
      <c r="K38" s="160">
        <f>'[2]Szenario 3'!$F38</f>
        <v>25</v>
      </c>
      <c r="L38" s="139"/>
      <c r="M38" s="23">
        <f>'[3]E-Auto'!$E36*(1/100)</f>
        <v>0.7270083870967744</v>
      </c>
      <c r="O38" s="31">
        <f t="shared" si="0"/>
        <v>17072.66</v>
      </c>
      <c r="P38" s="35">
        <f t="shared" si="1"/>
        <v>1792.7032164</v>
      </c>
      <c r="Q38" s="139"/>
      <c r="R38" s="28">
        <f t="shared" si="2"/>
        <v>1</v>
      </c>
      <c r="S38" s="33">
        <f t="shared" si="3"/>
        <v>1</v>
      </c>
      <c r="T38" s="139"/>
      <c r="U38" s="39">
        <f t="shared" si="4"/>
        <v>0.11937528794816979</v>
      </c>
      <c r="V38" s="33">
        <f t="shared" si="5"/>
        <v>2.66666669447771E-3</v>
      </c>
      <c r="W38" s="139"/>
      <c r="X38" s="78">
        <f t="shared" si="13"/>
        <v>10100</v>
      </c>
      <c r="Y38" s="41">
        <f t="shared" si="7"/>
        <v>23481774.735466026</v>
      </c>
      <c r="Z38" s="41">
        <f t="shared" si="8"/>
        <v>356817.21048783197</v>
      </c>
      <c r="AA38" s="41">
        <f t="shared" si="9"/>
        <v>12123.155030874002</v>
      </c>
      <c r="AB38" s="42">
        <f t="shared" si="10"/>
        <v>11478.339706663694</v>
      </c>
      <c r="AD38" s="40">
        <f t="shared" si="11"/>
        <v>23872293.440691393</v>
      </c>
      <c r="AE38" s="118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8">
        <f>'[1]Szenario 3'!$K39</f>
        <v>1786.3761377000001</v>
      </c>
      <c r="H39" s="139"/>
      <c r="I39" s="158">
        <f>'[2]Szenario 1'!$F39</f>
        <v>7</v>
      </c>
      <c r="J39" s="159">
        <f>'[2]Szenario 2'!$F39</f>
        <v>16</v>
      </c>
      <c r="K39" s="160">
        <f>'[2]Szenario 3'!$F39</f>
        <v>25</v>
      </c>
      <c r="L39" s="139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1811.3761377000001</v>
      </c>
      <c r="Q39" s="139"/>
      <c r="R39" s="28">
        <f t="shared" si="2"/>
        <v>1</v>
      </c>
      <c r="S39" s="33">
        <f t="shared" si="3"/>
        <v>1</v>
      </c>
      <c r="T39" s="139"/>
      <c r="U39" s="39">
        <f t="shared" si="4"/>
        <v>0.11937708896574156</v>
      </c>
      <c r="V39" s="33">
        <f t="shared" si="5"/>
        <v>2.6666666956546674E-3</v>
      </c>
      <c r="W39" s="139"/>
      <c r="X39" s="78">
        <f t="shared" si="13"/>
        <v>10100</v>
      </c>
      <c r="Y39" s="41">
        <f t="shared" si="7"/>
        <v>23730174.076218322</v>
      </c>
      <c r="Z39" s="41">
        <f t="shared" si="8"/>
        <v>360585.24968312599</v>
      </c>
      <c r="AA39" s="41">
        <f t="shared" si="9"/>
        <v>11750.097962915843</v>
      </c>
      <c r="AB39" s="42">
        <f t="shared" si="10"/>
        <v>11598.870652382979</v>
      </c>
      <c r="AD39" s="40">
        <f t="shared" si="11"/>
        <v>24124208.294516746</v>
      </c>
      <c r="AE39" s="118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8">
        <f>'[1]Szenario 3'!$K40</f>
        <v>1805.0490589999997</v>
      </c>
      <c r="H40" s="139"/>
      <c r="I40" s="158">
        <f>'[2]Szenario 1'!$F40</f>
        <v>7</v>
      </c>
      <c r="J40" s="159">
        <f>'[2]Szenario 2'!$F40</f>
        <v>16</v>
      </c>
      <c r="K40" s="160">
        <f>'[2]Szenario 3'!$F40</f>
        <v>25</v>
      </c>
      <c r="L40" s="139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1830.0490589999997</v>
      </c>
      <c r="Q40" s="139"/>
      <c r="R40" s="28">
        <f t="shared" si="2"/>
        <v>1</v>
      </c>
      <c r="S40" s="33">
        <f t="shared" si="3"/>
        <v>1</v>
      </c>
      <c r="T40" s="139"/>
      <c r="U40" s="39">
        <f t="shared" si="4"/>
        <v>0.11937894735555724</v>
      </c>
      <c r="V40" s="33">
        <f t="shared" si="5"/>
        <v>2.6666666968685917E-3</v>
      </c>
      <c r="W40" s="139"/>
      <c r="X40" s="78">
        <f t="shared" si="13"/>
        <v>10100</v>
      </c>
      <c r="Y40" s="41">
        <f t="shared" si="7"/>
        <v>23978592.397583969</v>
      </c>
      <c r="Z40" s="41">
        <f t="shared" si="8"/>
        <v>364353.28887841996</v>
      </c>
      <c r="AA40" s="41">
        <f t="shared" si="9"/>
        <v>11366.564548656008</v>
      </c>
      <c r="AB40" s="42">
        <f t="shared" si="10"/>
        <v>11719.401598102262</v>
      </c>
      <c r="AD40" s="40">
        <f t="shared" si="11"/>
        <v>24376131.652609147</v>
      </c>
      <c r="AE40" s="118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8">
        <f>'[1]Szenario 3'!$K41</f>
        <v>1823.7219802999998</v>
      </c>
      <c r="H41" s="139"/>
      <c r="I41" s="158">
        <f>'[2]Szenario 1'!$F41</f>
        <v>7</v>
      </c>
      <c r="J41" s="159">
        <f>'[2]Szenario 2'!$F41</f>
        <v>16</v>
      </c>
      <c r="K41" s="160">
        <f>'[2]Szenario 3'!$F41</f>
        <v>25</v>
      </c>
      <c r="L41" s="139"/>
      <c r="M41" s="23">
        <f>'[3]E-Auto'!$E39*(1/100)</f>
        <v>0.81350419354838732</v>
      </c>
      <c r="O41" s="31">
        <f t="shared" si="0"/>
        <v>17613.695</v>
      </c>
      <c r="P41" s="35">
        <f t="shared" si="1"/>
        <v>1848.7219802999998</v>
      </c>
      <c r="Q41" s="139"/>
      <c r="R41" s="28">
        <f t="shared" si="2"/>
        <v>1</v>
      </c>
      <c r="S41" s="33">
        <f t="shared" si="3"/>
        <v>1</v>
      </c>
      <c r="T41" s="139"/>
      <c r="U41" s="39">
        <f t="shared" si="4"/>
        <v>0.11938086432328331</v>
      </c>
      <c r="V41" s="33">
        <f t="shared" si="5"/>
        <v>2.6666666981202489E-3</v>
      </c>
      <c r="W41" s="139"/>
      <c r="X41" s="78">
        <f t="shared" si="13"/>
        <v>10100</v>
      </c>
      <c r="Y41" s="41">
        <f t="shared" si="7"/>
        <v>24227030.300995216</v>
      </c>
      <c r="Z41" s="41">
        <f t="shared" si="8"/>
        <v>368121.32807371404</v>
      </c>
      <c r="AA41" s="41">
        <f t="shared" si="9"/>
        <v>10972.554788094511</v>
      </c>
      <c r="AB41" s="42">
        <f t="shared" si="10"/>
        <v>11839.932543821546</v>
      </c>
      <c r="AD41" s="40">
        <f t="shared" si="11"/>
        <v>24628064.116400845</v>
      </c>
      <c r="AE41" s="118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8">
        <f>'[1]Szenario 3'!$K42</f>
        <v>1842.3949015999999</v>
      </c>
      <c r="H42" s="139"/>
      <c r="I42" s="158">
        <f>'[2]Szenario 1'!$F42</f>
        <v>7</v>
      </c>
      <c r="J42" s="159">
        <f>'[2]Szenario 2'!$F42</f>
        <v>16</v>
      </c>
      <c r="K42" s="160">
        <f>'[2]Szenario 3'!$F42</f>
        <v>25</v>
      </c>
      <c r="L42" s="139"/>
      <c r="M42" s="23">
        <f>'[3]E-Auto'!$E40*(1/100)</f>
        <v>0.8423361290322583</v>
      </c>
      <c r="O42" s="31">
        <f t="shared" si="0"/>
        <v>17794.04</v>
      </c>
      <c r="P42" s="35">
        <f t="shared" si="1"/>
        <v>1867.3949015999999</v>
      </c>
      <c r="Q42" s="139"/>
      <c r="R42" s="28">
        <f t="shared" si="2"/>
        <v>1</v>
      </c>
      <c r="S42" s="33">
        <f t="shared" si="3"/>
        <v>1</v>
      </c>
      <c r="T42" s="139"/>
      <c r="U42" s="39">
        <f t="shared" si="4"/>
        <v>0.11938284108712358</v>
      </c>
      <c r="V42" s="33">
        <f t="shared" si="5"/>
        <v>2.6666666994104131E-3</v>
      </c>
      <c r="W42" s="139"/>
      <c r="X42" s="78">
        <f t="shared" si="13"/>
        <v>10100</v>
      </c>
      <c r="Y42" s="41">
        <f t="shared" si="7"/>
        <v>24475488.400457125</v>
      </c>
      <c r="Z42" s="41">
        <f t="shared" si="8"/>
        <v>371889.36726900801</v>
      </c>
      <c r="AA42" s="41">
        <f t="shared" si="9"/>
        <v>10568.068681231342</v>
      </c>
      <c r="AB42" s="42">
        <f t="shared" si="10"/>
        <v>11960.463489540833</v>
      </c>
      <c r="AD42" s="40">
        <f t="shared" si="11"/>
        <v>24880006.299896907</v>
      </c>
      <c r="AE42" s="118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8">
        <f>'[1]Szenario 3'!$K43</f>
        <v>1861.0678229</v>
      </c>
      <c r="H43" s="139"/>
      <c r="I43" s="158">
        <f>'[2]Szenario 1'!$F43</f>
        <v>7</v>
      </c>
      <c r="J43" s="159">
        <f>'[2]Szenario 2'!$F43</f>
        <v>16</v>
      </c>
      <c r="K43" s="160">
        <f>'[2]Szenario 3'!$F43</f>
        <v>25</v>
      </c>
      <c r="L43" s="139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1886.0678229</v>
      </c>
      <c r="Q43" s="139"/>
      <c r="R43" s="28">
        <f t="shared" si="2"/>
        <v>1</v>
      </c>
      <c r="S43" s="33">
        <f t="shared" si="3"/>
        <v>1</v>
      </c>
      <c r="T43" s="139"/>
      <c r="U43" s="39">
        <f t="shared" si="4"/>
        <v>0.11938487887781907</v>
      </c>
      <c r="V43" s="33">
        <f t="shared" si="5"/>
        <v>2.6666667007398666E-3</v>
      </c>
      <c r="W43" s="139"/>
      <c r="X43" s="78">
        <f t="shared" si="13"/>
        <v>10100</v>
      </c>
      <c r="Y43" s="41">
        <f t="shared" si="7"/>
        <v>24723967.322677657</v>
      </c>
      <c r="Z43" s="41">
        <f t="shared" si="8"/>
        <v>375657.40646430204</v>
      </c>
      <c r="AA43" s="41">
        <f t="shared" si="9"/>
        <v>10153.106228066506</v>
      </c>
      <c r="AB43" s="42">
        <f t="shared" si="10"/>
        <v>12080.994435260114</v>
      </c>
      <c r="AD43" s="40">
        <f t="shared" si="11"/>
        <v>25131958.829805285</v>
      </c>
      <c r="AE43" s="118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8">
        <f>'[1]Szenario 3'!$K44</f>
        <v>1879.7407441999999</v>
      </c>
      <c r="H44" s="139"/>
      <c r="I44" s="158">
        <f>'[2]Szenario 1'!$F44</f>
        <v>7</v>
      </c>
      <c r="J44" s="159">
        <f>'[2]Szenario 2'!$F44</f>
        <v>16</v>
      </c>
      <c r="K44" s="160">
        <f>'[2]Szenario 3'!$F44</f>
        <v>25</v>
      </c>
      <c r="L44" s="139"/>
      <c r="M44" s="23">
        <f>'[3]E-Auto'!$E42*(1/100)</f>
        <v>0.9</v>
      </c>
      <c r="O44" s="31">
        <f t="shared" si="0"/>
        <v>18154.73</v>
      </c>
      <c r="P44" s="35">
        <f t="shared" si="1"/>
        <v>1904.7407441999999</v>
      </c>
      <c r="Q44" s="139"/>
      <c r="R44" s="28">
        <f t="shared" si="2"/>
        <v>1</v>
      </c>
      <c r="S44" s="33">
        <f t="shared" si="3"/>
        <v>1</v>
      </c>
      <c r="T44" s="139"/>
      <c r="U44" s="39">
        <f t="shared" si="4"/>
        <v>0.11938697893864811</v>
      </c>
      <c r="V44" s="33">
        <f t="shared" si="5"/>
        <v>2.6666667021093978E-3</v>
      </c>
      <c r="W44" s="139"/>
      <c r="X44" s="78">
        <f t="shared" si="13"/>
        <v>10100</v>
      </c>
      <c r="Y44" s="41">
        <f t="shared" si="7"/>
        <v>24972467.707197677</v>
      </c>
      <c r="Z44" s="41">
        <f t="shared" si="8"/>
        <v>379425.44565959601</v>
      </c>
      <c r="AA44" s="41">
        <f t="shared" si="9"/>
        <v>9727.6674285999998</v>
      </c>
      <c r="AB44" s="42">
        <f t="shared" si="10"/>
        <v>12201.525380979399</v>
      </c>
      <c r="AD44" s="40">
        <f t="shared" si="11"/>
        <v>25383922.345666856</v>
      </c>
      <c r="AE44" s="118"/>
      <c r="AF44" s="83" t="s">
        <v>44</v>
      </c>
      <c r="AG44" s="84"/>
      <c r="AH44" s="85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8">
        <f>'[1]Szenario 3'!$K45</f>
        <v>1898.4136655</v>
      </c>
      <c r="H45" s="139"/>
      <c r="I45" s="158">
        <f>'[2]Szenario 1'!$F45</f>
        <v>7</v>
      </c>
      <c r="J45" s="159">
        <f>'[2]Szenario 2'!$F45</f>
        <v>16</v>
      </c>
      <c r="K45" s="160">
        <f>'[2]Szenario 3'!$F45</f>
        <v>25</v>
      </c>
      <c r="L45" s="139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1923.4136655</v>
      </c>
      <c r="Q45" s="139"/>
      <c r="R45" s="28">
        <f t="shared" si="2"/>
        <v>1</v>
      </c>
      <c r="S45" s="33">
        <f t="shared" si="3"/>
        <v>1</v>
      </c>
      <c r="T45" s="139"/>
      <c r="U45" s="39">
        <f t="shared" si="4"/>
        <v>0.11938914252542623</v>
      </c>
      <c r="V45" s="33">
        <f t="shared" si="5"/>
        <v>2.6666667035198056E-3</v>
      </c>
      <c r="W45" s="139"/>
      <c r="X45" s="78">
        <f t="shared" si="13"/>
        <v>10100</v>
      </c>
      <c r="Y45" s="41">
        <f t="shared" si="7"/>
        <v>25220990.206521098</v>
      </c>
      <c r="Z45" s="41">
        <f t="shared" si="8"/>
        <v>383193.48485488998</v>
      </c>
      <c r="AA45" s="41">
        <f t="shared" si="9"/>
        <v>9291.7522828318233</v>
      </c>
      <c r="AB45" s="42">
        <f t="shared" si="10"/>
        <v>12322.056326698685</v>
      </c>
      <c r="AD45" s="40">
        <f t="shared" si="11"/>
        <v>25635897.499985516</v>
      </c>
      <c r="AE45" s="118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8">
        <f>'[1]Szenario 3'!$K46</f>
        <v>1917.0865867999996</v>
      </c>
      <c r="H46" s="139"/>
      <c r="I46" s="158">
        <f>'[2]Szenario 1'!$F46</f>
        <v>7</v>
      </c>
      <c r="J46" s="159">
        <f>'[2]Szenario 2'!$F46</f>
        <v>16</v>
      </c>
      <c r="K46" s="160">
        <f>'[2]Szenario 3'!$F46</f>
        <v>25</v>
      </c>
      <c r="L46" s="139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1942.0865867999996</v>
      </c>
      <c r="Q46" s="139"/>
      <c r="R46" s="28">
        <f t="shared" si="2"/>
        <v>1</v>
      </c>
      <c r="S46" s="33">
        <f t="shared" si="3"/>
        <v>1</v>
      </c>
      <c r="T46" s="139"/>
      <c r="U46" s="39">
        <f t="shared" si="4"/>
        <v>0.11939137090650628</v>
      </c>
      <c r="V46" s="33">
        <f t="shared" si="5"/>
        <v>2.6666667049718945E-3</v>
      </c>
      <c r="W46" s="139"/>
      <c r="X46" s="78">
        <f t="shared" si="13"/>
        <v>10100</v>
      </c>
      <c r="Y46" s="41">
        <f t="shared" si="7"/>
        <v>25469535.486244876</v>
      </c>
      <c r="Z46" s="41">
        <f t="shared" si="8"/>
        <v>386961.52405018394</v>
      </c>
      <c r="AA46" s="41">
        <f t="shared" si="9"/>
        <v>8845.3607907619771</v>
      </c>
      <c r="AB46" s="42">
        <f t="shared" si="10"/>
        <v>12442.587272417968</v>
      </c>
      <c r="AD46" s="40">
        <f t="shared" si="11"/>
        <v>25887884.958358239</v>
      </c>
      <c r="AE46" s="118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8">
        <f>'[1]Szenario 3'!$K47</f>
        <v>1935.7595080999997</v>
      </c>
      <c r="H47" s="139"/>
      <c r="I47" s="158">
        <f>'[2]Szenario 1'!$F47</f>
        <v>7</v>
      </c>
      <c r="J47" s="159">
        <f>'[2]Szenario 2'!$F47</f>
        <v>16</v>
      </c>
      <c r="K47" s="160">
        <f>'[2]Szenario 3'!$F47</f>
        <v>25</v>
      </c>
      <c r="L47" s="139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1960.7595080999997</v>
      </c>
      <c r="Q47" s="139"/>
      <c r="R47" s="28">
        <f t="shared" si="2"/>
        <v>1</v>
      </c>
      <c r="S47" s="33">
        <f t="shared" si="3"/>
        <v>1</v>
      </c>
      <c r="T47" s="139"/>
      <c r="U47" s="39">
        <f t="shared" si="4"/>
        <v>0.11939366536277833</v>
      </c>
      <c r="V47" s="33">
        <f t="shared" si="5"/>
        <v>2.666666706466478E-3</v>
      </c>
      <c r="W47" s="139"/>
      <c r="X47" s="78">
        <f t="shared" si="13"/>
        <v>10100</v>
      </c>
      <c r="Y47" s="41">
        <f t="shared" si="7"/>
        <v>25718104.225189127</v>
      </c>
      <c r="Z47" s="41">
        <f t="shared" si="8"/>
        <v>390729.56324547791</v>
      </c>
      <c r="AA47" s="41">
        <f t="shared" si="9"/>
        <v>8388.4929523904648</v>
      </c>
      <c r="AB47" s="42">
        <f t="shared" si="10"/>
        <v>12563.118218137253</v>
      </c>
      <c r="AD47" s="40">
        <f t="shared" ref="AD47:AD54" si="14">SUM(X47:AB47)</f>
        <v>26139885.399605136</v>
      </c>
      <c r="AE47" s="118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8">
        <f>'[1]Szenario 3'!$K48</f>
        <v>1954.4324293999998</v>
      </c>
      <c r="H48" s="139"/>
      <c r="I48" s="158">
        <f>'[2]Szenario 1'!$F48</f>
        <v>7</v>
      </c>
      <c r="J48" s="159">
        <f>'[2]Szenario 2'!$F48</f>
        <v>16</v>
      </c>
      <c r="K48" s="160">
        <f>'[2]Szenario 3'!$F48</f>
        <v>25</v>
      </c>
      <c r="L48" s="139"/>
      <c r="M48" s="23">
        <f>'[3]E-Auto'!$E46*(1/100)</f>
        <v>1</v>
      </c>
      <c r="O48" s="31">
        <f t="shared" si="0"/>
        <v>18876.11</v>
      </c>
      <c r="P48" s="35">
        <f t="shared" si="1"/>
        <v>1979.4324293999998</v>
      </c>
      <c r="Q48" s="139"/>
      <c r="R48" s="28">
        <f t="shared" si="2"/>
        <v>1</v>
      </c>
      <c r="S48" s="33">
        <f t="shared" si="3"/>
        <v>1</v>
      </c>
      <c r="T48" s="139"/>
      <c r="U48" s="39">
        <f t="shared" si="4"/>
        <v>0.11939602718766971</v>
      </c>
      <c r="V48" s="33">
        <f t="shared" si="5"/>
        <v>2.6666667080043772E-3</v>
      </c>
      <c r="W48" s="139"/>
      <c r="X48" s="78">
        <f t="shared" si="13"/>
        <v>10100</v>
      </c>
      <c r="Y48" s="41">
        <f t="shared" si="7"/>
        <v>25966697.115527146</v>
      </c>
      <c r="Z48" s="41">
        <f t="shared" si="8"/>
        <v>394497.60244077194</v>
      </c>
      <c r="AA48" s="41">
        <f t="shared" si="9"/>
        <v>8212.6179388</v>
      </c>
      <c r="AB48" s="42">
        <f t="shared" si="10"/>
        <v>12683.649163856537</v>
      </c>
      <c r="AD48" s="40">
        <f t="shared" si="14"/>
        <v>26392190.985070575</v>
      </c>
      <c r="AE48" s="118"/>
      <c r="AF48" s="83" t="s">
        <v>45</v>
      </c>
      <c r="AG48" s="84"/>
      <c r="AH48" s="85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8">
        <f>'[1]Szenario 3'!$K49</f>
        <v>1973.1053507000001</v>
      </c>
      <c r="H49" s="139"/>
      <c r="I49" s="158">
        <f>'[2]Szenario 1'!$F49</f>
        <v>7</v>
      </c>
      <c r="J49" s="159">
        <f>'[2]Szenario 2'!$F49</f>
        <v>16</v>
      </c>
      <c r="K49" s="160">
        <f>'[2]Szenario 3'!$F49</f>
        <v>25</v>
      </c>
      <c r="L49" s="139"/>
      <c r="M49" s="23">
        <f>'[3]E-Auto'!$E47*(1/100)</f>
        <v>1</v>
      </c>
      <c r="O49" s="31">
        <f t="shared" si="0"/>
        <v>19056.455000000002</v>
      </c>
      <c r="P49" s="35">
        <f t="shared" si="1"/>
        <v>1998.1053507000001</v>
      </c>
      <c r="Q49" s="139"/>
      <c r="R49" s="28">
        <f t="shared" si="2"/>
        <v>1</v>
      </c>
      <c r="S49" s="33">
        <f t="shared" si="3"/>
        <v>1</v>
      </c>
      <c r="T49" s="139"/>
      <c r="U49" s="39">
        <f t="shared" si="4"/>
        <v>0.11939845768714505</v>
      </c>
      <c r="V49" s="33">
        <f t="shared" si="5"/>
        <v>2.6666667095864207E-3</v>
      </c>
      <c r="W49" s="139"/>
      <c r="X49" s="78">
        <f t="shared" si="13"/>
        <v>10100</v>
      </c>
      <c r="Y49" s="41">
        <f t="shared" si="7"/>
        <v>26215314.862915486</v>
      </c>
      <c r="Z49" s="41">
        <f t="shared" si="8"/>
        <v>398265.64163606596</v>
      </c>
      <c r="AA49" s="41">
        <f t="shared" si="9"/>
        <v>8291.0824413999999</v>
      </c>
      <c r="AB49" s="42">
        <f t="shared" si="10"/>
        <v>12804.180109575826</v>
      </c>
      <c r="AD49" s="40">
        <f t="shared" si="14"/>
        <v>26644775.767102528</v>
      </c>
      <c r="AE49" s="118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8">
        <f>'[1]Szenario 3'!$K50</f>
        <v>1991.7782719999998</v>
      </c>
      <c r="H50" s="139"/>
      <c r="I50" s="158">
        <f>'[2]Szenario 1'!$F50</f>
        <v>7</v>
      </c>
      <c r="J50" s="159">
        <f>'[2]Szenario 2'!$F50</f>
        <v>16</v>
      </c>
      <c r="K50" s="160">
        <f>'[2]Szenario 3'!$F50</f>
        <v>25</v>
      </c>
      <c r="L50" s="139"/>
      <c r="M50" s="23">
        <f>'[3]E-Auto'!$E48*(1/100)</f>
        <v>1</v>
      </c>
      <c r="O50" s="31">
        <f t="shared" si="0"/>
        <v>19236.8</v>
      </c>
      <c r="P50" s="35">
        <f t="shared" si="1"/>
        <v>2016.7782719999998</v>
      </c>
      <c r="Q50" s="139"/>
      <c r="R50" s="28">
        <f t="shared" si="2"/>
        <v>1</v>
      </c>
      <c r="S50" s="33">
        <f t="shared" si="3"/>
        <v>1</v>
      </c>
      <c r="T50" s="139"/>
      <c r="U50" s="39">
        <f t="shared" si="4"/>
        <v>0.1194009581797062</v>
      </c>
      <c r="V50" s="33">
        <f t="shared" si="5"/>
        <v>2.666666711213446E-3</v>
      </c>
      <c r="W50" s="139"/>
      <c r="X50" s="78">
        <f t="shared" si="13"/>
        <v>10100</v>
      </c>
      <c r="Y50" s="41">
        <f t="shared" si="7"/>
        <v>26463958.18662405</v>
      </c>
      <c r="Z50" s="41">
        <f t="shared" si="8"/>
        <v>402033.68083135987</v>
      </c>
      <c r="AA50" s="41">
        <f t="shared" si="9"/>
        <v>8369.5469439999997</v>
      </c>
      <c r="AB50" s="42">
        <f t="shared" si="10"/>
        <v>12924.711055295107</v>
      </c>
      <c r="AD50" s="40">
        <f t="shared" si="14"/>
        <v>26897386.125454705</v>
      </c>
      <c r="AE50" s="118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8">
        <f>'[1]Szenario 3'!$K51</f>
        <v>2010.4511932999999</v>
      </c>
      <c r="H51" s="139"/>
      <c r="I51" s="158">
        <f>'[2]Szenario 1'!$F51</f>
        <v>7</v>
      </c>
      <c r="J51" s="159">
        <f>'[2]Szenario 2'!$F51</f>
        <v>16</v>
      </c>
      <c r="K51" s="160">
        <f>'[2]Szenario 3'!$F51</f>
        <v>25</v>
      </c>
      <c r="L51" s="139"/>
      <c r="M51" s="23">
        <f>'[3]E-Auto'!$E49*(1/100)</f>
        <v>1</v>
      </c>
      <c r="O51" s="31">
        <f t="shared" si="0"/>
        <v>19417.145</v>
      </c>
      <c r="P51" s="35">
        <f t="shared" si="1"/>
        <v>2035.4511932999999</v>
      </c>
      <c r="Q51" s="139"/>
      <c r="R51" s="28">
        <f t="shared" si="2"/>
        <v>1</v>
      </c>
      <c r="S51" s="33">
        <f t="shared" si="3"/>
        <v>1</v>
      </c>
      <c r="T51" s="139"/>
      <c r="U51" s="39">
        <f t="shared" si="4"/>
        <v>0.11940352999639227</v>
      </c>
      <c r="V51" s="33">
        <f t="shared" si="5"/>
        <v>2.6666667128862976E-3</v>
      </c>
      <c r="W51" s="139"/>
      <c r="X51" s="78">
        <f t="shared" si="13"/>
        <v>10100</v>
      </c>
      <c r="Y51" s="41">
        <f t="shared" si="7"/>
        <v>26712627.81966611</v>
      </c>
      <c r="Z51" s="41">
        <f t="shared" si="8"/>
        <v>405801.72002665396</v>
      </c>
      <c r="AA51" s="41">
        <f t="shared" si="9"/>
        <v>8448.0114466000014</v>
      </c>
      <c r="AB51" s="42">
        <f t="shared" si="10"/>
        <v>13045.242001014392</v>
      </c>
      <c r="AD51" s="40">
        <f t="shared" si="14"/>
        <v>27150022.793140378</v>
      </c>
      <c r="AE51" s="118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8">
        <f>'[1]Szenario 3'!$K52</f>
        <v>2029.1241145999998</v>
      </c>
      <c r="H52" s="139"/>
      <c r="I52" s="158">
        <f>'[2]Szenario 1'!$F52</f>
        <v>7</v>
      </c>
      <c r="J52" s="159">
        <f>'[2]Szenario 2'!$F52</f>
        <v>16</v>
      </c>
      <c r="K52" s="160">
        <f>'[2]Szenario 3'!$F52</f>
        <v>25</v>
      </c>
      <c r="L52" s="139"/>
      <c r="M52" s="23">
        <f>'[3]E-Auto'!$E50*(1/100)</f>
        <v>1</v>
      </c>
      <c r="O52" s="31">
        <f t="shared" si="0"/>
        <v>19597.489999999998</v>
      </c>
      <c r="P52" s="35">
        <f t="shared" si="1"/>
        <v>2054.1241145999998</v>
      </c>
      <c r="Q52" s="139"/>
      <c r="R52" s="28">
        <f t="shared" si="2"/>
        <v>1</v>
      </c>
      <c r="S52" s="33">
        <f t="shared" si="3"/>
        <v>1</v>
      </c>
      <c r="T52" s="139"/>
      <c r="U52" s="39">
        <f t="shared" si="4"/>
        <v>0.11940617448077966</v>
      </c>
      <c r="V52" s="33">
        <f t="shared" si="5"/>
        <v>2.6666667146058266E-3</v>
      </c>
      <c r="W52" s="139"/>
      <c r="X52" s="78">
        <f t="shared" si="13"/>
        <v>10100</v>
      </c>
      <c r="Y52" s="41">
        <f t="shared" si="7"/>
        <v>26961324.508928392</v>
      </c>
      <c r="Z52" s="41">
        <f t="shared" si="8"/>
        <v>409569.75922194793</v>
      </c>
      <c r="AA52" s="41">
        <f t="shared" si="9"/>
        <v>8526.4759491999994</v>
      </c>
      <c r="AB52" s="42">
        <f t="shared" si="10"/>
        <v>13165.772946733676</v>
      </c>
      <c r="AD52" s="40">
        <f t="shared" si="14"/>
        <v>27402686.517046276</v>
      </c>
      <c r="AE52" s="118"/>
      <c r="AF52" s="83" t="s">
        <v>46</v>
      </c>
      <c r="AG52" s="84"/>
      <c r="AH52" s="85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8">
        <f>'[1]Szenario 3'!$K53</f>
        <v>2047.7970358999999</v>
      </c>
      <c r="H53" s="139"/>
      <c r="I53" s="158">
        <f>'[2]Szenario 1'!$F53</f>
        <v>7</v>
      </c>
      <c r="J53" s="159">
        <f>'[2]Szenario 2'!$F53</f>
        <v>16</v>
      </c>
      <c r="K53" s="160">
        <f>'[2]Szenario 3'!$F53</f>
        <v>25</v>
      </c>
      <c r="L53" s="139"/>
      <c r="M53" s="23">
        <f>'[3]E-Auto'!$E51*(1/100)</f>
        <v>1</v>
      </c>
      <c r="O53" s="31">
        <f t="shared" si="0"/>
        <v>19777.834999999999</v>
      </c>
      <c r="P53" s="35">
        <f t="shared" si="1"/>
        <v>2072.7970359000001</v>
      </c>
      <c r="Q53" s="139"/>
      <c r="R53" s="28">
        <f t="shared" si="2"/>
        <v>1</v>
      </c>
      <c r="S53" s="33">
        <f t="shared" si="3"/>
        <v>1</v>
      </c>
      <c r="T53" s="139"/>
      <c r="U53" s="39">
        <f t="shared" si="4"/>
        <v>0.119408892988982</v>
      </c>
      <c r="V53" s="33">
        <f t="shared" si="5"/>
        <v>2.6666667163728949E-3</v>
      </c>
      <c r="W53" s="139"/>
      <c r="X53" s="78">
        <f t="shared" si="13"/>
        <v>10100</v>
      </c>
      <c r="Y53" s="41">
        <f t="shared" si="7"/>
        <v>27210049.015301153</v>
      </c>
      <c r="Z53" s="41">
        <f t="shared" si="8"/>
        <v>413337.79841724189</v>
      </c>
      <c r="AA53" s="41">
        <f t="shared" si="9"/>
        <v>8604.9404517999992</v>
      </c>
      <c r="AB53" s="42">
        <f t="shared" si="10"/>
        <v>13286.303892452959</v>
      </c>
      <c r="AD53" s="40">
        <f t="shared" si="14"/>
        <v>27655378.058062647</v>
      </c>
      <c r="AE53" s="118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8">
        <f>'[1]Szenario 3'!$K54</f>
        <v>2066.4699572</v>
      </c>
      <c r="H54" s="139"/>
      <c r="I54" s="158">
        <f>'[2]Szenario 1'!$F54</f>
        <v>7</v>
      </c>
      <c r="J54" s="159">
        <f>'[2]Szenario 2'!$F54</f>
        <v>16</v>
      </c>
      <c r="K54" s="160">
        <f>'[2]Szenario 3'!$F54</f>
        <v>25</v>
      </c>
      <c r="L54" s="139"/>
      <c r="M54" s="23">
        <f>'[3]E-Auto'!$E52*(1/100)</f>
        <v>1</v>
      </c>
      <c r="O54" s="31">
        <f t="shared" si="0"/>
        <v>19958.18</v>
      </c>
      <c r="P54" s="35">
        <f t="shared" si="1"/>
        <v>2091.4699572</v>
      </c>
      <c r="Q54" s="140"/>
      <c r="R54" s="28">
        <f t="shared" si="2"/>
        <v>1</v>
      </c>
      <c r="S54" s="33">
        <f t="shared" si="3"/>
        <v>1</v>
      </c>
      <c r="T54" s="140"/>
      <c r="U54" s="39">
        <f t="shared" si="4"/>
        <v>0.1194116868896502</v>
      </c>
      <c r="V54" s="33">
        <f t="shared" si="5"/>
        <v>2.666666718188371E-3</v>
      </c>
      <c r="W54" s="140"/>
      <c r="X54" s="78">
        <f t="shared" si="13"/>
        <v>10100</v>
      </c>
      <c r="Y54" s="41">
        <f t="shared" si="7"/>
        <v>27458802.113808215</v>
      </c>
      <c r="Z54" s="41">
        <f t="shared" si="8"/>
        <v>417105.83761253592</v>
      </c>
      <c r="AA54" s="41">
        <f t="shared" si="9"/>
        <v>8683.4049544000009</v>
      </c>
      <c r="AB54" s="42">
        <f t="shared" si="10"/>
        <v>13406.834838172248</v>
      </c>
      <c r="AD54" s="40">
        <f t="shared" si="14"/>
        <v>27908098.191213321</v>
      </c>
      <c r="AE54" s="118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1024309168.8952277</v>
      </c>
      <c r="AE55" s="118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86" t="s">
        <v>22</v>
      </c>
      <c r="V56" s="87"/>
      <c r="X56" s="9">
        <f>SUM(X9:X54)</f>
        <v>1933350</v>
      </c>
      <c r="Y56" s="65">
        <f>SUM(Y9:Y54)</f>
        <v>1005971151.9949164</v>
      </c>
      <c r="Z56" s="66">
        <f>SUM(Z9:Z54)</f>
        <v>15286947.963047365</v>
      </c>
      <c r="AA56" s="66">
        <f>SUM(AA9:AA54)</f>
        <v>625754.06352770538</v>
      </c>
      <c r="AB56" s="71">
        <f>SUM(AB9:AB54)</f>
        <v>491964.87373646378</v>
      </c>
      <c r="AD56" s="67">
        <f>X56+Y56+Z56+AA56+AB56</f>
        <v>1024309168.895228</v>
      </c>
      <c r="AF56" s="88"/>
      <c r="AG56" s="89"/>
    </row>
    <row r="57" spans="1:34" ht="15" thickBot="1" x14ac:dyDescent="0.35">
      <c r="AF57" s="90"/>
      <c r="AG57" s="91"/>
    </row>
    <row r="58" spans="1:34" x14ac:dyDescent="0.3">
      <c r="AE58" s="25"/>
      <c r="AF58" s="88"/>
      <c r="AG58" s="89"/>
      <c r="AH58" s="43"/>
    </row>
    <row r="59" spans="1:34" ht="15" thickBot="1" x14ac:dyDescent="0.35">
      <c r="AF59" s="90"/>
      <c r="AG59" s="91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2020-05-21T15:28:20Z</dcterms:modified>
</cp:coreProperties>
</file>