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0" yWindow="0" windowWidth="23040" windowHeight="9384"/>
  </bookViews>
  <sheets>
    <sheet name="Szenario 1" sheetId="6" r:id="rId1"/>
    <sheet name="Szenario 2" sheetId="5" r:id="rId2"/>
    <sheet name="Szenario 3" sheetId="4" r:id="rId3"/>
    <sheet name="CRAP" sheetId="7" r:id="rId4"/>
    <sheet name="DTV_i" sheetId="8" r:id="rId5"/>
  </sheets>
  <externalReferences>
    <externalReference r:id="rId6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6" l="1"/>
  <c r="C11" i="6"/>
  <c r="C12" i="6"/>
  <c r="H12" i="6"/>
  <c r="H11" i="6"/>
  <c r="I11" i="6"/>
  <c r="C13" i="6"/>
  <c r="C14" i="6"/>
  <c r="C15" i="6"/>
  <c r="H15" i="6"/>
  <c r="H14" i="6"/>
  <c r="I14" i="6"/>
  <c r="C16" i="6"/>
  <c r="C17" i="6"/>
  <c r="H17" i="6"/>
  <c r="H16" i="6"/>
  <c r="I16" i="6"/>
  <c r="H13" i="6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H54" i="5"/>
  <c r="H53" i="5"/>
  <c r="I53" i="5"/>
  <c r="I54" i="5"/>
  <c r="H11" i="5"/>
  <c r="I10" i="5"/>
  <c r="H12" i="5"/>
  <c r="I11" i="5"/>
  <c r="H13" i="5"/>
  <c r="I12" i="5"/>
  <c r="H14" i="5"/>
  <c r="I13" i="5"/>
  <c r="H15" i="5"/>
  <c r="I14" i="5"/>
  <c r="H16" i="5"/>
  <c r="I15" i="5"/>
  <c r="H17" i="5"/>
  <c r="I16" i="5"/>
  <c r="H18" i="5"/>
  <c r="I17" i="5"/>
  <c r="H19" i="5"/>
  <c r="I18" i="5"/>
  <c r="H20" i="5"/>
  <c r="I19" i="5"/>
  <c r="H21" i="5"/>
  <c r="I20" i="5"/>
  <c r="H22" i="5"/>
  <c r="I21" i="5"/>
  <c r="H23" i="5"/>
  <c r="I22" i="5"/>
  <c r="H24" i="5"/>
  <c r="I23" i="5"/>
  <c r="H25" i="5"/>
  <c r="I24" i="5"/>
  <c r="H26" i="5"/>
  <c r="I25" i="5"/>
  <c r="H27" i="5"/>
  <c r="I26" i="5"/>
  <c r="H28" i="5"/>
  <c r="I27" i="5"/>
  <c r="H29" i="5"/>
  <c r="I28" i="5"/>
  <c r="H30" i="5"/>
  <c r="I29" i="5"/>
  <c r="H31" i="5"/>
  <c r="I30" i="5"/>
  <c r="H32" i="5"/>
  <c r="I31" i="5"/>
  <c r="H33" i="5"/>
  <c r="I32" i="5"/>
  <c r="H34" i="5"/>
  <c r="I33" i="5"/>
  <c r="H35" i="5"/>
  <c r="I34" i="5"/>
  <c r="H36" i="5"/>
  <c r="I35" i="5"/>
  <c r="H37" i="5"/>
  <c r="I36" i="5"/>
  <c r="H38" i="5"/>
  <c r="I37" i="5"/>
  <c r="H39" i="5"/>
  <c r="I38" i="5"/>
  <c r="H40" i="5"/>
  <c r="I39" i="5"/>
  <c r="H41" i="5"/>
  <c r="I40" i="5"/>
  <c r="H42" i="5"/>
  <c r="I41" i="5"/>
  <c r="H43" i="5"/>
  <c r="I42" i="5"/>
  <c r="H44" i="5"/>
  <c r="I43" i="5"/>
  <c r="H45" i="5"/>
  <c r="I44" i="5"/>
  <c r="H46" i="5"/>
  <c r="I45" i="5"/>
  <c r="H47" i="5"/>
  <c r="I46" i="5"/>
  <c r="H48" i="5"/>
  <c r="I47" i="5"/>
  <c r="H49" i="5"/>
  <c r="I48" i="5"/>
  <c r="H50" i="5"/>
  <c r="I49" i="5"/>
  <c r="H51" i="5"/>
  <c r="I50" i="5"/>
  <c r="H52" i="5"/>
  <c r="I51" i="5"/>
  <c r="I52" i="5"/>
  <c r="H9" i="5"/>
  <c r="I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K10" i="6"/>
  <c r="J3" i="8"/>
  <c r="K11" i="6"/>
  <c r="J4" i="8"/>
  <c r="K12" i="6"/>
  <c r="J5" i="8"/>
  <c r="K13" i="6"/>
  <c r="J6" i="8"/>
  <c r="K14" i="6"/>
  <c r="J7" i="8"/>
  <c r="K15" i="6"/>
  <c r="J8" i="8"/>
  <c r="K16" i="6"/>
  <c r="J9" i="8"/>
  <c r="K17" i="6"/>
  <c r="J10" i="8"/>
  <c r="C18" i="6"/>
  <c r="H18" i="6"/>
  <c r="K18" i="6"/>
  <c r="J11" i="8"/>
  <c r="C19" i="6"/>
  <c r="H19" i="6"/>
  <c r="K19" i="6"/>
  <c r="J12" i="8"/>
  <c r="C20" i="6"/>
  <c r="H20" i="6"/>
  <c r="K20" i="6"/>
  <c r="J13" i="8"/>
  <c r="C21" i="6"/>
  <c r="H21" i="6"/>
  <c r="K21" i="6"/>
  <c r="J14" i="8"/>
  <c r="C22" i="6"/>
  <c r="H22" i="6"/>
  <c r="K22" i="6"/>
  <c r="J15" i="8"/>
  <c r="C23" i="6"/>
  <c r="H23" i="6"/>
  <c r="K23" i="6"/>
  <c r="J16" i="8"/>
  <c r="C24" i="6"/>
  <c r="H24" i="6"/>
  <c r="K24" i="6"/>
  <c r="J17" i="8"/>
  <c r="C25" i="6"/>
  <c r="H25" i="6"/>
  <c r="K25" i="6"/>
  <c r="J18" i="8"/>
  <c r="C26" i="6"/>
  <c r="H26" i="6"/>
  <c r="K26" i="6"/>
  <c r="J19" i="8"/>
  <c r="C27" i="6"/>
  <c r="H27" i="6"/>
  <c r="K27" i="6"/>
  <c r="J20" i="8"/>
  <c r="C28" i="6"/>
  <c r="H28" i="6"/>
  <c r="K28" i="6"/>
  <c r="J21" i="8"/>
  <c r="C29" i="6"/>
  <c r="H29" i="6"/>
  <c r="K29" i="6"/>
  <c r="J22" i="8"/>
  <c r="C30" i="6"/>
  <c r="H30" i="6"/>
  <c r="K30" i="6"/>
  <c r="J23" i="8"/>
  <c r="C31" i="6"/>
  <c r="H31" i="6"/>
  <c r="K31" i="6"/>
  <c r="J24" i="8"/>
  <c r="C32" i="6"/>
  <c r="H32" i="6"/>
  <c r="K32" i="6"/>
  <c r="J25" i="8"/>
  <c r="C33" i="6"/>
  <c r="H33" i="6"/>
  <c r="K33" i="6"/>
  <c r="J26" i="8"/>
  <c r="C34" i="6"/>
  <c r="H34" i="6"/>
  <c r="K34" i="6"/>
  <c r="J27" i="8"/>
  <c r="C35" i="6"/>
  <c r="H35" i="6"/>
  <c r="K35" i="6"/>
  <c r="J28" i="8"/>
  <c r="C36" i="6"/>
  <c r="H36" i="6"/>
  <c r="K36" i="6"/>
  <c r="J29" i="8"/>
  <c r="C37" i="6"/>
  <c r="H37" i="6"/>
  <c r="K37" i="6"/>
  <c r="J30" i="8"/>
  <c r="C38" i="6"/>
  <c r="H38" i="6"/>
  <c r="K38" i="6"/>
  <c r="J31" i="8"/>
  <c r="C39" i="6"/>
  <c r="H39" i="6"/>
  <c r="K39" i="6"/>
  <c r="J32" i="8"/>
  <c r="C40" i="6"/>
  <c r="H40" i="6"/>
  <c r="K40" i="6"/>
  <c r="J33" i="8"/>
  <c r="C41" i="6"/>
  <c r="H41" i="6"/>
  <c r="K41" i="6"/>
  <c r="J34" i="8"/>
  <c r="C42" i="6"/>
  <c r="H42" i="6"/>
  <c r="K42" i="6"/>
  <c r="J35" i="8"/>
  <c r="C43" i="6"/>
  <c r="H43" i="6"/>
  <c r="K43" i="6"/>
  <c r="J36" i="8"/>
  <c r="C44" i="6"/>
  <c r="H44" i="6"/>
  <c r="K44" i="6"/>
  <c r="J37" i="8"/>
  <c r="C45" i="6"/>
  <c r="H45" i="6"/>
  <c r="K45" i="6"/>
  <c r="J38" i="8"/>
  <c r="C46" i="6"/>
  <c r="H46" i="6"/>
  <c r="K46" i="6"/>
  <c r="J39" i="8"/>
  <c r="C47" i="6"/>
  <c r="H47" i="6"/>
  <c r="K47" i="6"/>
  <c r="J40" i="8"/>
  <c r="C48" i="6"/>
  <c r="H48" i="6"/>
  <c r="K48" i="6"/>
  <c r="J41" i="8"/>
  <c r="C49" i="6"/>
  <c r="H49" i="6"/>
  <c r="K49" i="6"/>
  <c r="J42" i="8"/>
  <c r="C50" i="6"/>
  <c r="H50" i="6"/>
  <c r="K50" i="6"/>
  <c r="J43" i="8"/>
  <c r="C51" i="6"/>
  <c r="H51" i="6"/>
  <c r="K51" i="6"/>
  <c r="J44" i="8"/>
  <c r="C52" i="6"/>
  <c r="H52" i="6"/>
  <c r="K52" i="6"/>
  <c r="J45" i="8"/>
  <c r="C53" i="6"/>
  <c r="H53" i="6"/>
  <c r="K53" i="6"/>
  <c r="J46" i="8"/>
  <c r="C54" i="6"/>
  <c r="H54" i="6"/>
  <c r="K54" i="6"/>
  <c r="J47" i="8"/>
  <c r="I10" i="6"/>
  <c r="H9" i="6"/>
  <c r="K9" i="6"/>
  <c r="J2" i="8"/>
  <c r="K10" i="4"/>
  <c r="H3" i="8"/>
  <c r="C10" i="4"/>
  <c r="C11" i="4"/>
  <c r="H11" i="4"/>
  <c r="K11" i="4"/>
  <c r="H4" i="8"/>
  <c r="C12" i="4"/>
  <c r="H12" i="4"/>
  <c r="K12" i="4"/>
  <c r="H5" i="8"/>
  <c r="C13" i="4"/>
  <c r="H13" i="4"/>
  <c r="K13" i="4"/>
  <c r="H6" i="8"/>
  <c r="C14" i="4"/>
  <c r="H14" i="4"/>
  <c r="K14" i="4"/>
  <c r="H7" i="8"/>
  <c r="C15" i="4"/>
  <c r="H15" i="4"/>
  <c r="K15" i="4"/>
  <c r="H8" i="8"/>
  <c r="C16" i="4"/>
  <c r="H16" i="4"/>
  <c r="K16" i="4"/>
  <c r="H9" i="8"/>
  <c r="C17" i="4"/>
  <c r="H17" i="4"/>
  <c r="K17" i="4"/>
  <c r="H10" i="8"/>
  <c r="C18" i="4"/>
  <c r="H18" i="4"/>
  <c r="K18" i="4"/>
  <c r="H11" i="8"/>
  <c r="C19" i="4"/>
  <c r="H19" i="4"/>
  <c r="K19" i="4"/>
  <c r="H12" i="8"/>
  <c r="C20" i="4"/>
  <c r="H20" i="4"/>
  <c r="K20" i="4"/>
  <c r="H13" i="8"/>
  <c r="C21" i="4"/>
  <c r="H21" i="4"/>
  <c r="K21" i="4"/>
  <c r="H14" i="8"/>
  <c r="C22" i="4"/>
  <c r="H22" i="4"/>
  <c r="K22" i="4"/>
  <c r="H15" i="8"/>
  <c r="C23" i="4"/>
  <c r="H23" i="4"/>
  <c r="K23" i="4"/>
  <c r="H16" i="8"/>
  <c r="C24" i="4"/>
  <c r="H24" i="4"/>
  <c r="K24" i="4"/>
  <c r="H17" i="8"/>
  <c r="C25" i="4"/>
  <c r="H25" i="4"/>
  <c r="K25" i="4"/>
  <c r="H18" i="8"/>
  <c r="C26" i="4"/>
  <c r="H26" i="4"/>
  <c r="K26" i="4"/>
  <c r="H19" i="8"/>
  <c r="C27" i="4"/>
  <c r="H27" i="4"/>
  <c r="K27" i="4"/>
  <c r="H20" i="8"/>
  <c r="C28" i="4"/>
  <c r="H28" i="4"/>
  <c r="K28" i="4"/>
  <c r="H21" i="8"/>
  <c r="C29" i="4"/>
  <c r="H29" i="4"/>
  <c r="K29" i="4"/>
  <c r="H22" i="8"/>
  <c r="C30" i="4"/>
  <c r="H30" i="4"/>
  <c r="K30" i="4"/>
  <c r="H23" i="8"/>
  <c r="C31" i="4"/>
  <c r="H31" i="4"/>
  <c r="K31" i="4"/>
  <c r="H24" i="8"/>
  <c r="C32" i="4"/>
  <c r="H32" i="4"/>
  <c r="K32" i="4"/>
  <c r="H25" i="8"/>
  <c r="C33" i="4"/>
  <c r="H33" i="4"/>
  <c r="K33" i="4"/>
  <c r="H26" i="8"/>
  <c r="C34" i="4"/>
  <c r="H34" i="4"/>
  <c r="K34" i="4"/>
  <c r="H27" i="8"/>
  <c r="C35" i="4"/>
  <c r="H35" i="4"/>
  <c r="K35" i="4"/>
  <c r="H28" i="8"/>
  <c r="C36" i="4"/>
  <c r="H36" i="4"/>
  <c r="K36" i="4"/>
  <c r="H29" i="8"/>
  <c r="C37" i="4"/>
  <c r="H37" i="4"/>
  <c r="K37" i="4"/>
  <c r="H30" i="8"/>
  <c r="C38" i="4"/>
  <c r="H38" i="4"/>
  <c r="K38" i="4"/>
  <c r="H31" i="8"/>
  <c r="C39" i="4"/>
  <c r="H39" i="4"/>
  <c r="K39" i="4"/>
  <c r="H32" i="8"/>
  <c r="C40" i="4"/>
  <c r="H40" i="4"/>
  <c r="K40" i="4"/>
  <c r="H33" i="8"/>
  <c r="C41" i="4"/>
  <c r="H41" i="4"/>
  <c r="K41" i="4"/>
  <c r="H34" i="8"/>
  <c r="C42" i="4"/>
  <c r="H42" i="4"/>
  <c r="K42" i="4"/>
  <c r="H35" i="8"/>
  <c r="C43" i="4"/>
  <c r="H43" i="4"/>
  <c r="K43" i="4"/>
  <c r="H36" i="8"/>
  <c r="C44" i="4"/>
  <c r="H44" i="4"/>
  <c r="K44" i="4"/>
  <c r="H37" i="8"/>
  <c r="C45" i="4"/>
  <c r="H45" i="4"/>
  <c r="K45" i="4"/>
  <c r="H38" i="8"/>
  <c r="C46" i="4"/>
  <c r="H46" i="4"/>
  <c r="K46" i="4"/>
  <c r="H39" i="8"/>
  <c r="C47" i="4"/>
  <c r="H47" i="4"/>
  <c r="K47" i="4"/>
  <c r="H40" i="8"/>
  <c r="C48" i="4"/>
  <c r="H48" i="4"/>
  <c r="K48" i="4"/>
  <c r="H41" i="8"/>
  <c r="C49" i="4"/>
  <c r="H49" i="4"/>
  <c r="K49" i="4"/>
  <c r="H42" i="8"/>
  <c r="C50" i="4"/>
  <c r="H50" i="4"/>
  <c r="K50" i="4"/>
  <c r="H43" i="8"/>
  <c r="C51" i="4"/>
  <c r="H51" i="4"/>
  <c r="K51" i="4"/>
  <c r="H44" i="8"/>
  <c r="C52" i="4"/>
  <c r="H52" i="4"/>
  <c r="K52" i="4"/>
  <c r="H45" i="8"/>
  <c r="C53" i="4"/>
  <c r="H53" i="4"/>
  <c r="K53" i="4"/>
  <c r="H46" i="8"/>
  <c r="C54" i="4"/>
  <c r="H54" i="4"/>
  <c r="K54" i="4"/>
  <c r="H47" i="8"/>
  <c r="I10" i="4"/>
  <c r="H9" i="4"/>
  <c r="K9" i="4"/>
  <c r="H2" i="8"/>
  <c r="K10" i="5"/>
  <c r="I3" i="8"/>
  <c r="K11" i="5"/>
  <c r="I4" i="8"/>
  <c r="K12" i="5"/>
  <c r="I5" i="8"/>
  <c r="K13" i="5"/>
  <c r="I6" i="8"/>
  <c r="K14" i="5"/>
  <c r="I7" i="8"/>
  <c r="K15" i="5"/>
  <c r="I8" i="8"/>
  <c r="K16" i="5"/>
  <c r="I9" i="8"/>
  <c r="K17" i="5"/>
  <c r="I10" i="8"/>
  <c r="K18" i="5"/>
  <c r="I11" i="8"/>
  <c r="K19" i="5"/>
  <c r="I12" i="8"/>
  <c r="K20" i="5"/>
  <c r="I13" i="8"/>
  <c r="K21" i="5"/>
  <c r="I14" i="8"/>
  <c r="K22" i="5"/>
  <c r="I15" i="8"/>
  <c r="K23" i="5"/>
  <c r="I16" i="8"/>
  <c r="K24" i="5"/>
  <c r="I17" i="8"/>
  <c r="K25" i="5"/>
  <c r="I18" i="8"/>
  <c r="K26" i="5"/>
  <c r="I19" i="8"/>
  <c r="K27" i="5"/>
  <c r="I20" i="8"/>
  <c r="K28" i="5"/>
  <c r="I21" i="8"/>
  <c r="K29" i="5"/>
  <c r="I22" i="8"/>
  <c r="K30" i="5"/>
  <c r="I23" i="8"/>
  <c r="K31" i="5"/>
  <c r="I24" i="8"/>
  <c r="K32" i="5"/>
  <c r="I25" i="8"/>
  <c r="K33" i="5"/>
  <c r="I26" i="8"/>
  <c r="K34" i="5"/>
  <c r="I27" i="8"/>
  <c r="K35" i="5"/>
  <c r="I28" i="8"/>
  <c r="K36" i="5"/>
  <c r="I29" i="8"/>
  <c r="K37" i="5"/>
  <c r="I30" i="8"/>
  <c r="K38" i="5"/>
  <c r="I31" i="8"/>
  <c r="K39" i="5"/>
  <c r="I32" i="8"/>
  <c r="K40" i="5"/>
  <c r="I33" i="8"/>
  <c r="K41" i="5"/>
  <c r="I34" i="8"/>
  <c r="K42" i="5"/>
  <c r="I35" i="8"/>
  <c r="K43" i="5"/>
  <c r="I36" i="8"/>
  <c r="K44" i="5"/>
  <c r="I37" i="8"/>
  <c r="K45" i="5"/>
  <c r="I38" i="8"/>
  <c r="K46" i="5"/>
  <c r="I39" i="8"/>
  <c r="K47" i="5"/>
  <c r="I40" i="8"/>
  <c r="K48" i="5"/>
  <c r="I41" i="8"/>
  <c r="K49" i="5"/>
  <c r="I42" i="8"/>
  <c r="K50" i="5"/>
  <c r="I43" i="8"/>
  <c r="K51" i="5"/>
  <c r="I44" i="8"/>
  <c r="K52" i="5"/>
  <c r="I45" i="8"/>
  <c r="K53" i="5"/>
  <c r="I46" i="8"/>
  <c r="K54" i="5"/>
  <c r="I47" i="8"/>
  <c r="K9" i="5"/>
  <c r="I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2" i="8"/>
  <c r="I53" i="6"/>
  <c r="I54" i="6"/>
  <c r="I12" i="6"/>
  <c r="I13" i="6"/>
  <c r="I15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9" i="6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2" i="8"/>
  <c r="I53" i="4"/>
  <c r="I54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9" i="4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D10" i="6"/>
  <c r="D11" i="6"/>
  <c r="D10" i="4"/>
  <c r="D12" i="6"/>
  <c r="D11" i="4"/>
  <c r="D13" i="6"/>
  <c r="D12" i="4"/>
  <c r="D14" i="6"/>
  <c r="D13" i="4"/>
  <c r="D15" i="6"/>
  <c r="D14" i="4"/>
  <c r="D16" i="6"/>
  <c r="D15" i="4"/>
  <c r="D17" i="6"/>
  <c r="D16" i="4"/>
  <c r="D18" i="6"/>
  <c r="D17" i="4"/>
  <c r="D19" i="6"/>
  <c r="D18" i="4"/>
  <c r="D20" i="6"/>
  <c r="D19" i="4"/>
  <c r="D21" i="6"/>
  <c r="D20" i="4"/>
  <c r="D22" i="6"/>
  <c r="D21" i="4"/>
  <c r="D23" i="6"/>
  <c r="D22" i="4"/>
  <c r="D24" i="6"/>
  <c r="D23" i="4"/>
  <c r="D25" i="6"/>
  <c r="D24" i="4"/>
  <c r="D26" i="6"/>
  <c r="D25" i="4"/>
  <c r="D27" i="6"/>
  <c r="D26" i="4"/>
  <c r="D28" i="6"/>
  <c r="D27" i="4"/>
  <c r="D29" i="6"/>
  <c r="D28" i="4"/>
  <c r="D30" i="6"/>
  <c r="D29" i="4"/>
  <c r="D31" i="6"/>
  <c r="D30" i="4"/>
  <c r="D32" i="6"/>
  <c r="D31" i="4"/>
  <c r="D33" i="6"/>
  <c r="D32" i="4"/>
  <c r="D34" i="6"/>
  <c r="D33" i="4"/>
  <c r="D35" i="6"/>
  <c r="D34" i="4"/>
  <c r="D36" i="6"/>
  <c r="D35" i="4"/>
  <c r="D37" i="6"/>
  <c r="D36" i="4"/>
  <c r="D38" i="6"/>
  <c r="D37" i="4"/>
  <c r="D39" i="6"/>
  <c r="D38" i="4"/>
  <c r="D40" i="6"/>
  <c r="D39" i="4"/>
  <c r="D41" i="6"/>
  <c r="D40" i="4"/>
  <c r="D42" i="6"/>
  <c r="D41" i="4"/>
  <c r="D43" i="6"/>
  <c r="D42" i="4"/>
  <c r="D44" i="6"/>
  <c r="D43" i="4"/>
  <c r="D45" i="6"/>
  <c r="D44" i="4"/>
  <c r="D46" i="6"/>
  <c r="D45" i="4"/>
  <c r="D47" i="6"/>
  <c r="D46" i="4"/>
  <c r="D48" i="6"/>
  <c r="D47" i="4"/>
  <c r="D49" i="6"/>
  <c r="D48" i="4"/>
  <c r="D50" i="6"/>
  <c r="D49" i="4"/>
  <c r="D51" i="6"/>
  <c r="D50" i="4"/>
  <c r="D52" i="6"/>
  <c r="D51" i="4"/>
  <c r="D53" i="6"/>
  <c r="D52" i="4"/>
  <c r="D54" i="6"/>
  <c r="D53" i="4"/>
  <c r="D54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/>
    <xf numFmtId="0" fontId="0" fillId="3" borderId="1" xfId="0" applyFill="1" applyBorder="1" applyAlignment="1">
      <alignment horizontal="center" vertical="center"/>
    </xf>
    <xf numFmtId="0" fontId="2" fillId="3" borderId="2" xfId="0" applyFont="1" applyFill="1" applyBorder="1"/>
    <xf numFmtId="0" fontId="0" fillId="4" borderId="1" xfId="0" applyFill="1" applyBorder="1"/>
    <xf numFmtId="0" fontId="0" fillId="5" borderId="2" xfId="0" applyFill="1" applyBorder="1" applyAlignment="1">
      <alignment horizontal="center"/>
    </xf>
    <xf numFmtId="0" fontId="0" fillId="2" borderId="0" xfId="0" applyFill="1"/>
    <xf numFmtId="0" fontId="0" fillId="0" borderId="0" xfId="0" applyAlignment="1"/>
    <xf numFmtId="164" fontId="0" fillId="0" borderId="5" xfId="1" applyNumberFormat="1" applyFont="1" applyBorder="1" applyAlignment="1">
      <alignment horizontal="center"/>
    </xf>
    <xf numFmtId="0" fontId="0" fillId="4" borderId="2" xfId="0" applyFill="1" applyBorder="1"/>
    <xf numFmtId="0" fontId="3" fillId="6" borderId="12" xfId="0" applyFont="1" applyFill="1" applyBorder="1"/>
    <xf numFmtId="0" fontId="0" fillId="6" borderId="12" xfId="0" applyFill="1" applyBorder="1"/>
    <xf numFmtId="1" fontId="0" fillId="0" borderId="13" xfId="0" applyNumberFormat="1" applyFill="1" applyBorder="1" applyAlignment="1">
      <alignment horizontal="center"/>
    </xf>
    <xf numFmtId="0" fontId="2" fillId="3" borderId="3" xfId="0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𝐷𝑇𝑉(𝑖,𝐴𝑢𝑡𝑜)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1'!$C$9:$C$54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1'!$H$9:$H$54</c:f>
              <c:numCache>
                <c:formatCode>General</c:formatCode>
                <c:ptCount val="46"/>
                <c:pt idx="0" formatCode="0">
                  <c:v>11962.885</c:v>
                </c:pt>
                <c:pt idx="1">
                  <c:v>12023</c:v>
                </c:pt>
                <c:pt idx="2" formatCode="0">
                  <c:v>12083.115</c:v>
                </c:pt>
                <c:pt idx="3" formatCode="0">
                  <c:v>12143.23</c:v>
                </c:pt>
                <c:pt idx="4" formatCode="0">
                  <c:v>12203.344999999999</c:v>
                </c:pt>
                <c:pt idx="5" formatCode="0">
                  <c:v>12263.46</c:v>
                </c:pt>
                <c:pt idx="6" formatCode="0">
                  <c:v>12323.575000000001</c:v>
                </c:pt>
                <c:pt idx="7" formatCode="0">
                  <c:v>12383.69</c:v>
                </c:pt>
                <c:pt idx="8" formatCode="0">
                  <c:v>12443.805</c:v>
                </c:pt>
                <c:pt idx="9" formatCode="0">
                  <c:v>12503.92</c:v>
                </c:pt>
                <c:pt idx="10" formatCode="0">
                  <c:v>12564.035</c:v>
                </c:pt>
                <c:pt idx="11" formatCode="0">
                  <c:v>12624.15</c:v>
                </c:pt>
                <c:pt idx="12" formatCode="0">
                  <c:v>12684.264999999999</c:v>
                </c:pt>
                <c:pt idx="13" formatCode="0">
                  <c:v>12744.38</c:v>
                </c:pt>
                <c:pt idx="14" formatCode="0">
                  <c:v>12804.495000000001</c:v>
                </c:pt>
                <c:pt idx="15" formatCode="0">
                  <c:v>12864.61</c:v>
                </c:pt>
                <c:pt idx="16" formatCode="0">
                  <c:v>12924.725</c:v>
                </c:pt>
                <c:pt idx="17" formatCode="0">
                  <c:v>12984.84</c:v>
                </c:pt>
                <c:pt idx="18" formatCode="0">
                  <c:v>13044.955</c:v>
                </c:pt>
                <c:pt idx="19" formatCode="0">
                  <c:v>13105.07</c:v>
                </c:pt>
                <c:pt idx="20" formatCode="0">
                  <c:v>13165.184999999999</c:v>
                </c:pt>
                <c:pt idx="21" formatCode="0">
                  <c:v>13225.3</c:v>
                </c:pt>
                <c:pt idx="22" formatCode="0">
                  <c:v>13285.415000000001</c:v>
                </c:pt>
                <c:pt idx="23" formatCode="0">
                  <c:v>13345.53</c:v>
                </c:pt>
                <c:pt idx="24" formatCode="0">
                  <c:v>13405.645</c:v>
                </c:pt>
                <c:pt idx="25" formatCode="0">
                  <c:v>13465.76</c:v>
                </c:pt>
                <c:pt idx="26" formatCode="0">
                  <c:v>13525.875</c:v>
                </c:pt>
                <c:pt idx="27" formatCode="0">
                  <c:v>13585.99</c:v>
                </c:pt>
                <c:pt idx="28" formatCode="0">
                  <c:v>13646.105</c:v>
                </c:pt>
                <c:pt idx="29" formatCode="0">
                  <c:v>13706.220000000001</c:v>
                </c:pt>
                <c:pt idx="30" formatCode="0">
                  <c:v>13766.334999999999</c:v>
                </c:pt>
                <c:pt idx="31" formatCode="0">
                  <c:v>13826.45</c:v>
                </c:pt>
                <c:pt idx="32" formatCode="0">
                  <c:v>13886.565000000001</c:v>
                </c:pt>
                <c:pt idx="33" formatCode="0">
                  <c:v>13946.68</c:v>
                </c:pt>
                <c:pt idx="34" formatCode="0">
                  <c:v>14006.795</c:v>
                </c:pt>
                <c:pt idx="35" formatCode="0">
                  <c:v>14066.91</c:v>
                </c:pt>
                <c:pt idx="36" formatCode="0">
                  <c:v>14127.025</c:v>
                </c:pt>
                <c:pt idx="37" formatCode="0">
                  <c:v>14187.14</c:v>
                </c:pt>
                <c:pt idx="38" formatCode="0">
                  <c:v>14247.255000000001</c:v>
                </c:pt>
                <c:pt idx="39" formatCode="0">
                  <c:v>14307.369999999999</c:v>
                </c:pt>
                <c:pt idx="40" formatCode="0">
                  <c:v>14367.485000000001</c:v>
                </c:pt>
                <c:pt idx="41" formatCode="0">
                  <c:v>14427.6</c:v>
                </c:pt>
                <c:pt idx="42" formatCode="0">
                  <c:v>14487.715</c:v>
                </c:pt>
                <c:pt idx="43" formatCode="0">
                  <c:v>14547.83</c:v>
                </c:pt>
                <c:pt idx="44" formatCode="0">
                  <c:v>14607.945</c:v>
                </c:pt>
                <c:pt idx="45" formatCode="0">
                  <c:v>14668.06</c:v>
                </c:pt>
              </c:numCache>
            </c:numRef>
          </c:val>
          <c:smooth val="0"/>
        </c:ser>
        <c:ser>
          <c:idx val="1"/>
          <c:order val="1"/>
          <c:tx>
            <c:v>𝐷𝑇𝑉(𝑖,𝑉𝑒𝑙𝑜)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'Szenario 1'!$K$9:$K$54</c:f>
              <c:numCache>
                <c:formatCode>0</c:formatCode>
                <c:ptCount val="46"/>
                <c:pt idx="0">
                  <c:v>1238.6371128999999</c:v>
                </c:pt>
                <c:pt idx="1">
                  <c:v>1244.86142</c:v>
                </c:pt>
                <c:pt idx="2">
                  <c:v>1251.0857271</c:v>
                </c:pt>
                <c:pt idx="3">
                  <c:v>1257.3100341999998</c:v>
                </c:pt>
                <c:pt idx="4">
                  <c:v>1263.5343412999998</c:v>
                </c:pt>
                <c:pt idx="5">
                  <c:v>1269.7586483999999</c:v>
                </c:pt>
                <c:pt idx="6">
                  <c:v>1275.9829554999999</c:v>
                </c:pt>
                <c:pt idx="7">
                  <c:v>1282.2072625999999</c:v>
                </c:pt>
                <c:pt idx="8">
                  <c:v>1288.4315697</c:v>
                </c:pt>
                <c:pt idx="9">
                  <c:v>1294.6558768</c:v>
                </c:pt>
                <c:pt idx="10">
                  <c:v>1300.8801838999998</c:v>
                </c:pt>
                <c:pt idx="11">
                  <c:v>1307.1044909999998</c:v>
                </c:pt>
                <c:pt idx="12">
                  <c:v>1313.3287980999999</c:v>
                </c:pt>
                <c:pt idx="13">
                  <c:v>1319.5531051999999</c:v>
                </c:pt>
                <c:pt idx="14">
                  <c:v>1325.7774122999999</c:v>
                </c:pt>
                <c:pt idx="15">
                  <c:v>1332.0017194</c:v>
                </c:pt>
                <c:pt idx="16">
                  <c:v>1338.2260265</c:v>
                </c:pt>
                <c:pt idx="17">
                  <c:v>1344.4503336</c:v>
                </c:pt>
                <c:pt idx="18">
                  <c:v>1350.6746406999998</c:v>
                </c:pt>
                <c:pt idx="19">
                  <c:v>1356.8989477999999</c:v>
                </c:pt>
                <c:pt idx="20">
                  <c:v>1363.1232548999999</c:v>
                </c:pt>
                <c:pt idx="21">
                  <c:v>1369.3475619999999</c:v>
                </c:pt>
                <c:pt idx="22">
                  <c:v>1375.5718691</c:v>
                </c:pt>
                <c:pt idx="23">
                  <c:v>1381.7961762</c:v>
                </c:pt>
                <c:pt idx="24">
                  <c:v>1388.0204833</c:v>
                </c:pt>
                <c:pt idx="25">
                  <c:v>1394.2447903999998</c:v>
                </c:pt>
                <c:pt idx="26">
                  <c:v>1400.4690974999999</c:v>
                </c:pt>
                <c:pt idx="27">
                  <c:v>1406.6934045999999</c:v>
                </c:pt>
                <c:pt idx="28">
                  <c:v>1412.9177116999999</c:v>
                </c:pt>
                <c:pt idx="29">
                  <c:v>1419.1420188</c:v>
                </c:pt>
                <c:pt idx="30">
                  <c:v>1425.3663258999998</c:v>
                </c:pt>
                <c:pt idx="31">
                  <c:v>1431.590633</c:v>
                </c:pt>
                <c:pt idx="32">
                  <c:v>1437.8149401000001</c:v>
                </c:pt>
                <c:pt idx="33">
                  <c:v>1444.0392471999999</c:v>
                </c:pt>
                <c:pt idx="34">
                  <c:v>1450.2635542999999</c:v>
                </c:pt>
                <c:pt idx="35">
                  <c:v>1456.4878613999999</c:v>
                </c:pt>
                <c:pt idx="36">
                  <c:v>1462.7121685</c:v>
                </c:pt>
                <c:pt idx="37">
                  <c:v>1468.9364755999998</c:v>
                </c:pt>
                <c:pt idx="38">
                  <c:v>1475.1607827</c:v>
                </c:pt>
                <c:pt idx="39">
                  <c:v>1481.3850897999998</c:v>
                </c:pt>
                <c:pt idx="40">
                  <c:v>1487.6093968999999</c:v>
                </c:pt>
                <c:pt idx="41">
                  <c:v>1493.8337039999999</c:v>
                </c:pt>
                <c:pt idx="42">
                  <c:v>1500.0580110999999</c:v>
                </c:pt>
                <c:pt idx="43">
                  <c:v>1506.2823182</c:v>
                </c:pt>
                <c:pt idx="44">
                  <c:v>1512.5066252999998</c:v>
                </c:pt>
                <c:pt idx="45">
                  <c:v>1518.7309323999998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708856"/>
        <c:axId val="616708464"/>
      </c:lineChart>
      <c:catAx>
        <c:axId val="61670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708464"/>
        <c:crosses val="autoZero"/>
        <c:auto val="1"/>
        <c:lblAlgn val="ctr"/>
        <c:lblOffset val="100"/>
        <c:noMultiLvlLbl val="0"/>
      </c:catAx>
      <c:valAx>
        <c:axId val="6167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70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𝐷𝑇𝑉(𝑖,𝐴𝑢𝑡𝑜)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2'!$C$9:$C$54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2'!$H$9:$H$54</c:f>
              <c:numCache>
                <c:formatCode>General</c:formatCode>
                <c:ptCount val="46"/>
                <c:pt idx="0" formatCode="0">
                  <c:v>11902.77</c:v>
                </c:pt>
                <c:pt idx="1">
                  <c:v>12023</c:v>
                </c:pt>
                <c:pt idx="2" formatCode="0">
                  <c:v>12143.23</c:v>
                </c:pt>
                <c:pt idx="3" formatCode="0">
                  <c:v>12263.46</c:v>
                </c:pt>
                <c:pt idx="4" formatCode="0">
                  <c:v>12383.69</c:v>
                </c:pt>
                <c:pt idx="5" formatCode="0">
                  <c:v>12503.92</c:v>
                </c:pt>
                <c:pt idx="6" formatCode="0">
                  <c:v>12624.15</c:v>
                </c:pt>
                <c:pt idx="7" formatCode="0">
                  <c:v>12744.38</c:v>
                </c:pt>
                <c:pt idx="8" formatCode="0">
                  <c:v>12864.61</c:v>
                </c:pt>
                <c:pt idx="9" formatCode="0">
                  <c:v>12984.84</c:v>
                </c:pt>
                <c:pt idx="10" formatCode="0">
                  <c:v>13105.07</c:v>
                </c:pt>
                <c:pt idx="11" formatCode="0">
                  <c:v>13225.3</c:v>
                </c:pt>
                <c:pt idx="12" formatCode="0">
                  <c:v>13345.53</c:v>
                </c:pt>
                <c:pt idx="13" formatCode="0">
                  <c:v>13465.76</c:v>
                </c:pt>
                <c:pt idx="14" formatCode="0">
                  <c:v>13585.99</c:v>
                </c:pt>
                <c:pt idx="15" formatCode="0">
                  <c:v>13706.220000000001</c:v>
                </c:pt>
                <c:pt idx="16" formatCode="0">
                  <c:v>13826.45</c:v>
                </c:pt>
                <c:pt idx="17" formatCode="0">
                  <c:v>13946.68</c:v>
                </c:pt>
                <c:pt idx="18" formatCode="0">
                  <c:v>14066.91</c:v>
                </c:pt>
                <c:pt idx="19" formatCode="0">
                  <c:v>14187.14</c:v>
                </c:pt>
                <c:pt idx="20" formatCode="0">
                  <c:v>14307.369999999999</c:v>
                </c:pt>
                <c:pt idx="21" formatCode="0">
                  <c:v>14427.6</c:v>
                </c:pt>
                <c:pt idx="22" formatCode="0">
                  <c:v>14547.83</c:v>
                </c:pt>
                <c:pt idx="23" formatCode="0">
                  <c:v>14668.06</c:v>
                </c:pt>
                <c:pt idx="24" formatCode="0">
                  <c:v>14788.29</c:v>
                </c:pt>
                <c:pt idx="25" formatCode="0">
                  <c:v>14908.52</c:v>
                </c:pt>
                <c:pt idx="26" formatCode="0">
                  <c:v>15028.75</c:v>
                </c:pt>
                <c:pt idx="27" formatCode="0">
                  <c:v>15148.98</c:v>
                </c:pt>
                <c:pt idx="28" formatCode="0">
                  <c:v>15269.21</c:v>
                </c:pt>
                <c:pt idx="29" formatCode="0">
                  <c:v>15389.44</c:v>
                </c:pt>
                <c:pt idx="30" formatCode="0">
                  <c:v>15509.67</c:v>
                </c:pt>
                <c:pt idx="31" formatCode="0">
                  <c:v>15629.9</c:v>
                </c:pt>
                <c:pt idx="32" formatCode="0">
                  <c:v>15750.130000000001</c:v>
                </c:pt>
                <c:pt idx="33" formatCode="0">
                  <c:v>15870.36</c:v>
                </c:pt>
                <c:pt idx="34" formatCode="0">
                  <c:v>15990.59</c:v>
                </c:pt>
                <c:pt idx="35" formatCode="0">
                  <c:v>16110.82</c:v>
                </c:pt>
                <c:pt idx="36" formatCode="0">
                  <c:v>16231.05</c:v>
                </c:pt>
                <c:pt idx="37" formatCode="0">
                  <c:v>16351.279999999999</c:v>
                </c:pt>
                <c:pt idx="38" formatCode="0">
                  <c:v>16471.510000000002</c:v>
                </c:pt>
                <c:pt idx="39" formatCode="0">
                  <c:v>16591.739999999998</c:v>
                </c:pt>
                <c:pt idx="40" formatCode="0">
                  <c:v>16711.97</c:v>
                </c:pt>
                <c:pt idx="41" formatCode="0">
                  <c:v>16832.2</c:v>
                </c:pt>
                <c:pt idx="42" formatCode="0">
                  <c:v>16952.43</c:v>
                </c:pt>
                <c:pt idx="43" formatCode="0">
                  <c:v>17072.66</c:v>
                </c:pt>
                <c:pt idx="44" formatCode="0">
                  <c:v>17192.89</c:v>
                </c:pt>
                <c:pt idx="45" formatCode="0">
                  <c:v>17313.12</c:v>
                </c:pt>
              </c:numCache>
            </c:numRef>
          </c:val>
          <c:smooth val="0"/>
        </c:ser>
        <c:ser>
          <c:idx val="1"/>
          <c:order val="1"/>
          <c:tx>
            <c:v>𝐷𝑇𝑉(𝑖,𝑉𝑒𝑙𝑜)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'Szenario 2'!$K$9:$K$54</c:f>
              <c:numCache>
                <c:formatCode>0</c:formatCode>
                <c:ptCount val="46"/>
                <c:pt idx="0">
                  <c:v>1232.4128057999999</c:v>
                </c:pt>
                <c:pt idx="1">
                  <c:v>1244.86142</c:v>
                </c:pt>
                <c:pt idx="2">
                  <c:v>1257.3100341999998</c:v>
                </c:pt>
                <c:pt idx="3">
                  <c:v>1269.7586483999999</c:v>
                </c:pt>
                <c:pt idx="4">
                  <c:v>1282.2072625999999</c:v>
                </c:pt>
                <c:pt idx="5">
                  <c:v>1294.6558768</c:v>
                </c:pt>
                <c:pt idx="6">
                  <c:v>1307.1044909999998</c:v>
                </c:pt>
                <c:pt idx="7">
                  <c:v>1319.5531051999999</c:v>
                </c:pt>
                <c:pt idx="8">
                  <c:v>1332.0017194</c:v>
                </c:pt>
                <c:pt idx="9">
                  <c:v>1344.4503336</c:v>
                </c:pt>
                <c:pt idx="10">
                  <c:v>1356.8989477999999</c:v>
                </c:pt>
                <c:pt idx="11">
                  <c:v>1369.3475619999999</c:v>
                </c:pt>
                <c:pt idx="12">
                  <c:v>1381.7961762</c:v>
                </c:pt>
                <c:pt idx="13">
                  <c:v>1394.2447903999998</c:v>
                </c:pt>
                <c:pt idx="14">
                  <c:v>1406.6934045999999</c:v>
                </c:pt>
                <c:pt idx="15">
                  <c:v>1419.1420188</c:v>
                </c:pt>
                <c:pt idx="16">
                  <c:v>1431.590633</c:v>
                </c:pt>
                <c:pt idx="17">
                  <c:v>1444.0392471999999</c:v>
                </c:pt>
                <c:pt idx="18">
                  <c:v>1456.4878613999999</c:v>
                </c:pt>
                <c:pt idx="19">
                  <c:v>1468.9364755999998</c:v>
                </c:pt>
                <c:pt idx="20">
                  <c:v>1481.3850897999998</c:v>
                </c:pt>
                <c:pt idx="21">
                  <c:v>1493.8337039999999</c:v>
                </c:pt>
                <c:pt idx="22">
                  <c:v>1506.2823182</c:v>
                </c:pt>
                <c:pt idx="23">
                  <c:v>1518.7309323999998</c:v>
                </c:pt>
                <c:pt idx="24">
                  <c:v>1531.1795466000001</c:v>
                </c:pt>
                <c:pt idx="25">
                  <c:v>1543.6281607999999</c:v>
                </c:pt>
                <c:pt idx="26">
                  <c:v>1556.076775</c:v>
                </c:pt>
                <c:pt idx="27">
                  <c:v>1568.5253891999998</c:v>
                </c:pt>
                <c:pt idx="28">
                  <c:v>1580.9740033999999</c:v>
                </c:pt>
                <c:pt idx="29">
                  <c:v>1593.4226176</c:v>
                </c:pt>
                <c:pt idx="30">
                  <c:v>1605.8712317999998</c:v>
                </c:pt>
                <c:pt idx="31">
                  <c:v>1618.3198459999999</c:v>
                </c:pt>
                <c:pt idx="32">
                  <c:v>1630.7684601999999</c:v>
                </c:pt>
                <c:pt idx="33">
                  <c:v>1643.2170744</c:v>
                </c:pt>
                <c:pt idx="34">
                  <c:v>1655.6656885999998</c:v>
                </c:pt>
                <c:pt idx="35">
                  <c:v>1668.1143027999999</c:v>
                </c:pt>
                <c:pt idx="36">
                  <c:v>1680.5629169999997</c:v>
                </c:pt>
                <c:pt idx="37">
                  <c:v>1693.0115311999998</c:v>
                </c:pt>
                <c:pt idx="38">
                  <c:v>1705.4601454000001</c:v>
                </c:pt>
                <c:pt idx="39">
                  <c:v>1717.9087595999997</c:v>
                </c:pt>
                <c:pt idx="40">
                  <c:v>1730.3573738</c:v>
                </c:pt>
                <c:pt idx="41">
                  <c:v>1742.8059880000001</c:v>
                </c:pt>
                <c:pt idx="42">
                  <c:v>1755.2546021999999</c:v>
                </c:pt>
                <c:pt idx="43">
                  <c:v>1767.7032164</c:v>
                </c:pt>
                <c:pt idx="44">
                  <c:v>1780.1518305999998</c:v>
                </c:pt>
                <c:pt idx="45">
                  <c:v>1792.6004447999999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717088"/>
        <c:axId val="616711600"/>
      </c:lineChart>
      <c:catAx>
        <c:axId val="6167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711600"/>
        <c:crosses val="autoZero"/>
        <c:auto val="1"/>
        <c:lblAlgn val="ctr"/>
        <c:lblOffset val="100"/>
        <c:noMultiLvlLbl val="0"/>
      </c:catAx>
      <c:valAx>
        <c:axId val="6167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7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𝐷𝑇𝑉(𝑖,𝐴𝑢𝑡𝑜)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3'!$C$9:$C$54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3'!$H$9:$H$54</c:f>
              <c:numCache>
                <c:formatCode>General</c:formatCode>
                <c:ptCount val="46"/>
                <c:pt idx="0" formatCode="0">
                  <c:v>11842.655000000001</c:v>
                </c:pt>
                <c:pt idx="1">
                  <c:v>12023</c:v>
                </c:pt>
                <c:pt idx="2" formatCode="0">
                  <c:v>12203.344999999999</c:v>
                </c:pt>
                <c:pt idx="3" formatCode="0">
                  <c:v>12383.69</c:v>
                </c:pt>
                <c:pt idx="4" formatCode="0">
                  <c:v>12564.035</c:v>
                </c:pt>
                <c:pt idx="5" formatCode="0">
                  <c:v>12744.38</c:v>
                </c:pt>
                <c:pt idx="6" formatCode="0">
                  <c:v>12924.725</c:v>
                </c:pt>
                <c:pt idx="7" formatCode="0">
                  <c:v>13105.07</c:v>
                </c:pt>
                <c:pt idx="8" formatCode="0">
                  <c:v>13285.415000000001</c:v>
                </c:pt>
                <c:pt idx="9" formatCode="0">
                  <c:v>13465.76</c:v>
                </c:pt>
                <c:pt idx="10" formatCode="0">
                  <c:v>13646.105</c:v>
                </c:pt>
                <c:pt idx="11" formatCode="0">
                  <c:v>13826.45</c:v>
                </c:pt>
                <c:pt idx="12" formatCode="0">
                  <c:v>14006.795</c:v>
                </c:pt>
                <c:pt idx="13" formatCode="0">
                  <c:v>14187.14</c:v>
                </c:pt>
                <c:pt idx="14" formatCode="0">
                  <c:v>14367.485000000001</c:v>
                </c:pt>
                <c:pt idx="15" formatCode="0">
                  <c:v>14547.83</c:v>
                </c:pt>
                <c:pt idx="16" formatCode="0">
                  <c:v>14728.174999999999</c:v>
                </c:pt>
                <c:pt idx="17" formatCode="0">
                  <c:v>14908.52</c:v>
                </c:pt>
                <c:pt idx="18" formatCode="0">
                  <c:v>15088.865</c:v>
                </c:pt>
                <c:pt idx="19" formatCode="0">
                  <c:v>15269.21</c:v>
                </c:pt>
                <c:pt idx="20" formatCode="0">
                  <c:v>15449.555</c:v>
                </c:pt>
                <c:pt idx="21" formatCode="0">
                  <c:v>15629.9</c:v>
                </c:pt>
                <c:pt idx="22" formatCode="0">
                  <c:v>15810.244999999999</c:v>
                </c:pt>
                <c:pt idx="23" formatCode="0">
                  <c:v>15990.59</c:v>
                </c:pt>
                <c:pt idx="24" formatCode="0">
                  <c:v>16170.934999999999</c:v>
                </c:pt>
                <c:pt idx="25" formatCode="0">
                  <c:v>16351.279999999999</c:v>
                </c:pt>
                <c:pt idx="26" formatCode="0">
                  <c:v>16531.625</c:v>
                </c:pt>
                <c:pt idx="27" formatCode="0">
                  <c:v>16711.97</c:v>
                </c:pt>
                <c:pt idx="28" formatCode="0">
                  <c:v>16892.314999999999</c:v>
                </c:pt>
                <c:pt idx="29" formatCode="0">
                  <c:v>17072.66</c:v>
                </c:pt>
                <c:pt idx="30" formatCode="0">
                  <c:v>17253.005000000001</c:v>
                </c:pt>
                <c:pt idx="31" formatCode="0">
                  <c:v>17433.349999999999</c:v>
                </c:pt>
                <c:pt idx="32" formatCode="0">
                  <c:v>17613.695</c:v>
                </c:pt>
                <c:pt idx="33" formatCode="0">
                  <c:v>17794.04</c:v>
                </c:pt>
                <c:pt idx="34" formatCode="0">
                  <c:v>17974.385000000002</c:v>
                </c:pt>
                <c:pt idx="35" formatCode="0">
                  <c:v>18154.73</c:v>
                </c:pt>
                <c:pt idx="36" formatCode="0">
                  <c:v>18335.075000000001</c:v>
                </c:pt>
                <c:pt idx="37" formatCode="0">
                  <c:v>18515.419999999998</c:v>
                </c:pt>
                <c:pt idx="38" formatCode="0">
                  <c:v>18695.764999999999</c:v>
                </c:pt>
                <c:pt idx="39" formatCode="0">
                  <c:v>18876.11</c:v>
                </c:pt>
                <c:pt idx="40" formatCode="0">
                  <c:v>19056.455000000002</c:v>
                </c:pt>
                <c:pt idx="41" formatCode="0">
                  <c:v>19236.8</c:v>
                </c:pt>
                <c:pt idx="42" formatCode="0">
                  <c:v>19417.145</c:v>
                </c:pt>
                <c:pt idx="43" formatCode="0">
                  <c:v>19597.489999999998</c:v>
                </c:pt>
                <c:pt idx="44" formatCode="0">
                  <c:v>19777.834999999999</c:v>
                </c:pt>
                <c:pt idx="45" formatCode="0">
                  <c:v>19958.18</c:v>
                </c:pt>
              </c:numCache>
            </c:numRef>
          </c:val>
          <c:smooth val="0"/>
        </c:ser>
        <c:ser>
          <c:idx val="1"/>
          <c:order val="1"/>
          <c:tx>
            <c:v>𝐷𝑇𝑉(𝑖,𝑉𝑒𝑙𝑜)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'Szenario 3'!$K$9:$K$54</c:f>
              <c:numCache>
                <c:formatCode>0</c:formatCode>
                <c:ptCount val="46"/>
                <c:pt idx="0">
                  <c:v>1226.1884987000001</c:v>
                </c:pt>
                <c:pt idx="1">
                  <c:v>1244.86142</c:v>
                </c:pt>
                <c:pt idx="2">
                  <c:v>1263.5343412999998</c:v>
                </c:pt>
                <c:pt idx="3">
                  <c:v>1282.2072625999999</c:v>
                </c:pt>
                <c:pt idx="4">
                  <c:v>1300.8801838999998</c:v>
                </c:pt>
                <c:pt idx="5">
                  <c:v>1319.5531051999999</c:v>
                </c:pt>
                <c:pt idx="6">
                  <c:v>1338.2260265</c:v>
                </c:pt>
                <c:pt idx="7">
                  <c:v>1356.8989477999999</c:v>
                </c:pt>
                <c:pt idx="8">
                  <c:v>1375.5718691</c:v>
                </c:pt>
                <c:pt idx="9">
                  <c:v>1394.2447903999998</c:v>
                </c:pt>
                <c:pt idx="10">
                  <c:v>1412.9177116999999</c:v>
                </c:pt>
                <c:pt idx="11">
                  <c:v>1431.590633</c:v>
                </c:pt>
                <c:pt idx="12">
                  <c:v>1450.2635542999999</c:v>
                </c:pt>
                <c:pt idx="13">
                  <c:v>1468.9364755999998</c:v>
                </c:pt>
                <c:pt idx="14">
                  <c:v>1487.6093968999999</c:v>
                </c:pt>
                <c:pt idx="15">
                  <c:v>1506.2823182</c:v>
                </c:pt>
                <c:pt idx="16">
                  <c:v>1524.9552394999998</c:v>
                </c:pt>
                <c:pt idx="17">
                  <c:v>1543.6281607999999</c:v>
                </c:pt>
                <c:pt idx="18">
                  <c:v>1562.3010820999998</c:v>
                </c:pt>
                <c:pt idx="19">
                  <c:v>1580.9740033999999</c:v>
                </c:pt>
                <c:pt idx="20">
                  <c:v>1599.6469247</c:v>
                </c:pt>
                <c:pt idx="21">
                  <c:v>1618.3198459999999</c:v>
                </c:pt>
                <c:pt idx="22">
                  <c:v>1636.9927672999997</c:v>
                </c:pt>
                <c:pt idx="23">
                  <c:v>1655.6656885999998</c:v>
                </c:pt>
                <c:pt idx="24">
                  <c:v>1674.3386098999999</c:v>
                </c:pt>
                <c:pt idx="25">
                  <c:v>1693.0115311999998</c:v>
                </c:pt>
                <c:pt idx="26">
                  <c:v>1711.6844524999999</c:v>
                </c:pt>
                <c:pt idx="27">
                  <c:v>1730.3573738</c:v>
                </c:pt>
                <c:pt idx="28">
                  <c:v>1749.0302950999996</c:v>
                </c:pt>
                <c:pt idx="29">
                  <c:v>1767.7032164</c:v>
                </c:pt>
                <c:pt idx="30">
                  <c:v>1786.3761377000001</c:v>
                </c:pt>
                <c:pt idx="31">
                  <c:v>1805.0490589999997</c:v>
                </c:pt>
                <c:pt idx="32">
                  <c:v>1823.7219802999998</c:v>
                </c:pt>
                <c:pt idx="33">
                  <c:v>1842.3949015999999</c:v>
                </c:pt>
                <c:pt idx="34">
                  <c:v>1861.0678229</c:v>
                </c:pt>
                <c:pt idx="35">
                  <c:v>1879.7407441999999</c:v>
                </c:pt>
                <c:pt idx="36">
                  <c:v>1898.4136655</c:v>
                </c:pt>
                <c:pt idx="37">
                  <c:v>1917.0865867999996</c:v>
                </c:pt>
                <c:pt idx="38">
                  <c:v>1935.7595080999997</c:v>
                </c:pt>
                <c:pt idx="39">
                  <c:v>1954.4324293999998</c:v>
                </c:pt>
                <c:pt idx="40">
                  <c:v>1973.1053507000001</c:v>
                </c:pt>
                <c:pt idx="41">
                  <c:v>1991.7782719999998</c:v>
                </c:pt>
                <c:pt idx="42">
                  <c:v>2010.4511932999999</c:v>
                </c:pt>
                <c:pt idx="43">
                  <c:v>2029.1241145999998</c:v>
                </c:pt>
                <c:pt idx="44">
                  <c:v>2047.7970358999999</c:v>
                </c:pt>
                <c:pt idx="45">
                  <c:v>2066.4699572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715128"/>
        <c:axId val="616718264"/>
      </c:lineChart>
      <c:catAx>
        <c:axId val="61671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718264"/>
        <c:crosses val="autoZero"/>
        <c:auto val="1"/>
        <c:lblAlgn val="ctr"/>
        <c:lblOffset val="100"/>
        <c:noMultiLvlLbl val="0"/>
      </c:catAx>
      <c:valAx>
        <c:axId val="61671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71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Wachstumsrate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Trend Prosperität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[1]Tabelle1!$B$2:$B$47</c15:sqref>
                  </c15:fullRef>
                </c:ext>
              </c:extLst>
              <c:f>([1]Tabelle1!$B$2,[1]Tabelle1!$B$7,[1]Tabelle1!$B$12,[1]Tabelle1!$B$17,[1]Tabelle1!$B$22,[1]Tabelle1!$B$27,[1]Tabelle1!$B$32,[1]Tabelle1!$B$37,[1]Tabelle1!$B$42,[1]Tabelle1!$B$47)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CRAP!$C$3:$C$48</c15:sqref>
                  </c15:fullRef>
                </c:ext>
              </c:extLst>
              <c:f>(CRAP!$C$3,CRAP!$C$8,CRAP!$C$13,CRAP!$C$18,CRAP!$C$23,CRAP!$C$28,CRAP!$C$33,CRAP!$C$38,CRAP!$C$43,CRAP!$C$48)</c:f>
              <c:numCache>
                <c:formatCode>0.0%</c:formatCode>
                <c:ptCount val="10"/>
                <c:pt idx="0">
                  <c:v>1.5171428571428572E-2</c:v>
                </c:pt>
                <c:pt idx="1">
                  <c:v>1.4101712919930951E-2</c:v>
                </c:pt>
                <c:pt idx="2">
                  <c:v>1.3172909947903747E-2</c:v>
                </c:pt>
                <c:pt idx="3">
                  <c:v>1.2358896776445945E-2</c:v>
                </c:pt>
                <c:pt idx="4">
                  <c:v>1.1639631740464708E-2</c:v>
                </c:pt>
                <c:pt idx="5">
                  <c:v>1.0999482133609529E-2</c:v>
                </c:pt>
                <c:pt idx="6">
                  <c:v>1.0426075004908698E-2</c:v>
                </c:pt>
                <c:pt idx="7">
                  <c:v>9.9094895959690212E-3</c:v>
                </c:pt>
                <c:pt idx="8">
                  <c:v>9.4416785206258898E-3</c:v>
                </c:pt>
                <c:pt idx="9">
                  <c:v>9.0160455047117744E-3</c:v>
                </c:pt>
              </c:numCache>
            </c:numRef>
          </c:val>
          <c:smooth val="0"/>
        </c:ser>
        <c:ser>
          <c:idx val="1"/>
          <c:order val="1"/>
          <c:tx>
            <c:v>Trend restriktiv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[1]Tabelle1!$B$2:$B$47</c15:sqref>
                  </c15:fullRef>
                </c:ext>
              </c:extLst>
              <c:f>([1]Tabelle1!$B$2,[1]Tabelle1!$B$7,[1]Tabelle1!$B$12,[1]Tabelle1!$B$17,[1]Tabelle1!$B$22,[1]Tabelle1!$B$27,[1]Tabelle1!$B$32,[1]Tabelle1!$B$37,[1]Tabelle1!$B$42,[1]Tabelle1!$B$47)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CRAP!$D$3:$D$48</c15:sqref>
                  </c15:fullRef>
                </c:ext>
              </c:extLst>
              <c:f>(CRAP!$D$3,CRAP!$D$8,CRAP!$D$13,CRAP!$D$18,CRAP!$D$23,CRAP!$D$28,CRAP!$D$33,CRAP!$D$38,CRAP!$D$43,CRAP!$D$48)</c:f>
              <c:numCache>
                <c:formatCode>0.0%</c:formatCode>
                <c:ptCount val="10"/>
                <c:pt idx="0">
                  <c:v>1.0371428571428571E-2</c:v>
                </c:pt>
                <c:pt idx="1">
                  <c:v>9.8601113676490566E-3</c:v>
                </c:pt>
                <c:pt idx="2">
                  <c:v>9.3968418327724564E-3</c:v>
                </c:pt>
                <c:pt idx="3">
                  <c:v>8.9751514402274697E-3</c:v>
                </c:pt>
                <c:pt idx="4">
                  <c:v>8.589682915286322E-3</c:v>
                </c:pt>
                <c:pt idx="5">
                  <c:v>8.235961429381735E-3</c:v>
                </c:pt>
                <c:pt idx="6">
                  <c:v>7.9102200915232082E-3</c:v>
                </c:pt>
                <c:pt idx="7">
                  <c:v>7.6092652761765014E-3</c:v>
                </c:pt>
                <c:pt idx="8">
                  <c:v>7.3303715670436191E-3</c:v>
                </c:pt>
                <c:pt idx="9">
                  <c:v>7.0711989870458755E-3</c:v>
                </c:pt>
              </c:numCache>
            </c:numRef>
          </c:val>
          <c:smooth val="0"/>
        </c:ser>
        <c:ser>
          <c:idx val="2"/>
          <c:order val="2"/>
          <c:tx>
            <c:v>Stagnation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[1]Tabelle1!$B$2:$B$47</c15:sqref>
                  </c15:fullRef>
                </c:ext>
              </c:extLst>
              <c:f>([1]Tabelle1!$B$2,[1]Tabelle1!$B$7,[1]Tabelle1!$B$12,[1]Tabelle1!$B$17,[1]Tabelle1!$B$22,[1]Tabelle1!$B$27,[1]Tabelle1!$B$32,[1]Tabelle1!$B$37,[1]Tabelle1!$B$42,[1]Tabelle1!$B$47)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CRAP!$E$3:$E$48</c15:sqref>
                  </c15:fullRef>
                </c:ext>
              </c:extLst>
              <c:f>(CRAP!$E$3,CRAP!$E$8,CRAP!$E$13,CRAP!$E$18,CRAP!$E$23,CRAP!$E$28,CRAP!$E$33,CRAP!$E$38,CRAP!$E$43,CRAP!$E$48)</c:f>
              <c:numCache>
                <c:formatCode>0.0%</c:formatCode>
                <c:ptCount val="10"/>
                <c:pt idx="0">
                  <c:v>5.3714285714285713E-3</c:v>
                </c:pt>
                <c:pt idx="1">
                  <c:v>5.230940456316082E-3</c:v>
                </c:pt>
                <c:pt idx="2">
                  <c:v>5.0976138828633406E-3</c:v>
                </c:pt>
                <c:pt idx="3">
                  <c:v>4.9709148598625066E-3</c:v>
                </c:pt>
                <c:pt idx="4">
                  <c:v>4.8503611971104227E-3</c:v>
                </c:pt>
                <c:pt idx="5">
                  <c:v>4.7355163727959698E-3</c:v>
                </c:pt>
                <c:pt idx="6">
                  <c:v>4.6259842519685039E-3</c:v>
                </c:pt>
                <c:pt idx="7">
                  <c:v>4.5214045214045217E-3</c:v>
                </c:pt>
                <c:pt idx="8">
                  <c:v>4.4214487300094077E-3</c:v>
                </c:pt>
                <c:pt idx="9">
                  <c:v>4.3258168430740911E-3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712776"/>
        <c:axId val="616706896"/>
      </c:lineChart>
      <c:catAx>
        <c:axId val="61671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706896"/>
        <c:crosses val="autoZero"/>
        <c:auto val="1"/>
        <c:lblAlgn val="ctr"/>
        <c:lblOffset val="100"/>
        <c:noMultiLvlLbl val="0"/>
      </c:catAx>
      <c:valAx>
        <c:axId val="616706896"/>
        <c:scaling>
          <c:orientation val="minMax"/>
          <c:max val="1.7000000000000005E-2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71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09242842733454"/>
          <c:y val="0.5219087197433655"/>
          <c:w val="0.2922060132074788"/>
          <c:h val="0.35937664041994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6334808036362"/>
          <c:y val="5.0925925925925923E-2"/>
          <c:w val="0.6728668449904968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Trend Prosperität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DTV_i!$B$2:$B$47</c15:sqref>
                  </c15:fullRef>
                </c:ext>
              </c:extLst>
              <c:f>(DTV_i!$B$2,DTV_i!$B$7,DTV_i!$B$12,DTV_i!$B$17,DTV_i!$B$22,DTV_i!$B$27,DTV_i!$B$32,DTV_i!$B$37,DTV_i!$B$42,DTV_i!$B$47)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DTV_i!$C$2:$C$47</c15:sqref>
                  </c15:fullRef>
                </c:ext>
              </c:extLst>
              <c:f>(DTV_i!$C$2,DTV_i!$C$7,DTV_i!$C$12,DTV_i!$C$17,DTV_i!$C$22,DTV_i!$C$27,DTV_i!$C$32,DTV_i!$C$37,DTV_i!$C$42,DTV_i!$C$47)</c:f>
              <c:numCache>
                <c:formatCode>0</c:formatCode>
                <c:ptCount val="10"/>
                <c:pt idx="0">
                  <c:v>11842.655000000001</c:v>
                </c:pt>
                <c:pt idx="1">
                  <c:v>12744.38</c:v>
                </c:pt>
                <c:pt idx="2">
                  <c:v>13646.105</c:v>
                </c:pt>
                <c:pt idx="3">
                  <c:v>14547.83</c:v>
                </c:pt>
                <c:pt idx="4">
                  <c:v>15449.555</c:v>
                </c:pt>
                <c:pt idx="5">
                  <c:v>16351.279999999999</c:v>
                </c:pt>
                <c:pt idx="6">
                  <c:v>17253.005000000001</c:v>
                </c:pt>
                <c:pt idx="7">
                  <c:v>18154.73</c:v>
                </c:pt>
                <c:pt idx="8">
                  <c:v>19056.455000000002</c:v>
                </c:pt>
                <c:pt idx="9">
                  <c:v>19958.18</c:v>
                </c:pt>
              </c:numCache>
            </c:numRef>
          </c:val>
          <c:smooth val="0"/>
        </c:ser>
        <c:ser>
          <c:idx val="1"/>
          <c:order val="1"/>
          <c:tx>
            <c:v>Trend restriktiv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DTV_i!$B$2:$B$47</c15:sqref>
                  </c15:fullRef>
                </c:ext>
              </c:extLst>
              <c:f>(DTV_i!$B$2,DTV_i!$B$7,DTV_i!$B$12,DTV_i!$B$17,DTV_i!$B$22,DTV_i!$B$27,DTV_i!$B$32,DTV_i!$B$37,DTV_i!$B$42,DTV_i!$B$47)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DTV_i!$D$2:$D$47</c15:sqref>
                  </c15:fullRef>
                </c:ext>
              </c:extLst>
              <c:f>(DTV_i!$D$2,DTV_i!$D$7,DTV_i!$D$12,DTV_i!$D$17,DTV_i!$D$22,DTV_i!$D$27,DTV_i!$D$32,DTV_i!$D$37,DTV_i!$D$42,DTV_i!$D$47)</c:f>
              <c:numCache>
                <c:formatCode>0</c:formatCode>
                <c:ptCount val="10"/>
                <c:pt idx="0">
                  <c:v>11902.77</c:v>
                </c:pt>
                <c:pt idx="1">
                  <c:v>12503.92</c:v>
                </c:pt>
                <c:pt idx="2">
                  <c:v>13105.07</c:v>
                </c:pt>
                <c:pt idx="3">
                  <c:v>13706.220000000001</c:v>
                </c:pt>
                <c:pt idx="4">
                  <c:v>14307.369999999999</c:v>
                </c:pt>
                <c:pt idx="5">
                  <c:v>14908.52</c:v>
                </c:pt>
                <c:pt idx="6">
                  <c:v>15509.67</c:v>
                </c:pt>
                <c:pt idx="7">
                  <c:v>16110.82</c:v>
                </c:pt>
                <c:pt idx="8">
                  <c:v>16711.97</c:v>
                </c:pt>
                <c:pt idx="9">
                  <c:v>17313.12</c:v>
                </c:pt>
              </c:numCache>
            </c:numRef>
          </c:val>
          <c:smooth val="0"/>
        </c:ser>
        <c:ser>
          <c:idx val="2"/>
          <c:order val="2"/>
          <c:tx>
            <c:v>Stagnation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DTV_i!$B$2:$B$47</c15:sqref>
                  </c15:fullRef>
                </c:ext>
              </c:extLst>
              <c:f>(DTV_i!$B$2,DTV_i!$B$7,DTV_i!$B$12,DTV_i!$B$17,DTV_i!$B$22,DTV_i!$B$27,DTV_i!$B$32,DTV_i!$B$37,DTV_i!$B$42,DTV_i!$B$47)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DTV_i!$E$2:$E$47</c15:sqref>
                  </c15:fullRef>
                </c:ext>
              </c:extLst>
              <c:f>(DTV_i!$E$2,DTV_i!$E$7,DTV_i!$E$12,DTV_i!$E$17,DTV_i!$E$22,DTV_i!$E$27,DTV_i!$E$32,DTV_i!$E$37,DTV_i!$E$42,DTV_i!$E$47)</c:f>
              <c:numCache>
                <c:formatCode>0</c:formatCode>
                <c:ptCount val="10"/>
                <c:pt idx="0">
                  <c:v>11962.885</c:v>
                </c:pt>
                <c:pt idx="1">
                  <c:v>12263.46</c:v>
                </c:pt>
                <c:pt idx="2">
                  <c:v>12564.035</c:v>
                </c:pt>
                <c:pt idx="3">
                  <c:v>12864.61</c:v>
                </c:pt>
                <c:pt idx="4">
                  <c:v>13165.184999999999</c:v>
                </c:pt>
                <c:pt idx="5">
                  <c:v>13465.76</c:v>
                </c:pt>
                <c:pt idx="6">
                  <c:v>13766.334999999999</c:v>
                </c:pt>
                <c:pt idx="7">
                  <c:v>14066.91</c:v>
                </c:pt>
                <c:pt idx="8">
                  <c:v>14367.485000000001</c:v>
                </c:pt>
                <c:pt idx="9">
                  <c:v>14668.06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708072"/>
        <c:axId val="616709248"/>
      </c:lineChart>
      <c:catAx>
        <c:axId val="61670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709248"/>
        <c:crosses val="autoZero"/>
        <c:auto val="1"/>
        <c:lblAlgn val="ctr"/>
        <c:lblOffset val="100"/>
        <c:noMultiLvlLbl val="0"/>
      </c:catAx>
      <c:valAx>
        <c:axId val="616709248"/>
        <c:scaling>
          <c:orientation val="minMax"/>
          <c:max val="22500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70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38447397706165"/>
          <c:y val="0.1420709390492855"/>
          <c:w val="0.24498553172445292"/>
          <c:h val="0.56770997375328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alpha val="6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6334808036362"/>
          <c:y val="0.17129629629629628"/>
          <c:w val="0.67286684499049687"/>
          <c:h val="0.72130431612715074"/>
        </c:manualLayout>
      </c:layout>
      <c:lineChart>
        <c:grouping val="standard"/>
        <c:varyColors val="0"/>
        <c:ser>
          <c:idx val="0"/>
          <c:order val="0"/>
          <c:tx>
            <c:v>Trend Prosperität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DTV_i!$B$2:$B$47</c15:sqref>
                  </c15:fullRef>
                </c:ext>
              </c:extLst>
              <c:f>(DTV_i!$B$2,DTV_i!$B$7,DTV_i!$B$12,DTV_i!$B$17,DTV_i!$B$22,DTV_i!$B$27,DTV_i!$B$32,DTV_i!$B$37,DTV_i!$B$42,DTV_i!$B$47)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DTV_i!$H$2:$H$47</c15:sqref>
                  </c15:fullRef>
                </c:ext>
              </c:extLst>
              <c:f>(DTV_i!$H$2,DTV_i!$H$7,DTV_i!$H$12,DTV_i!$H$17,DTV_i!$H$22,DTV_i!$H$27,DTV_i!$H$32,DTV_i!$H$37,DTV_i!$H$42,DTV_i!$H$47)</c:f>
              <c:numCache>
                <c:formatCode>0</c:formatCode>
                <c:ptCount val="10"/>
                <c:pt idx="0">
                  <c:v>1226.1884987000001</c:v>
                </c:pt>
                <c:pt idx="1">
                  <c:v>1319.5531051999999</c:v>
                </c:pt>
                <c:pt idx="2">
                  <c:v>1412.9177116999999</c:v>
                </c:pt>
                <c:pt idx="3">
                  <c:v>1506.2823182</c:v>
                </c:pt>
                <c:pt idx="4">
                  <c:v>1599.6469247</c:v>
                </c:pt>
                <c:pt idx="5">
                  <c:v>1693.0115311999998</c:v>
                </c:pt>
                <c:pt idx="6">
                  <c:v>1786.3761377000001</c:v>
                </c:pt>
                <c:pt idx="7">
                  <c:v>1879.7407441999999</c:v>
                </c:pt>
                <c:pt idx="8">
                  <c:v>1973.1053507000001</c:v>
                </c:pt>
                <c:pt idx="9">
                  <c:v>2066.4699572</c:v>
                </c:pt>
              </c:numCache>
            </c:numRef>
          </c:val>
          <c:smooth val="0"/>
        </c:ser>
        <c:ser>
          <c:idx val="1"/>
          <c:order val="1"/>
          <c:tx>
            <c:v>Trend restriktiv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DTV_i!$B$2:$B$47</c15:sqref>
                  </c15:fullRef>
                </c:ext>
              </c:extLst>
              <c:f>(DTV_i!$B$2,DTV_i!$B$7,DTV_i!$B$12,DTV_i!$B$17,DTV_i!$B$22,DTV_i!$B$27,DTV_i!$B$32,DTV_i!$B$37,DTV_i!$B$42,DTV_i!$B$47)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DTV_i!$I$2:$I$47</c15:sqref>
                  </c15:fullRef>
                </c:ext>
              </c:extLst>
              <c:f>(DTV_i!$I$2,DTV_i!$I$7,DTV_i!$I$12,DTV_i!$I$17,DTV_i!$I$22,DTV_i!$I$27,DTV_i!$I$32,DTV_i!$I$37,DTV_i!$I$42,DTV_i!$I$47)</c:f>
              <c:numCache>
                <c:formatCode>0</c:formatCode>
                <c:ptCount val="10"/>
                <c:pt idx="0">
                  <c:v>1232.4128057999999</c:v>
                </c:pt>
                <c:pt idx="1">
                  <c:v>1294.6558768</c:v>
                </c:pt>
                <c:pt idx="2">
                  <c:v>1356.8989477999999</c:v>
                </c:pt>
                <c:pt idx="3">
                  <c:v>1419.1420188</c:v>
                </c:pt>
                <c:pt idx="4">
                  <c:v>1481.3850897999998</c:v>
                </c:pt>
                <c:pt idx="5">
                  <c:v>1543.6281607999999</c:v>
                </c:pt>
                <c:pt idx="6">
                  <c:v>1605.8712317999998</c:v>
                </c:pt>
                <c:pt idx="7">
                  <c:v>1668.1143027999999</c:v>
                </c:pt>
                <c:pt idx="8">
                  <c:v>1730.3573738</c:v>
                </c:pt>
                <c:pt idx="9">
                  <c:v>1792.6004447999999</c:v>
                </c:pt>
              </c:numCache>
            </c:numRef>
          </c:val>
          <c:smooth val="0"/>
        </c:ser>
        <c:ser>
          <c:idx val="2"/>
          <c:order val="2"/>
          <c:tx>
            <c:v>Stagnation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DTV_i!$B$2:$B$47</c15:sqref>
                  </c15:fullRef>
                </c:ext>
              </c:extLst>
              <c:f>(DTV_i!$B$2,DTV_i!$B$7,DTV_i!$B$12,DTV_i!$B$17,DTV_i!$B$22,DTV_i!$B$27,DTV_i!$B$32,DTV_i!$B$37,DTV_i!$B$42,DTV_i!$B$47)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DTV_i!$J$2:$J$47</c15:sqref>
                  </c15:fullRef>
                </c:ext>
              </c:extLst>
              <c:f>(DTV_i!$J$2,DTV_i!$J$7,DTV_i!$J$12,DTV_i!$J$17,DTV_i!$J$22,DTV_i!$J$27,DTV_i!$J$32,DTV_i!$J$37,DTV_i!$J$42,DTV_i!$J$47)</c:f>
              <c:numCache>
                <c:formatCode>0</c:formatCode>
                <c:ptCount val="10"/>
                <c:pt idx="0">
                  <c:v>1238.6371128999999</c:v>
                </c:pt>
                <c:pt idx="1">
                  <c:v>1269.7586483999999</c:v>
                </c:pt>
                <c:pt idx="2">
                  <c:v>1300.8801838999998</c:v>
                </c:pt>
                <c:pt idx="3">
                  <c:v>1332.0017194</c:v>
                </c:pt>
                <c:pt idx="4">
                  <c:v>1363.1232548999999</c:v>
                </c:pt>
                <c:pt idx="5">
                  <c:v>1394.2447903999998</c:v>
                </c:pt>
                <c:pt idx="6">
                  <c:v>1425.3663258999998</c:v>
                </c:pt>
                <c:pt idx="7">
                  <c:v>1456.4878613999999</c:v>
                </c:pt>
                <c:pt idx="8">
                  <c:v>1487.6093968999999</c:v>
                </c:pt>
                <c:pt idx="9">
                  <c:v>1518.7309323999998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709640"/>
        <c:axId val="616710816"/>
      </c:lineChart>
      <c:catAx>
        <c:axId val="61670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710816"/>
        <c:crosses val="autoZero"/>
        <c:auto val="1"/>
        <c:lblAlgn val="ctr"/>
        <c:lblOffset val="100"/>
        <c:noMultiLvlLbl val="0"/>
      </c:catAx>
      <c:valAx>
        <c:axId val="616710816"/>
        <c:scaling>
          <c:orientation val="minMax"/>
          <c:max val="210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70964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38457089965393"/>
          <c:y val="0.10503390201224846"/>
          <c:w val="0.24498553172445292"/>
          <c:h val="0.56770997375328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alpha val="6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</xdr:colOff>
      <xdr:row>3</xdr:row>
      <xdr:rowOff>15240</xdr:rowOff>
    </xdr:from>
    <xdr:ext cx="1402080" cy="468077"/>
    <xdr:sp macro="" textlink="">
      <xdr:nvSpPr>
        <xdr:cNvPr id="2" name="Textfeld 1"/>
        <xdr:cNvSpPr txBox="1"/>
      </xdr:nvSpPr>
      <xdr:spPr>
        <a:xfrm>
          <a:off x="45720" y="99060"/>
          <a:ext cx="140208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SB1:</a:t>
          </a:r>
        </a:p>
        <a:p>
          <a:r>
            <a:rPr lang="de-CH" sz="1200" b="1" u="sng"/>
            <a:t>Stagnagtion</a:t>
          </a:r>
        </a:p>
      </xdr:txBody>
    </xdr:sp>
    <xdr:clientData/>
  </xdr:oneCellAnchor>
  <xdr:oneCellAnchor>
    <xdr:from>
      <xdr:col>8</xdr:col>
      <xdr:colOff>259080</xdr:colOff>
      <xdr:row>7</xdr:row>
      <xdr:rowOff>5248</xdr:rowOff>
    </xdr:from>
    <xdr:ext cx="52733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de-CH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3</xdr:col>
      <xdr:colOff>91440</xdr:colOff>
      <xdr:row>7</xdr:row>
      <xdr:rowOff>7620</xdr:rowOff>
    </xdr:from>
    <xdr:ext cx="92621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645920" y="11277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645920" y="11277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𝐸𝑖𝑛𝑤𝑜ℎ𝑛𝑒𝑟〗_(𝑡𝑜𝑡,𝑖)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213360</xdr:colOff>
      <xdr:row>7</xdr:row>
      <xdr:rowOff>0</xdr:rowOff>
    </xdr:from>
    <xdr:ext cx="65" cy="172227"/>
    <xdr:sp macro="" textlink="">
      <xdr:nvSpPr>
        <xdr:cNvPr id="6" name="Textfeld 5"/>
        <xdr:cNvSpPr txBox="1"/>
      </xdr:nvSpPr>
      <xdr:spPr>
        <a:xfrm>
          <a:off x="6477000" y="1120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</xdr:col>
      <xdr:colOff>198120</xdr:colOff>
      <xdr:row>7</xdr:row>
      <xdr:rowOff>7620</xdr:rowOff>
    </xdr:from>
    <xdr:ext cx="3647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2865120" y="11277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𝐸𝑊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2865120" y="11277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7620</xdr:colOff>
      <xdr:row>5</xdr:row>
      <xdr:rowOff>60960</xdr:rowOff>
    </xdr:from>
    <xdr:ext cx="12079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3003" y="806747"/>
              <a:ext cx="1207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+ 1</a:t>
              </a:r>
              <a14:m>
                <m:oMath xmlns:m="http://schemas.openxmlformats.org/officeDocument/2006/math">
                  <m:r>
                    <a:rPr lang="de-CH" sz="1100" b="0" i="0">
                      <a:latin typeface="Cambria Math" panose="02040503050406030204" pitchFamily="18" charset="0"/>
                    </a:rPr>
                    <m:t>88</m:t>
                  </m:r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3003" y="806747"/>
              <a:ext cx="1207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r>
                <a:rPr lang="de-CH" sz="1100"/>
                <a:t> = + 1</a:t>
              </a:r>
              <a:r>
                <a:rPr lang="de-CH" sz="1100" b="0" i="0">
                  <a:latin typeface="Cambria Math" panose="02040503050406030204" pitchFamily="18" charset="0"/>
                </a:rPr>
                <a:t>88 𝐸𝑊∕𝑎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1297</xdr:colOff>
      <xdr:row>4</xdr:row>
      <xdr:rowOff>7620</xdr:rowOff>
    </xdr:from>
    <xdr:ext cx="22743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06680" y="56696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06680" y="56696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ℙ=25 %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381000</xdr:colOff>
      <xdr:row>7</xdr:row>
      <xdr:rowOff>7620</xdr:rowOff>
    </xdr:from>
    <xdr:ext cx="59279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11</xdr:col>
      <xdr:colOff>194511</xdr:colOff>
      <xdr:row>24</xdr:row>
      <xdr:rowOff>61762</xdr:rowOff>
    </xdr:from>
    <xdr:to>
      <xdr:col>16</xdr:col>
      <xdr:colOff>439153</xdr:colOff>
      <xdr:row>45</xdr:row>
      <xdr:rowOff>54142</xdr:rowOff>
    </xdr:to>
    <xdr:pic>
      <xdr:nvPicPr>
        <xdr:cNvPr id="15" name="Grafik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671" y="4298482"/>
          <a:ext cx="6264442" cy="3832860"/>
        </a:xfrm>
        <a:prstGeom prst="rect">
          <a:avLst/>
        </a:prstGeom>
      </xdr:spPr>
    </xdr:pic>
    <xdr:clientData/>
  </xdr:twoCellAnchor>
  <xdr:oneCellAnchor>
    <xdr:from>
      <xdr:col>10</xdr:col>
      <xdr:colOff>182880</xdr:colOff>
      <xdr:row>7</xdr:row>
      <xdr:rowOff>7620</xdr:rowOff>
    </xdr:from>
    <xdr:ext cx="57169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83820</xdr:colOff>
      <xdr:row>3</xdr:row>
      <xdr:rowOff>190500</xdr:rowOff>
    </xdr:from>
    <xdr:ext cx="184563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feld 16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7" name="Textfeld 16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𝐷𝑇𝑉〗_(𝑖,𝑉𝑒𝑙𝑜)= 〖𝐷𝑇𝑉〗_(𝑖,𝐴𝑢𝑡𝑜) 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 𝜇_𝑉𝑒𝑙𝑜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312420</xdr:colOff>
      <xdr:row>4</xdr:row>
      <xdr:rowOff>91440</xdr:rowOff>
    </xdr:from>
    <xdr:ext cx="2090764" cy="369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feld 17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𝑉𝑒𝑙𝑜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𝐴𝑢𝑡𝑜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8" name="Textfeld 17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𝑉𝑒𝑙𝑜=  〖𝐷𝑇𝑉〗_(2019,𝑉𝑒𝑙𝑜,𝑆𝑒𝑒𝑓𝑒𝑙𝑑𝑠𝑡𝑟𝑎𝑠𝑠𝑒,)/〖𝐷𝑇𝑉〗_(2019,𝐴𝑢𝑡𝑜,𝑆𝑒𝑒𝑓𝑒𝑙𝑑𝑠𝑡𝑟𝑎𝑠𝑠𝑒)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11</xdr:col>
      <xdr:colOff>1528012</xdr:colOff>
      <xdr:row>4</xdr:row>
      <xdr:rowOff>94247</xdr:rowOff>
    </xdr:from>
    <xdr:ext cx="1232517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feld 18"/>
            <xdr:cNvSpPr txBox="1"/>
          </xdr:nvSpPr>
          <xdr:spPr>
            <a:xfrm>
              <a:off x="8904172" y="658127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913</m:t>
                        </m:r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8818</m:t>
                        </m:r>
                      </m:den>
                    </m:f>
                    <m:r>
                      <a:rPr lang="de-CH" sz="1100" b="0" i="1">
                        <a:latin typeface="Cambria Math" panose="02040503050406030204" pitchFamily="18" charset="0"/>
                      </a:rPr>
                      <m:t>=10.35 %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9" name="Textfeld 18"/>
            <xdr:cNvSpPr txBox="1"/>
          </xdr:nvSpPr>
          <xdr:spPr>
            <a:xfrm>
              <a:off x="8904172" y="658127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=  913/8818=10.35 %</a:t>
              </a:r>
              <a:endParaRPr lang="de-CH" sz="1100"/>
            </a:p>
          </xdr:txBody>
        </xdr:sp>
      </mc:Fallback>
    </mc:AlternateContent>
    <xdr:clientData/>
  </xdr:oneCellAnchor>
  <xdr:twoCellAnchor>
    <xdr:from>
      <xdr:col>11</xdr:col>
      <xdr:colOff>218872</xdr:colOff>
      <xdr:row>8</xdr:row>
      <xdr:rowOff>14592</xdr:rowOff>
    </xdr:from>
    <xdr:to>
      <xdr:col>14</xdr:col>
      <xdr:colOff>348574</xdr:colOff>
      <xdr:row>22</xdr:row>
      <xdr:rowOff>147536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834957</xdr:colOff>
      <xdr:row>5</xdr:row>
      <xdr:rowOff>48639</xdr:rowOff>
    </xdr:from>
    <xdr:ext cx="29828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feld 20"/>
            <xdr:cNvSpPr txBox="1"/>
          </xdr:nvSpPr>
          <xdr:spPr>
            <a:xfrm>
              <a:off x="2391383" y="794426"/>
              <a:ext cx="29828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2016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+(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2016</m:t>
                          </m:r>
                        </m:sub>
                      </m:sSub>
                      <m:sSub>
                        <m:sSub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)∗</m:t>
                      </m:r>
                      <m:d>
                        <m:dPr>
                          <m:begChr m:val="["/>
                          <m:endChr m:val="]"/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𝑊𝑅</m:t>
                          </m:r>
                        </m:e>
                      </m:d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b>
                        <m:sSub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𝐷𝑇𝑉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2016</m:t>
                          </m:r>
                        </m:sub>
                      </m:s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21" name="Textfeld 20"/>
            <xdr:cNvSpPr txBox="1"/>
          </xdr:nvSpPr>
          <xdr:spPr>
            <a:xfrm>
              <a:off x="2391383" y="794426"/>
              <a:ext cx="29828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𝐷𝑇𝑉〗_𝑖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𝐷𝑇𝑉〗_2016  +(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𝑡_2016 〖−𝑡〗_𝑖)∗[𝑊𝑅]∗〖𝐷𝑇𝑉〗_2016  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3</xdr:row>
      <xdr:rowOff>235085</xdr:rowOff>
    </xdr:from>
    <xdr:ext cx="9668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feld 21"/>
            <xdr:cNvSpPr txBox="1"/>
          </xdr:nvSpPr>
          <xdr:spPr>
            <a:xfrm>
              <a:off x="3858638" y="316149"/>
              <a:ext cx="966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𝑆𝐵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0.5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2" name="Textfeld 21"/>
            <xdr:cNvSpPr txBox="1"/>
          </xdr:nvSpPr>
          <xdr:spPr>
            <a:xfrm>
              <a:off x="3858638" y="316149"/>
              <a:ext cx="966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𝑊𝑅〗_𝑆𝐵1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0.5</a:t>
              </a:r>
              <a:r>
                <a:rPr lang="de-CH" sz="1100" b="0" i="0">
                  <a:latin typeface="Cambria Math" panose="02040503050406030204" pitchFamily="18" charset="0"/>
                </a:rPr>
                <a:t> %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</xdr:colOff>
      <xdr:row>3</xdr:row>
      <xdr:rowOff>15240</xdr:rowOff>
    </xdr:from>
    <xdr:ext cx="1402080" cy="468077"/>
    <xdr:sp macro="" textlink="">
      <xdr:nvSpPr>
        <xdr:cNvPr id="2" name="Textfeld 1"/>
        <xdr:cNvSpPr txBox="1"/>
      </xdr:nvSpPr>
      <xdr:spPr>
        <a:xfrm>
          <a:off x="45720" y="99060"/>
          <a:ext cx="140208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SB2:</a:t>
          </a:r>
        </a:p>
        <a:p>
          <a:r>
            <a:rPr lang="de-CH" sz="1200" b="1" u="sng"/>
            <a:t>Trend</a:t>
          </a:r>
          <a:r>
            <a:rPr lang="de-CH" sz="1200" b="1" u="sng" baseline="0"/>
            <a:t> restriktiv</a:t>
          </a:r>
          <a:endParaRPr lang="de-CH" sz="1200" b="1" u="sng"/>
        </a:p>
      </xdr:txBody>
    </xdr:sp>
    <xdr:clientData/>
  </xdr:oneCellAnchor>
  <xdr:oneCellAnchor>
    <xdr:from>
      <xdr:col>8</xdr:col>
      <xdr:colOff>259080</xdr:colOff>
      <xdr:row>7</xdr:row>
      <xdr:rowOff>5248</xdr:rowOff>
    </xdr:from>
    <xdr:ext cx="52733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de-CH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3</xdr:col>
      <xdr:colOff>91440</xdr:colOff>
      <xdr:row>7</xdr:row>
      <xdr:rowOff>7620</xdr:rowOff>
    </xdr:from>
    <xdr:ext cx="92621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645920" y="11277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645920" y="11277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𝐸𝑖𝑛𝑤𝑜ℎ𝑛𝑒𝑟〗_(𝑡𝑜𝑡,𝑖)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213360</xdr:colOff>
      <xdr:row>7</xdr:row>
      <xdr:rowOff>0</xdr:rowOff>
    </xdr:from>
    <xdr:ext cx="65" cy="172227"/>
    <xdr:sp macro="" textlink="">
      <xdr:nvSpPr>
        <xdr:cNvPr id="6" name="Textfeld 5"/>
        <xdr:cNvSpPr txBox="1"/>
      </xdr:nvSpPr>
      <xdr:spPr>
        <a:xfrm>
          <a:off x="6477000" y="1120140"/>
          <a:ext cx="65" cy="17222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</xdr:col>
      <xdr:colOff>198120</xdr:colOff>
      <xdr:row>7</xdr:row>
      <xdr:rowOff>7620</xdr:rowOff>
    </xdr:from>
    <xdr:ext cx="3647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2865120" y="11277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𝐸𝑊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2865120" y="11277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7620</xdr:colOff>
      <xdr:row>5</xdr:row>
      <xdr:rowOff>60960</xdr:rowOff>
    </xdr:from>
    <xdr:ext cx="12030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3003" y="806747"/>
              <a:ext cx="12030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+ 363</a:t>
              </a:r>
              <a:r>
                <a:rPr lang="de-CH" sz="1100" baseline="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3003" y="806747"/>
              <a:ext cx="12030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r>
                <a:rPr lang="de-CH" sz="1100"/>
                <a:t> = + 363</a:t>
              </a:r>
              <a:r>
                <a:rPr lang="de-CH" sz="1100" baseline="0"/>
                <a:t> </a:t>
              </a:r>
              <a:r>
                <a:rPr lang="de-CH" sz="1100" b="0" i="0">
                  <a:latin typeface="Cambria Math" panose="02040503050406030204" pitchFamily="18" charset="0"/>
                </a:rPr>
                <a:t>𝐸𝑊∕𝑎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1297</xdr:colOff>
      <xdr:row>4</xdr:row>
      <xdr:rowOff>7620</xdr:rowOff>
    </xdr:from>
    <xdr:ext cx="22743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06680" y="56696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=50 %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06680" y="56696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ℙ=50 %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381000</xdr:colOff>
      <xdr:row>7</xdr:row>
      <xdr:rowOff>7620</xdr:rowOff>
    </xdr:from>
    <xdr:ext cx="59279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11</xdr:col>
      <xdr:colOff>194511</xdr:colOff>
      <xdr:row>24</xdr:row>
      <xdr:rowOff>61762</xdr:rowOff>
    </xdr:from>
    <xdr:to>
      <xdr:col>16</xdr:col>
      <xdr:colOff>439153</xdr:colOff>
      <xdr:row>45</xdr:row>
      <xdr:rowOff>54142</xdr:rowOff>
    </xdr:to>
    <xdr:pic>
      <xdr:nvPicPr>
        <xdr:cNvPr id="15" name="Grafik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671" y="4298482"/>
          <a:ext cx="6264442" cy="3832860"/>
        </a:xfrm>
        <a:prstGeom prst="rect">
          <a:avLst/>
        </a:prstGeom>
      </xdr:spPr>
    </xdr:pic>
    <xdr:clientData/>
  </xdr:twoCellAnchor>
  <xdr:oneCellAnchor>
    <xdr:from>
      <xdr:col>10</xdr:col>
      <xdr:colOff>182880</xdr:colOff>
      <xdr:row>7</xdr:row>
      <xdr:rowOff>7620</xdr:rowOff>
    </xdr:from>
    <xdr:ext cx="57169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83820</xdr:colOff>
      <xdr:row>3</xdr:row>
      <xdr:rowOff>190500</xdr:rowOff>
    </xdr:from>
    <xdr:ext cx="184563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feld 16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7" name="Textfeld 16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𝐷𝑇𝑉〗_(𝑖,𝑉𝑒𝑙𝑜)= 〖𝐷𝑇𝑉〗_(𝑖,𝐴𝑢𝑡𝑜) 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 𝜇_𝑉𝑒𝑙𝑜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312420</xdr:colOff>
      <xdr:row>4</xdr:row>
      <xdr:rowOff>91440</xdr:rowOff>
    </xdr:from>
    <xdr:ext cx="2090764" cy="369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feld 17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𝑉𝑒𝑙𝑜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𝐴𝑢𝑡𝑜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8" name="Textfeld 17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𝑉𝑒𝑙𝑜=  〖𝐷𝑇𝑉〗_(2019,𝑉𝑒𝑙𝑜,𝑆𝑒𝑒𝑓𝑒𝑙𝑑𝑠𝑡𝑟𝑎𝑠𝑠𝑒,)/〖𝐷𝑇𝑉〗_(2019,𝐴𝑢𝑡𝑜,𝑆𝑒𝑒𝑓𝑒𝑙𝑑𝑠𝑡𝑟𝑎𝑠𝑠𝑒)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11</xdr:col>
      <xdr:colOff>1528012</xdr:colOff>
      <xdr:row>4</xdr:row>
      <xdr:rowOff>94247</xdr:rowOff>
    </xdr:from>
    <xdr:ext cx="1232517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feld 18"/>
            <xdr:cNvSpPr txBox="1"/>
          </xdr:nvSpPr>
          <xdr:spPr>
            <a:xfrm>
              <a:off x="8904172" y="658127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913</m:t>
                        </m:r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8818</m:t>
                        </m:r>
                      </m:den>
                    </m:f>
                    <m:r>
                      <a:rPr lang="de-CH" sz="1100" b="0" i="1">
                        <a:latin typeface="Cambria Math" panose="02040503050406030204" pitchFamily="18" charset="0"/>
                      </a:rPr>
                      <m:t>=10.35 %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9" name="Textfeld 18"/>
            <xdr:cNvSpPr txBox="1"/>
          </xdr:nvSpPr>
          <xdr:spPr>
            <a:xfrm>
              <a:off x="8904172" y="658127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=  913/8818=10.35 %</a:t>
              </a:r>
              <a:endParaRPr lang="de-CH" sz="1100"/>
            </a:p>
          </xdr:txBody>
        </xdr:sp>
      </mc:Fallback>
    </mc:AlternateContent>
    <xdr:clientData/>
  </xdr:oneCellAnchor>
  <xdr:twoCellAnchor>
    <xdr:from>
      <xdr:col>11</xdr:col>
      <xdr:colOff>218872</xdr:colOff>
      <xdr:row>8</xdr:row>
      <xdr:rowOff>14592</xdr:rowOff>
    </xdr:from>
    <xdr:to>
      <xdr:col>14</xdr:col>
      <xdr:colOff>348574</xdr:colOff>
      <xdr:row>22</xdr:row>
      <xdr:rowOff>147536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470170</xdr:colOff>
      <xdr:row>3</xdr:row>
      <xdr:rowOff>299936</xdr:rowOff>
    </xdr:from>
    <xdr:ext cx="9668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feld 20"/>
            <xdr:cNvSpPr txBox="1"/>
          </xdr:nvSpPr>
          <xdr:spPr>
            <a:xfrm>
              <a:off x="3137170" y="381000"/>
              <a:ext cx="966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𝑆𝐵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1.0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1" name="Textfeld 20"/>
            <xdr:cNvSpPr txBox="1"/>
          </xdr:nvSpPr>
          <xdr:spPr>
            <a:xfrm>
              <a:off x="3137170" y="381000"/>
              <a:ext cx="966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𝑊𝑅〗_𝑆𝐵2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1.0</a:t>
              </a:r>
              <a:r>
                <a:rPr lang="de-CH" sz="1100" b="0" i="0">
                  <a:latin typeface="Cambria Math" panose="02040503050406030204" pitchFamily="18" charset="0"/>
                </a:rPr>
                <a:t>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3</xdr:col>
      <xdr:colOff>1021402</xdr:colOff>
      <xdr:row>5</xdr:row>
      <xdr:rowOff>56745</xdr:rowOff>
    </xdr:from>
    <xdr:ext cx="29828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feld 21"/>
            <xdr:cNvSpPr txBox="1"/>
          </xdr:nvSpPr>
          <xdr:spPr>
            <a:xfrm>
              <a:off x="2577828" y="802532"/>
              <a:ext cx="29828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2016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+(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2016</m:t>
                          </m:r>
                        </m:sub>
                      </m:sSub>
                      <m:sSub>
                        <m:sSub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)∗</m:t>
                      </m:r>
                      <m:d>
                        <m:dPr>
                          <m:begChr m:val="["/>
                          <m:endChr m:val="]"/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𝑊𝑅</m:t>
                          </m:r>
                        </m:e>
                      </m:d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b>
                        <m:sSub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𝐷𝑇𝑉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2016</m:t>
                          </m:r>
                        </m:sub>
                      </m:s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22" name="Textfeld 21"/>
            <xdr:cNvSpPr txBox="1"/>
          </xdr:nvSpPr>
          <xdr:spPr>
            <a:xfrm>
              <a:off x="2577828" y="802532"/>
              <a:ext cx="29828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𝐷𝑇𝑉〗_𝑖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𝐷𝑇𝑉〗_2016  +(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𝑡_2016 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𝑖)∗[𝑊𝑅]∗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〗_2016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</xdr:colOff>
      <xdr:row>3</xdr:row>
      <xdr:rowOff>15240</xdr:rowOff>
    </xdr:from>
    <xdr:ext cx="1402080" cy="468077"/>
    <xdr:sp macro="" textlink="">
      <xdr:nvSpPr>
        <xdr:cNvPr id="2" name="Textfeld 1"/>
        <xdr:cNvSpPr txBox="1"/>
      </xdr:nvSpPr>
      <xdr:spPr>
        <a:xfrm>
          <a:off x="45720" y="563880"/>
          <a:ext cx="140208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SB3:</a:t>
          </a:r>
        </a:p>
        <a:p>
          <a:r>
            <a:rPr lang="de-CH" sz="1200" b="1" u="sng"/>
            <a:t>Trend</a:t>
          </a:r>
          <a:r>
            <a:rPr lang="de-CH" sz="1200" b="1" u="sng" baseline="0"/>
            <a:t> Prosperität</a:t>
          </a:r>
          <a:endParaRPr lang="de-CH" sz="1200" b="1" u="sng"/>
        </a:p>
      </xdr:txBody>
    </xdr:sp>
    <xdr:clientData/>
  </xdr:oneCellAnchor>
  <xdr:oneCellAnchor>
    <xdr:from>
      <xdr:col>8</xdr:col>
      <xdr:colOff>259080</xdr:colOff>
      <xdr:row>7</xdr:row>
      <xdr:rowOff>5248</xdr:rowOff>
    </xdr:from>
    <xdr:ext cx="52733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de-CH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3</xdr:col>
      <xdr:colOff>91440</xdr:colOff>
      <xdr:row>7</xdr:row>
      <xdr:rowOff>7620</xdr:rowOff>
    </xdr:from>
    <xdr:ext cx="92621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4312920" y="159258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4312920" y="159258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𝐸𝑖𝑛𝑤𝑜ℎ𝑛𝑒𝑟〗_(𝑡𝑜𝑡,𝑖)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213360</xdr:colOff>
      <xdr:row>7</xdr:row>
      <xdr:rowOff>0</xdr:rowOff>
    </xdr:from>
    <xdr:ext cx="65" cy="172227"/>
    <xdr:sp macro="" textlink="">
      <xdr:nvSpPr>
        <xdr:cNvPr id="6" name="Textfeld 5"/>
        <xdr:cNvSpPr txBox="1"/>
      </xdr:nvSpPr>
      <xdr:spPr>
        <a:xfrm>
          <a:off x="9319260" y="1584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</xdr:col>
      <xdr:colOff>198120</xdr:colOff>
      <xdr:row>7</xdr:row>
      <xdr:rowOff>7620</xdr:rowOff>
    </xdr:from>
    <xdr:ext cx="3647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5532120" y="159258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𝐸𝑊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5532120" y="159258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7620</xdr:colOff>
      <xdr:row>5</xdr:row>
      <xdr:rowOff>60960</xdr:rowOff>
    </xdr:from>
    <xdr:ext cx="12389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4300" y="1272540"/>
              <a:ext cx="12389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+ 5</a:t>
              </a:r>
              <a14:m>
                <m:oMath xmlns:m="http://schemas.openxmlformats.org/officeDocument/2006/math">
                  <m:r>
                    <a:rPr lang="de-CH" sz="1100" b="0" i="0">
                      <a:latin typeface="Cambria Math" panose="02040503050406030204" pitchFamily="18" charset="0"/>
                    </a:rPr>
                    <m:t>31</m:t>
                  </m:r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4300" y="1272540"/>
              <a:ext cx="12389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r>
                <a:rPr lang="de-CH" sz="1100"/>
                <a:t> = + 5</a:t>
              </a:r>
              <a:r>
                <a:rPr lang="de-CH" sz="1100" b="0" i="0">
                  <a:latin typeface="Cambria Math" panose="02040503050406030204" pitchFamily="18" charset="0"/>
                </a:rPr>
                <a:t>31 𝐸𝑊∕𝑎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4</xdr:row>
      <xdr:rowOff>7620</xdr:rowOff>
    </xdr:from>
    <xdr:ext cx="22743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90500" y="103632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90500" y="103632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ℙ=25 %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381000</xdr:colOff>
      <xdr:row>7</xdr:row>
      <xdr:rowOff>7620</xdr:rowOff>
    </xdr:from>
    <xdr:ext cx="59279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4</xdr:col>
      <xdr:colOff>16599</xdr:colOff>
      <xdr:row>3</xdr:row>
      <xdr:rowOff>198669</xdr:rowOff>
    </xdr:from>
    <xdr:ext cx="8815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2683599" y="279733"/>
              <a:ext cx="8815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/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1.5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2683599" y="279733"/>
              <a:ext cx="8815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 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1.5</a:t>
              </a:r>
              <a:r>
                <a:rPr lang="de-CH" sz="1100" b="0" i="0">
                  <a:latin typeface="Cambria Math" panose="02040503050406030204" pitchFamily="18" charset="0"/>
                </a:rPr>
                <a:t>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389917</xdr:colOff>
      <xdr:row>3</xdr:row>
      <xdr:rowOff>192933</xdr:rowOff>
    </xdr:from>
    <xdr:ext cx="14732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/>
            <xdr:cNvSpPr txBox="1"/>
          </xdr:nvSpPr>
          <xdr:spPr>
            <a:xfrm>
              <a:off x="3899981" y="273997"/>
              <a:ext cx="1473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+1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</a:t>
              </a:r>
            </a:p>
          </xdr:txBody>
        </xdr:sp>
      </mc:Choice>
      <mc:Fallback xmlns="">
        <xdr:sp macro="" textlink="">
          <xdr:nvSpPr>
            <xdr:cNvPr id="13" name="Textfeld 12"/>
            <xdr:cNvSpPr txBox="1"/>
          </xdr:nvSpPr>
          <xdr:spPr>
            <a:xfrm>
              <a:off x="3899981" y="273997"/>
              <a:ext cx="1473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〖𝐷𝑇𝑉〗_𝑖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𝐷𝑇𝑉〗_(𝑖+1)−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𝐷𝑇𝑉〗_𝑖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3</xdr:col>
      <xdr:colOff>940664</xdr:colOff>
      <xdr:row>4</xdr:row>
      <xdr:rowOff>154023</xdr:rowOff>
    </xdr:from>
    <xdr:ext cx="29828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2497090" y="713363"/>
              <a:ext cx="29828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2016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+(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2016</m:t>
                          </m:r>
                        </m:sub>
                      </m:sSub>
                      <m:sSub>
                        <m:sSub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)∗</m:t>
                      </m:r>
                      <m:d>
                        <m:dPr>
                          <m:begChr m:val="["/>
                          <m:endChr m:val="]"/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𝑊𝑅</m:t>
                          </m:r>
                        </m:e>
                      </m:d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b>
                        <m:sSub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𝐷𝑇𝑉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2016</m:t>
                          </m:r>
                        </m:sub>
                      </m:s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2497090" y="713363"/>
              <a:ext cx="29828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𝐷𝑇𝑉〗_𝑖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𝐷𝑇𝑉〗_2016  +(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𝑡_2016 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𝑖)∗[𝑊𝑅]∗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〗_2016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/>
            <xdr:cNvSpPr txBox="1"/>
          </xdr:nvSpPr>
          <xdr:spPr>
            <a:xfrm>
              <a:off x="3345180" y="159258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5" name="Textfeld 14"/>
            <xdr:cNvSpPr txBox="1"/>
          </xdr:nvSpPr>
          <xdr:spPr>
            <a:xfrm>
              <a:off x="3345180" y="159258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11</xdr:col>
      <xdr:colOff>194511</xdr:colOff>
      <xdr:row>24</xdr:row>
      <xdr:rowOff>61762</xdr:rowOff>
    </xdr:from>
    <xdr:to>
      <xdr:col>16</xdr:col>
      <xdr:colOff>439153</xdr:colOff>
      <xdr:row>45</xdr:row>
      <xdr:rowOff>54142</xdr:rowOff>
    </xdr:to>
    <xdr:pic>
      <xdr:nvPicPr>
        <xdr:cNvPr id="16" name="Grafik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671" y="4298482"/>
          <a:ext cx="6264442" cy="3832860"/>
        </a:xfrm>
        <a:prstGeom prst="rect">
          <a:avLst/>
        </a:prstGeom>
      </xdr:spPr>
    </xdr:pic>
    <xdr:clientData/>
  </xdr:twoCellAnchor>
  <xdr:oneCellAnchor>
    <xdr:from>
      <xdr:col>10</xdr:col>
      <xdr:colOff>182880</xdr:colOff>
      <xdr:row>7</xdr:row>
      <xdr:rowOff>7620</xdr:rowOff>
    </xdr:from>
    <xdr:ext cx="57169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feld 16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7" name="Textfeld 16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83820</xdr:colOff>
      <xdr:row>3</xdr:row>
      <xdr:rowOff>190500</xdr:rowOff>
    </xdr:from>
    <xdr:ext cx="184563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feld 17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8" name="Textfeld 17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𝐷𝑇𝑉〗_(𝑖,𝑉𝑒𝑙𝑜)= 〖𝐷𝑇𝑉〗_(𝑖,𝐴𝑢𝑡𝑜) 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 𝜇_𝑉𝑒𝑙𝑜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312420</xdr:colOff>
      <xdr:row>4</xdr:row>
      <xdr:rowOff>91440</xdr:rowOff>
    </xdr:from>
    <xdr:ext cx="2090764" cy="369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feld 18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𝑉𝑒𝑙𝑜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𝐴𝑢𝑡𝑜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9" name="Textfeld 18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𝑉𝑒𝑙𝑜=  〖𝐷𝑇𝑉〗_(2019,𝑉𝑒𝑙𝑜,𝑆𝑒𝑒𝑓𝑒𝑙𝑑𝑠𝑡𝑟𝑎𝑠𝑠𝑒,)/〖𝐷𝑇𝑉〗_(2019,𝐴𝑢𝑡𝑜,𝑆𝑒𝑒𝑓𝑒𝑙𝑑𝑠𝑡𝑟𝑎𝑠𝑠𝑒)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11</xdr:col>
      <xdr:colOff>1528012</xdr:colOff>
      <xdr:row>4</xdr:row>
      <xdr:rowOff>94247</xdr:rowOff>
    </xdr:from>
    <xdr:ext cx="1232517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feld 19"/>
            <xdr:cNvSpPr txBox="1"/>
          </xdr:nvSpPr>
          <xdr:spPr>
            <a:xfrm>
              <a:off x="8907380" y="655721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913</m:t>
                        </m:r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8818</m:t>
                        </m:r>
                      </m:den>
                    </m:f>
                    <m:r>
                      <a:rPr lang="de-CH" sz="1100" b="0" i="1">
                        <a:latin typeface="Cambria Math" panose="02040503050406030204" pitchFamily="18" charset="0"/>
                      </a:rPr>
                      <m:t>=10.35 %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0" name="Textfeld 19"/>
            <xdr:cNvSpPr txBox="1"/>
          </xdr:nvSpPr>
          <xdr:spPr>
            <a:xfrm>
              <a:off x="8907380" y="655721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b="0" i="0">
                  <a:latin typeface="Cambria Math" panose="02040503050406030204" pitchFamily="18" charset="0"/>
                </a:rPr>
                <a:t>=  913/8818=10.35 %</a:t>
              </a:r>
              <a:endParaRPr lang="de-CH" sz="1100"/>
            </a:p>
          </xdr:txBody>
        </xdr:sp>
      </mc:Fallback>
    </mc:AlternateContent>
    <xdr:clientData/>
  </xdr:oneCellAnchor>
  <xdr:twoCellAnchor>
    <xdr:from>
      <xdr:col>11</xdr:col>
      <xdr:colOff>218872</xdr:colOff>
      <xdr:row>8</xdr:row>
      <xdr:rowOff>14592</xdr:rowOff>
    </xdr:from>
    <xdr:to>
      <xdr:col>14</xdr:col>
      <xdr:colOff>348574</xdr:colOff>
      <xdr:row>22</xdr:row>
      <xdr:rowOff>147536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2</xdr:row>
      <xdr:rowOff>38100</xdr:rowOff>
    </xdr:from>
    <xdr:to>
      <xdr:col>12</xdr:col>
      <xdr:colOff>489204</xdr:colOff>
      <xdr:row>17</xdr:row>
      <xdr:rowOff>38100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396244</xdr:colOff>
      <xdr:row>1</xdr:row>
      <xdr:rowOff>53341</xdr:rowOff>
    </xdr:from>
    <xdr:to>
      <xdr:col>16</xdr:col>
      <xdr:colOff>662940</xdr:colOff>
      <xdr:row>16</xdr:row>
      <xdr:rowOff>53341</xdr:rowOff>
    </xdr:to>
    <xdr:graphicFrame macro="">
      <xdr:nvGraphicFramePr>
        <xdr:cNvPr id="6" name="Diagramm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403860</xdr:colOff>
      <xdr:row>17</xdr:row>
      <xdr:rowOff>76200</xdr:rowOff>
    </xdr:from>
    <xdr:to>
      <xdr:col>16</xdr:col>
      <xdr:colOff>670556</xdr:colOff>
      <xdr:row>32</xdr:row>
      <xdr:rowOff>76200</xdr:rowOff>
    </xdr:to>
    <xdr:graphicFrame macro="">
      <xdr:nvGraphicFramePr>
        <xdr:cNvPr id="9" name="Diagramm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0.4462</cdr:x>
      <cdr:y>0.04074</cdr:y>
    </cdr:from>
    <cdr:to>
      <cdr:x>0.55333</cdr:x>
      <cdr:y>0.10352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feld 7"/>
            <cdr:cNvSpPr txBox="1"/>
          </cdr:nvSpPr>
          <cdr:spPr>
            <a:xfrm xmlns:a="http://schemas.openxmlformats.org/drawingml/2006/main">
              <a:off x="2040026" y="111760"/>
              <a:ext cx="489814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𝑀𝐼𝑉</m:t>
                        </m:r>
                      </m:sub>
                    </m:sSub>
                  </m:oMath>
                </m:oMathPara>
              </a14:m>
              <a:endParaRPr lang="de-CH" sz="1100"/>
            </a:p>
          </cdr:txBody>
        </cdr:sp>
      </mc:Choice>
      <mc:Fallback xmlns="">
        <cdr:sp macro="" textlink="">
          <cdr:nvSpPr>
            <cdr:cNvPr id="3" name="Textfeld 7"/>
            <cdr:cNvSpPr txBox="1"/>
          </cdr:nvSpPr>
          <cdr:spPr>
            <a:xfrm xmlns:a="http://schemas.openxmlformats.org/drawingml/2006/main">
              <a:off x="2040026" y="111760"/>
              <a:ext cx="489814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𝐷𝑇𝑉〗_𝑀𝐼𝑉</a:t>
              </a:r>
              <a:endParaRPr lang="de-CH" sz="1100"/>
            </a:p>
          </cdr:txBody>
        </cdr:sp>
      </mc:Fallback>
    </mc:AlternateContent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0.4462</cdr:x>
      <cdr:y>0.04074</cdr:y>
    </cdr:from>
    <cdr:to>
      <cdr:x>0.54796</cdr:x>
      <cdr:y>0.10352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feld 7"/>
            <cdr:cNvSpPr txBox="1"/>
          </cdr:nvSpPr>
          <cdr:spPr>
            <a:xfrm xmlns:a="http://schemas.openxmlformats.org/drawingml/2006/main">
              <a:off x="2240627" y="111758"/>
              <a:ext cx="510974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cdr:txBody>
        </cdr:sp>
      </mc:Choice>
      <mc:Fallback xmlns="">
        <cdr:sp macro="" textlink="">
          <cdr:nvSpPr>
            <cdr:cNvPr id="3" name="Textfeld 7"/>
            <cdr:cNvSpPr txBox="1"/>
          </cdr:nvSpPr>
          <cdr:spPr>
            <a:xfrm xmlns:a="http://schemas.openxmlformats.org/drawingml/2006/main">
              <a:off x="2240627" y="111758"/>
              <a:ext cx="510974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𝐷𝑇𝑉〗_𝑉𝑒𝑙𝑜</a:t>
              </a:r>
              <a:endParaRPr lang="de-CH" sz="1100"/>
            </a:p>
          </cdr:txBody>
        </cdr:sp>
      </mc:Fallback>
    </mc:AlternateContent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zenarien%20Umsetzung%20STEK-%20j.%20Zuwachs%20konst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enario 1"/>
      <sheetName val="Szenario 2"/>
      <sheetName val="Szenario 3"/>
      <sheetName val="Tabelle1"/>
    </sheetNames>
    <sheetDataSet>
      <sheetData sheetId="0">
        <row r="9">
          <cell r="F9">
            <v>7</v>
          </cell>
        </row>
      </sheetData>
      <sheetData sheetId="1">
        <row r="9">
          <cell r="F9">
            <v>16</v>
          </cell>
        </row>
      </sheetData>
      <sheetData sheetId="2">
        <row r="9">
          <cell r="F9">
            <v>25</v>
          </cell>
        </row>
      </sheetData>
      <sheetData sheetId="3">
        <row r="2">
          <cell r="B2">
            <v>2015</v>
          </cell>
        </row>
        <row r="3">
          <cell r="B3">
            <v>2016</v>
          </cell>
        </row>
        <row r="4">
          <cell r="B4">
            <v>2017</v>
          </cell>
        </row>
        <row r="5">
          <cell r="B5">
            <v>2018</v>
          </cell>
        </row>
        <row r="6">
          <cell r="B6">
            <v>2019</v>
          </cell>
        </row>
        <row r="7">
          <cell r="B7">
            <v>2020</v>
          </cell>
        </row>
        <row r="8">
          <cell r="B8">
            <v>2021</v>
          </cell>
        </row>
        <row r="9">
          <cell r="B9">
            <v>2022</v>
          </cell>
        </row>
        <row r="10">
          <cell r="B10">
            <v>2023</v>
          </cell>
        </row>
        <row r="11">
          <cell r="B11">
            <v>2024</v>
          </cell>
        </row>
        <row r="12">
          <cell r="B12">
            <v>2025</v>
          </cell>
        </row>
        <row r="13">
          <cell r="B13">
            <v>2026</v>
          </cell>
        </row>
        <row r="14">
          <cell r="B14">
            <v>2027</v>
          </cell>
        </row>
        <row r="15">
          <cell r="B15">
            <v>2028</v>
          </cell>
        </row>
        <row r="16">
          <cell r="B16">
            <v>2029</v>
          </cell>
        </row>
        <row r="17">
          <cell r="B17">
            <v>2030</v>
          </cell>
        </row>
        <row r="18">
          <cell r="B18">
            <v>2031</v>
          </cell>
        </row>
        <row r="19">
          <cell r="B19">
            <v>2032</v>
          </cell>
        </row>
        <row r="20">
          <cell r="B20">
            <v>2033</v>
          </cell>
        </row>
        <row r="21">
          <cell r="B21">
            <v>2034</v>
          </cell>
        </row>
        <row r="22">
          <cell r="B22">
            <v>2035</v>
          </cell>
        </row>
        <row r="23">
          <cell r="B23">
            <v>2036</v>
          </cell>
        </row>
        <row r="24">
          <cell r="B24">
            <v>2037</v>
          </cell>
        </row>
        <row r="25">
          <cell r="B25">
            <v>2038</v>
          </cell>
        </row>
        <row r="26">
          <cell r="B26">
            <v>2039</v>
          </cell>
        </row>
        <row r="27">
          <cell r="B27">
            <v>2040</v>
          </cell>
        </row>
        <row r="28">
          <cell r="B28">
            <v>2041</v>
          </cell>
        </row>
        <row r="29">
          <cell r="B29">
            <v>2042</v>
          </cell>
        </row>
        <row r="30">
          <cell r="B30">
            <v>2043</v>
          </cell>
        </row>
        <row r="31">
          <cell r="B31">
            <v>2044</v>
          </cell>
        </row>
        <row r="32">
          <cell r="B32">
            <v>2045</v>
          </cell>
        </row>
        <row r="33">
          <cell r="B33">
            <v>2046</v>
          </cell>
        </row>
        <row r="34">
          <cell r="B34">
            <v>2047</v>
          </cell>
        </row>
        <row r="35">
          <cell r="B35">
            <v>2048</v>
          </cell>
        </row>
        <row r="36">
          <cell r="B36">
            <v>2049</v>
          </cell>
        </row>
        <row r="37">
          <cell r="B37">
            <v>2050</v>
          </cell>
        </row>
        <row r="38">
          <cell r="B38">
            <v>2051</v>
          </cell>
        </row>
        <row r="39">
          <cell r="B39">
            <v>2052</v>
          </cell>
        </row>
        <row r="40">
          <cell r="B40">
            <v>2053</v>
          </cell>
        </row>
        <row r="41">
          <cell r="B41">
            <v>2054</v>
          </cell>
        </row>
        <row r="42">
          <cell r="B42">
            <v>2055</v>
          </cell>
        </row>
        <row r="43">
          <cell r="B43">
            <v>2056</v>
          </cell>
        </row>
        <row r="44">
          <cell r="B44">
            <v>2057</v>
          </cell>
        </row>
        <row r="45">
          <cell r="B45">
            <v>2058</v>
          </cell>
        </row>
        <row r="46">
          <cell r="B46">
            <v>2059</v>
          </cell>
        </row>
        <row r="47">
          <cell r="B47">
            <v>2060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abSelected="1" topLeftCell="B28" zoomScale="94" zoomScaleNormal="94" workbookViewId="0">
      <selection activeCell="H54" sqref="H54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7" max="7" width="0.6640625" customWidth="1"/>
    <col min="8" max="9" width="15.109375" customWidth="1"/>
    <col min="10" max="10" width="0.5546875" customWidth="1"/>
    <col min="11" max="11" width="13.109375" customWidth="1"/>
    <col min="12" max="12" width="41.5546875" customWidth="1"/>
  </cols>
  <sheetData>
    <row r="1" spans="2:12" ht="6.6" customHeight="1" thickBot="1" x14ac:dyDescent="0.35"/>
    <row r="2" spans="2:12" ht="15" hidden="1" thickBot="1" x14ac:dyDescent="0.35"/>
    <row r="3" spans="2:12" ht="15" hidden="1" thickBot="1" x14ac:dyDescent="0.35"/>
    <row r="4" spans="2:12" ht="37.799999999999997" customHeight="1" x14ac:dyDescent="0.3">
      <c r="B4" s="26"/>
      <c r="C4" s="26"/>
      <c r="D4" s="26"/>
      <c r="E4" s="26"/>
      <c r="F4" s="26"/>
      <c r="G4" s="26"/>
      <c r="H4" s="26"/>
      <c r="I4" s="26"/>
      <c r="J4" s="12"/>
      <c r="K4" s="20"/>
      <c r="L4" s="21"/>
    </row>
    <row r="5" spans="2:12" x14ac:dyDescent="0.3">
      <c r="B5" s="26"/>
      <c r="C5" s="26"/>
      <c r="D5" s="26"/>
      <c r="E5" s="26"/>
      <c r="F5" s="26"/>
      <c r="G5" s="26"/>
      <c r="H5" s="26"/>
      <c r="I5" s="26"/>
      <c r="J5" s="12"/>
      <c r="K5" s="22"/>
      <c r="L5" s="23"/>
    </row>
    <row r="6" spans="2:12" x14ac:dyDescent="0.3">
      <c r="B6" s="26"/>
      <c r="C6" s="26"/>
      <c r="D6" s="26"/>
      <c r="E6" s="26"/>
      <c r="F6" s="26"/>
      <c r="G6" s="26"/>
      <c r="H6" s="26"/>
      <c r="I6" s="26"/>
      <c r="J6" s="12"/>
      <c r="K6" s="22"/>
      <c r="L6" s="23"/>
    </row>
    <row r="7" spans="2:12" ht="15" thickBot="1" x14ac:dyDescent="0.35">
      <c r="B7" s="26"/>
      <c r="C7" s="26"/>
      <c r="D7" s="26"/>
      <c r="E7" s="26"/>
      <c r="F7" s="26"/>
      <c r="G7" s="26"/>
      <c r="H7" s="26"/>
      <c r="I7" s="26"/>
      <c r="J7" s="12"/>
      <c r="K7" s="24"/>
      <c r="L7" s="25"/>
    </row>
    <row r="8" spans="2:12" ht="15" thickBot="1" x14ac:dyDescent="0.35">
      <c r="C8" s="11"/>
      <c r="D8" s="8"/>
      <c r="E8" s="9"/>
      <c r="F8" s="19"/>
      <c r="G8" s="7"/>
      <c r="H8" s="10"/>
      <c r="I8" s="15"/>
      <c r="J8" s="12"/>
      <c r="K8" s="17"/>
    </row>
    <row r="9" spans="2:12" x14ac:dyDescent="0.3">
      <c r="C9" s="4">
        <v>2015</v>
      </c>
      <c r="D9" s="5">
        <v>35000</v>
      </c>
      <c r="E9" s="4">
        <v>188</v>
      </c>
      <c r="F9" s="4"/>
      <c r="G9" s="6"/>
      <c r="H9" s="5">
        <f>H10-I10</f>
        <v>11962.885</v>
      </c>
      <c r="I9" s="5">
        <f>H10-H9</f>
        <v>60.114999999999782</v>
      </c>
      <c r="J9" s="12"/>
      <c r="K9" s="2">
        <f>H9*0.10354</f>
        <v>1238.6371128999999</v>
      </c>
    </row>
    <row r="10" spans="2:12" x14ac:dyDescent="0.3">
      <c r="C10" s="1">
        <f>C9+1</f>
        <v>2016</v>
      </c>
      <c r="D10" s="2">
        <f t="shared" ref="D10:D54" si="0">$D9+$E9</f>
        <v>35188</v>
      </c>
      <c r="E10" s="4">
        <v>188</v>
      </c>
      <c r="F10" s="4"/>
      <c r="G10" s="3"/>
      <c r="H10" s="1">
        <v>12023</v>
      </c>
      <c r="I10" s="5">
        <f t="shared" ref="I10:I53" si="1">H11-H10</f>
        <v>60.114999999999782</v>
      </c>
      <c r="J10" s="12"/>
      <c r="K10" s="2">
        <f t="shared" ref="K10:K54" si="2">H10*0.10354</f>
        <v>1244.86142</v>
      </c>
      <c r="L10" s="13"/>
    </row>
    <row r="11" spans="2:12" x14ac:dyDescent="0.3">
      <c r="C11" s="1">
        <f t="shared" ref="C11:C27" si="3">C10+1</f>
        <v>2017</v>
      </c>
      <c r="D11" s="2">
        <f t="shared" si="0"/>
        <v>35376</v>
      </c>
      <c r="E11" s="4">
        <v>188</v>
      </c>
      <c r="F11" s="4"/>
      <c r="G11" s="3"/>
      <c r="H11" s="2">
        <f t="shared" ref="H11:H54" si="4">$H$10+(C11-$C$10)*0.005*$H$10</f>
        <v>12083.115</v>
      </c>
      <c r="I11" s="5">
        <f>H12-H11</f>
        <v>60.114999999999782</v>
      </c>
      <c r="J11" s="12"/>
      <c r="K11" s="2">
        <f t="shared" si="2"/>
        <v>1251.0857271</v>
      </c>
      <c r="L11" s="13"/>
    </row>
    <row r="12" spans="2:12" x14ac:dyDescent="0.3">
      <c r="C12" s="1">
        <f t="shared" si="3"/>
        <v>2018</v>
      </c>
      <c r="D12" s="2">
        <f t="shared" si="0"/>
        <v>35564</v>
      </c>
      <c r="E12" s="4">
        <v>188</v>
      </c>
      <c r="F12" s="4"/>
      <c r="G12" s="3"/>
      <c r="H12" s="2">
        <f t="shared" si="4"/>
        <v>12143.23</v>
      </c>
      <c r="I12" s="5">
        <f t="shared" si="1"/>
        <v>60.114999999999782</v>
      </c>
      <c r="J12" s="12"/>
      <c r="K12" s="2">
        <f t="shared" si="2"/>
        <v>1257.3100341999998</v>
      </c>
      <c r="L12" s="13"/>
    </row>
    <row r="13" spans="2:12" x14ac:dyDescent="0.3">
      <c r="C13" s="1">
        <f t="shared" si="3"/>
        <v>2019</v>
      </c>
      <c r="D13" s="2">
        <f t="shared" si="0"/>
        <v>35752</v>
      </c>
      <c r="E13" s="4">
        <v>188</v>
      </c>
      <c r="F13" s="4"/>
      <c r="G13" s="3"/>
      <c r="H13" s="2">
        <f t="shared" si="4"/>
        <v>12203.344999999999</v>
      </c>
      <c r="I13" s="5">
        <f t="shared" si="1"/>
        <v>60.114999999999782</v>
      </c>
      <c r="J13" s="12"/>
      <c r="K13" s="2">
        <f t="shared" si="2"/>
        <v>1263.5343412999998</v>
      </c>
    </row>
    <row r="14" spans="2:12" x14ac:dyDescent="0.3">
      <c r="C14" s="1">
        <f t="shared" si="3"/>
        <v>2020</v>
      </c>
      <c r="D14" s="2">
        <f t="shared" si="0"/>
        <v>35940</v>
      </c>
      <c r="E14" s="4">
        <v>188</v>
      </c>
      <c r="F14" s="4"/>
      <c r="G14" s="3"/>
      <c r="H14" s="2">
        <f t="shared" si="4"/>
        <v>12263.46</v>
      </c>
      <c r="I14" s="5">
        <f>H15-H14</f>
        <v>60.115000000001601</v>
      </c>
      <c r="J14" s="12"/>
      <c r="K14" s="2">
        <f t="shared" si="2"/>
        <v>1269.7586483999999</v>
      </c>
    </row>
    <row r="15" spans="2:12" x14ac:dyDescent="0.3">
      <c r="C15" s="1">
        <f t="shared" si="3"/>
        <v>2021</v>
      </c>
      <c r="D15" s="2">
        <f t="shared" si="0"/>
        <v>36128</v>
      </c>
      <c r="E15" s="4">
        <v>188</v>
      </c>
      <c r="F15" s="4"/>
      <c r="G15" s="3"/>
      <c r="H15" s="2">
        <f t="shared" si="4"/>
        <v>12323.575000000001</v>
      </c>
      <c r="I15" s="5">
        <f t="shared" si="1"/>
        <v>60.114999999999782</v>
      </c>
      <c r="J15" s="12"/>
      <c r="K15" s="2">
        <f t="shared" si="2"/>
        <v>1275.9829554999999</v>
      </c>
    </row>
    <row r="16" spans="2:12" x14ac:dyDescent="0.3">
      <c r="C16" s="1">
        <f t="shared" si="3"/>
        <v>2022</v>
      </c>
      <c r="D16" s="2">
        <f t="shared" si="0"/>
        <v>36316</v>
      </c>
      <c r="E16" s="4">
        <v>188</v>
      </c>
      <c r="F16" s="4"/>
      <c r="G16" s="3"/>
      <c r="H16" s="2">
        <f t="shared" si="4"/>
        <v>12383.69</v>
      </c>
      <c r="I16" s="5">
        <f>H17-H16</f>
        <v>60.114999999999782</v>
      </c>
      <c r="J16" s="12"/>
      <c r="K16" s="2">
        <f t="shared" si="2"/>
        <v>1282.2072625999999</v>
      </c>
    </row>
    <row r="17" spans="3:11" x14ac:dyDescent="0.3">
      <c r="C17" s="1">
        <f t="shared" si="3"/>
        <v>2023</v>
      </c>
      <c r="D17" s="2">
        <f t="shared" si="0"/>
        <v>36504</v>
      </c>
      <c r="E17" s="4">
        <v>188</v>
      </c>
      <c r="F17" s="4"/>
      <c r="G17" s="3"/>
      <c r="H17" s="2">
        <f t="shared" si="4"/>
        <v>12443.805</v>
      </c>
      <c r="I17" s="5">
        <f t="shared" si="1"/>
        <v>60.114999999999782</v>
      </c>
      <c r="J17" s="12"/>
      <c r="K17" s="2">
        <f t="shared" si="2"/>
        <v>1288.4315697</v>
      </c>
    </row>
    <row r="18" spans="3:11" x14ac:dyDescent="0.3">
      <c r="C18" s="1">
        <f t="shared" si="3"/>
        <v>2024</v>
      </c>
      <c r="D18" s="2">
        <f t="shared" si="0"/>
        <v>36692</v>
      </c>
      <c r="E18" s="4">
        <v>188</v>
      </c>
      <c r="F18" s="4"/>
      <c r="G18" s="3"/>
      <c r="H18" s="2">
        <f t="shared" si="4"/>
        <v>12503.92</v>
      </c>
      <c r="I18" s="5">
        <f t="shared" si="1"/>
        <v>60.114999999999782</v>
      </c>
      <c r="J18" s="12"/>
      <c r="K18" s="2">
        <f t="shared" si="2"/>
        <v>1294.6558768</v>
      </c>
    </row>
    <row r="19" spans="3:11" x14ac:dyDescent="0.3">
      <c r="C19" s="1">
        <f t="shared" si="3"/>
        <v>2025</v>
      </c>
      <c r="D19" s="2">
        <f t="shared" si="0"/>
        <v>36880</v>
      </c>
      <c r="E19" s="4">
        <v>188</v>
      </c>
      <c r="F19" s="4"/>
      <c r="G19" s="3"/>
      <c r="H19" s="2">
        <f t="shared" si="4"/>
        <v>12564.035</v>
      </c>
      <c r="I19" s="5">
        <f t="shared" si="1"/>
        <v>60.114999999999782</v>
      </c>
      <c r="J19" s="12"/>
      <c r="K19" s="2">
        <f t="shared" si="2"/>
        <v>1300.8801838999998</v>
      </c>
    </row>
    <row r="20" spans="3:11" x14ac:dyDescent="0.3">
      <c r="C20" s="1">
        <f t="shared" si="3"/>
        <v>2026</v>
      </c>
      <c r="D20" s="2">
        <f t="shared" si="0"/>
        <v>37068</v>
      </c>
      <c r="E20" s="4">
        <v>188</v>
      </c>
      <c r="F20" s="4"/>
      <c r="G20" s="3"/>
      <c r="H20" s="2">
        <f t="shared" si="4"/>
        <v>12624.15</v>
      </c>
      <c r="I20" s="5">
        <f t="shared" si="1"/>
        <v>60.114999999999782</v>
      </c>
      <c r="J20" s="12"/>
      <c r="K20" s="2">
        <f t="shared" si="2"/>
        <v>1307.1044909999998</v>
      </c>
    </row>
    <row r="21" spans="3:11" x14ac:dyDescent="0.3">
      <c r="C21" s="1">
        <f t="shared" si="3"/>
        <v>2027</v>
      </c>
      <c r="D21" s="2">
        <f t="shared" si="0"/>
        <v>37256</v>
      </c>
      <c r="E21" s="4">
        <v>188</v>
      </c>
      <c r="F21" s="4"/>
      <c r="G21" s="3"/>
      <c r="H21" s="2">
        <f t="shared" si="4"/>
        <v>12684.264999999999</v>
      </c>
      <c r="I21" s="5">
        <f t="shared" si="1"/>
        <v>60.114999999999782</v>
      </c>
      <c r="J21" s="12"/>
      <c r="K21" s="2">
        <f t="shared" si="2"/>
        <v>1313.3287980999999</v>
      </c>
    </row>
    <row r="22" spans="3:11" x14ac:dyDescent="0.3">
      <c r="C22" s="1">
        <f t="shared" si="3"/>
        <v>2028</v>
      </c>
      <c r="D22" s="2">
        <f t="shared" si="0"/>
        <v>37444</v>
      </c>
      <c r="E22" s="4">
        <v>188</v>
      </c>
      <c r="F22" s="4"/>
      <c r="G22" s="3"/>
      <c r="H22" s="2">
        <f t="shared" si="4"/>
        <v>12744.38</v>
      </c>
      <c r="I22" s="5">
        <f t="shared" si="1"/>
        <v>60.115000000001601</v>
      </c>
      <c r="J22" s="12"/>
      <c r="K22" s="2">
        <f t="shared" si="2"/>
        <v>1319.5531051999999</v>
      </c>
    </row>
    <row r="23" spans="3:11" x14ac:dyDescent="0.3">
      <c r="C23" s="1">
        <f t="shared" si="3"/>
        <v>2029</v>
      </c>
      <c r="D23" s="2">
        <f t="shared" si="0"/>
        <v>37632</v>
      </c>
      <c r="E23" s="4">
        <v>188</v>
      </c>
      <c r="F23" s="4"/>
      <c r="G23" s="3"/>
      <c r="H23" s="2">
        <f t="shared" si="4"/>
        <v>12804.495000000001</v>
      </c>
      <c r="I23" s="5">
        <f t="shared" si="1"/>
        <v>60.114999999999782</v>
      </c>
      <c r="J23" s="12"/>
      <c r="K23" s="2">
        <f t="shared" si="2"/>
        <v>1325.7774122999999</v>
      </c>
    </row>
    <row r="24" spans="3:11" x14ac:dyDescent="0.3">
      <c r="C24" s="1">
        <f t="shared" si="3"/>
        <v>2030</v>
      </c>
      <c r="D24" s="2">
        <f t="shared" si="0"/>
        <v>37820</v>
      </c>
      <c r="E24" s="4">
        <v>188</v>
      </c>
      <c r="F24" s="4"/>
      <c r="G24" s="3"/>
      <c r="H24" s="2">
        <f t="shared" si="4"/>
        <v>12864.61</v>
      </c>
      <c r="I24" s="5">
        <f t="shared" si="1"/>
        <v>60.114999999999782</v>
      </c>
      <c r="J24" s="12"/>
      <c r="K24" s="2">
        <f t="shared" si="2"/>
        <v>1332.0017194</v>
      </c>
    </row>
    <row r="25" spans="3:11" x14ac:dyDescent="0.3">
      <c r="C25" s="1">
        <f t="shared" si="3"/>
        <v>2031</v>
      </c>
      <c r="D25" s="2">
        <f t="shared" si="0"/>
        <v>38008</v>
      </c>
      <c r="E25" s="4">
        <v>188</v>
      </c>
      <c r="F25" s="4"/>
      <c r="G25" s="3"/>
      <c r="H25" s="2">
        <f t="shared" si="4"/>
        <v>12924.725</v>
      </c>
      <c r="I25" s="5">
        <f t="shared" si="1"/>
        <v>60.114999999999782</v>
      </c>
      <c r="J25" s="12"/>
      <c r="K25" s="2">
        <f t="shared" si="2"/>
        <v>1338.2260265</v>
      </c>
    </row>
    <row r="26" spans="3:11" x14ac:dyDescent="0.3">
      <c r="C26" s="1">
        <f t="shared" si="3"/>
        <v>2032</v>
      </c>
      <c r="D26" s="2">
        <f t="shared" si="0"/>
        <v>38196</v>
      </c>
      <c r="E26" s="4">
        <v>188</v>
      </c>
      <c r="F26" s="4"/>
      <c r="G26" s="3"/>
      <c r="H26" s="2">
        <f t="shared" si="4"/>
        <v>12984.84</v>
      </c>
      <c r="I26" s="5">
        <f t="shared" si="1"/>
        <v>60.114999999999782</v>
      </c>
      <c r="J26" s="12"/>
      <c r="K26" s="2">
        <f t="shared" si="2"/>
        <v>1344.4503336</v>
      </c>
    </row>
    <row r="27" spans="3:11" x14ac:dyDescent="0.3">
      <c r="C27" s="1">
        <f t="shared" si="3"/>
        <v>2033</v>
      </c>
      <c r="D27" s="2">
        <f t="shared" si="0"/>
        <v>38384</v>
      </c>
      <c r="E27" s="4">
        <v>188</v>
      </c>
      <c r="F27" s="4"/>
      <c r="G27" s="3"/>
      <c r="H27" s="2">
        <f t="shared" si="4"/>
        <v>13044.955</v>
      </c>
      <c r="I27" s="5">
        <f t="shared" si="1"/>
        <v>60.114999999999782</v>
      </c>
      <c r="J27" s="12"/>
      <c r="K27" s="2">
        <f t="shared" si="2"/>
        <v>1350.6746406999998</v>
      </c>
    </row>
    <row r="28" spans="3:11" x14ac:dyDescent="0.3">
      <c r="C28" s="1">
        <f t="shared" ref="C28:C54" si="5">C27+1</f>
        <v>2034</v>
      </c>
      <c r="D28" s="2">
        <f t="shared" si="0"/>
        <v>38572</v>
      </c>
      <c r="E28" s="4">
        <v>188</v>
      </c>
      <c r="F28" s="4"/>
      <c r="G28" s="3"/>
      <c r="H28" s="2">
        <f t="shared" si="4"/>
        <v>13105.07</v>
      </c>
      <c r="I28" s="5">
        <f t="shared" si="1"/>
        <v>60.114999999999782</v>
      </c>
      <c r="J28" s="12"/>
      <c r="K28" s="2">
        <f t="shared" si="2"/>
        <v>1356.8989477999999</v>
      </c>
    </row>
    <row r="29" spans="3:11" x14ac:dyDescent="0.3">
      <c r="C29" s="1">
        <f t="shared" si="5"/>
        <v>2035</v>
      </c>
      <c r="D29" s="2">
        <f t="shared" si="0"/>
        <v>38760</v>
      </c>
      <c r="E29" s="4">
        <v>188</v>
      </c>
      <c r="F29" s="4"/>
      <c r="G29" s="3"/>
      <c r="H29" s="2">
        <f t="shared" si="4"/>
        <v>13165.184999999999</v>
      </c>
      <c r="I29" s="5">
        <f t="shared" si="1"/>
        <v>60.114999999999782</v>
      </c>
      <c r="J29" s="12"/>
      <c r="K29" s="2">
        <f t="shared" si="2"/>
        <v>1363.1232548999999</v>
      </c>
    </row>
    <row r="30" spans="3:11" x14ac:dyDescent="0.3">
      <c r="C30" s="1">
        <f t="shared" si="5"/>
        <v>2036</v>
      </c>
      <c r="D30" s="2">
        <f t="shared" si="0"/>
        <v>38948</v>
      </c>
      <c r="E30" s="4">
        <v>188</v>
      </c>
      <c r="F30" s="4"/>
      <c r="G30" s="3"/>
      <c r="H30" s="2">
        <f t="shared" si="4"/>
        <v>13225.3</v>
      </c>
      <c r="I30" s="5">
        <f t="shared" si="1"/>
        <v>60.115000000001601</v>
      </c>
      <c r="J30" s="12"/>
      <c r="K30" s="2">
        <f t="shared" si="2"/>
        <v>1369.3475619999999</v>
      </c>
    </row>
    <row r="31" spans="3:11" x14ac:dyDescent="0.3">
      <c r="C31" s="1">
        <f t="shared" si="5"/>
        <v>2037</v>
      </c>
      <c r="D31" s="2">
        <f t="shared" si="0"/>
        <v>39136</v>
      </c>
      <c r="E31" s="4">
        <v>188</v>
      </c>
      <c r="F31" s="4"/>
      <c r="G31" s="3"/>
      <c r="H31" s="2">
        <f t="shared" si="4"/>
        <v>13285.415000000001</v>
      </c>
      <c r="I31" s="5">
        <f t="shared" si="1"/>
        <v>60.114999999999782</v>
      </c>
      <c r="J31" s="12"/>
      <c r="K31" s="2">
        <f t="shared" si="2"/>
        <v>1375.5718691</v>
      </c>
    </row>
    <row r="32" spans="3:11" x14ac:dyDescent="0.3">
      <c r="C32" s="1">
        <f t="shared" si="5"/>
        <v>2038</v>
      </c>
      <c r="D32" s="2">
        <f t="shared" si="0"/>
        <v>39324</v>
      </c>
      <c r="E32" s="4">
        <v>188</v>
      </c>
      <c r="F32" s="4"/>
      <c r="G32" s="3"/>
      <c r="H32" s="2">
        <f t="shared" si="4"/>
        <v>13345.53</v>
      </c>
      <c r="I32" s="5">
        <f t="shared" si="1"/>
        <v>60.114999999999782</v>
      </c>
      <c r="J32" s="12"/>
      <c r="K32" s="2">
        <f t="shared" si="2"/>
        <v>1381.7961762</v>
      </c>
    </row>
    <row r="33" spans="3:11" x14ac:dyDescent="0.3">
      <c r="C33" s="1">
        <f t="shared" si="5"/>
        <v>2039</v>
      </c>
      <c r="D33" s="2">
        <f t="shared" si="0"/>
        <v>39512</v>
      </c>
      <c r="E33" s="4">
        <v>188</v>
      </c>
      <c r="F33" s="4"/>
      <c r="G33" s="3"/>
      <c r="H33" s="2">
        <f t="shared" si="4"/>
        <v>13405.645</v>
      </c>
      <c r="I33" s="5">
        <f t="shared" si="1"/>
        <v>60.114999999999782</v>
      </c>
      <c r="J33" s="12"/>
      <c r="K33" s="2">
        <f t="shared" si="2"/>
        <v>1388.0204833</v>
      </c>
    </row>
    <row r="34" spans="3:11" x14ac:dyDescent="0.3">
      <c r="C34" s="1">
        <f t="shared" si="5"/>
        <v>2040</v>
      </c>
      <c r="D34" s="2">
        <f t="shared" si="0"/>
        <v>39700</v>
      </c>
      <c r="E34" s="4">
        <v>188</v>
      </c>
      <c r="F34" s="4"/>
      <c r="G34" s="3"/>
      <c r="H34" s="2">
        <f t="shared" si="4"/>
        <v>13465.76</v>
      </c>
      <c r="I34" s="5">
        <f t="shared" si="1"/>
        <v>60.114999999999782</v>
      </c>
      <c r="J34" s="12"/>
      <c r="K34" s="2">
        <f t="shared" si="2"/>
        <v>1394.2447903999998</v>
      </c>
    </row>
    <row r="35" spans="3:11" x14ac:dyDescent="0.3">
      <c r="C35" s="1">
        <f t="shared" si="5"/>
        <v>2041</v>
      </c>
      <c r="D35" s="2">
        <f t="shared" si="0"/>
        <v>39888</v>
      </c>
      <c r="E35" s="4">
        <v>188</v>
      </c>
      <c r="F35" s="4"/>
      <c r="G35" s="3"/>
      <c r="H35" s="2">
        <f t="shared" si="4"/>
        <v>13525.875</v>
      </c>
      <c r="I35" s="5">
        <f t="shared" si="1"/>
        <v>60.114999999999782</v>
      </c>
      <c r="J35" s="12"/>
      <c r="K35" s="2">
        <f t="shared" si="2"/>
        <v>1400.4690974999999</v>
      </c>
    </row>
    <row r="36" spans="3:11" x14ac:dyDescent="0.3">
      <c r="C36" s="1">
        <f t="shared" si="5"/>
        <v>2042</v>
      </c>
      <c r="D36" s="2">
        <f t="shared" si="0"/>
        <v>40076</v>
      </c>
      <c r="E36" s="4">
        <v>188</v>
      </c>
      <c r="F36" s="4"/>
      <c r="G36" s="3"/>
      <c r="H36" s="2">
        <f t="shared" si="4"/>
        <v>13585.99</v>
      </c>
      <c r="I36" s="5">
        <f t="shared" si="1"/>
        <v>60.114999999999782</v>
      </c>
      <c r="J36" s="12"/>
      <c r="K36" s="2">
        <f t="shared" si="2"/>
        <v>1406.6934045999999</v>
      </c>
    </row>
    <row r="37" spans="3:11" x14ac:dyDescent="0.3">
      <c r="C37" s="1">
        <f t="shared" si="5"/>
        <v>2043</v>
      </c>
      <c r="D37" s="2">
        <f t="shared" si="0"/>
        <v>40264</v>
      </c>
      <c r="E37" s="4">
        <v>188</v>
      </c>
      <c r="F37" s="4"/>
      <c r="G37" s="3"/>
      <c r="H37" s="2">
        <f t="shared" si="4"/>
        <v>13646.105</v>
      </c>
      <c r="I37" s="5">
        <f t="shared" si="1"/>
        <v>60.115000000001601</v>
      </c>
      <c r="J37" s="12"/>
      <c r="K37" s="2">
        <f t="shared" si="2"/>
        <v>1412.9177116999999</v>
      </c>
    </row>
    <row r="38" spans="3:11" x14ac:dyDescent="0.3">
      <c r="C38" s="1">
        <f t="shared" si="5"/>
        <v>2044</v>
      </c>
      <c r="D38" s="2">
        <f t="shared" si="0"/>
        <v>40452</v>
      </c>
      <c r="E38" s="4">
        <v>188</v>
      </c>
      <c r="F38" s="4"/>
      <c r="G38" s="3"/>
      <c r="H38" s="2">
        <f t="shared" si="4"/>
        <v>13706.220000000001</v>
      </c>
      <c r="I38" s="5">
        <f t="shared" si="1"/>
        <v>60.114999999997963</v>
      </c>
      <c r="J38" s="12"/>
      <c r="K38" s="2">
        <f t="shared" si="2"/>
        <v>1419.1420188</v>
      </c>
    </row>
    <row r="39" spans="3:11" x14ac:dyDescent="0.3">
      <c r="C39" s="1">
        <f t="shared" si="5"/>
        <v>2045</v>
      </c>
      <c r="D39" s="2">
        <f t="shared" si="0"/>
        <v>40640</v>
      </c>
      <c r="E39" s="4">
        <v>188</v>
      </c>
      <c r="F39" s="4"/>
      <c r="G39" s="3"/>
      <c r="H39" s="2">
        <f t="shared" si="4"/>
        <v>13766.334999999999</v>
      </c>
      <c r="I39" s="5">
        <f t="shared" si="1"/>
        <v>60.115000000001601</v>
      </c>
      <c r="J39" s="12"/>
      <c r="K39" s="2">
        <f t="shared" si="2"/>
        <v>1425.3663258999998</v>
      </c>
    </row>
    <row r="40" spans="3:11" x14ac:dyDescent="0.3">
      <c r="C40" s="1">
        <f t="shared" si="5"/>
        <v>2046</v>
      </c>
      <c r="D40" s="2">
        <f t="shared" si="0"/>
        <v>40828</v>
      </c>
      <c r="E40" s="4">
        <v>188</v>
      </c>
      <c r="F40" s="4"/>
      <c r="G40" s="3"/>
      <c r="H40" s="2">
        <f t="shared" si="4"/>
        <v>13826.45</v>
      </c>
      <c r="I40" s="5">
        <f t="shared" si="1"/>
        <v>60.114999999999782</v>
      </c>
      <c r="J40" s="12"/>
      <c r="K40" s="2">
        <f t="shared" si="2"/>
        <v>1431.590633</v>
      </c>
    </row>
    <row r="41" spans="3:11" x14ac:dyDescent="0.3">
      <c r="C41" s="1">
        <f t="shared" si="5"/>
        <v>2047</v>
      </c>
      <c r="D41" s="2">
        <f t="shared" si="0"/>
        <v>41016</v>
      </c>
      <c r="E41" s="4">
        <v>188</v>
      </c>
      <c r="F41" s="4"/>
      <c r="G41" s="3"/>
      <c r="H41" s="2">
        <f t="shared" si="4"/>
        <v>13886.565000000001</v>
      </c>
      <c r="I41" s="5">
        <f t="shared" si="1"/>
        <v>60.114999999999782</v>
      </c>
      <c r="J41" s="12"/>
      <c r="K41" s="2">
        <f t="shared" si="2"/>
        <v>1437.8149401000001</v>
      </c>
    </row>
    <row r="42" spans="3:11" x14ac:dyDescent="0.3">
      <c r="C42" s="1">
        <f t="shared" si="5"/>
        <v>2048</v>
      </c>
      <c r="D42" s="2">
        <f t="shared" si="0"/>
        <v>41204</v>
      </c>
      <c r="E42" s="4">
        <v>188</v>
      </c>
      <c r="F42" s="4"/>
      <c r="G42" s="3"/>
      <c r="H42" s="2">
        <f t="shared" si="4"/>
        <v>13946.68</v>
      </c>
      <c r="I42" s="5">
        <f t="shared" si="1"/>
        <v>60.114999999999782</v>
      </c>
      <c r="J42" s="12"/>
      <c r="K42" s="2">
        <f t="shared" si="2"/>
        <v>1444.0392471999999</v>
      </c>
    </row>
    <row r="43" spans="3:11" x14ac:dyDescent="0.3">
      <c r="C43" s="1">
        <f t="shared" si="5"/>
        <v>2049</v>
      </c>
      <c r="D43" s="2">
        <f t="shared" si="0"/>
        <v>41392</v>
      </c>
      <c r="E43" s="4">
        <v>188</v>
      </c>
      <c r="F43" s="4"/>
      <c r="G43" s="3"/>
      <c r="H43" s="2">
        <f t="shared" si="4"/>
        <v>14006.795</v>
      </c>
      <c r="I43" s="5">
        <f t="shared" si="1"/>
        <v>60.114999999999782</v>
      </c>
      <c r="J43" s="12"/>
      <c r="K43" s="2">
        <f t="shared" si="2"/>
        <v>1450.2635542999999</v>
      </c>
    </row>
    <row r="44" spans="3:11" x14ac:dyDescent="0.3">
      <c r="C44" s="1">
        <f t="shared" si="5"/>
        <v>2050</v>
      </c>
      <c r="D44" s="2">
        <f t="shared" si="0"/>
        <v>41580</v>
      </c>
      <c r="E44" s="4">
        <v>188</v>
      </c>
      <c r="F44" s="4"/>
      <c r="G44" s="3"/>
      <c r="H44" s="2">
        <f t="shared" si="4"/>
        <v>14066.91</v>
      </c>
      <c r="I44" s="5">
        <f t="shared" si="1"/>
        <v>60.114999999999782</v>
      </c>
      <c r="J44" s="12"/>
      <c r="K44" s="2">
        <f t="shared" si="2"/>
        <v>1456.4878613999999</v>
      </c>
    </row>
    <row r="45" spans="3:11" x14ac:dyDescent="0.3">
      <c r="C45" s="1">
        <f t="shared" si="5"/>
        <v>2051</v>
      </c>
      <c r="D45" s="2">
        <f t="shared" si="0"/>
        <v>41768</v>
      </c>
      <c r="E45" s="4">
        <v>188</v>
      </c>
      <c r="F45" s="4"/>
      <c r="G45" s="3"/>
      <c r="H45" s="2">
        <f t="shared" si="4"/>
        <v>14127.025</v>
      </c>
      <c r="I45" s="5">
        <f t="shared" si="1"/>
        <v>60.114999999999782</v>
      </c>
      <c r="J45" s="12"/>
      <c r="K45" s="2">
        <f t="shared" si="2"/>
        <v>1462.7121685</v>
      </c>
    </row>
    <row r="46" spans="3:11" x14ac:dyDescent="0.3">
      <c r="C46" s="1">
        <f t="shared" si="5"/>
        <v>2052</v>
      </c>
      <c r="D46" s="2">
        <f t="shared" si="0"/>
        <v>41956</v>
      </c>
      <c r="E46" s="4">
        <v>188</v>
      </c>
      <c r="F46" s="4"/>
      <c r="G46" s="3"/>
      <c r="H46" s="2">
        <f t="shared" si="4"/>
        <v>14187.14</v>
      </c>
      <c r="I46" s="5">
        <f t="shared" si="1"/>
        <v>60.115000000001601</v>
      </c>
      <c r="J46" s="12"/>
      <c r="K46" s="2">
        <f t="shared" si="2"/>
        <v>1468.9364755999998</v>
      </c>
    </row>
    <row r="47" spans="3:11" x14ac:dyDescent="0.3">
      <c r="C47" s="1">
        <f t="shared" si="5"/>
        <v>2053</v>
      </c>
      <c r="D47" s="2">
        <f t="shared" si="0"/>
        <v>42144</v>
      </c>
      <c r="E47" s="4">
        <v>188</v>
      </c>
      <c r="F47" s="4"/>
      <c r="G47" s="3"/>
      <c r="H47" s="2">
        <f t="shared" si="4"/>
        <v>14247.255000000001</v>
      </c>
      <c r="I47" s="5">
        <f t="shared" si="1"/>
        <v>60.114999999997963</v>
      </c>
      <c r="J47" s="12"/>
      <c r="K47" s="2">
        <f t="shared" si="2"/>
        <v>1475.1607827</v>
      </c>
    </row>
    <row r="48" spans="3:11" x14ac:dyDescent="0.3">
      <c r="C48" s="1">
        <f t="shared" si="5"/>
        <v>2054</v>
      </c>
      <c r="D48" s="2">
        <f t="shared" si="0"/>
        <v>42332</v>
      </c>
      <c r="E48" s="4">
        <v>188</v>
      </c>
      <c r="F48" s="4"/>
      <c r="G48" s="3"/>
      <c r="H48" s="2">
        <f t="shared" si="4"/>
        <v>14307.369999999999</v>
      </c>
      <c r="I48" s="5">
        <f t="shared" si="1"/>
        <v>60.115000000001601</v>
      </c>
      <c r="J48" s="12"/>
      <c r="K48" s="2">
        <f t="shared" si="2"/>
        <v>1481.3850897999998</v>
      </c>
    </row>
    <row r="49" spans="3:11" x14ac:dyDescent="0.3">
      <c r="C49" s="1">
        <f t="shared" si="5"/>
        <v>2055</v>
      </c>
      <c r="D49" s="2">
        <f t="shared" si="0"/>
        <v>42520</v>
      </c>
      <c r="E49" s="4">
        <v>188</v>
      </c>
      <c r="F49" s="4"/>
      <c r="G49" s="3"/>
      <c r="H49" s="2">
        <f t="shared" si="4"/>
        <v>14367.485000000001</v>
      </c>
      <c r="I49" s="5">
        <f t="shared" si="1"/>
        <v>60.114999999999782</v>
      </c>
      <c r="J49" s="12"/>
      <c r="K49" s="2">
        <f t="shared" si="2"/>
        <v>1487.6093968999999</v>
      </c>
    </row>
    <row r="50" spans="3:11" x14ac:dyDescent="0.3">
      <c r="C50" s="1">
        <f t="shared" si="5"/>
        <v>2056</v>
      </c>
      <c r="D50" s="2">
        <f t="shared" si="0"/>
        <v>42708</v>
      </c>
      <c r="E50" s="4">
        <v>188</v>
      </c>
      <c r="F50" s="4"/>
      <c r="G50" s="3"/>
      <c r="H50" s="2">
        <f t="shared" si="4"/>
        <v>14427.6</v>
      </c>
      <c r="I50" s="5">
        <f t="shared" si="1"/>
        <v>60.114999999999782</v>
      </c>
      <c r="J50" s="12"/>
      <c r="K50" s="2">
        <f t="shared" si="2"/>
        <v>1493.8337039999999</v>
      </c>
    </row>
    <row r="51" spans="3:11" x14ac:dyDescent="0.3">
      <c r="C51" s="1">
        <f t="shared" si="5"/>
        <v>2057</v>
      </c>
      <c r="D51" s="2">
        <f t="shared" si="0"/>
        <v>42896</v>
      </c>
      <c r="E51" s="4">
        <v>188</v>
      </c>
      <c r="F51" s="4"/>
      <c r="G51" s="3"/>
      <c r="H51" s="2">
        <f t="shared" si="4"/>
        <v>14487.715</v>
      </c>
      <c r="I51" s="5">
        <f t="shared" si="1"/>
        <v>60.114999999999782</v>
      </c>
      <c r="J51" s="12"/>
      <c r="K51" s="2">
        <f t="shared" si="2"/>
        <v>1500.0580110999999</v>
      </c>
    </row>
    <row r="52" spans="3:11" x14ac:dyDescent="0.3">
      <c r="C52" s="1">
        <f t="shared" si="5"/>
        <v>2058</v>
      </c>
      <c r="D52" s="2">
        <f t="shared" si="0"/>
        <v>43084</v>
      </c>
      <c r="E52" s="4">
        <v>188</v>
      </c>
      <c r="F52" s="4"/>
      <c r="G52" s="3"/>
      <c r="H52" s="2">
        <f t="shared" si="4"/>
        <v>14547.83</v>
      </c>
      <c r="I52" s="5">
        <f t="shared" si="1"/>
        <v>60.114999999999782</v>
      </c>
      <c r="J52" s="12"/>
      <c r="K52" s="2">
        <f t="shared" si="2"/>
        <v>1506.2823182</v>
      </c>
    </row>
    <row r="53" spans="3:11" x14ac:dyDescent="0.3">
      <c r="C53" s="1">
        <f t="shared" si="5"/>
        <v>2059</v>
      </c>
      <c r="D53" s="2">
        <f t="shared" si="0"/>
        <v>43272</v>
      </c>
      <c r="E53" s="4">
        <v>188</v>
      </c>
      <c r="F53" s="4"/>
      <c r="G53" s="3"/>
      <c r="H53" s="2">
        <f t="shared" si="4"/>
        <v>14607.945</v>
      </c>
      <c r="I53" s="5">
        <f t="shared" si="1"/>
        <v>60.114999999999782</v>
      </c>
      <c r="J53" s="12"/>
      <c r="K53" s="2">
        <f t="shared" si="2"/>
        <v>1512.5066252999998</v>
      </c>
    </row>
    <row r="54" spans="3:11" x14ac:dyDescent="0.3">
      <c r="C54" s="1">
        <f t="shared" si="5"/>
        <v>2060</v>
      </c>
      <c r="D54" s="2">
        <f t="shared" si="0"/>
        <v>43460</v>
      </c>
      <c r="E54" s="4">
        <v>188</v>
      </c>
      <c r="F54" s="4"/>
      <c r="G54" s="3"/>
      <c r="H54" s="2">
        <f t="shared" si="4"/>
        <v>14668.06</v>
      </c>
      <c r="I54" s="5">
        <f>I53</f>
        <v>60.114999999999782</v>
      </c>
      <c r="J54" s="12"/>
      <c r="K54" s="2">
        <f t="shared" si="2"/>
        <v>1518.7309323999998</v>
      </c>
    </row>
  </sheetData>
  <mergeCells count="2">
    <mergeCell ref="K4:L7"/>
    <mergeCell ref="B4:I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opLeftCell="B31" zoomScale="94" zoomScaleNormal="94" workbookViewId="0">
      <selection activeCell="H54" sqref="H54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7" max="7" width="0.6640625" customWidth="1"/>
    <col min="8" max="9" width="15.109375" customWidth="1"/>
    <col min="10" max="10" width="0.5546875" customWidth="1"/>
    <col min="11" max="11" width="13.109375" customWidth="1"/>
    <col min="12" max="12" width="41.5546875" customWidth="1"/>
  </cols>
  <sheetData>
    <row r="1" spans="2:12" ht="6.6" customHeight="1" thickBot="1" x14ac:dyDescent="0.35"/>
    <row r="2" spans="2:12" ht="15" hidden="1" thickBot="1" x14ac:dyDescent="0.35"/>
    <row r="3" spans="2:12" ht="15" hidden="1" thickBot="1" x14ac:dyDescent="0.35"/>
    <row r="4" spans="2:12" ht="37.799999999999997" customHeight="1" x14ac:dyDescent="0.3">
      <c r="B4" s="26"/>
      <c r="C4" s="26"/>
      <c r="D4" s="26"/>
      <c r="E4" s="26"/>
      <c r="F4" s="26"/>
      <c r="G4" s="26"/>
      <c r="H4" s="26"/>
      <c r="I4" s="26"/>
      <c r="J4" s="12"/>
      <c r="K4" s="20"/>
      <c r="L4" s="21"/>
    </row>
    <row r="5" spans="2:12" x14ac:dyDescent="0.3">
      <c r="B5" s="26"/>
      <c r="C5" s="26"/>
      <c r="D5" s="26"/>
      <c r="E5" s="26"/>
      <c r="F5" s="26"/>
      <c r="G5" s="26"/>
      <c r="H5" s="26"/>
      <c r="I5" s="26"/>
      <c r="J5" s="12"/>
      <c r="K5" s="22"/>
      <c r="L5" s="23"/>
    </row>
    <row r="6" spans="2:12" x14ac:dyDescent="0.3">
      <c r="B6" s="26"/>
      <c r="C6" s="26"/>
      <c r="D6" s="26"/>
      <c r="E6" s="26"/>
      <c r="F6" s="26"/>
      <c r="G6" s="26"/>
      <c r="H6" s="26"/>
      <c r="I6" s="26"/>
      <c r="J6" s="12"/>
      <c r="K6" s="22"/>
      <c r="L6" s="23"/>
    </row>
    <row r="7" spans="2:12" ht="15" thickBot="1" x14ac:dyDescent="0.35">
      <c r="B7" s="26"/>
      <c r="C7" s="26"/>
      <c r="D7" s="26"/>
      <c r="E7" s="26"/>
      <c r="F7" s="26"/>
      <c r="G7" s="26"/>
      <c r="H7" s="26"/>
      <c r="I7" s="26"/>
      <c r="J7" s="12"/>
      <c r="K7" s="24"/>
      <c r="L7" s="25"/>
    </row>
    <row r="8" spans="2:12" ht="15" thickBot="1" x14ac:dyDescent="0.35">
      <c r="C8" s="11"/>
      <c r="D8" s="8"/>
      <c r="E8" s="9"/>
      <c r="F8" s="19"/>
      <c r="G8" s="7"/>
      <c r="H8" s="10"/>
      <c r="I8" s="15"/>
      <c r="J8" s="12"/>
      <c r="K8" s="17"/>
    </row>
    <row r="9" spans="2:12" x14ac:dyDescent="0.3">
      <c r="C9" s="4">
        <v>2015</v>
      </c>
      <c r="D9" s="5">
        <v>35000</v>
      </c>
      <c r="E9" s="4">
        <v>363</v>
      </c>
      <c r="F9" s="4"/>
      <c r="G9" s="6"/>
      <c r="H9" s="5">
        <f>H10-I10</f>
        <v>11902.77</v>
      </c>
      <c r="I9" s="5">
        <f>H10-H9</f>
        <v>120.22999999999956</v>
      </c>
      <c r="J9" s="12"/>
      <c r="K9" s="2">
        <f>H9*0.10354</f>
        <v>1232.4128057999999</v>
      </c>
    </row>
    <row r="10" spans="2:12" x14ac:dyDescent="0.3">
      <c r="C10" s="1">
        <f>C9+1</f>
        <v>2016</v>
      </c>
      <c r="D10" s="2">
        <f t="shared" ref="D10:D54" si="0">$D9+$E9</f>
        <v>35363</v>
      </c>
      <c r="E10" s="4">
        <v>363</v>
      </c>
      <c r="F10" s="4"/>
      <c r="G10" s="3"/>
      <c r="H10" s="1">
        <v>12023</v>
      </c>
      <c r="I10" s="5">
        <f t="shared" ref="I10:I53" si="1">H11-H10</f>
        <v>120.22999999999956</v>
      </c>
      <c r="J10" s="12"/>
      <c r="K10" s="2">
        <f t="shared" ref="K10:K54" si="2">H10*0.10354</f>
        <v>1244.86142</v>
      </c>
      <c r="L10" s="13"/>
    </row>
    <row r="11" spans="2:12" x14ac:dyDescent="0.3">
      <c r="C11" s="1">
        <f t="shared" ref="C11:C27" si="3">C10+1</f>
        <v>2017</v>
      </c>
      <c r="D11" s="2">
        <f t="shared" si="0"/>
        <v>35726</v>
      </c>
      <c r="E11" s="4">
        <v>363</v>
      </c>
      <c r="F11" s="4"/>
      <c r="G11" s="3"/>
      <c r="H11" s="2">
        <f t="shared" ref="H11:H54" si="4">$H$10+(C11-$C$10)*0.01*$H$10</f>
        <v>12143.23</v>
      </c>
      <c r="I11" s="5">
        <f t="shared" si="1"/>
        <v>120.22999999999956</v>
      </c>
      <c r="J11" s="12"/>
      <c r="K11" s="2">
        <f t="shared" si="2"/>
        <v>1257.3100341999998</v>
      </c>
      <c r="L11" s="13"/>
    </row>
    <row r="12" spans="2:12" x14ac:dyDescent="0.3">
      <c r="C12" s="1">
        <f t="shared" si="3"/>
        <v>2018</v>
      </c>
      <c r="D12" s="2">
        <f t="shared" si="0"/>
        <v>36089</v>
      </c>
      <c r="E12" s="4">
        <v>363</v>
      </c>
      <c r="F12" s="4"/>
      <c r="G12" s="3"/>
      <c r="H12" s="2">
        <f t="shared" si="4"/>
        <v>12263.46</v>
      </c>
      <c r="I12" s="5">
        <f t="shared" si="1"/>
        <v>120.23000000000138</v>
      </c>
      <c r="J12" s="12"/>
      <c r="K12" s="2">
        <f t="shared" si="2"/>
        <v>1269.7586483999999</v>
      </c>
      <c r="L12" s="13"/>
    </row>
    <row r="13" spans="2:12" x14ac:dyDescent="0.3">
      <c r="C13" s="1">
        <f t="shared" si="3"/>
        <v>2019</v>
      </c>
      <c r="D13" s="2">
        <f t="shared" si="0"/>
        <v>36452</v>
      </c>
      <c r="E13" s="4">
        <v>363</v>
      </c>
      <c r="F13" s="4"/>
      <c r="G13" s="3"/>
      <c r="H13" s="2">
        <f t="shared" si="4"/>
        <v>12383.69</v>
      </c>
      <c r="I13" s="5">
        <f t="shared" si="1"/>
        <v>120.22999999999956</v>
      </c>
      <c r="J13" s="12"/>
      <c r="K13" s="2">
        <f t="shared" si="2"/>
        <v>1282.2072625999999</v>
      </c>
    </row>
    <row r="14" spans="2:12" x14ac:dyDescent="0.3">
      <c r="C14" s="1">
        <f t="shared" si="3"/>
        <v>2020</v>
      </c>
      <c r="D14" s="2">
        <f t="shared" si="0"/>
        <v>36815</v>
      </c>
      <c r="E14" s="4">
        <v>363</v>
      </c>
      <c r="F14" s="4"/>
      <c r="G14" s="3"/>
      <c r="H14" s="2">
        <f t="shared" si="4"/>
        <v>12503.92</v>
      </c>
      <c r="I14" s="5">
        <f t="shared" si="1"/>
        <v>120.22999999999956</v>
      </c>
      <c r="J14" s="12"/>
      <c r="K14" s="2">
        <f t="shared" si="2"/>
        <v>1294.6558768</v>
      </c>
    </row>
    <row r="15" spans="2:12" x14ac:dyDescent="0.3">
      <c r="C15" s="1">
        <f t="shared" si="3"/>
        <v>2021</v>
      </c>
      <c r="D15" s="2">
        <f t="shared" si="0"/>
        <v>37178</v>
      </c>
      <c r="E15" s="4">
        <v>363</v>
      </c>
      <c r="F15" s="4"/>
      <c r="G15" s="3"/>
      <c r="H15" s="2">
        <f t="shared" si="4"/>
        <v>12624.15</v>
      </c>
      <c r="I15" s="5">
        <f t="shared" si="1"/>
        <v>120.22999999999956</v>
      </c>
      <c r="J15" s="12"/>
      <c r="K15" s="2">
        <f t="shared" si="2"/>
        <v>1307.1044909999998</v>
      </c>
    </row>
    <row r="16" spans="2:12" x14ac:dyDescent="0.3">
      <c r="C16" s="1">
        <f t="shared" si="3"/>
        <v>2022</v>
      </c>
      <c r="D16" s="2">
        <f t="shared" si="0"/>
        <v>37541</v>
      </c>
      <c r="E16" s="4">
        <v>363</v>
      </c>
      <c r="F16" s="4"/>
      <c r="G16" s="3"/>
      <c r="H16" s="2">
        <f t="shared" si="4"/>
        <v>12744.38</v>
      </c>
      <c r="I16" s="5">
        <f t="shared" si="1"/>
        <v>120.23000000000138</v>
      </c>
      <c r="J16" s="12"/>
      <c r="K16" s="2">
        <f t="shared" si="2"/>
        <v>1319.5531051999999</v>
      </c>
    </row>
    <row r="17" spans="3:11" x14ac:dyDescent="0.3">
      <c r="C17" s="1">
        <f t="shared" si="3"/>
        <v>2023</v>
      </c>
      <c r="D17" s="2">
        <f t="shared" si="0"/>
        <v>37904</v>
      </c>
      <c r="E17" s="4">
        <v>363</v>
      </c>
      <c r="F17" s="4"/>
      <c r="G17" s="3"/>
      <c r="H17" s="2">
        <f t="shared" si="4"/>
        <v>12864.61</v>
      </c>
      <c r="I17" s="5">
        <f t="shared" si="1"/>
        <v>120.22999999999956</v>
      </c>
      <c r="J17" s="12"/>
      <c r="K17" s="2">
        <f t="shared" si="2"/>
        <v>1332.0017194</v>
      </c>
    </row>
    <row r="18" spans="3:11" x14ac:dyDescent="0.3">
      <c r="C18" s="1">
        <f t="shared" si="3"/>
        <v>2024</v>
      </c>
      <c r="D18" s="2">
        <f t="shared" si="0"/>
        <v>38267</v>
      </c>
      <c r="E18" s="4">
        <v>363</v>
      </c>
      <c r="F18" s="4"/>
      <c r="G18" s="3"/>
      <c r="H18" s="2">
        <f t="shared" si="4"/>
        <v>12984.84</v>
      </c>
      <c r="I18" s="5">
        <f t="shared" si="1"/>
        <v>120.22999999999956</v>
      </c>
      <c r="J18" s="12"/>
      <c r="K18" s="2">
        <f t="shared" si="2"/>
        <v>1344.4503336</v>
      </c>
    </row>
    <row r="19" spans="3:11" x14ac:dyDescent="0.3">
      <c r="C19" s="1">
        <f t="shared" si="3"/>
        <v>2025</v>
      </c>
      <c r="D19" s="2">
        <f t="shared" si="0"/>
        <v>38630</v>
      </c>
      <c r="E19" s="4">
        <v>363</v>
      </c>
      <c r="F19" s="4"/>
      <c r="G19" s="3"/>
      <c r="H19" s="2">
        <f t="shared" si="4"/>
        <v>13105.07</v>
      </c>
      <c r="I19" s="5">
        <f t="shared" si="1"/>
        <v>120.22999999999956</v>
      </c>
      <c r="J19" s="12"/>
      <c r="K19" s="2">
        <f t="shared" si="2"/>
        <v>1356.8989477999999</v>
      </c>
    </row>
    <row r="20" spans="3:11" x14ac:dyDescent="0.3">
      <c r="C20" s="1">
        <f t="shared" si="3"/>
        <v>2026</v>
      </c>
      <c r="D20" s="2">
        <f t="shared" si="0"/>
        <v>38993</v>
      </c>
      <c r="E20" s="4">
        <v>363</v>
      </c>
      <c r="F20" s="4"/>
      <c r="G20" s="3"/>
      <c r="H20" s="2">
        <f t="shared" si="4"/>
        <v>13225.3</v>
      </c>
      <c r="I20" s="5">
        <f t="shared" si="1"/>
        <v>120.23000000000138</v>
      </c>
      <c r="J20" s="12"/>
      <c r="K20" s="2">
        <f t="shared" si="2"/>
        <v>1369.3475619999999</v>
      </c>
    </row>
    <row r="21" spans="3:11" x14ac:dyDescent="0.3">
      <c r="C21" s="1">
        <f t="shared" si="3"/>
        <v>2027</v>
      </c>
      <c r="D21" s="2">
        <f t="shared" si="0"/>
        <v>39356</v>
      </c>
      <c r="E21" s="4">
        <v>363</v>
      </c>
      <c r="F21" s="4"/>
      <c r="G21" s="3"/>
      <c r="H21" s="2">
        <f t="shared" si="4"/>
        <v>13345.53</v>
      </c>
      <c r="I21" s="5">
        <f t="shared" si="1"/>
        <v>120.22999999999956</v>
      </c>
      <c r="J21" s="12"/>
      <c r="K21" s="2">
        <f t="shared" si="2"/>
        <v>1381.7961762</v>
      </c>
    </row>
    <row r="22" spans="3:11" x14ac:dyDescent="0.3">
      <c r="C22" s="1">
        <f t="shared" si="3"/>
        <v>2028</v>
      </c>
      <c r="D22" s="2">
        <f t="shared" si="0"/>
        <v>39719</v>
      </c>
      <c r="E22" s="4">
        <v>363</v>
      </c>
      <c r="F22" s="4"/>
      <c r="G22" s="3"/>
      <c r="H22" s="2">
        <f t="shared" si="4"/>
        <v>13465.76</v>
      </c>
      <c r="I22" s="5">
        <f t="shared" si="1"/>
        <v>120.22999999999956</v>
      </c>
      <c r="J22" s="12"/>
      <c r="K22" s="2">
        <f t="shared" si="2"/>
        <v>1394.2447903999998</v>
      </c>
    </row>
    <row r="23" spans="3:11" x14ac:dyDescent="0.3">
      <c r="C23" s="1">
        <f t="shared" si="3"/>
        <v>2029</v>
      </c>
      <c r="D23" s="2">
        <f t="shared" si="0"/>
        <v>40082</v>
      </c>
      <c r="E23" s="4">
        <v>363</v>
      </c>
      <c r="F23" s="4"/>
      <c r="G23" s="3"/>
      <c r="H23" s="2">
        <f t="shared" si="4"/>
        <v>13585.99</v>
      </c>
      <c r="I23" s="5">
        <f t="shared" si="1"/>
        <v>120.23000000000138</v>
      </c>
      <c r="J23" s="12"/>
      <c r="K23" s="2">
        <f t="shared" si="2"/>
        <v>1406.6934045999999</v>
      </c>
    </row>
    <row r="24" spans="3:11" x14ac:dyDescent="0.3">
      <c r="C24" s="1">
        <f t="shared" si="3"/>
        <v>2030</v>
      </c>
      <c r="D24" s="2">
        <f t="shared" si="0"/>
        <v>40445</v>
      </c>
      <c r="E24" s="4">
        <v>363</v>
      </c>
      <c r="F24" s="4"/>
      <c r="G24" s="3"/>
      <c r="H24" s="2">
        <f t="shared" si="4"/>
        <v>13706.220000000001</v>
      </c>
      <c r="I24" s="5">
        <f t="shared" si="1"/>
        <v>120.22999999999956</v>
      </c>
      <c r="J24" s="12"/>
      <c r="K24" s="2">
        <f t="shared" si="2"/>
        <v>1419.1420188</v>
      </c>
    </row>
    <row r="25" spans="3:11" x14ac:dyDescent="0.3">
      <c r="C25" s="1">
        <f t="shared" si="3"/>
        <v>2031</v>
      </c>
      <c r="D25" s="2">
        <f t="shared" si="0"/>
        <v>40808</v>
      </c>
      <c r="E25" s="4">
        <v>363</v>
      </c>
      <c r="F25" s="4"/>
      <c r="G25" s="3"/>
      <c r="H25" s="2">
        <f t="shared" si="4"/>
        <v>13826.45</v>
      </c>
      <c r="I25" s="5">
        <f t="shared" si="1"/>
        <v>120.22999999999956</v>
      </c>
      <c r="J25" s="12"/>
      <c r="K25" s="2">
        <f t="shared" si="2"/>
        <v>1431.590633</v>
      </c>
    </row>
    <row r="26" spans="3:11" x14ac:dyDescent="0.3">
      <c r="C26" s="1">
        <f t="shared" si="3"/>
        <v>2032</v>
      </c>
      <c r="D26" s="2">
        <f t="shared" si="0"/>
        <v>41171</v>
      </c>
      <c r="E26" s="4">
        <v>363</v>
      </c>
      <c r="F26" s="4"/>
      <c r="G26" s="3"/>
      <c r="H26" s="2">
        <f t="shared" si="4"/>
        <v>13946.68</v>
      </c>
      <c r="I26" s="5">
        <f t="shared" si="1"/>
        <v>120.22999999999956</v>
      </c>
      <c r="J26" s="12"/>
      <c r="K26" s="2">
        <f t="shared" si="2"/>
        <v>1444.0392471999999</v>
      </c>
    </row>
    <row r="27" spans="3:11" x14ac:dyDescent="0.3">
      <c r="C27" s="1">
        <f t="shared" si="3"/>
        <v>2033</v>
      </c>
      <c r="D27" s="2">
        <f t="shared" si="0"/>
        <v>41534</v>
      </c>
      <c r="E27" s="4">
        <v>363</v>
      </c>
      <c r="F27" s="4"/>
      <c r="G27" s="3"/>
      <c r="H27" s="2">
        <f t="shared" si="4"/>
        <v>14066.91</v>
      </c>
      <c r="I27" s="5">
        <f t="shared" si="1"/>
        <v>120.22999999999956</v>
      </c>
      <c r="J27" s="12"/>
      <c r="K27" s="2">
        <f t="shared" si="2"/>
        <v>1456.4878613999999</v>
      </c>
    </row>
    <row r="28" spans="3:11" x14ac:dyDescent="0.3">
      <c r="C28" s="1">
        <f t="shared" ref="C28:C54" si="5">C27+1</f>
        <v>2034</v>
      </c>
      <c r="D28" s="2">
        <f t="shared" si="0"/>
        <v>41897</v>
      </c>
      <c r="E28" s="4">
        <v>363</v>
      </c>
      <c r="F28" s="4"/>
      <c r="G28" s="3"/>
      <c r="H28" s="2">
        <f t="shared" si="4"/>
        <v>14187.14</v>
      </c>
      <c r="I28" s="5">
        <f t="shared" si="1"/>
        <v>120.22999999999956</v>
      </c>
      <c r="J28" s="12"/>
      <c r="K28" s="2">
        <f t="shared" si="2"/>
        <v>1468.9364755999998</v>
      </c>
    </row>
    <row r="29" spans="3:11" x14ac:dyDescent="0.3">
      <c r="C29" s="1">
        <f t="shared" si="5"/>
        <v>2035</v>
      </c>
      <c r="D29" s="2">
        <f t="shared" si="0"/>
        <v>42260</v>
      </c>
      <c r="E29" s="4">
        <v>363</v>
      </c>
      <c r="F29" s="4"/>
      <c r="G29" s="3"/>
      <c r="H29" s="2">
        <f t="shared" si="4"/>
        <v>14307.369999999999</v>
      </c>
      <c r="I29" s="5">
        <f t="shared" si="1"/>
        <v>120.23000000000138</v>
      </c>
      <c r="J29" s="12"/>
      <c r="K29" s="2">
        <f t="shared" si="2"/>
        <v>1481.3850897999998</v>
      </c>
    </row>
    <row r="30" spans="3:11" x14ac:dyDescent="0.3">
      <c r="C30" s="1">
        <f t="shared" si="5"/>
        <v>2036</v>
      </c>
      <c r="D30" s="2">
        <f t="shared" si="0"/>
        <v>42623</v>
      </c>
      <c r="E30" s="4">
        <v>363</v>
      </c>
      <c r="F30" s="4"/>
      <c r="G30" s="3"/>
      <c r="H30" s="2">
        <f t="shared" si="4"/>
        <v>14427.6</v>
      </c>
      <c r="I30" s="5">
        <f t="shared" si="1"/>
        <v>120.22999999999956</v>
      </c>
      <c r="J30" s="12"/>
      <c r="K30" s="2">
        <f t="shared" si="2"/>
        <v>1493.8337039999999</v>
      </c>
    </row>
    <row r="31" spans="3:11" x14ac:dyDescent="0.3">
      <c r="C31" s="1">
        <f t="shared" si="5"/>
        <v>2037</v>
      </c>
      <c r="D31" s="2">
        <f t="shared" si="0"/>
        <v>42986</v>
      </c>
      <c r="E31" s="4">
        <v>363</v>
      </c>
      <c r="F31" s="4"/>
      <c r="G31" s="3"/>
      <c r="H31" s="2">
        <f t="shared" si="4"/>
        <v>14547.83</v>
      </c>
      <c r="I31" s="5">
        <f t="shared" si="1"/>
        <v>120.22999999999956</v>
      </c>
      <c r="J31" s="12"/>
      <c r="K31" s="2">
        <f t="shared" si="2"/>
        <v>1506.2823182</v>
      </c>
    </row>
    <row r="32" spans="3:11" x14ac:dyDescent="0.3">
      <c r="C32" s="1">
        <f t="shared" si="5"/>
        <v>2038</v>
      </c>
      <c r="D32" s="2">
        <f t="shared" si="0"/>
        <v>43349</v>
      </c>
      <c r="E32" s="4">
        <v>363</v>
      </c>
      <c r="F32" s="4"/>
      <c r="G32" s="3"/>
      <c r="H32" s="2">
        <f t="shared" si="4"/>
        <v>14668.06</v>
      </c>
      <c r="I32" s="5">
        <f t="shared" si="1"/>
        <v>120.23000000000138</v>
      </c>
      <c r="J32" s="12"/>
      <c r="K32" s="2">
        <f t="shared" si="2"/>
        <v>1518.7309323999998</v>
      </c>
    </row>
    <row r="33" spans="3:11" x14ac:dyDescent="0.3">
      <c r="C33" s="1">
        <f t="shared" si="5"/>
        <v>2039</v>
      </c>
      <c r="D33" s="2">
        <f t="shared" si="0"/>
        <v>43712</v>
      </c>
      <c r="E33" s="4">
        <v>363</v>
      </c>
      <c r="F33" s="4"/>
      <c r="G33" s="3"/>
      <c r="H33" s="2">
        <f t="shared" si="4"/>
        <v>14788.29</v>
      </c>
      <c r="I33" s="5">
        <f t="shared" si="1"/>
        <v>120.22999999999956</v>
      </c>
      <c r="J33" s="12"/>
      <c r="K33" s="2">
        <f t="shared" si="2"/>
        <v>1531.1795466000001</v>
      </c>
    </row>
    <row r="34" spans="3:11" x14ac:dyDescent="0.3">
      <c r="C34" s="1">
        <f t="shared" si="5"/>
        <v>2040</v>
      </c>
      <c r="D34" s="2">
        <f t="shared" si="0"/>
        <v>44075</v>
      </c>
      <c r="E34" s="4">
        <v>363</v>
      </c>
      <c r="F34" s="4"/>
      <c r="G34" s="3"/>
      <c r="H34" s="2">
        <f t="shared" si="4"/>
        <v>14908.52</v>
      </c>
      <c r="I34" s="5">
        <f t="shared" si="1"/>
        <v>120.22999999999956</v>
      </c>
      <c r="J34" s="12"/>
      <c r="K34" s="2">
        <f t="shared" si="2"/>
        <v>1543.6281607999999</v>
      </c>
    </row>
    <row r="35" spans="3:11" x14ac:dyDescent="0.3">
      <c r="C35" s="1">
        <f t="shared" si="5"/>
        <v>2041</v>
      </c>
      <c r="D35" s="2">
        <f t="shared" si="0"/>
        <v>44438</v>
      </c>
      <c r="E35" s="4">
        <v>363</v>
      </c>
      <c r="F35" s="4"/>
      <c r="G35" s="3"/>
      <c r="H35" s="2">
        <f t="shared" si="4"/>
        <v>15028.75</v>
      </c>
      <c r="I35" s="5">
        <f t="shared" si="1"/>
        <v>120.22999999999956</v>
      </c>
      <c r="J35" s="12"/>
      <c r="K35" s="2">
        <f t="shared" si="2"/>
        <v>1556.076775</v>
      </c>
    </row>
    <row r="36" spans="3:11" x14ac:dyDescent="0.3">
      <c r="C36" s="1">
        <f t="shared" si="5"/>
        <v>2042</v>
      </c>
      <c r="D36" s="2">
        <f t="shared" si="0"/>
        <v>44801</v>
      </c>
      <c r="E36" s="4">
        <v>363</v>
      </c>
      <c r="F36" s="4"/>
      <c r="G36" s="3"/>
      <c r="H36" s="2">
        <f t="shared" si="4"/>
        <v>15148.98</v>
      </c>
      <c r="I36" s="5">
        <f t="shared" si="1"/>
        <v>120.22999999999956</v>
      </c>
      <c r="J36" s="12"/>
      <c r="K36" s="2">
        <f t="shared" si="2"/>
        <v>1568.5253891999998</v>
      </c>
    </row>
    <row r="37" spans="3:11" x14ac:dyDescent="0.3">
      <c r="C37" s="1">
        <f t="shared" si="5"/>
        <v>2043</v>
      </c>
      <c r="D37" s="2">
        <f t="shared" si="0"/>
        <v>45164</v>
      </c>
      <c r="E37" s="4">
        <v>363</v>
      </c>
      <c r="F37" s="4"/>
      <c r="G37" s="3"/>
      <c r="H37" s="2">
        <f t="shared" si="4"/>
        <v>15269.21</v>
      </c>
      <c r="I37" s="5">
        <f t="shared" si="1"/>
        <v>120.23000000000138</v>
      </c>
      <c r="J37" s="12"/>
      <c r="K37" s="2">
        <f t="shared" si="2"/>
        <v>1580.9740033999999</v>
      </c>
    </row>
    <row r="38" spans="3:11" x14ac:dyDescent="0.3">
      <c r="C38" s="1">
        <f t="shared" si="5"/>
        <v>2044</v>
      </c>
      <c r="D38" s="2">
        <f t="shared" si="0"/>
        <v>45527</v>
      </c>
      <c r="E38" s="4">
        <v>363</v>
      </c>
      <c r="F38" s="4"/>
      <c r="G38" s="3"/>
      <c r="H38" s="2">
        <f t="shared" si="4"/>
        <v>15389.44</v>
      </c>
      <c r="I38" s="5">
        <f t="shared" si="1"/>
        <v>120.22999999999956</v>
      </c>
      <c r="J38" s="12"/>
      <c r="K38" s="2">
        <f t="shared" si="2"/>
        <v>1593.4226176</v>
      </c>
    </row>
    <row r="39" spans="3:11" x14ac:dyDescent="0.3">
      <c r="C39" s="1">
        <f t="shared" si="5"/>
        <v>2045</v>
      </c>
      <c r="D39" s="2">
        <f t="shared" si="0"/>
        <v>45890</v>
      </c>
      <c r="E39" s="4">
        <v>363</v>
      </c>
      <c r="F39" s="4"/>
      <c r="G39" s="3"/>
      <c r="H39" s="2">
        <f t="shared" si="4"/>
        <v>15509.67</v>
      </c>
      <c r="I39" s="5">
        <f t="shared" si="1"/>
        <v>120.22999999999956</v>
      </c>
      <c r="J39" s="12"/>
      <c r="K39" s="2">
        <f t="shared" si="2"/>
        <v>1605.8712317999998</v>
      </c>
    </row>
    <row r="40" spans="3:11" x14ac:dyDescent="0.3">
      <c r="C40" s="1">
        <f t="shared" si="5"/>
        <v>2046</v>
      </c>
      <c r="D40" s="2">
        <f t="shared" si="0"/>
        <v>46253</v>
      </c>
      <c r="E40" s="4">
        <v>363</v>
      </c>
      <c r="F40" s="4"/>
      <c r="G40" s="3"/>
      <c r="H40" s="2">
        <f t="shared" si="4"/>
        <v>15629.9</v>
      </c>
      <c r="I40" s="5">
        <f t="shared" si="1"/>
        <v>120.23000000000138</v>
      </c>
      <c r="J40" s="12"/>
      <c r="K40" s="2">
        <f t="shared" si="2"/>
        <v>1618.3198459999999</v>
      </c>
    </row>
    <row r="41" spans="3:11" x14ac:dyDescent="0.3">
      <c r="C41" s="1">
        <f t="shared" si="5"/>
        <v>2047</v>
      </c>
      <c r="D41" s="2">
        <f t="shared" si="0"/>
        <v>46616</v>
      </c>
      <c r="E41" s="4">
        <v>363</v>
      </c>
      <c r="F41" s="4"/>
      <c r="G41" s="3"/>
      <c r="H41" s="2">
        <f t="shared" si="4"/>
        <v>15750.130000000001</v>
      </c>
      <c r="I41" s="5">
        <f t="shared" si="1"/>
        <v>120.22999999999956</v>
      </c>
      <c r="J41" s="12"/>
      <c r="K41" s="2">
        <f t="shared" si="2"/>
        <v>1630.7684601999999</v>
      </c>
    </row>
    <row r="42" spans="3:11" x14ac:dyDescent="0.3">
      <c r="C42" s="1">
        <f t="shared" si="5"/>
        <v>2048</v>
      </c>
      <c r="D42" s="2">
        <f t="shared" si="0"/>
        <v>46979</v>
      </c>
      <c r="E42" s="4">
        <v>363</v>
      </c>
      <c r="F42" s="4"/>
      <c r="G42" s="3"/>
      <c r="H42" s="2">
        <f t="shared" si="4"/>
        <v>15870.36</v>
      </c>
      <c r="I42" s="5">
        <f t="shared" si="1"/>
        <v>120.22999999999956</v>
      </c>
      <c r="J42" s="12"/>
      <c r="K42" s="2">
        <f t="shared" si="2"/>
        <v>1643.2170744</v>
      </c>
    </row>
    <row r="43" spans="3:11" x14ac:dyDescent="0.3">
      <c r="C43" s="1">
        <f t="shared" si="5"/>
        <v>2049</v>
      </c>
      <c r="D43" s="2">
        <f t="shared" si="0"/>
        <v>47342</v>
      </c>
      <c r="E43" s="4">
        <v>363</v>
      </c>
      <c r="F43" s="4"/>
      <c r="G43" s="3"/>
      <c r="H43" s="2">
        <f t="shared" si="4"/>
        <v>15990.59</v>
      </c>
      <c r="I43" s="5">
        <f t="shared" si="1"/>
        <v>120.22999999999956</v>
      </c>
      <c r="J43" s="12"/>
      <c r="K43" s="2">
        <f t="shared" si="2"/>
        <v>1655.6656885999998</v>
      </c>
    </row>
    <row r="44" spans="3:11" x14ac:dyDescent="0.3">
      <c r="C44" s="1">
        <f t="shared" si="5"/>
        <v>2050</v>
      </c>
      <c r="D44" s="2">
        <f t="shared" si="0"/>
        <v>47705</v>
      </c>
      <c r="E44" s="4">
        <v>363</v>
      </c>
      <c r="F44" s="4"/>
      <c r="G44" s="3"/>
      <c r="H44" s="2">
        <f t="shared" si="4"/>
        <v>16110.82</v>
      </c>
      <c r="I44" s="5">
        <f t="shared" si="1"/>
        <v>120.22999999999956</v>
      </c>
      <c r="J44" s="12"/>
      <c r="K44" s="2">
        <f t="shared" si="2"/>
        <v>1668.1143027999999</v>
      </c>
    </row>
    <row r="45" spans="3:11" x14ac:dyDescent="0.3">
      <c r="C45" s="1">
        <f t="shared" si="5"/>
        <v>2051</v>
      </c>
      <c r="D45" s="2">
        <f t="shared" si="0"/>
        <v>48068</v>
      </c>
      <c r="E45" s="4">
        <v>363</v>
      </c>
      <c r="F45" s="4"/>
      <c r="G45" s="3"/>
      <c r="H45" s="2">
        <f t="shared" si="4"/>
        <v>16231.05</v>
      </c>
      <c r="I45" s="5">
        <f t="shared" si="1"/>
        <v>120.22999999999956</v>
      </c>
      <c r="J45" s="12"/>
      <c r="K45" s="2">
        <f t="shared" si="2"/>
        <v>1680.5629169999997</v>
      </c>
    </row>
    <row r="46" spans="3:11" x14ac:dyDescent="0.3">
      <c r="C46" s="1">
        <f t="shared" si="5"/>
        <v>2052</v>
      </c>
      <c r="D46" s="2">
        <f t="shared" si="0"/>
        <v>48431</v>
      </c>
      <c r="E46" s="4">
        <v>363</v>
      </c>
      <c r="F46" s="4"/>
      <c r="G46" s="3"/>
      <c r="H46" s="2">
        <f t="shared" si="4"/>
        <v>16351.279999999999</v>
      </c>
      <c r="I46" s="5">
        <f t="shared" si="1"/>
        <v>120.2300000000032</v>
      </c>
      <c r="J46" s="12"/>
      <c r="K46" s="2">
        <f t="shared" si="2"/>
        <v>1693.0115311999998</v>
      </c>
    </row>
    <row r="47" spans="3:11" x14ac:dyDescent="0.3">
      <c r="C47" s="1">
        <f t="shared" si="5"/>
        <v>2053</v>
      </c>
      <c r="D47" s="2">
        <f t="shared" si="0"/>
        <v>48794</v>
      </c>
      <c r="E47" s="4">
        <v>363</v>
      </c>
      <c r="F47" s="4"/>
      <c r="G47" s="3"/>
      <c r="H47" s="2">
        <f t="shared" si="4"/>
        <v>16471.510000000002</v>
      </c>
      <c r="I47" s="5">
        <f t="shared" si="1"/>
        <v>120.22999999999593</v>
      </c>
      <c r="J47" s="12"/>
      <c r="K47" s="2">
        <f t="shared" si="2"/>
        <v>1705.4601454000001</v>
      </c>
    </row>
    <row r="48" spans="3:11" x14ac:dyDescent="0.3">
      <c r="C48" s="1">
        <f t="shared" si="5"/>
        <v>2054</v>
      </c>
      <c r="D48" s="2">
        <f t="shared" si="0"/>
        <v>49157</v>
      </c>
      <c r="E48" s="4">
        <v>363</v>
      </c>
      <c r="F48" s="4"/>
      <c r="G48" s="3"/>
      <c r="H48" s="2">
        <f t="shared" si="4"/>
        <v>16591.739999999998</v>
      </c>
      <c r="I48" s="5">
        <f t="shared" si="1"/>
        <v>120.2300000000032</v>
      </c>
      <c r="J48" s="12"/>
      <c r="K48" s="2">
        <f t="shared" si="2"/>
        <v>1717.9087595999997</v>
      </c>
    </row>
    <row r="49" spans="3:11" x14ac:dyDescent="0.3">
      <c r="C49" s="1">
        <f t="shared" si="5"/>
        <v>2055</v>
      </c>
      <c r="D49" s="2">
        <f t="shared" si="0"/>
        <v>49520</v>
      </c>
      <c r="E49" s="4">
        <v>363</v>
      </c>
      <c r="F49" s="4"/>
      <c r="G49" s="3"/>
      <c r="H49" s="2">
        <f t="shared" si="4"/>
        <v>16711.97</v>
      </c>
      <c r="I49" s="5">
        <f t="shared" si="1"/>
        <v>120.22999999999956</v>
      </c>
      <c r="J49" s="12"/>
      <c r="K49" s="2">
        <f t="shared" si="2"/>
        <v>1730.3573738</v>
      </c>
    </row>
    <row r="50" spans="3:11" x14ac:dyDescent="0.3">
      <c r="C50" s="1">
        <f t="shared" si="5"/>
        <v>2056</v>
      </c>
      <c r="D50" s="2">
        <f t="shared" si="0"/>
        <v>49883</v>
      </c>
      <c r="E50" s="4">
        <v>363</v>
      </c>
      <c r="F50" s="4"/>
      <c r="G50" s="3"/>
      <c r="H50" s="2">
        <f t="shared" si="4"/>
        <v>16832.2</v>
      </c>
      <c r="I50" s="5">
        <f t="shared" si="1"/>
        <v>120.22999999999956</v>
      </c>
      <c r="J50" s="12"/>
      <c r="K50" s="2">
        <f t="shared" si="2"/>
        <v>1742.8059880000001</v>
      </c>
    </row>
    <row r="51" spans="3:11" x14ac:dyDescent="0.3">
      <c r="C51" s="1">
        <f t="shared" si="5"/>
        <v>2057</v>
      </c>
      <c r="D51" s="2">
        <f t="shared" si="0"/>
        <v>50246</v>
      </c>
      <c r="E51" s="4">
        <v>363</v>
      </c>
      <c r="F51" s="4"/>
      <c r="G51" s="3"/>
      <c r="H51" s="2">
        <f t="shared" si="4"/>
        <v>16952.43</v>
      </c>
      <c r="I51" s="5">
        <f t="shared" si="1"/>
        <v>120.22999999999956</v>
      </c>
      <c r="J51" s="12"/>
      <c r="K51" s="2">
        <f t="shared" si="2"/>
        <v>1755.2546021999999</v>
      </c>
    </row>
    <row r="52" spans="3:11" x14ac:dyDescent="0.3">
      <c r="C52" s="1">
        <f t="shared" si="5"/>
        <v>2058</v>
      </c>
      <c r="D52" s="2">
        <f t="shared" si="0"/>
        <v>50609</v>
      </c>
      <c r="E52" s="4">
        <v>363</v>
      </c>
      <c r="F52" s="4"/>
      <c r="G52" s="3"/>
      <c r="H52" s="2">
        <f t="shared" si="4"/>
        <v>17072.66</v>
      </c>
      <c r="I52" s="5">
        <f t="shared" si="1"/>
        <v>120.22999999999956</v>
      </c>
      <c r="J52" s="12"/>
      <c r="K52" s="2">
        <f t="shared" si="2"/>
        <v>1767.7032164</v>
      </c>
    </row>
    <row r="53" spans="3:11" x14ac:dyDescent="0.3">
      <c r="C53" s="1">
        <f t="shared" si="5"/>
        <v>2059</v>
      </c>
      <c r="D53" s="2">
        <f t="shared" si="0"/>
        <v>50972</v>
      </c>
      <c r="E53" s="4">
        <v>363</v>
      </c>
      <c r="F53" s="4"/>
      <c r="G53" s="3"/>
      <c r="H53" s="2">
        <f t="shared" si="4"/>
        <v>17192.89</v>
      </c>
      <c r="I53" s="5">
        <f t="shared" si="1"/>
        <v>120.22999999999956</v>
      </c>
      <c r="J53" s="12"/>
      <c r="K53" s="2">
        <f t="shared" si="2"/>
        <v>1780.1518305999998</v>
      </c>
    </row>
    <row r="54" spans="3:11" x14ac:dyDescent="0.3">
      <c r="C54" s="1">
        <f t="shared" si="5"/>
        <v>2060</v>
      </c>
      <c r="D54" s="2">
        <f t="shared" si="0"/>
        <v>51335</v>
      </c>
      <c r="E54" s="4">
        <v>363</v>
      </c>
      <c r="F54" s="4"/>
      <c r="G54" s="3"/>
      <c r="H54" s="2">
        <f t="shared" si="4"/>
        <v>17313.12</v>
      </c>
      <c r="I54" s="5">
        <f>I53</f>
        <v>120.22999999999956</v>
      </c>
      <c r="J54" s="12"/>
      <c r="K54" s="2">
        <f t="shared" si="2"/>
        <v>1792.6004447999999</v>
      </c>
    </row>
  </sheetData>
  <mergeCells count="2">
    <mergeCell ref="K4:L7"/>
    <mergeCell ref="B4:I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opLeftCell="B33" zoomScale="94" zoomScaleNormal="94" workbookViewId="0">
      <selection activeCell="H54" sqref="H54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7" max="7" width="0.6640625" customWidth="1"/>
    <col min="8" max="9" width="15.109375" customWidth="1"/>
    <col min="10" max="10" width="0.5546875" customWidth="1"/>
    <col min="11" max="11" width="13.109375" customWidth="1"/>
    <col min="12" max="12" width="41.5546875" customWidth="1"/>
  </cols>
  <sheetData>
    <row r="1" spans="2:12" ht="6.6" customHeight="1" thickBot="1" x14ac:dyDescent="0.35"/>
    <row r="2" spans="2:12" ht="15" hidden="1" thickBot="1" x14ac:dyDescent="0.35"/>
    <row r="3" spans="2:12" ht="15" hidden="1" thickBot="1" x14ac:dyDescent="0.35"/>
    <row r="4" spans="2:12" ht="37.799999999999997" customHeight="1" x14ac:dyDescent="0.3">
      <c r="B4" s="26"/>
      <c r="C4" s="26"/>
      <c r="D4" s="26"/>
      <c r="E4" s="26"/>
      <c r="F4" s="26"/>
      <c r="G4" s="26"/>
      <c r="H4" s="26"/>
      <c r="I4" s="26"/>
      <c r="J4" s="12"/>
      <c r="K4" s="20"/>
      <c r="L4" s="21"/>
    </row>
    <row r="5" spans="2:12" x14ac:dyDescent="0.3">
      <c r="B5" s="26"/>
      <c r="C5" s="26"/>
      <c r="D5" s="26"/>
      <c r="E5" s="26"/>
      <c r="F5" s="26"/>
      <c r="G5" s="26"/>
      <c r="H5" s="26"/>
      <c r="I5" s="26"/>
      <c r="J5" s="12"/>
      <c r="K5" s="22"/>
      <c r="L5" s="23"/>
    </row>
    <row r="6" spans="2:12" x14ac:dyDescent="0.3">
      <c r="B6" s="26"/>
      <c r="C6" s="26"/>
      <c r="D6" s="26"/>
      <c r="E6" s="26"/>
      <c r="F6" s="26"/>
      <c r="G6" s="26"/>
      <c r="H6" s="26"/>
      <c r="I6" s="26"/>
      <c r="J6" s="12"/>
      <c r="K6" s="22"/>
      <c r="L6" s="23"/>
    </row>
    <row r="7" spans="2:12" ht="15" thickBot="1" x14ac:dyDescent="0.35">
      <c r="B7" s="26"/>
      <c r="C7" s="26"/>
      <c r="D7" s="26"/>
      <c r="E7" s="26"/>
      <c r="F7" s="26"/>
      <c r="G7" s="26"/>
      <c r="H7" s="26"/>
      <c r="I7" s="26"/>
      <c r="J7" s="12"/>
      <c r="K7" s="24"/>
      <c r="L7" s="25"/>
    </row>
    <row r="8" spans="2:12" ht="15" thickBot="1" x14ac:dyDescent="0.35">
      <c r="C8" s="11"/>
      <c r="D8" s="8"/>
      <c r="E8" s="9"/>
      <c r="F8" s="19"/>
      <c r="G8" s="7"/>
      <c r="H8" s="10"/>
      <c r="I8" s="15"/>
      <c r="J8" s="12"/>
      <c r="K8" s="16"/>
    </row>
    <row r="9" spans="2:12" x14ac:dyDescent="0.3">
      <c r="C9" s="4">
        <v>2015</v>
      </c>
      <c r="D9" s="5">
        <v>35000</v>
      </c>
      <c r="E9" s="4">
        <v>531</v>
      </c>
      <c r="F9" s="4"/>
      <c r="G9" s="6"/>
      <c r="H9" s="5">
        <f>H10-I10</f>
        <v>11842.655000000001</v>
      </c>
      <c r="I9" s="5">
        <f>H10-H9</f>
        <v>180.34499999999935</v>
      </c>
      <c r="J9" s="12"/>
      <c r="K9" s="2">
        <f>H9*0.10354</f>
        <v>1226.1884987000001</v>
      </c>
    </row>
    <row r="10" spans="2:12" x14ac:dyDescent="0.3">
      <c r="C10" s="1">
        <f>C9+1</f>
        <v>2016</v>
      </c>
      <c r="D10" s="2">
        <f t="shared" ref="D10:D54" si="0">$D9+$E9</f>
        <v>35531</v>
      </c>
      <c r="E10" s="4">
        <v>531</v>
      </c>
      <c r="F10" s="4"/>
      <c r="G10" s="3"/>
      <c r="H10" s="1">
        <v>12023</v>
      </c>
      <c r="I10" s="5">
        <f t="shared" ref="I10:I53" si="1">H11-H10</f>
        <v>180.34499999999935</v>
      </c>
      <c r="J10" s="12"/>
      <c r="K10" s="2">
        <f t="shared" ref="K10:K54" si="2">H10*0.10354</f>
        <v>1244.86142</v>
      </c>
      <c r="L10" s="13"/>
    </row>
    <row r="11" spans="2:12" x14ac:dyDescent="0.3">
      <c r="C11" s="1">
        <f t="shared" ref="C11:C27" si="3">C10+1</f>
        <v>2017</v>
      </c>
      <c r="D11" s="2">
        <f t="shared" si="0"/>
        <v>36062</v>
      </c>
      <c r="E11" s="4">
        <v>531</v>
      </c>
      <c r="F11" s="4"/>
      <c r="G11" s="3"/>
      <c r="H11" s="2">
        <f t="shared" ref="H11:H54" si="4">$H$10+(C11-$C$10)*0.015*$H$10</f>
        <v>12203.344999999999</v>
      </c>
      <c r="I11" s="5">
        <f t="shared" si="1"/>
        <v>180.34500000000116</v>
      </c>
      <c r="J11" s="12"/>
      <c r="K11" s="2">
        <f t="shared" si="2"/>
        <v>1263.5343412999998</v>
      </c>
      <c r="L11" s="13"/>
    </row>
    <row r="12" spans="2:12" x14ac:dyDescent="0.3">
      <c r="C12" s="1">
        <f t="shared" si="3"/>
        <v>2018</v>
      </c>
      <c r="D12" s="2">
        <f t="shared" si="0"/>
        <v>36593</v>
      </c>
      <c r="E12" s="4">
        <v>531</v>
      </c>
      <c r="F12" s="4"/>
      <c r="G12" s="3"/>
      <c r="H12" s="2">
        <f t="shared" si="4"/>
        <v>12383.69</v>
      </c>
      <c r="I12" s="5">
        <f t="shared" si="1"/>
        <v>180.34499999999935</v>
      </c>
      <c r="J12" s="12"/>
      <c r="K12" s="2">
        <f t="shared" si="2"/>
        <v>1282.2072625999999</v>
      </c>
      <c r="L12" s="13"/>
    </row>
    <row r="13" spans="2:12" x14ac:dyDescent="0.3">
      <c r="C13" s="1">
        <f t="shared" si="3"/>
        <v>2019</v>
      </c>
      <c r="D13" s="2">
        <f t="shared" si="0"/>
        <v>37124</v>
      </c>
      <c r="E13" s="4">
        <v>531</v>
      </c>
      <c r="F13" s="4"/>
      <c r="G13" s="3"/>
      <c r="H13" s="2">
        <f t="shared" si="4"/>
        <v>12564.035</v>
      </c>
      <c r="I13" s="5">
        <f t="shared" si="1"/>
        <v>180.34499999999935</v>
      </c>
      <c r="J13" s="12"/>
      <c r="K13" s="2">
        <f t="shared" si="2"/>
        <v>1300.8801838999998</v>
      </c>
    </row>
    <row r="14" spans="2:12" x14ac:dyDescent="0.3">
      <c r="C14" s="1">
        <f t="shared" si="3"/>
        <v>2020</v>
      </c>
      <c r="D14" s="2">
        <f t="shared" si="0"/>
        <v>37655</v>
      </c>
      <c r="E14" s="4">
        <v>531</v>
      </c>
      <c r="F14" s="4"/>
      <c r="G14" s="3"/>
      <c r="H14" s="2">
        <f t="shared" si="4"/>
        <v>12744.38</v>
      </c>
      <c r="I14" s="5">
        <f t="shared" si="1"/>
        <v>180.34500000000116</v>
      </c>
      <c r="J14" s="12"/>
      <c r="K14" s="2">
        <f t="shared" si="2"/>
        <v>1319.5531051999999</v>
      </c>
    </row>
    <row r="15" spans="2:12" x14ac:dyDescent="0.3">
      <c r="C15" s="1">
        <f t="shared" si="3"/>
        <v>2021</v>
      </c>
      <c r="D15" s="2">
        <f t="shared" si="0"/>
        <v>38186</v>
      </c>
      <c r="E15" s="4">
        <v>531</v>
      </c>
      <c r="F15" s="4"/>
      <c r="G15" s="3"/>
      <c r="H15" s="2">
        <f t="shared" si="4"/>
        <v>12924.725</v>
      </c>
      <c r="I15" s="5">
        <f t="shared" si="1"/>
        <v>180.34499999999935</v>
      </c>
      <c r="J15" s="12"/>
      <c r="K15" s="2">
        <f t="shared" si="2"/>
        <v>1338.2260265</v>
      </c>
    </row>
    <row r="16" spans="2:12" x14ac:dyDescent="0.3">
      <c r="C16" s="1">
        <f t="shared" si="3"/>
        <v>2022</v>
      </c>
      <c r="D16" s="2">
        <f t="shared" si="0"/>
        <v>38717</v>
      </c>
      <c r="E16" s="4">
        <v>531</v>
      </c>
      <c r="F16" s="4"/>
      <c r="G16" s="3"/>
      <c r="H16" s="2">
        <f t="shared" si="4"/>
        <v>13105.07</v>
      </c>
      <c r="I16" s="5">
        <f t="shared" si="1"/>
        <v>180.34500000000116</v>
      </c>
      <c r="J16" s="12"/>
      <c r="K16" s="2">
        <f t="shared" si="2"/>
        <v>1356.8989477999999</v>
      </c>
    </row>
    <row r="17" spans="3:11" x14ac:dyDescent="0.3">
      <c r="C17" s="1">
        <f t="shared" si="3"/>
        <v>2023</v>
      </c>
      <c r="D17" s="2">
        <f t="shared" si="0"/>
        <v>39248</v>
      </c>
      <c r="E17" s="4">
        <v>531</v>
      </c>
      <c r="F17" s="4"/>
      <c r="G17" s="3"/>
      <c r="H17" s="2">
        <f t="shared" si="4"/>
        <v>13285.415000000001</v>
      </c>
      <c r="I17" s="5">
        <f t="shared" si="1"/>
        <v>180.34499999999935</v>
      </c>
      <c r="J17" s="12"/>
      <c r="K17" s="2">
        <f t="shared" si="2"/>
        <v>1375.5718691</v>
      </c>
    </row>
    <row r="18" spans="3:11" x14ac:dyDescent="0.3">
      <c r="C18" s="1">
        <f t="shared" si="3"/>
        <v>2024</v>
      </c>
      <c r="D18" s="2">
        <f t="shared" si="0"/>
        <v>39779</v>
      </c>
      <c r="E18" s="4">
        <v>531</v>
      </c>
      <c r="F18" s="4"/>
      <c r="G18" s="3"/>
      <c r="H18" s="2">
        <f t="shared" si="4"/>
        <v>13465.76</v>
      </c>
      <c r="I18" s="5">
        <f t="shared" si="1"/>
        <v>180.34499999999935</v>
      </c>
      <c r="J18" s="12"/>
      <c r="K18" s="2">
        <f t="shared" si="2"/>
        <v>1394.2447903999998</v>
      </c>
    </row>
    <row r="19" spans="3:11" x14ac:dyDescent="0.3">
      <c r="C19" s="1">
        <f t="shared" si="3"/>
        <v>2025</v>
      </c>
      <c r="D19" s="2">
        <f t="shared" si="0"/>
        <v>40310</v>
      </c>
      <c r="E19" s="4">
        <v>531</v>
      </c>
      <c r="F19" s="4"/>
      <c r="G19" s="3"/>
      <c r="H19" s="2">
        <f t="shared" si="4"/>
        <v>13646.105</v>
      </c>
      <c r="I19" s="5">
        <f t="shared" si="1"/>
        <v>180.34500000000116</v>
      </c>
      <c r="J19" s="12"/>
      <c r="K19" s="2">
        <f t="shared" si="2"/>
        <v>1412.9177116999999</v>
      </c>
    </row>
    <row r="20" spans="3:11" x14ac:dyDescent="0.3">
      <c r="C20" s="1">
        <f t="shared" si="3"/>
        <v>2026</v>
      </c>
      <c r="D20" s="2">
        <f t="shared" si="0"/>
        <v>40841</v>
      </c>
      <c r="E20" s="4">
        <v>531</v>
      </c>
      <c r="F20" s="4"/>
      <c r="G20" s="3"/>
      <c r="H20" s="2">
        <f t="shared" si="4"/>
        <v>13826.45</v>
      </c>
      <c r="I20" s="5">
        <f t="shared" si="1"/>
        <v>180.34499999999935</v>
      </c>
      <c r="J20" s="12"/>
      <c r="K20" s="2">
        <f t="shared" si="2"/>
        <v>1431.590633</v>
      </c>
    </row>
    <row r="21" spans="3:11" x14ac:dyDescent="0.3">
      <c r="C21" s="1">
        <f t="shared" si="3"/>
        <v>2027</v>
      </c>
      <c r="D21" s="2">
        <f t="shared" si="0"/>
        <v>41372</v>
      </c>
      <c r="E21" s="4">
        <v>531</v>
      </c>
      <c r="F21" s="4"/>
      <c r="G21" s="3"/>
      <c r="H21" s="2">
        <f t="shared" si="4"/>
        <v>14006.795</v>
      </c>
      <c r="I21" s="5">
        <f t="shared" si="1"/>
        <v>180.34499999999935</v>
      </c>
      <c r="J21" s="12"/>
      <c r="K21" s="2">
        <f t="shared" si="2"/>
        <v>1450.2635542999999</v>
      </c>
    </row>
    <row r="22" spans="3:11" x14ac:dyDescent="0.3">
      <c r="C22" s="1">
        <f t="shared" si="3"/>
        <v>2028</v>
      </c>
      <c r="D22" s="2">
        <f t="shared" si="0"/>
        <v>41903</v>
      </c>
      <c r="E22" s="4">
        <v>531</v>
      </c>
      <c r="F22" s="4"/>
      <c r="G22" s="3"/>
      <c r="H22" s="2">
        <f t="shared" si="4"/>
        <v>14187.14</v>
      </c>
      <c r="I22" s="5">
        <f t="shared" si="1"/>
        <v>180.34500000000116</v>
      </c>
      <c r="J22" s="12"/>
      <c r="K22" s="2">
        <f t="shared" si="2"/>
        <v>1468.9364755999998</v>
      </c>
    </row>
    <row r="23" spans="3:11" x14ac:dyDescent="0.3">
      <c r="C23" s="1">
        <f t="shared" si="3"/>
        <v>2029</v>
      </c>
      <c r="D23" s="2">
        <f t="shared" si="0"/>
        <v>42434</v>
      </c>
      <c r="E23" s="4">
        <v>531</v>
      </c>
      <c r="F23" s="4"/>
      <c r="G23" s="3"/>
      <c r="H23" s="2">
        <f t="shared" si="4"/>
        <v>14367.485000000001</v>
      </c>
      <c r="I23" s="5">
        <f t="shared" si="1"/>
        <v>180.34499999999935</v>
      </c>
      <c r="J23" s="12"/>
      <c r="K23" s="2">
        <f t="shared" si="2"/>
        <v>1487.6093968999999</v>
      </c>
    </row>
    <row r="24" spans="3:11" x14ac:dyDescent="0.3">
      <c r="C24" s="1">
        <f t="shared" si="3"/>
        <v>2030</v>
      </c>
      <c r="D24" s="2">
        <f t="shared" si="0"/>
        <v>42965</v>
      </c>
      <c r="E24" s="4">
        <v>531</v>
      </c>
      <c r="F24" s="4"/>
      <c r="G24" s="3"/>
      <c r="H24" s="2">
        <f t="shared" si="4"/>
        <v>14547.83</v>
      </c>
      <c r="I24" s="5">
        <f t="shared" si="1"/>
        <v>180.34499999999935</v>
      </c>
      <c r="J24" s="12"/>
      <c r="K24" s="2">
        <f t="shared" si="2"/>
        <v>1506.2823182</v>
      </c>
    </row>
    <row r="25" spans="3:11" x14ac:dyDescent="0.3">
      <c r="C25" s="1">
        <f t="shared" si="3"/>
        <v>2031</v>
      </c>
      <c r="D25" s="2">
        <f t="shared" si="0"/>
        <v>43496</v>
      </c>
      <c r="E25" s="4">
        <v>531</v>
      </c>
      <c r="F25" s="4"/>
      <c r="G25" s="3"/>
      <c r="H25" s="2">
        <f t="shared" si="4"/>
        <v>14728.174999999999</v>
      </c>
      <c r="I25" s="5">
        <f t="shared" si="1"/>
        <v>180.34500000000116</v>
      </c>
      <c r="J25" s="12"/>
      <c r="K25" s="2">
        <f t="shared" si="2"/>
        <v>1524.9552394999998</v>
      </c>
    </row>
    <row r="26" spans="3:11" x14ac:dyDescent="0.3">
      <c r="C26" s="1">
        <f t="shared" si="3"/>
        <v>2032</v>
      </c>
      <c r="D26" s="2">
        <f t="shared" si="0"/>
        <v>44027</v>
      </c>
      <c r="E26" s="4">
        <v>531</v>
      </c>
      <c r="F26" s="4"/>
      <c r="G26" s="3"/>
      <c r="H26" s="2">
        <f t="shared" si="4"/>
        <v>14908.52</v>
      </c>
      <c r="I26" s="5">
        <f t="shared" si="1"/>
        <v>180.34499999999935</v>
      </c>
      <c r="J26" s="12"/>
      <c r="K26" s="2">
        <f t="shared" si="2"/>
        <v>1543.6281607999999</v>
      </c>
    </row>
    <row r="27" spans="3:11" x14ac:dyDescent="0.3">
      <c r="C27" s="1">
        <f t="shared" si="3"/>
        <v>2033</v>
      </c>
      <c r="D27" s="2">
        <f t="shared" si="0"/>
        <v>44558</v>
      </c>
      <c r="E27" s="4">
        <v>531</v>
      </c>
      <c r="F27" s="4"/>
      <c r="G27" s="3"/>
      <c r="H27" s="2">
        <f t="shared" si="4"/>
        <v>15088.865</v>
      </c>
      <c r="I27" s="5">
        <f t="shared" si="1"/>
        <v>180.34499999999935</v>
      </c>
      <c r="J27" s="12"/>
      <c r="K27" s="2">
        <f t="shared" si="2"/>
        <v>1562.3010820999998</v>
      </c>
    </row>
    <row r="28" spans="3:11" x14ac:dyDescent="0.3">
      <c r="C28" s="1">
        <f t="shared" ref="C28:C54" si="5">C27+1</f>
        <v>2034</v>
      </c>
      <c r="D28" s="2">
        <f t="shared" si="0"/>
        <v>45089</v>
      </c>
      <c r="E28" s="4">
        <v>531</v>
      </c>
      <c r="F28" s="4"/>
      <c r="G28" s="3"/>
      <c r="H28" s="2">
        <f t="shared" si="4"/>
        <v>15269.21</v>
      </c>
      <c r="I28" s="5">
        <f t="shared" si="1"/>
        <v>180.34500000000116</v>
      </c>
      <c r="J28" s="12"/>
      <c r="K28" s="2">
        <f t="shared" si="2"/>
        <v>1580.9740033999999</v>
      </c>
    </row>
    <row r="29" spans="3:11" x14ac:dyDescent="0.3">
      <c r="C29" s="1">
        <f t="shared" si="5"/>
        <v>2035</v>
      </c>
      <c r="D29" s="2">
        <f t="shared" si="0"/>
        <v>45620</v>
      </c>
      <c r="E29" s="4">
        <v>531</v>
      </c>
      <c r="F29" s="4"/>
      <c r="G29" s="3"/>
      <c r="H29" s="2">
        <f t="shared" si="4"/>
        <v>15449.555</v>
      </c>
      <c r="I29" s="5">
        <f t="shared" si="1"/>
        <v>180.34499999999935</v>
      </c>
      <c r="J29" s="12"/>
      <c r="K29" s="2">
        <f t="shared" si="2"/>
        <v>1599.6469247</v>
      </c>
    </row>
    <row r="30" spans="3:11" x14ac:dyDescent="0.3">
      <c r="C30" s="1">
        <f t="shared" si="5"/>
        <v>2036</v>
      </c>
      <c r="D30" s="2">
        <f t="shared" si="0"/>
        <v>46151</v>
      </c>
      <c r="E30" s="4">
        <v>531</v>
      </c>
      <c r="F30" s="4"/>
      <c r="G30" s="3"/>
      <c r="H30" s="2">
        <f t="shared" si="4"/>
        <v>15629.9</v>
      </c>
      <c r="I30" s="5">
        <f t="shared" si="1"/>
        <v>180.34499999999935</v>
      </c>
      <c r="J30" s="12"/>
      <c r="K30" s="2">
        <f t="shared" si="2"/>
        <v>1618.3198459999999</v>
      </c>
    </row>
    <row r="31" spans="3:11" x14ac:dyDescent="0.3">
      <c r="C31" s="1">
        <f t="shared" si="5"/>
        <v>2037</v>
      </c>
      <c r="D31" s="2">
        <f t="shared" si="0"/>
        <v>46682</v>
      </c>
      <c r="E31" s="4">
        <v>531</v>
      </c>
      <c r="F31" s="4"/>
      <c r="G31" s="3"/>
      <c r="H31" s="2">
        <f t="shared" si="4"/>
        <v>15810.244999999999</v>
      </c>
      <c r="I31" s="5">
        <f t="shared" si="1"/>
        <v>180.34500000000116</v>
      </c>
      <c r="J31" s="12"/>
      <c r="K31" s="2">
        <f t="shared" si="2"/>
        <v>1636.9927672999997</v>
      </c>
    </row>
    <row r="32" spans="3:11" x14ac:dyDescent="0.3">
      <c r="C32" s="1">
        <f t="shared" si="5"/>
        <v>2038</v>
      </c>
      <c r="D32" s="2">
        <f t="shared" si="0"/>
        <v>47213</v>
      </c>
      <c r="E32" s="4">
        <v>531</v>
      </c>
      <c r="F32" s="4"/>
      <c r="G32" s="3"/>
      <c r="H32" s="2">
        <f t="shared" si="4"/>
        <v>15990.59</v>
      </c>
      <c r="I32" s="5">
        <f t="shared" si="1"/>
        <v>180.34499999999935</v>
      </c>
      <c r="J32" s="12"/>
      <c r="K32" s="2">
        <f t="shared" si="2"/>
        <v>1655.6656885999998</v>
      </c>
    </row>
    <row r="33" spans="3:11" x14ac:dyDescent="0.3">
      <c r="C33" s="1">
        <f t="shared" si="5"/>
        <v>2039</v>
      </c>
      <c r="D33" s="2">
        <f t="shared" si="0"/>
        <v>47744</v>
      </c>
      <c r="E33" s="4">
        <v>531</v>
      </c>
      <c r="F33" s="4"/>
      <c r="G33" s="3"/>
      <c r="H33" s="2">
        <f t="shared" si="4"/>
        <v>16170.934999999999</v>
      </c>
      <c r="I33" s="5">
        <f t="shared" si="1"/>
        <v>180.34499999999935</v>
      </c>
      <c r="J33" s="12"/>
      <c r="K33" s="2">
        <f t="shared" si="2"/>
        <v>1674.3386098999999</v>
      </c>
    </row>
    <row r="34" spans="3:11" x14ac:dyDescent="0.3">
      <c r="C34" s="1">
        <f t="shared" si="5"/>
        <v>2040</v>
      </c>
      <c r="D34" s="2">
        <f t="shared" si="0"/>
        <v>48275</v>
      </c>
      <c r="E34" s="4">
        <v>531</v>
      </c>
      <c r="F34" s="4"/>
      <c r="G34" s="3"/>
      <c r="H34" s="2">
        <f t="shared" si="4"/>
        <v>16351.279999999999</v>
      </c>
      <c r="I34" s="5">
        <f t="shared" si="1"/>
        <v>180.34500000000116</v>
      </c>
      <c r="J34" s="12"/>
      <c r="K34" s="2">
        <f t="shared" si="2"/>
        <v>1693.0115311999998</v>
      </c>
    </row>
    <row r="35" spans="3:11" x14ac:dyDescent="0.3">
      <c r="C35" s="1">
        <f t="shared" si="5"/>
        <v>2041</v>
      </c>
      <c r="D35" s="2">
        <f t="shared" si="0"/>
        <v>48806</v>
      </c>
      <c r="E35" s="4">
        <v>531</v>
      </c>
      <c r="F35" s="4"/>
      <c r="G35" s="3"/>
      <c r="H35" s="2">
        <f t="shared" si="4"/>
        <v>16531.625</v>
      </c>
      <c r="I35" s="5">
        <f t="shared" si="1"/>
        <v>180.34500000000116</v>
      </c>
      <c r="J35" s="12"/>
      <c r="K35" s="2">
        <f t="shared" si="2"/>
        <v>1711.6844524999999</v>
      </c>
    </row>
    <row r="36" spans="3:11" x14ac:dyDescent="0.3">
      <c r="C36" s="1">
        <f t="shared" si="5"/>
        <v>2042</v>
      </c>
      <c r="D36" s="2">
        <f t="shared" si="0"/>
        <v>49337</v>
      </c>
      <c r="E36" s="4">
        <v>531</v>
      </c>
      <c r="F36" s="4"/>
      <c r="G36" s="3"/>
      <c r="H36" s="2">
        <f t="shared" si="4"/>
        <v>16711.97</v>
      </c>
      <c r="I36" s="5">
        <f t="shared" si="1"/>
        <v>180.34499999999753</v>
      </c>
      <c r="J36" s="12"/>
      <c r="K36" s="2">
        <f t="shared" si="2"/>
        <v>1730.3573738</v>
      </c>
    </row>
    <row r="37" spans="3:11" x14ac:dyDescent="0.3">
      <c r="C37" s="1">
        <f t="shared" si="5"/>
        <v>2043</v>
      </c>
      <c r="D37" s="2">
        <f t="shared" si="0"/>
        <v>49868</v>
      </c>
      <c r="E37" s="4">
        <v>531</v>
      </c>
      <c r="F37" s="4"/>
      <c r="G37" s="3"/>
      <c r="H37" s="2">
        <f t="shared" si="4"/>
        <v>16892.314999999999</v>
      </c>
      <c r="I37" s="5">
        <f t="shared" si="1"/>
        <v>180.34500000000116</v>
      </c>
      <c r="J37" s="12"/>
      <c r="K37" s="2">
        <f t="shared" si="2"/>
        <v>1749.0302950999996</v>
      </c>
    </row>
    <row r="38" spans="3:11" x14ac:dyDescent="0.3">
      <c r="C38" s="1">
        <f t="shared" si="5"/>
        <v>2044</v>
      </c>
      <c r="D38" s="2">
        <f t="shared" si="0"/>
        <v>50399</v>
      </c>
      <c r="E38" s="4">
        <v>531</v>
      </c>
      <c r="F38" s="4"/>
      <c r="G38" s="3"/>
      <c r="H38" s="2">
        <f t="shared" si="4"/>
        <v>17072.66</v>
      </c>
      <c r="I38" s="5">
        <f t="shared" si="1"/>
        <v>180.34500000000116</v>
      </c>
      <c r="J38" s="12"/>
      <c r="K38" s="2">
        <f t="shared" si="2"/>
        <v>1767.7032164</v>
      </c>
    </row>
    <row r="39" spans="3:11" x14ac:dyDescent="0.3">
      <c r="C39" s="1">
        <f t="shared" si="5"/>
        <v>2045</v>
      </c>
      <c r="D39" s="2">
        <f t="shared" si="0"/>
        <v>50930</v>
      </c>
      <c r="E39" s="4">
        <v>531</v>
      </c>
      <c r="F39" s="4"/>
      <c r="G39" s="3"/>
      <c r="H39" s="2">
        <f t="shared" si="4"/>
        <v>17253.005000000001</v>
      </c>
      <c r="I39" s="5">
        <f t="shared" si="1"/>
        <v>180.34499999999753</v>
      </c>
      <c r="J39" s="12"/>
      <c r="K39" s="2">
        <f t="shared" si="2"/>
        <v>1786.3761377000001</v>
      </c>
    </row>
    <row r="40" spans="3:11" x14ac:dyDescent="0.3">
      <c r="C40" s="1">
        <f t="shared" si="5"/>
        <v>2046</v>
      </c>
      <c r="D40" s="2">
        <f t="shared" si="0"/>
        <v>51461</v>
      </c>
      <c r="E40" s="4">
        <v>531</v>
      </c>
      <c r="F40" s="4"/>
      <c r="G40" s="3"/>
      <c r="H40" s="2">
        <f t="shared" si="4"/>
        <v>17433.349999999999</v>
      </c>
      <c r="I40" s="5">
        <f t="shared" si="1"/>
        <v>180.34500000000116</v>
      </c>
      <c r="J40" s="12"/>
      <c r="K40" s="2">
        <f t="shared" si="2"/>
        <v>1805.0490589999997</v>
      </c>
    </row>
    <row r="41" spans="3:11" x14ac:dyDescent="0.3">
      <c r="C41" s="1">
        <f t="shared" si="5"/>
        <v>2047</v>
      </c>
      <c r="D41" s="2">
        <f t="shared" si="0"/>
        <v>51992</v>
      </c>
      <c r="E41" s="4">
        <v>531</v>
      </c>
      <c r="F41" s="4"/>
      <c r="G41" s="3"/>
      <c r="H41" s="2">
        <f t="shared" si="4"/>
        <v>17613.695</v>
      </c>
      <c r="I41" s="5">
        <f t="shared" si="1"/>
        <v>180.34500000000116</v>
      </c>
      <c r="J41" s="12"/>
      <c r="K41" s="2">
        <f t="shared" si="2"/>
        <v>1823.7219802999998</v>
      </c>
    </row>
    <row r="42" spans="3:11" x14ac:dyDescent="0.3">
      <c r="C42" s="1">
        <f t="shared" si="5"/>
        <v>2048</v>
      </c>
      <c r="D42" s="2">
        <f t="shared" si="0"/>
        <v>52523</v>
      </c>
      <c r="E42" s="4">
        <v>531</v>
      </c>
      <c r="F42" s="4"/>
      <c r="G42" s="3"/>
      <c r="H42" s="2">
        <f t="shared" si="4"/>
        <v>17794.04</v>
      </c>
      <c r="I42" s="5">
        <f t="shared" si="1"/>
        <v>180.34500000000116</v>
      </c>
      <c r="J42" s="12"/>
      <c r="K42" s="2">
        <f t="shared" si="2"/>
        <v>1842.3949015999999</v>
      </c>
    </row>
    <row r="43" spans="3:11" x14ac:dyDescent="0.3">
      <c r="C43" s="1">
        <f t="shared" si="5"/>
        <v>2049</v>
      </c>
      <c r="D43" s="2">
        <f t="shared" si="0"/>
        <v>53054</v>
      </c>
      <c r="E43" s="4">
        <v>531</v>
      </c>
      <c r="F43" s="4"/>
      <c r="G43" s="3"/>
      <c r="H43" s="2">
        <f t="shared" si="4"/>
        <v>17974.385000000002</v>
      </c>
      <c r="I43" s="5">
        <f t="shared" si="1"/>
        <v>180.34499999999753</v>
      </c>
      <c r="J43" s="12"/>
      <c r="K43" s="2">
        <f t="shared" si="2"/>
        <v>1861.0678229</v>
      </c>
    </row>
    <row r="44" spans="3:11" x14ac:dyDescent="0.3">
      <c r="C44" s="1">
        <f t="shared" si="5"/>
        <v>2050</v>
      </c>
      <c r="D44" s="2">
        <f t="shared" si="0"/>
        <v>53585</v>
      </c>
      <c r="E44" s="4">
        <v>531</v>
      </c>
      <c r="F44" s="4"/>
      <c r="G44" s="3"/>
      <c r="H44" s="2">
        <f t="shared" si="4"/>
        <v>18154.73</v>
      </c>
      <c r="I44" s="5">
        <f t="shared" si="1"/>
        <v>180.34500000000116</v>
      </c>
      <c r="J44" s="12"/>
      <c r="K44" s="2">
        <f t="shared" si="2"/>
        <v>1879.7407441999999</v>
      </c>
    </row>
    <row r="45" spans="3:11" x14ac:dyDescent="0.3">
      <c r="C45" s="1">
        <f t="shared" si="5"/>
        <v>2051</v>
      </c>
      <c r="D45" s="2">
        <f t="shared" si="0"/>
        <v>54116</v>
      </c>
      <c r="E45" s="4">
        <v>531</v>
      </c>
      <c r="F45" s="4"/>
      <c r="G45" s="3"/>
      <c r="H45" s="2">
        <f t="shared" si="4"/>
        <v>18335.075000000001</v>
      </c>
      <c r="I45" s="5">
        <f t="shared" si="1"/>
        <v>180.34499999999753</v>
      </c>
      <c r="J45" s="12"/>
      <c r="K45" s="2">
        <f t="shared" si="2"/>
        <v>1898.4136655</v>
      </c>
    </row>
    <row r="46" spans="3:11" x14ac:dyDescent="0.3">
      <c r="C46" s="1">
        <f t="shared" si="5"/>
        <v>2052</v>
      </c>
      <c r="D46" s="2">
        <f t="shared" si="0"/>
        <v>54647</v>
      </c>
      <c r="E46" s="4">
        <v>531</v>
      </c>
      <c r="F46" s="4"/>
      <c r="G46" s="3"/>
      <c r="H46" s="2">
        <f t="shared" si="4"/>
        <v>18515.419999999998</v>
      </c>
      <c r="I46" s="5">
        <f t="shared" si="1"/>
        <v>180.34500000000116</v>
      </c>
      <c r="J46" s="12"/>
      <c r="K46" s="2">
        <f t="shared" si="2"/>
        <v>1917.0865867999996</v>
      </c>
    </row>
    <row r="47" spans="3:11" x14ac:dyDescent="0.3">
      <c r="C47" s="1">
        <f t="shared" si="5"/>
        <v>2053</v>
      </c>
      <c r="D47" s="2">
        <f t="shared" si="0"/>
        <v>55178</v>
      </c>
      <c r="E47" s="4">
        <v>531</v>
      </c>
      <c r="F47" s="4"/>
      <c r="G47" s="3"/>
      <c r="H47" s="2">
        <f t="shared" si="4"/>
        <v>18695.764999999999</v>
      </c>
      <c r="I47" s="5">
        <f t="shared" si="1"/>
        <v>180.34500000000116</v>
      </c>
      <c r="J47" s="12"/>
      <c r="K47" s="2">
        <f t="shared" si="2"/>
        <v>1935.7595080999997</v>
      </c>
    </row>
    <row r="48" spans="3:11" x14ac:dyDescent="0.3">
      <c r="C48" s="1">
        <f t="shared" si="5"/>
        <v>2054</v>
      </c>
      <c r="D48" s="2">
        <f t="shared" si="0"/>
        <v>55709</v>
      </c>
      <c r="E48" s="4">
        <v>531</v>
      </c>
      <c r="F48" s="4"/>
      <c r="G48" s="3"/>
      <c r="H48" s="2">
        <f t="shared" si="4"/>
        <v>18876.11</v>
      </c>
      <c r="I48" s="5">
        <f t="shared" si="1"/>
        <v>180.34500000000116</v>
      </c>
      <c r="J48" s="12"/>
      <c r="K48" s="2">
        <f t="shared" si="2"/>
        <v>1954.4324293999998</v>
      </c>
    </row>
    <row r="49" spans="3:11" x14ac:dyDescent="0.3">
      <c r="C49" s="1">
        <f t="shared" si="5"/>
        <v>2055</v>
      </c>
      <c r="D49" s="2">
        <f t="shared" si="0"/>
        <v>56240</v>
      </c>
      <c r="E49" s="4">
        <v>531</v>
      </c>
      <c r="F49" s="4"/>
      <c r="G49" s="3"/>
      <c r="H49" s="2">
        <f t="shared" si="4"/>
        <v>19056.455000000002</v>
      </c>
      <c r="I49" s="5">
        <f t="shared" si="1"/>
        <v>180.34499999999753</v>
      </c>
      <c r="J49" s="12"/>
      <c r="K49" s="2">
        <f t="shared" si="2"/>
        <v>1973.1053507000001</v>
      </c>
    </row>
    <row r="50" spans="3:11" x14ac:dyDescent="0.3">
      <c r="C50" s="1">
        <f t="shared" si="5"/>
        <v>2056</v>
      </c>
      <c r="D50" s="2">
        <f t="shared" si="0"/>
        <v>56771</v>
      </c>
      <c r="E50" s="4">
        <v>531</v>
      </c>
      <c r="F50" s="4"/>
      <c r="G50" s="3"/>
      <c r="H50" s="2">
        <f t="shared" si="4"/>
        <v>19236.8</v>
      </c>
      <c r="I50" s="5">
        <f t="shared" si="1"/>
        <v>180.34500000000116</v>
      </c>
      <c r="J50" s="12"/>
      <c r="K50" s="2">
        <f t="shared" si="2"/>
        <v>1991.7782719999998</v>
      </c>
    </row>
    <row r="51" spans="3:11" x14ac:dyDescent="0.3">
      <c r="C51" s="1">
        <f t="shared" si="5"/>
        <v>2057</v>
      </c>
      <c r="D51" s="2">
        <f t="shared" si="0"/>
        <v>57302</v>
      </c>
      <c r="E51" s="4">
        <v>531</v>
      </c>
      <c r="F51" s="4"/>
      <c r="G51" s="3"/>
      <c r="H51" s="2">
        <f t="shared" si="4"/>
        <v>19417.145</v>
      </c>
      <c r="I51" s="5">
        <f t="shared" si="1"/>
        <v>180.34499999999753</v>
      </c>
      <c r="J51" s="12"/>
      <c r="K51" s="2">
        <f t="shared" si="2"/>
        <v>2010.4511932999999</v>
      </c>
    </row>
    <row r="52" spans="3:11" x14ac:dyDescent="0.3">
      <c r="C52" s="1">
        <f t="shared" si="5"/>
        <v>2058</v>
      </c>
      <c r="D52" s="2">
        <f t="shared" si="0"/>
        <v>57833</v>
      </c>
      <c r="E52" s="4">
        <v>531</v>
      </c>
      <c r="F52" s="4"/>
      <c r="G52" s="3"/>
      <c r="H52" s="2">
        <f t="shared" si="4"/>
        <v>19597.489999999998</v>
      </c>
      <c r="I52" s="5">
        <f t="shared" si="1"/>
        <v>180.34500000000116</v>
      </c>
      <c r="J52" s="12"/>
      <c r="K52" s="2">
        <f t="shared" si="2"/>
        <v>2029.1241145999998</v>
      </c>
    </row>
    <row r="53" spans="3:11" x14ac:dyDescent="0.3">
      <c r="C53" s="1">
        <f t="shared" si="5"/>
        <v>2059</v>
      </c>
      <c r="D53" s="2">
        <f t="shared" si="0"/>
        <v>58364</v>
      </c>
      <c r="E53" s="4">
        <v>531</v>
      </c>
      <c r="F53" s="4"/>
      <c r="G53" s="3"/>
      <c r="H53" s="2">
        <f t="shared" si="4"/>
        <v>19777.834999999999</v>
      </c>
      <c r="I53" s="5">
        <f t="shared" si="1"/>
        <v>180.34500000000116</v>
      </c>
      <c r="J53" s="12"/>
      <c r="K53" s="2">
        <f t="shared" si="2"/>
        <v>2047.7970358999999</v>
      </c>
    </row>
    <row r="54" spans="3:11" x14ac:dyDescent="0.3">
      <c r="C54" s="1">
        <f t="shared" si="5"/>
        <v>2060</v>
      </c>
      <c r="D54" s="2">
        <f t="shared" si="0"/>
        <v>58895</v>
      </c>
      <c r="E54" s="4">
        <v>531</v>
      </c>
      <c r="F54" s="4"/>
      <c r="G54" s="3"/>
      <c r="H54" s="2">
        <f t="shared" si="4"/>
        <v>19958.18</v>
      </c>
      <c r="I54" s="5">
        <f>I53</f>
        <v>180.34500000000116</v>
      </c>
      <c r="J54" s="12"/>
      <c r="K54" s="2">
        <f t="shared" si="2"/>
        <v>2066.4699572</v>
      </c>
    </row>
  </sheetData>
  <mergeCells count="2">
    <mergeCell ref="K4:L7"/>
    <mergeCell ref="B4:I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8"/>
  <sheetViews>
    <sheetView topLeftCell="A7" workbookViewId="0">
      <selection activeCell="J23" sqref="J23"/>
    </sheetView>
  </sheetViews>
  <sheetFormatPr baseColWidth="10" defaultRowHeight="14.4" x14ac:dyDescent="0.3"/>
  <cols>
    <col min="1" max="1" width="2.88671875" customWidth="1"/>
    <col min="2" max="2" width="14.44140625" customWidth="1"/>
  </cols>
  <sheetData>
    <row r="3" spans="2:5" x14ac:dyDescent="0.3">
      <c r="B3" s="4">
        <v>2015</v>
      </c>
      <c r="C3" s="14">
        <v>1.5171428571428572E-2</v>
      </c>
      <c r="D3" s="14">
        <v>1.0371428571428571E-2</v>
      </c>
      <c r="E3" s="14">
        <v>5.3714285714285713E-3</v>
      </c>
    </row>
    <row r="4" spans="2:5" x14ac:dyDescent="0.3">
      <c r="B4" s="1">
        <f>B3+1</f>
        <v>2016</v>
      </c>
      <c r="C4" s="14">
        <v>1.4944696180799865E-2</v>
      </c>
      <c r="D4" s="14">
        <v>1.0264966207618131E-2</v>
      </c>
      <c r="E4" s="14">
        <v>5.3427304762987378E-3</v>
      </c>
    </row>
    <row r="5" spans="2:5" x14ac:dyDescent="0.3">
      <c r="B5" s="1">
        <f t="shared" ref="B5:B21" si="0">B4+1</f>
        <v>2017</v>
      </c>
      <c r="C5" s="14">
        <v>1.4724640896234263E-2</v>
      </c>
      <c r="D5" s="14">
        <v>1.0160667301125231E-2</v>
      </c>
      <c r="E5" s="14">
        <v>5.3143374038896428E-3</v>
      </c>
    </row>
    <row r="6" spans="2:5" x14ac:dyDescent="0.3">
      <c r="B6" s="1">
        <f t="shared" si="0"/>
        <v>2018</v>
      </c>
      <c r="C6" s="14">
        <v>1.4510972043833521E-2</v>
      </c>
      <c r="D6" s="14">
        <v>1.0058466568760565E-2</v>
      </c>
      <c r="E6" s="14">
        <v>5.28624451692723E-3</v>
      </c>
    </row>
    <row r="7" spans="2:5" x14ac:dyDescent="0.3">
      <c r="B7" s="1">
        <f t="shared" si="0"/>
        <v>2019</v>
      </c>
      <c r="C7" s="14">
        <v>1.4303415580217648E-2</v>
      </c>
      <c r="D7" s="14">
        <v>9.9583013277735107E-3</v>
      </c>
      <c r="E7" s="14">
        <v>5.2584470798836425E-3</v>
      </c>
    </row>
    <row r="8" spans="2:5" x14ac:dyDescent="0.3">
      <c r="B8" s="1">
        <f t="shared" si="0"/>
        <v>2020</v>
      </c>
      <c r="C8" s="14">
        <v>1.4101712919930951E-2</v>
      </c>
      <c r="D8" s="14">
        <v>9.8601113676490566E-3</v>
      </c>
      <c r="E8" s="14">
        <v>5.230940456316082E-3</v>
      </c>
    </row>
    <row r="9" spans="2:5" x14ac:dyDescent="0.3">
      <c r="B9" s="1">
        <f t="shared" si="0"/>
        <v>2021</v>
      </c>
      <c r="C9" s="14">
        <v>1.3905619860681926E-2</v>
      </c>
      <c r="D9" s="14">
        <v>9.7638388294152452E-3</v>
      </c>
      <c r="E9" s="14">
        <v>5.2037201062887515E-3</v>
      </c>
    </row>
    <row r="10" spans="2:5" x14ac:dyDescent="0.3">
      <c r="B10" s="1">
        <f t="shared" si="0"/>
        <v>2022</v>
      </c>
      <c r="C10" s="14">
        <v>1.3714905597024563E-2</v>
      </c>
      <c r="D10" s="14">
        <v>9.6694280919527986E-3</v>
      </c>
      <c r="E10" s="14">
        <v>5.1767815838748765E-3</v>
      </c>
    </row>
    <row r="11" spans="2:5" x14ac:dyDescent="0.3">
      <c r="B11" s="1">
        <f t="shared" si="0"/>
        <v>2023</v>
      </c>
      <c r="C11" s="14">
        <v>1.3529351814105178E-2</v>
      </c>
      <c r="D11" s="14">
        <v>9.5768256648374843E-3</v>
      </c>
      <c r="E11" s="14">
        <v>5.150120534735919E-3</v>
      </c>
    </row>
    <row r="12" spans="2:5" x14ac:dyDescent="0.3">
      <c r="B12" s="1">
        <f t="shared" si="0"/>
        <v>2024</v>
      </c>
      <c r="C12" s="14">
        <v>1.3348751853993313E-2</v>
      </c>
      <c r="D12" s="14">
        <v>9.48598008728147E-3</v>
      </c>
      <c r="E12" s="14">
        <v>5.1237326937752098E-3</v>
      </c>
    </row>
    <row r="13" spans="2:5" x14ac:dyDescent="0.3">
      <c r="B13" s="1">
        <f t="shared" si="0"/>
        <v>2025</v>
      </c>
      <c r="C13" s="14">
        <v>1.3172909947903747E-2</v>
      </c>
      <c r="D13" s="14">
        <v>9.3968418327724564E-3</v>
      </c>
      <c r="E13" s="14">
        <v>5.0976138828633406E-3</v>
      </c>
    </row>
    <row r="14" spans="2:5" x14ac:dyDescent="0.3">
      <c r="B14" s="1">
        <f t="shared" si="0"/>
        <v>2026</v>
      </c>
      <c r="C14" s="14">
        <v>1.3001640508312725E-2</v>
      </c>
      <c r="D14" s="14">
        <v>9.3093632190393155E-3</v>
      </c>
      <c r="E14" s="14">
        <v>5.0717600086327827E-3</v>
      </c>
    </row>
    <row r="15" spans="2:5" x14ac:dyDescent="0.3">
      <c r="B15" s="1">
        <f t="shared" si="0"/>
        <v>2027</v>
      </c>
      <c r="C15" s="14">
        <v>1.2834767475587355E-2</v>
      </c>
      <c r="D15" s="14">
        <v>9.2234983230003054E-3</v>
      </c>
      <c r="E15" s="14">
        <v>5.0461670603392742E-3</v>
      </c>
    </row>
    <row r="16" spans="2:5" x14ac:dyDescent="0.3">
      <c r="B16" s="1">
        <f t="shared" si="0"/>
        <v>2028</v>
      </c>
      <c r="C16" s="14">
        <v>1.2672123714292534E-2</v>
      </c>
      <c r="D16" s="14">
        <v>9.1392029003751346E-3</v>
      </c>
      <c r="E16" s="14">
        <v>5.0208311077876294E-3</v>
      </c>
    </row>
    <row r="17" spans="2:5" x14ac:dyDescent="0.3">
      <c r="B17" s="1">
        <f t="shared" si="0"/>
        <v>2029</v>
      </c>
      <c r="C17" s="14">
        <v>1.2513550454823961E-2</v>
      </c>
      <c r="D17" s="14">
        <v>9.0564343096651862E-3</v>
      </c>
      <c r="E17" s="14">
        <v>4.9957482993197282E-3</v>
      </c>
    </row>
    <row r="18" spans="2:5" x14ac:dyDescent="0.3">
      <c r="B18" s="1">
        <f t="shared" si="0"/>
        <v>2030</v>
      </c>
      <c r="C18" s="14">
        <v>1.2358896776445945E-2</v>
      </c>
      <c r="D18" s="14">
        <v>8.9751514402274697E-3</v>
      </c>
      <c r="E18" s="14">
        <v>4.9709148598625066E-3</v>
      </c>
    </row>
    <row r="19" spans="2:5" x14ac:dyDescent="0.3">
      <c r="B19" s="1">
        <f t="shared" si="0"/>
        <v>2031</v>
      </c>
      <c r="C19" s="14">
        <v>1.2208019128195696E-2</v>
      </c>
      <c r="D19" s="14">
        <v>8.8953146441874149E-3</v>
      </c>
      <c r="E19" s="14">
        <v>4.9463270890338874E-3</v>
      </c>
    </row>
    <row r="20" spans="2:5" x14ac:dyDescent="0.3">
      <c r="B20" s="1">
        <f t="shared" si="0"/>
        <v>2032</v>
      </c>
      <c r="C20" s="14">
        <v>1.2060780884457264E-2</v>
      </c>
      <c r="D20" s="14">
        <v>8.8168856719535588E-3</v>
      </c>
      <c r="E20" s="14">
        <v>4.9219813593046396E-3</v>
      </c>
    </row>
    <row r="21" spans="2:5" x14ac:dyDescent="0.3">
      <c r="B21" s="1">
        <f t="shared" si="0"/>
        <v>2033</v>
      </c>
      <c r="C21" s="14">
        <v>1.191705193231294E-2</v>
      </c>
      <c r="D21" s="14">
        <v>8.7398276111137867E-3</v>
      </c>
      <c r="E21" s="14">
        <v>4.8978741142142561E-3</v>
      </c>
    </row>
    <row r="22" spans="2:5" x14ac:dyDescent="0.3">
      <c r="B22" s="1">
        <f t="shared" ref="B22:B48" si="1">B21+1</f>
        <v>2034</v>
      </c>
      <c r="C22" s="14">
        <v>1.1776708288052518E-2</v>
      </c>
      <c r="D22" s="14">
        <v>8.6641048285080076E-3</v>
      </c>
      <c r="E22" s="14">
        <v>4.8740018666390125E-3</v>
      </c>
    </row>
    <row r="23" spans="2:5" x14ac:dyDescent="0.3">
      <c r="B23" s="1">
        <f t="shared" si="1"/>
        <v>2035</v>
      </c>
      <c r="C23" s="14">
        <v>1.1639631740464708E-2</v>
      </c>
      <c r="D23" s="14">
        <v>8.589682915286322E-3</v>
      </c>
      <c r="E23" s="14">
        <v>4.8503611971104227E-3</v>
      </c>
    </row>
    <row r="24" spans="2:5" x14ac:dyDescent="0.3">
      <c r="B24" s="1">
        <f t="shared" si="1"/>
        <v>2036</v>
      </c>
      <c r="C24" s="14">
        <v>1.1505709518753656E-2</v>
      </c>
      <c r="D24" s="14">
        <v>8.5165286347746519E-3</v>
      </c>
      <c r="E24" s="14">
        <v>4.8269487521823973E-3</v>
      </c>
    </row>
    <row r="25" spans="2:5" x14ac:dyDescent="0.3">
      <c r="B25" s="1">
        <f t="shared" si="1"/>
        <v>2037</v>
      </c>
      <c r="C25" s="14">
        <v>1.1374833983119831E-2</v>
      </c>
      <c r="D25" s="14">
        <v>8.4446098729819008E-3</v>
      </c>
      <c r="E25" s="14">
        <v>4.8037612428454618E-3</v>
      </c>
    </row>
    <row r="26" spans="2:5" x14ac:dyDescent="0.3">
      <c r="B26" s="1">
        <f t="shared" si="1"/>
        <v>2038</v>
      </c>
      <c r="C26" s="14">
        <v>1.1246902336220957E-2</v>
      </c>
      <c r="D26" s="14">
        <v>8.3738955915938079E-3</v>
      </c>
      <c r="E26" s="14">
        <v>4.7807954429864713E-3</v>
      </c>
    </row>
    <row r="27" spans="2:5" x14ac:dyDescent="0.3">
      <c r="B27" s="1">
        <f t="shared" si="1"/>
        <v>2039</v>
      </c>
      <c r="C27" s="14">
        <v>1.11218163538874E-2</v>
      </c>
      <c r="D27" s="14">
        <v>8.304355783308931E-3</v>
      </c>
      <c r="E27" s="14">
        <v>4.7580481878922859E-3</v>
      </c>
    </row>
    <row r="28" spans="2:5" x14ac:dyDescent="0.3">
      <c r="B28" s="1">
        <f t="shared" si="1"/>
        <v>2040</v>
      </c>
      <c r="C28" s="14">
        <v>1.0999482133609529E-2</v>
      </c>
      <c r="D28" s="14">
        <v>8.235961429381735E-3</v>
      </c>
      <c r="E28" s="14">
        <v>4.7355163727959698E-3</v>
      </c>
    </row>
    <row r="29" spans="2:5" x14ac:dyDescent="0.3">
      <c r="B29" s="1">
        <f t="shared" si="1"/>
        <v>2041</v>
      </c>
      <c r="C29" s="14">
        <v>1.0879809859443512E-2</v>
      </c>
      <c r="D29" s="14">
        <v>8.1686844592465911E-3</v>
      </c>
      <c r="E29" s="14">
        <v>4.7131969514640996E-3</v>
      </c>
    </row>
    <row r="30" spans="2:5" x14ac:dyDescent="0.3">
      <c r="B30" s="1">
        <f t="shared" si="1"/>
        <v>2042</v>
      </c>
      <c r="C30" s="14">
        <v>1.0762713582098628E-2</v>
      </c>
      <c r="D30" s="14">
        <v>8.1024977121046411E-3</v>
      </c>
      <c r="E30" s="14">
        <v>4.6910869348238344E-3</v>
      </c>
    </row>
    <row r="31" spans="2:5" x14ac:dyDescent="0.3">
      <c r="B31" s="1">
        <f t="shared" si="1"/>
        <v>2043</v>
      </c>
      <c r="C31" s="14">
        <v>1.0648111013074517E-2</v>
      </c>
      <c r="D31" s="14">
        <v>8.0373749003631208E-3</v>
      </c>
      <c r="E31" s="14">
        <v>4.6691833896284523E-3</v>
      </c>
    </row>
    <row r="32" spans="2:5" x14ac:dyDescent="0.3">
      <c r="B32" s="1">
        <f t="shared" si="1"/>
        <v>2044</v>
      </c>
      <c r="C32" s="14">
        <v>1.0535923331812139E-2</v>
      </c>
      <c r="D32" s="14">
        <v>7.9732905748237312E-3</v>
      </c>
      <c r="E32" s="14">
        <v>4.6474834371600911E-3</v>
      </c>
    </row>
    <row r="33" spans="2:5" x14ac:dyDescent="0.3">
      <c r="B33" s="1">
        <f t="shared" si="1"/>
        <v>2045</v>
      </c>
      <c r="C33" s="14">
        <v>1.0426075004908698E-2</v>
      </c>
      <c r="D33" s="14">
        <v>7.9102200915232082E-3</v>
      </c>
      <c r="E33" s="14">
        <v>4.6259842519685039E-3</v>
      </c>
    </row>
    <row r="34" spans="2:5" x14ac:dyDescent="0.3">
      <c r="B34" s="1">
        <f t="shared" si="1"/>
        <v>2046</v>
      </c>
      <c r="C34" s="14">
        <v>1.0318493616525136E-2</v>
      </c>
      <c r="D34" s="14">
        <v>7.848139580135343E-3</v>
      </c>
      <c r="E34" s="14">
        <v>4.604683060644656E-3</v>
      </c>
    </row>
    <row r="35" spans="2:5" x14ac:dyDescent="0.3">
      <c r="B35" s="1">
        <f t="shared" si="1"/>
        <v>2047</v>
      </c>
      <c r="C35" s="14">
        <v>1.0213109709186029E-2</v>
      </c>
      <c r="D35" s="14">
        <v>7.7870259138493221E-3</v>
      </c>
      <c r="E35" s="14">
        <v>4.5835771406280475E-3</v>
      </c>
    </row>
    <row r="36" spans="2:5" x14ac:dyDescent="0.3">
      <c r="B36" s="1">
        <f t="shared" si="1"/>
        <v>2048</v>
      </c>
      <c r="C36" s="14">
        <v>1.0109856634236429E-2</v>
      </c>
      <c r="D36" s="14">
        <v>7.7268566806445432E-3</v>
      </c>
      <c r="E36" s="14">
        <v>4.5626638190466948E-3</v>
      </c>
    </row>
    <row r="37" spans="2:5" x14ac:dyDescent="0.3">
      <c r="B37" s="1">
        <f t="shared" si="1"/>
        <v>2049</v>
      </c>
      <c r="C37" s="14">
        <v>1.0008670411279074E-2</v>
      </c>
      <c r="D37" s="14">
        <v>7.6676101558869501E-3</v>
      </c>
      <c r="E37" s="14">
        <v>4.5419404715887129E-3</v>
      </c>
    </row>
    <row r="38" spans="2:5" x14ac:dyDescent="0.3">
      <c r="B38" s="1">
        <f t="shared" si="1"/>
        <v>2050</v>
      </c>
      <c r="C38" s="14">
        <v>9.9094895959690212E-3</v>
      </c>
      <c r="D38" s="14">
        <v>7.6092652761765014E-3</v>
      </c>
      <c r="E38" s="14">
        <v>4.5214045214045217E-3</v>
      </c>
    </row>
    <row r="39" spans="2:5" x14ac:dyDescent="0.3">
      <c r="B39" s="1">
        <f t="shared" si="1"/>
        <v>2051</v>
      </c>
      <c r="C39" s="14">
        <v>9.8122551555916912E-3</v>
      </c>
      <c r="D39" s="14">
        <v>7.5518016143796291E-3</v>
      </c>
      <c r="E39" s="14">
        <v>4.50105343803869E-3</v>
      </c>
    </row>
    <row r="40" spans="2:5" x14ac:dyDescent="0.3">
      <c r="B40" s="1">
        <f t="shared" si="1"/>
        <v>2052</v>
      </c>
      <c r="C40" s="14">
        <v>9.7169103518948887E-3</v>
      </c>
      <c r="D40" s="14">
        <v>7.4951993557845183E-3</v>
      </c>
      <c r="E40" s="14">
        <v>4.4808847363905042E-3</v>
      </c>
    </row>
    <row r="41" spans="2:5" x14ac:dyDescent="0.3">
      <c r="B41" s="1">
        <f t="shared" si="1"/>
        <v>2053</v>
      </c>
      <c r="C41" s="14">
        <v>9.6234006306861429E-3</v>
      </c>
      <c r="D41" s="14">
        <v>7.4394392753207358E-3</v>
      </c>
      <c r="E41" s="14">
        <v>4.4608959757023534E-3</v>
      </c>
    </row>
    <row r="42" spans="2:5" x14ac:dyDescent="0.3">
      <c r="B42" s="1">
        <f t="shared" si="1"/>
        <v>2054</v>
      </c>
      <c r="C42" s="14">
        <v>9.531673517743991E-3</v>
      </c>
      <c r="D42" s="14">
        <v>7.3845027157881885E-3</v>
      </c>
      <c r="E42" s="14">
        <v>4.4410847585750731E-3</v>
      </c>
    </row>
    <row r="43" spans="2:5" x14ac:dyDescent="0.3">
      <c r="B43" s="1">
        <f t="shared" si="1"/>
        <v>2055</v>
      </c>
      <c r="C43" s="14">
        <v>9.4416785206258898E-3</v>
      </c>
      <c r="D43" s="14">
        <v>7.3303715670436191E-3</v>
      </c>
      <c r="E43" s="14">
        <v>4.4214487300094077E-3</v>
      </c>
    </row>
    <row r="44" spans="2:5" x14ac:dyDescent="0.3">
      <c r="B44" s="1">
        <f t="shared" si="1"/>
        <v>2056</v>
      </c>
      <c r="C44" s="14">
        <v>9.3533670359866837E-3</v>
      </c>
      <c r="D44" s="14">
        <v>7.2770282460958647E-3</v>
      </c>
      <c r="E44" s="14">
        <v>4.401985576472792E-3</v>
      </c>
    </row>
    <row r="45" spans="2:5" x14ac:dyDescent="0.3">
      <c r="B45" s="1">
        <f t="shared" si="1"/>
        <v>2057</v>
      </c>
      <c r="C45" s="14">
        <v>9.2666922620501906E-3</v>
      </c>
      <c r="D45" s="14">
        <v>7.2244556780639256E-3</v>
      </c>
      <c r="E45" s="14">
        <v>4.3826930249906753E-3</v>
      </c>
    </row>
    <row r="46" spans="2:5" x14ac:dyDescent="0.3">
      <c r="B46" s="1">
        <f t="shared" si="1"/>
        <v>2058</v>
      </c>
      <c r="C46" s="14">
        <v>9.1816091159026853E-3</v>
      </c>
      <c r="D46" s="14">
        <v>7.1726372779545144E-3</v>
      </c>
      <c r="E46" s="14">
        <v>4.3635688422616285E-3</v>
      </c>
    </row>
    <row r="47" spans="2:5" x14ac:dyDescent="0.3">
      <c r="B47" s="1">
        <f t="shared" si="1"/>
        <v>2059</v>
      </c>
      <c r="C47" s="14">
        <v>9.0980741553012123E-3</v>
      </c>
      <c r="D47" s="14">
        <v>7.1215569332182373E-3</v>
      </c>
      <c r="E47" s="14">
        <v>4.3446108337955262E-3</v>
      </c>
    </row>
    <row r="48" spans="2:5" x14ac:dyDescent="0.3">
      <c r="B48" s="1">
        <f t="shared" si="1"/>
        <v>2060</v>
      </c>
      <c r="C48" s="14">
        <v>9.0160455047117744E-3</v>
      </c>
      <c r="D48" s="14">
        <v>7.0711989870458755E-3</v>
      </c>
      <c r="E48" s="14">
        <v>4.3258168430740911E-3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7"/>
  <sheetViews>
    <sheetView topLeftCell="A16" workbookViewId="0">
      <selection activeCell="H28" sqref="H28"/>
    </sheetView>
  </sheetViews>
  <sheetFormatPr baseColWidth="10" defaultRowHeight="14.4" x14ac:dyDescent="0.3"/>
  <cols>
    <col min="1" max="1" width="4.33203125" customWidth="1"/>
  </cols>
  <sheetData>
    <row r="2" spans="2:10" x14ac:dyDescent="0.3">
      <c r="B2" s="4">
        <v>2015</v>
      </c>
      <c r="C2" s="5">
        <f>'Szenario 3'!H9</f>
        <v>11842.655000000001</v>
      </c>
      <c r="D2" s="5">
        <f>'Szenario 2'!H9</f>
        <v>11902.77</v>
      </c>
      <c r="E2" s="5">
        <f>'Szenario 1'!H9</f>
        <v>11962.885</v>
      </c>
      <c r="F2" s="18"/>
      <c r="G2" s="4">
        <v>2015</v>
      </c>
      <c r="H2" s="2">
        <f>'Szenario 3'!$K9</f>
        <v>1226.1884987000001</v>
      </c>
      <c r="I2" s="2">
        <f>'Szenario 2'!K9</f>
        <v>1232.4128057999999</v>
      </c>
      <c r="J2" s="2">
        <f>'Szenario 1'!K9</f>
        <v>1238.6371128999999</v>
      </c>
    </row>
    <row r="3" spans="2:10" x14ac:dyDescent="0.3">
      <c r="B3" s="1">
        <f>B2+1</f>
        <v>2016</v>
      </c>
      <c r="C3" s="5">
        <f>'Szenario 3'!H10</f>
        <v>12023</v>
      </c>
      <c r="D3" s="5">
        <f>'Szenario 2'!H10</f>
        <v>12023</v>
      </c>
      <c r="E3" s="5">
        <f>'Szenario 1'!H10</f>
        <v>12023</v>
      </c>
      <c r="F3" s="18"/>
      <c r="G3" s="1">
        <f>G2+1</f>
        <v>2016</v>
      </c>
      <c r="H3" s="2">
        <f>'Szenario 3'!$K10</f>
        <v>1244.86142</v>
      </c>
      <c r="I3" s="2">
        <f>'Szenario 2'!K10</f>
        <v>1244.86142</v>
      </c>
      <c r="J3" s="2">
        <f>'Szenario 1'!K10</f>
        <v>1244.86142</v>
      </c>
    </row>
    <row r="4" spans="2:10" x14ac:dyDescent="0.3">
      <c r="B4" s="1">
        <f t="shared" ref="B4:B20" si="0">B3+1</f>
        <v>2017</v>
      </c>
      <c r="C4" s="5">
        <f>'Szenario 3'!H11</f>
        <v>12203.344999999999</v>
      </c>
      <c r="D4" s="5">
        <f>'Szenario 2'!H11</f>
        <v>12143.23</v>
      </c>
      <c r="E4" s="5">
        <f>'Szenario 1'!H11</f>
        <v>12083.115</v>
      </c>
      <c r="F4" s="18"/>
      <c r="G4" s="1">
        <f t="shared" ref="G4:G20" si="1">G3+1</f>
        <v>2017</v>
      </c>
      <c r="H4" s="2">
        <f>'Szenario 3'!$K11</f>
        <v>1263.5343412999998</v>
      </c>
      <c r="I4" s="2">
        <f>'Szenario 2'!K11</f>
        <v>1257.3100341999998</v>
      </c>
      <c r="J4" s="2">
        <f>'Szenario 1'!K11</f>
        <v>1251.0857271</v>
      </c>
    </row>
    <row r="5" spans="2:10" x14ac:dyDescent="0.3">
      <c r="B5" s="1">
        <f t="shared" si="0"/>
        <v>2018</v>
      </c>
      <c r="C5" s="5">
        <f>'Szenario 3'!H12</f>
        <v>12383.69</v>
      </c>
      <c r="D5" s="5">
        <f>'Szenario 2'!H12</f>
        <v>12263.46</v>
      </c>
      <c r="E5" s="5">
        <f>'Szenario 1'!H12</f>
        <v>12143.23</v>
      </c>
      <c r="F5" s="18"/>
      <c r="G5" s="1">
        <f t="shared" si="1"/>
        <v>2018</v>
      </c>
      <c r="H5" s="2">
        <f>'Szenario 3'!$K12</f>
        <v>1282.2072625999999</v>
      </c>
      <c r="I5" s="2">
        <f>'Szenario 2'!K12</f>
        <v>1269.7586483999999</v>
      </c>
      <c r="J5" s="2">
        <f>'Szenario 1'!K12</f>
        <v>1257.3100341999998</v>
      </c>
    </row>
    <row r="6" spans="2:10" x14ac:dyDescent="0.3">
      <c r="B6" s="1">
        <f t="shared" si="0"/>
        <v>2019</v>
      </c>
      <c r="C6" s="5">
        <f>'Szenario 3'!H13</f>
        <v>12564.035</v>
      </c>
      <c r="D6" s="5">
        <f>'Szenario 2'!H13</f>
        <v>12383.69</v>
      </c>
      <c r="E6" s="5">
        <f>'Szenario 1'!H13</f>
        <v>12203.344999999999</v>
      </c>
      <c r="F6" s="18"/>
      <c r="G6" s="1">
        <f t="shared" si="1"/>
        <v>2019</v>
      </c>
      <c r="H6" s="2">
        <f>'Szenario 3'!$K13</f>
        <v>1300.8801838999998</v>
      </c>
      <c r="I6" s="2">
        <f>'Szenario 2'!K13</f>
        <v>1282.2072625999999</v>
      </c>
      <c r="J6" s="2">
        <f>'Szenario 1'!K13</f>
        <v>1263.5343412999998</v>
      </c>
    </row>
    <row r="7" spans="2:10" x14ac:dyDescent="0.3">
      <c r="B7" s="1">
        <f t="shared" si="0"/>
        <v>2020</v>
      </c>
      <c r="C7" s="5">
        <f>'Szenario 3'!H14</f>
        <v>12744.38</v>
      </c>
      <c r="D7" s="5">
        <f>'Szenario 2'!H14</f>
        <v>12503.92</v>
      </c>
      <c r="E7" s="5">
        <f>'Szenario 1'!H14</f>
        <v>12263.46</v>
      </c>
      <c r="F7" s="18"/>
      <c r="G7" s="1">
        <f t="shared" si="1"/>
        <v>2020</v>
      </c>
      <c r="H7" s="2">
        <f>'Szenario 3'!$K14</f>
        <v>1319.5531051999999</v>
      </c>
      <c r="I7" s="2">
        <f>'Szenario 2'!K14</f>
        <v>1294.6558768</v>
      </c>
      <c r="J7" s="2">
        <f>'Szenario 1'!K14</f>
        <v>1269.7586483999999</v>
      </c>
    </row>
    <row r="8" spans="2:10" x14ac:dyDescent="0.3">
      <c r="B8" s="1">
        <f t="shared" si="0"/>
        <v>2021</v>
      </c>
      <c r="C8" s="5">
        <f>'Szenario 3'!H15</f>
        <v>12924.725</v>
      </c>
      <c r="D8" s="5">
        <f>'Szenario 2'!H15</f>
        <v>12624.15</v>
      </c>
      <c r="E8" s="5">
        <f>'Szenario 1'!H15</f>
        <v>12323.575000000001</v>
      </c>
      <c r="F8" s="18"/>
      <c r="G8" s="1">
        <f t="shared" si="1"/>
        <v>2021</v>
      </c>
      <c r="H8" s="2">
        <f>'Szenario 3'!$K15</f>
        <v>1338.2260265</v>
      </c>
      <c r="I8" s="2">
        <f>'Szenario 2'!K15</f>
        <v>1307.1044909999998</v>
      </c>
      <c r="J8" s="2">
        <f>'Szenario 1'!K15</f>
        <v>1275.9829554999999</v>
      </c>
    </row>
    <row r="9" spans="2:10" x14ac:dyDescent="0.3">
      <c r="B9" s="1">
        <f t="shared" si="0"/>
        <v>2022</v>
      </c>
      <c r="C9" s="5">
        <f>'Szenario 3'!H16</f>
        <v>13105.07</v>
      </c>
      <c r="D9" s="5">
        <f>'Szenario 2'!H16</f>
        <v>12744.38</v>
      </c>
      <c r="E9" s="5">
        <f>'Szenario 1'!H16</f>
        <v>12383.69</v>
      </c>
      <c r="F9" s="18"/>
      <c r="G9" s="1">
        <f t="shared" si="1"/>
        <v>2022</v>
      </c>
      <c r="H9" s="2">
        <f>'Szenario 3'!$K16</f>
        <v>1356.8989477999999</v>
      </c>
      <c r="I9" s="2">
        <f>'Szenario 2'!K16</f>
        <v>1319.5531051999999</v>
      </c>
      <c r="J9" s="2">
        <f>'Szenario 1'!K16</f>
        <v>1282.2072625999999</v>
      </c>
    </row>
    <row r="10" spans="2:10" x14ac:dyDescent="0.3">
      <c r="B10" s="1">
        <f t="shared" si="0"/>
        <v>2023</v>
      </c>
      <c r="C10" s="5">
        <f>'Szenario 3'!H17</f>
        <v>13285.415000000001</v>
      </c>
      <c r="D10" s="5">
        <f>'Szenario 2'!H17</f>
        <v>12864.61</v>
      </c>
      <c r="E10" s="5">
        <f>'Szenario 1'!H17</f>
        <v>12443.805</v>
      </c>
      <c r="F10" s="18"/>
      <c r="G10" s="1">
        <f t="shared" si="1"/>
        <v>2023</v>
      </c>
      <c r="H10" s="2">
        <f>'Szenario 3'!$K17</f>
        <v>1375.5718691</v>
      </c>
      <c r="I10" s="2">
        <f>'Szenario 2'!K17</f>
        <v>1332.0017194</v>
      </c>
      <c r="J10" s="2">
        <f>'Szenario 1'!K17</f>
        <v>1288.4315697</v>
      </c>
    </row>
    <row r="11" spans="2:10" x14ac:dyDescent="0.3">
      <c r="B11" s="1">
        <f t="shared" si="0"/>
        <v>2024</v>
      </c>
      <c r="C11" s="5">
        <f>'Szenario 3'!H18</f>
        <v>13465.76</v>
      </c>
      <c r="D11" s="5">
        <f>'Szenario 2'!H18</f>
        <v>12984.84</v>
      </c>
      <c r="E11" s="5">
        <f>'Szenario 1'!H18</f>
        <v>12503.92</v>
      </c>
      <c r="F11" s="18"/>
      <c r="G11" s="1">
        <f t="shared" si="1"/>
        <v>2024</v>
      </c>
      <c r="H11" s="2">
        <f>'Szenario 3'!$K18</f>
        <v>1394.2447903999998</v>
      </c>
      <c r="I11" s="2">
        <f>'Szenario 2'!K18</f>
        <v>1344.4503336</v>
      </c>
      <c r="J11" s="2">
        <f>'Szenario 1'!K18</f>
        <v>1294.6558768</v>
      </c>
    </row>
    <row r="12" spans="2:10" x14ac:dyDescent="0.3">
      <c r="B12" s="1">
        <f t="shared" si="0"/>
        <v>2025</v>
      </c>
      <c r="C12" s="5">
        <f>'Szenario 3'!H19</f>
        <v>13646.105</v>
      </c>
      <c r="D12" s="5">
        <f>'Szenario 2'!H19</f>
        <v>13105.07</v>
      </c>
      <c r="E12" s="5">
        <f>'Szenario 1'!H19</f>
        <v>12564.035</v>
      </c>
      <c r="F12" s="18"/>
      <c r="G12" s="1">
        <f t="shared" si="1"/>
        <v>2025</v>
      </c>
      <c r="H12" s="2">
        <f>'Szenario 3'!$K19</f>
        <v>1412.9177116999999</v>
      </c>
      <c r="I12" s="2">
        <f>'Szenario 2'!K19</f>
        <v>1356.8989477999999</v>
      </c>
      <c r="J12" s="2">
        <f>'Szenario 1'!K19</f>
        <v>1300.8801838999998</v>
      </c>
    </row>
    <row r="13" spans="2:10" x14ac:dyDescent="0.3">
      <c r="B13" s="1">
        <f t="shared" si="0"/>
        <v>2026</v>
      </c>
      <c r="C13" s="5">
        <f>'Szenario 3'!H20</f>
        <v>13826.45</v>
      </c>
      <c r="D13" s="5">
        <f>'Szenario 2'!H20</f>
        <v>13225.3</v>
      </c>
      <c r="E13" s="5">
        <f>'Szenario 1'!H20</f>
        <v>12624.15</v>
      </c>
      <c r="F13" s="18"/>
      <c r="G13" s="1">
        <f t="shared" si="1"/>
        <v>2026</v>
      </c>
      <c r="H13" s="2">
        <f>'Szenario 3'!$K20</f>
        <v>1431.590633</v>
      </c>
      <c r="I13" s="2">
        <f>'Szenario 2'!K20</f>
        <v>1369.3475619999999</v>
      </c>
      <c r="J13" s="2">
        <f>'Szenario 1'!K20</f>
        <v>1307.1044909999998</v>
      </c>
    </row>
    <row r="14" spans="2:10" x14ac:dyDescent="0.3">
      <c r="B14" s="1">
        <f t="shared" si="0"/>
        <v>2027</v>
      </c>
      <c r="C14" s="5">
        <f>'Szenario 3'!H21</f>
        <v>14006.795</v>
      </c>
      <c r="D14" s="5">
        <f>'Szenario 2'!H21</f>
        <v>13345.53</v>
      </c>
      <c r="E14" s="5">
        <f>'Szenario 1'!H21</f>
        <v>12684.264999999999</v>
      </c>
      <c r="F14" s="18"/>
      <c r="G14" s="1">
        <f t="shared" si="1"/>
        <v>2027</v>
      </c>
      <c r="H14" s="2">
        <f>'Szenario 3'!$K21</f>
        <v>1450.2635542999999</v>
      </c>
      <c r="I14" s="2">
        <f>'Szenario 2'!K21</f>
        <v>1381.7961762</v>
      </c>
      <c r="J14" s="2">
        <f>'Szenario 1'!K21</f>
        <v>1313.3287980999999</v>
      </c>
    </row>
    <row r="15" spans="2:10" x14ac:dyDescent="0.3">
      <c r="B15" s="1">
        <f t="shared" si="0"/>
        <v>2028</v>
      </c>
      <c r="C15" s="5">
        <f>'Szenario 3'!H22</f>
        <v>14187.14</v>
      </c>
      <c r="D15" s="5">
        <f>'Szenario 2'!H22</f>
        <v>13465.76</v>
      </c>
      <c r="E15" s="5">
        <f>'Szenario 1'!H22</f>
        <v>12744.38</v>
      </c>
      <c r="F15" s="18"/>
      <c r="G15" s="1">
        <f t="shared" si="1"/>
        <v>2028</v>
      </c>
      <c r="H15" s="2">
        <f>'Szenario 3'!$K22</f>
        <v>1468.9364755999998</v>
      </c>
      <c r="I15" s="2">
        <f>'Szenario 2'!K22</f>
        <v>1394.2447903999998</v>
      </c>
      <c r="J15" s="2">
        <f>'Szenario 1'!K22</f>
        <v>1319.5531051999999</v>
      </c>
    </row>
    <row r="16" spans="2:10" x14ac:dyDescent="0.3">
      <c r="B16" s="1">
        <f t="shared" si="0"/>
        <v>2029</v>
      </c>
      <c r="C16" s="5">
        <f>'Szenario 3'!H23</f>
        <v>14367.485000000001</v>
      </c>
      <c r="D16" s="5">
        <f>'Szenario 2'!H23</f>
        <v>13585.99</v>
      </c>
      <c r="E16" s="5">
        <f>'Szenario 1'!H23</f>
        <v>12804.495000000001</v>
      </c>
      <c r="F16" s="18"/>
      <c r="G16" s="1">
        <f t="shared" si="1"/>
        <v>2029</v>
      </c>
      <c r="H16" s="2">
        <f>'Szenario 3'!$K23</f>
        <v>1487.6093968999999</v>
      </c>
      <c r="I16" s="2">
        <f>'Szenario 2'!K23</f>
        <v>1406.6934045999999</v>
      </c>
      <c r="J16" s="2">
        <f>'Szenario 1'!K23</f>
        <v>1325.7774122999999</v>
      </c>
    </row>
    <row r="17" spans="2:10" x14ac:dyDescent="0.3">
      <c r="B17" s="1">
        <f t="shared" si="0"/>
        <v>2030</v>
      </c>
      <c r="C17" s="5">
        <f>'Szenario 3'!H24</f>
        <v>14547.83</v>
      </c>
      <c r="D17" s="5">
        <f>'Szenario 2'!H24</f>
        <v>13706.220000000001</v>
      </c>
      <c r="E17" s="5">
        <f>'Szenario 1'!H24</f>
        <v>12864.61</v>
      </c>
      <c r="F17" s="18"/>
      <c r="G17" s="1">
        <f t="shared" si="1"/>
        <v>2030</v>
      </c>
      <c r="H17" s="2">
        <f>'Szenario 3'!$K24</f>
        <v>1506.2823182</v>
      </c>
      <c r="I17" s="2">
        <f>'Szenario 2'!K24</f>
        <v>1419.1420188</v>
      </c>
      <c r="J17" s="2">
        <f>'Szenario 1'!K24</f>
        <v>1332.0017194</v>
      </c>
    </row>
    <row r="18" spans="2:10" x14ac:dyDescent="0.3">
      <c r="B18" s="1">
        <f t="shared" si="0"/>
        <v>2031</v>
      </c>
      <c r="C18" s="5">
        <f>'Szenario 3'!H25</f>
        <v>14728.174999999999</v>
      </c>
      <c r="D18" s="5">
        <f>'Szenario 2'!H25</f>
        <v>13826.45</v>
      </c>
      <c r="E18" s="5">
        <f>'Szenario 1'!H25</f>
        <v>12924.725</v>
      </c>
      <c r="F18" s="18"/>
      <c r="G18" s="1">
        <f t="shared" si="1"/>
        <v>2031</v>
      </c>
      <c r="H18" s="2">
        <f>'Szenario 3'!$K25</f>
        <v>1524.9552394999998</v>
      </c>
      <c r="I18" s="2">
        <f>'Szenario 2'!K25</f>
        <v>1431.590633</v>
      </c>
      <c r="J18" s="2">
        <f>'Szenario 1'!K25</f>
        <v>1338.2260265</v>
      </c>
    </row>
    <row r="19" spans="2:10" x14ac:dyDescent="0.3">
      <c r="B19" s="1">
        <f t="shared" si="0"/>
        <v>2032</v>
      </c>
      <c r="C19" s="5">
        <f>'Szenario 3'!H26</f>
        <v>14908.52</v>
      </c>
      <c r="D19" s="5">
        <f>'Szenario 2'!H26</f>
        <v>13946.68</v>
      </c>
      <c r="E19" s="5">
        <f>'Szenario 1'!H26</f>
        <v>12984.84</v>
      </c>
      <c r="F19" s="18"/>
      <c r="G19" s="1">
        <f t="shared" si="1"/>
        <v>2032</v>
      </c>
      <c r="H19" s="2">
        <f>'Szenario 3'!$K26</f>
        <v>1543.6281607999999</v>
      </c>
      <c r="I19" s="2">
        <f>'Szenario 2'!K26</f>
        <v>1444.0392471999999</v>
      </c>
      <c r="J19" s="2">
        <f>'Szenario 1'!K26</f>
        <v>1344.4503336</v>
      </c>
    </row>
    <row r="20" spans="2:10" x14ac:dyDescent="0.3">
      <c r="B20" s="1">
        <f t="shared" si="0"/>
        <v>2033</v>
      </c>
      <c r="C20" s="5">
        <f>'Szenario 3'!H27</f>
        <v>15088.865</v>
      </c>
      <c r="D20" s="5">
        <f>'Szenario 2'!H27</f>
        <v>14066.91</v>
      </c>
      <c r="E20" s="5">
        <f>'Szenario 1'!H27</f>
        <v>13044.955</v>
      </c>
      <c r="F20" s="18"/>
      <c r="G20" s="1">
        <f t="shared" si="1"/>
        <v>2033</v>
      </c>
      <c r="H20" s="2">
        <f>'Szenario 3'!$K27</f>
        <v>1562.3010820999998</v>
      </c>
      <c r="I20" s="2">
        <f>'Szenario 2'!K27</f>
        <v>1456.4878613999999</v>
      </c>
      <c r="J20" s="2">
        <f>'Szenario 1'!K27</f>
        <v>1350.6746406999998</v>
      </c>
    </row>
    <row r="21" spans="2:10" x14ac:dyDescent="0.3">
      <c r="B21" s="1">
        <f t="shared" ref="B21:B47" si="2">B20+1</f>
        <v>2034</v>
      </c>
      <c r="C21" s="5">
        <f>'Szenario 3'!H28</f>
        <v>15269.21</v>
      </c>
      <c r="D21" s="5">
        <f>'Szenario 2'!H28</f>
        <v>14187.14</v>
      </c>
      <c r="E21" s="5">
        <f>'Szenario 1'!H28</f>
        <v>13105.07</v>
      </c>
      <c r="F21" s="18"/>
      <c r="G21" s="1">
        <f t="shared" ref="G21:G47" si="3">G20+1</f>
        <v>2034</v>
      </c>
      <c r="H21" s="2">
        <f>'Szenario 3'!$K28</f>
        <v>1580.9740033999999</v>
      </c>
      <c r="I21" s="2">
        <f>'Szenario 2'!K28</f>
        <v>1468.9364755999998</v>
      </c>
      <c r="J21" s="2">
        <f>'Szenario 1'!K28</f>
        <v>1356.8989477999999</v>
      </c>
    </row>
    <row r="22" spans="2:10" x14ac:dyDescent="0.3">
      <c r="B22" s="1">
        <f t="shared" si="2"/>
        <v>2035</v>
      </c>
      <c r="C22" s="5">
        <f>'Szenario 3'!H29</f>
        <v>15449.555</v>
      </c>
      <c r="D22" s="5">
        <f>'Szenario 2'!H29</f>
        <v>14307.369999999999</v>
      </c>
      <c r="E22" s="5">
        <f>'Szenario 1'!H29</f>
        <v>13165.184999999999</v>
      </c>
      <c r="F22" s="18"/>
      <c r="G22" s="1">
        <f t="shared" si="3"/>
        <v>2035</v>
      </c>
      <c r="H22" s="2">
        <f>'Szenario 3'!$K29</f>
        <v>1599.6469247</v>
      </c>
      <c r="I22" s="2">
        <f>'Szenario 2'!K29</f>
        <v>1481.3850897999998</v>
      </c>
      <c r="J22" s="2">
        <f>'Szenario 1'!K29</f>
        <v>1363.1232548999999</v>
      </c>
    </row>
    <row r="23" spans="2:10" x14ac:dyDescent="0.3">
      <c r="B23" s="1">
        <f t="shared" si="2"/>
        <v>2036</v>
      </c>
      <c r="C23" s="5">
        <f>'Szenario 3'!H30</f>
        <v>15629.9</v>
      </c>
      <c r="D23" s="5">
        <f>'Szenario 2'!H30</f>
        <v>14427.6</v>
      </c>
      <c r="E23" s="5">
        <f>'Szenario 1'!H30</f>
        <v>13225.3</v>
      </c>
      <c r="F23" s="18"/>
      <c r="G23" s="1">
        <f t="shared" si="3"/>
        <v>2036</v>
      </c>
      <c r="H23" s="2">
        <f>'Szenario 3'!$K30</f>
        <v>1618.3198459999999</v>
      </c>
      <c r="I23" s="2">
        <f>'Szenario 2'!K30</f>
        <v>1493.8337039999999</v>
      </c>
      <c r="J23" s="2">
        <f>'Szenario 1'!K30</f>
        <v>1369.3475619999999</v>
      </c>
    </row>
    <row r="24" spans="2:10" x14ac:dyDescent="0.3">
      <c r="B24" s="1">
        <f t="shared" si="2"/>
        <v>2037</v>
      </c>
      <c r="C24" s="5">
        <f>'Szenario 3'!H31</f>
        <v>15810.244999999999</v>
      </c>
      <c r="D24" s="5">
        <f>'Szenario 2'!H31</f>
        <v>14547.83</v>
      </c>
      <c r="E24" s="5">
        <f>'Szenario 1'!H31</f>
        <v>13285.415000000001</v>
      </c>
      <c r="F24" s="18"/>
      <c r="G24" s="1">
        <f t="shared" si="3"/>
        <v>2037</v>
      </c>
      <c r="H24" s="2">
        <f>'Szenario 3'!$K31</f>
        <v>1636.9927672999997</v>
      </c>
      <c r="I24" s="2">
        <f>'Szenario 2'!K31</f>
        <v>1506.2823182</v>
      </c>
      <c r="J24" s="2">
        <f>'Szenario 1'!K31</f>
        <v>1375.5718691</v>
      </c>
    </row>
    <row r="25" spans="2:10" x14ac:dyDescent="0.3">
      <c r="B25" s="1">
        <f t="shared" si="2"/>
        <v>2038</v>
      </c>
      <c r="C25" s="5">
        <f>'Szenario 3'!H32</f>
        <v>15990.59</v>
      </c>
      <c r="D25" s="5">
        <f>'Szenario 2'!H32</f>
        <v>14668.06</v>
      </c>
      <c r="E25" s="5">
        <f>'Szenario 1'!H32</f>
        <v>13345.53</v>
      </c>
      <c r="F25" s="18"/>
      <c r="G25" s="1">
        <f t="shared" si="3"/>
        <v>2038</v>
      </c>
      <c r="H25" s="2">
        <f>'Szenario 3'!$K32</f>
        <v>1655.6656885999998</v>
      </c>
      <c r="I25" s="2">
        <f>'Szenario 2'!K32</f>
        <v>1518.7309323999998</v>
      </c>
      <c r="J25" s="2">
        <f>'Szenario 1'!K32</f>
        <v>1381.7961762</v>
      </c>
    </row>
    <row r="26" spans="2:10" x14ac:dyDescent="0.3">
      <c r="B26" s="1">
        <f t="shared" si="2"/>
        <v>2039</v>
      </c>
      <c r="C26" s="5">
        <f>'Szenario 3'!H33</f>
        <v>16170.934999999999</v>
      </c>
      <c r="D26" s="5">
        <f>'Szenario 2'!H33</f>
        <v>14788.29</v>
      </c>
      <c r="E26" s="5">
        <f>'Szenario 1'!H33</f>
        <v>13405.645</v>
      </c>
      <c r="F26" s="18"/>
      <c r="G26" s="1">
        <f t="shared" si="3"/>
        <v>2039</v>
      </c>
      <c r="H26" s="2">
        <f>'Szenario 3'!$K33</f>
        <v>1674.3386098999999</v>
      </c>
      <c r="I26" s="2">
        <f>'Szenario 2'!K33</f>
        <v>1531.1795466000001</v>
      </c>
      <c r="J26" s="2">
        <f>'Szenario 1'!K33</f>
        <v>1388.0204833</v>
      </c>
    </row>
    <row r="27" spans="2:10" x14ac:dyDescent="0.3">
      <c r="B27" s="1">
        <f t="shared" si="2"/>
        <v>2040</v>
      </c>
      <c r="C27" s="5">
        <f>'Szenario 3'!H34</f>
        <v>16351.279999999999</v>
      </c>
      <c r="D27" s="5">
        <f>'Szenario 2'!H34</f>
        <v>14908.52</v>
      </c>
      <c r="E27" s="5">
        <f>'Szenario 1'!H34</f>
        <v>13465.76</v>
      </c>
      <c r="F27" s="18"/>
      <c r="G27" s="1">
        <f t="shared" si="3"/>
        <v>2040</v>
      </c>
      <c r="H27" s="2">
        <f>'Szenario 3'!$K34</f>
        <v>1693.0115311999998</v>
      </c>
      <c r="I27" s="2">
        <f>'Szenario 2'!K34</f>
        <v>1543.6281607999999</v>
      </c>
      <c r="J27" s="2">
        <f>'Szenario 1'!K34</f>
        <v>1394.2447903999998</v>
      </c>
    </row>
    <row r="28" spans="2:10" x14ac:dyDescent="0.3">
      <c r="B28" s="1">
        <f t="shared" si="2"/>
        <v>2041</v>
      </c>
      <c r="C28" s="5">
        <f>'Szenario 3'!H35</f>
        <v>16531.625</v>
      </c>
      <c r="D28" s="5">
        <f>'Szenario 2'!H35</f>
        <v>15028.75</v>
      </c>
      <c r="E28" s="5">
        <f>'Szenario 1'!H35</f>
        <v>13525.875</v>
      </c>
      <c r="F28" s="18"/>
      <c r="G28" s="1">
        <f t="shared" si="3"/>
        <v>2041</v>
      </c>
      <c r="H28" s="2">
        <f>'Szenario 3'!$K35</f>
        <v>1711.6844524999999</v>
      </c>
      <c r="I28" s="2">
        <f>'Szenario 2'!K35</f>
        <v>1556.076775</v>
      </c>
      <c r="J28" s="2">
        <f>'Szenario 1'!K35</f>
        <v>1400.4690974999999</v>
      </c>
    </row>
    <row r="29" spans="2:10" x14ac:dyDescent="0.3">
      <c r="B29" s="1">
        <f t="shared" si="2"/>
        <v>2042</v>
      </c>
      <c r="C29" s="5">
        <f>'Szenario 3'!H36</f>
        <v>16711.97</v>
      </c>
      <c r="D29" s="5">
        <f>'Szenario 2'!H36</f>
        <v>15148.98</v>
      </c>
      <c r="E29" s="5">
        <f>'Szenario 1'!H36</f>
        <v>13585.99</v>
      </c>
      <c r="F29" s="18"/>
      <c r="G29" s="1">
        <f t="shared" si="3"/>
        <v>2042</v>
      </c>
      <c r="H29" s="2">
        <f>'Szenario 3'!$K36</f>
        <v>1730.3573738</v>
      </c>
      <c r="I29" s="2">
        <f>'Szenario 2'!K36</f>
        <v>1568.5253891999998</v>
      </c>
      <c r="J29" s="2">
        <f>'Szenario 1'!K36</f>
        <v>1406.6934045999999</v>
      </c>
    </row>
    <row r="30" spans="2:10" x14ac:dyDescent="0.3">
      <c r="B30" s="1">
        <f t="shared" si="2"/>
        <v>2043</v>
      </c>
      <c r="C30" s="5">
        <f>'Szenario 3'!H37</f>
        <v>16892.314999999999</v>
      </c>
      <c r="D30" s="5">
        <f>'Szenario 2'!H37</f>
        <v>15269.21</v>
      </c>
      <c r="E30" s="5">
        <f>'Szenario 1'!H37</f>
        <v>13646.105</v>
      </c>
      <c r="F30" s="18"/>
      <c r="G30" s="1">
        <f t="shared" si="3"/>
        <v>2043</v>
      </c>
      <c r="H30" s="2">
        <f>'Szenario 3'!$K37</f>
        <v>1749.0302950999996</v>
      </c>
      <c r="I30" s="2">
        <f>'Szenario 2'!K37</f>
        <v>1580.9740033999999</v>
      </c>
      <c r="J30" s="2">
        <f>'Szenario 1'!K37</f>
        <v>1412.9177116999999</v>
      </c>
    </row>
    <row r="31" spans="2:10" x14ac:dyDescent="0.3">
      <c r="B31" s="1">
        <f t="shared" si="2"/>
        <v>2044</v>
      </c>
      <c r="C31" s="5">
        <f>'Szenario 3'!H38</f>
        <v>17072.66</v>
      </c>
      <c r="D31" s="5">
        <f>'Szenario 2'!H38</f>
        <v>15389.44</v>
      </c>
      <c r="E31" s="5">
        <f>'Szenario 1'!H38</f>
        <v>13706.220000000001</v>
      </c>
      <c r="F31" s="18"/>
      <c r="G31" s="1">
        <f t="shared" si="3"/>
        <v>2044</v>
      </c>
      <c r="H31" s="2">
        <f>'Szenario 3'!$K38</f>
        <v>1767.7032164</v>
      </c>
      <c r="I31" s="2">
        <f>'Szenario 2'!K38</f>
        <v>1593.4226176</v>
      </c>
      <c r="J31" s="2">
        <f>'Szenario 1'!K38</f>
        <v>1419.1420188</v>
      </c>
    </row>
    <row r="32" spans="2:10" x14ac:dyDescent="0.3">
      <c r="B32" s="1">
        <f t="shared" si="2"/>
        <v>2045</v>
      </c>
      <c r="C32" s="5">
        <f>'Szenario 3'!H39</f>
        <v>17253.005000000001</v>
      </c>
      <c r="D32" s="5">
        <f>'Szenario 2'!H39</f>
        <v>15509.67</v>
      </c>
      <c r="E32" s="5">
        <f>'Szenario 1'!H39</f>
        <v>13766.334999999999</v>
      </c>
      <c r="F32" s="18"/>
      <c r="G32" s="1">
        <f t="shared" si="3"/>
        <v>2045</v>
      </c>
      <c r="H32" s="2">
        <f>'Szenario 3'!$K39</f>
        <v>1786.3761377000001</v>
      </c>
      <c r="I32" s="2">
        <f>'Szenario 2'!K39</f>
        <v>1605.8712317999998</v>
      </c>
      <c r="J32" s="2">
        <f>'Szenario 1'!K39</f>
        <v>1425.3663258999998</v>
      </c>
    </row>
    <row r="33" spans="2:10" x14ac:dyDescent="0.3">
      <c r="B33" s="1">
        <f t="shared" si="2"/>
        <v>2046</v>
      </c>
      <c r="C33" s="5">
        <f>'Szenario 3'!H40</f>
        <v>17433.349999999999</v>
      </c>
      <c r="D33" s="5">
        <f>'Szenario 2'!H40</f>
        <v>15629.9</v>
      </c>
      <c r="E33" s="5">
        <f>'Szenario 1'!H40</f>
        <v>13826.45</v>
      </c>
      <c r="F33" s="18"/>
      <c r="G33" s="1">
        <f t="shared" si="3"/>
        <v>2046</v>
      </c>
      <c r="H33" s="2">
        <f>'Szenario 3'!$K40</f>
        <v>1805.0490589999997</v>
      </c>
      <c r="I33" s="2">
        <f>'Szenario 2'!K40</f>
        <v>1618.3198459999999</v>
      </c>
      <c r="J33" s="2">
        <f>'Szenario 1'!K40</f>
        <v>1431.590633</v>
      </c>
    </row>
    <row r="34" spans="2:10" x14ac:dyDescent="0.3">
      <c r="B34" s="1">
        <f t="shared" si="2"/>
        <v>2047</v>
      </c>
      <c r="C34" s="5">
        <f>'Szenario 3'!H41</f>
        <v>17613.695</v>
      </c>
      <c r="D34" s="5">
        <f>'Szenario 2'!H41</f>
        <v>15750.130000000001</v>
      </c>
      <c r="E34" s="5">
        <f>'Szenario 1'!H41</f>
        <v>13886.565000000001</v>
      </c>
      <c r="F34" s="18"/>
      <c r="G34" s="1">
        <f t="shared" si="3"/>
        <v>2047</v>
      </c>
      <c r="H34" s="2">
        <f>'Szenario 3'!$K41</f>
        <v>1823.7219802999998</v>
      </c>
      <c r="I34" s="2">
        <f>'Szenario 2'!K41</f>
        <v>1630.7684601999999</v>
      </c>
      <c r="J34" s="2">
        <f>'Szenario 1'!K41</f>
        <v>1437.8149401000001</v>
      </c>
    </row>
    <row r="35" spans="2:10" x14ac:dyDescent="0.3">
      <c r="B35" s="1">
        <f t="shared" si="2"/>
        <v>2048</v>
      </c>
      <c r="C35" s="5">
        <f>'Szenario 3'!H42</f>
        <v>17794.04</v>
      </c>
      <c r="D35" s="5">
        <f>'Szenario 2'!H42</f>
        <v>15870.36</v>
      </c>
      <c r="E35" s="5">
        <f>'Szenario 1'!H42</f>
        <v>13946.68</v>
      </c>
      <c r="F35" s="18"/>
      <c r="G35" s="1">
        <f t="shared" si="3"/>
        <v>2048</v>
      </c>
      <c r="H35" s="2">
        <f>'Szenario 3'!$K42</f>
        <v>1842.3949015999999</v>
      </c>
      <c r="I35" s="2">
        <f>'Szenario 2'!K42</f>
        <v>1643.2170744</v>
      </c>
      <c r="J35" s="2">
        <f>'Szenario 1'!K42</f>
        <v>1444.0392471999999</v>
      </c>
    </row>
    <row r="36" spans="2:10" x14ac:dyDescent="0.3">
      <c r="B36" s="1">
        <f t="shared" si="2"/>
        <v>2049</v>
      </c>
      <c r="C36" s="5">
        <f>'Szenario 3'!H43</f>
        <v>17974.385000000002</v>
      </c>
      <c r="D36" s="5">
        <f>'Szenario 2'!H43</f>
        <v>15990.59</v>
      </c>
      <c r="E36" s="5">
        <f>'Szenario 1'!H43</f>
        <v>14006.795</v>
      </c>
      <c r="F36" s="18"/>
      <c r="G36" s="1">
        <f t="shared" si="3"/>
        <v>2049</v>
      </c>
      <c r="H36" s="2">
        <f>'Szenario 3'!$K43</f>
        <v>1861.0678229</v>
      </c>
      <c r="I36" s="2">
        <f>'Szenario 2'!K43</f>
        <v>1655.6656885999998</v>
      </c>
      <c r="J36" s="2">
        <f>'Szenario 1'!K43</f>
        <v>1450.2635542999999</v>
      </c>
    </row>
    <row r="37" spans="2:10" x14ac:dyDescent="0.3">
      <c r="B37" s="1">
        <f t="shared" si="2"/>
        <v>2050</v>
      </c>
      <c r="C37" s="5">
        <f>'Szenario 3'!H44</f>
        <v>18154.73</v>
      </c>
      <c r="D37" s="5">
        <f>'Szenario 2'!H44</f>
        <v>16110.82</v>
      </c>
      <c r="E37" s="5">
        <f>'Szenario 1'!H44</f>
        <v>14066.91</v>
      </c>
      <c r="F37" s="18"/>
      <c r="G37" s="1">
        <f t="shared" si="3"/>
        <v>2050</v>
      </c>
      <c r="H37" s="2">
        <f>'Szenario 3'!$K44</f>
        <v>1879.7407441999999</v>
      </c>
      <c r="I37" s="2">
        <f>'Szenario 2'!K44</f>
        <v>1668.1143027999999</v>
      </c>
      <c r="J37" s="2">
        <f>'Szenario 1'!K44</f>
        <v>1456.4878613999999</v>
      </c>
    </row>
    <row r="38" spans="2:10" x14ac:dyDescent="0.3">
      <c r="B38" s="1">
        <f t="shared" si="2"/>
        <v>2051</v>
      </c>
      <c r="C38" s="5">
        <f>'Szenario 3'!H45</f>
        <v>18335.075000000001</v>
      </c>
      <c r="D38" s="5">
        <f>'Szenario 2'!H45</f>
        <v>16231.05</v>
      </c>
      <c r="E38" s="5">
        <f>'Szenario 1'!H45</f>
        <v>14127.025</v>
      </c>
      <c r="F38" s="18"/>
      <c r="G38" s="1">
        <f t="shared" si="3"/>
        <v>2051</v>
      </c>
      <c r="H38" s="2">
        <f>'Szenario 3'!$K45</f>
        <v>1898.4136655</v>
      </c>
      <c r="I38" s="2">
        <f>'Szenario 2'!K45</f>
        <v>1680.5629169999997</v>
      </c>
      <c r="J38" s="2">
        <f>'Szenario 1'!K45</f>
        <v>1462.7121685</v>
      </c>
    </row>
    <row r="39" spans="2:10" x14ac:dyDescent="0.3">
      <c r="B39" s="1">
        <f t="shared" si="2"/>
        <v>2052</v>
      </c>
      <c r="C39" s="5">
        <f>'Szenario 3'!H46</f>
        <v>18515.419999999998</v>
      </c>
      <c r="D39" s="5">
        <f>'Szenario 2'!H46</f>
        <v>16351.279999999999</v>
      </c>
      <c r="E39" s="5">
        <f>'Szenario 1'!H46</f>
        <v>14187.14</v>
      </c>
      <c r="F39" s="18"/>
      <c r="G39" s="1">
        <f t="shared" si="3"/>
        <v>2052</v>
      </c>
      <c r="H39" s="2">
        <f>'Szenario 3'!$K46</f>
        <v>1917.0865867999996</v>
      </c>
      <c r="I39" s="2">
        <f>'Szenario 2'!K46</f>
        <v>1693.0115311999998</v>
      </c>
      <c r="J39" s="2">
        <f>'Szenario 1'!K46</f>
        <v>1468.9364755999998</v>
      </c>
    </row>
    <row r="40" spans="2:10" x14ac:dyDescent="0.3">
      <c r="B40" s="1">
        <f t="shared" si="2"/>
        <v>2053</v>
      </c>
      <c r="C40" s="5">
        <f>'Szenario 3'!H47</f>
        <v>18695.764999999999</v>
      </c>
      <c r="D40" s="5">
        <f>'Szenario 2'!H47</f>
        <v>16471.510000000002</v>
      </c>
      <c r="E40" s="5">
        <f>'Szenario 1'!H47</f>
        <v>14247.255000000001</v>
      </c>
      <c r="F40" s="18"/>
      <c r="G40" s="1">
        <f t="shared" si="3"/>
        <v>2053</v>
      </c>
      <c r="H40" s="2">
        <f>'Szenario 3'!$K47</f>
        <v>1935.7595080999997</v>
      </c>
      <c r="I40" s="2">
        <f>'Szenario 2'!K47</f>
        <v>1705.4601454000001</v>
      </c>
      <c r="J40" s="2">
        <f>'Szenario 1'!K47</f>
        <v>1475.1607827</v>
      </c>
    </row>
    <row r="41" spans="2:10" x14ac:dyDescent="0.3">
      <c r="B41" s="1">
        <f t="shared" si="2"/>
        <v>2054</v>
      </c>
      <c r="C41" s="5">
        <f>'Szenario 3'!H48</f>
        <v>18876.11</v>
      </c>
      <c r="D41" s="5">
        <f>'Szenario 2'!H48</f>
        <v>16591.739999999998</v>
      </c>
      <c r="E41" s="5">
        <f>'Szenario 1'!H48</f>
        <v>14307.369999999999</v>
      </c>
      <c r="F41" s="18"/>
      <c r="G41" s="1">
        <f t="shared" si="3"/>
        <v>2054</v>
      </c>
      <c r="H41" s="2">
        <f>'Szenario 3'!$K48</f>
        <v>1954.4324293999998</v>
      </c>
      <c r="I41" s="2">
        <f>'Szenario 2'!K48</f>
        <v>1717.9087595999997</v>
      </c>
      <c r="J41" s="2">
        <f>'Szenario 1'!K48</f>
        <v>1481.3850897999998</v>
      </c>
    </row>
    <row r="42" spans="2:10" x14ac:dyDescent="0.3">
      <c r="B42" s="1">
        <f t="shared" si="2"/>
        <v>2055</v>
      </c>
      <c r="C42" s="5">
        <f>'Szenario 3'!H49</f>
        <v>19056.455000000002</v>
      </c>
      <c r="D42" s="5">
        <f>'Szenario 2'!H49</f>
        <v>16711.97</v>
      </c>
      <c r="E42" s="5">
        <f>'Szenario 1'!H49</f>
        <v>14367.485000000001</v>
      </c>
      <c r="F42" s="18"/>
      <c r="G42" s="1">
        <f t="shared" si="3"/>
        <v>2055</v>
      </c>
      <c r="H42" s="2">
        <f>'Szenario 3'!$K49</f>
        <v>1973.1053507000001</v>
      </c>
      <c r="I42" s="2">
        <f>'Szenario 2'!K49</f>
        <v>1730.3573738</v>
      </c>
      <c r="J42" s="2">
        <f>'Szenario 1'!K49</f>
        <v>1487.6093968999999</v>
      </c>
    </row>
    <row r="43" spans="2:10" x14ac:dyDescent="0.3">
      <c r="B43" s="1">
        <f t="shared" si="2"/>
        <v>2056</v>
      </c>
      <c r="C43" s="5">
        <f>'Szenario 3'!H50</f>
        <v>19236.8</v>
      </c>
      <c r="D43" s="5">
        <f>'Szenario 2'!H50</f>
        <v>16832.2</v>
      </c>
      <c r="E43" s="5">
        <f>'Szenario 1'!H50</f>
        <v>14427.6</v>
      </c>
      <c r="F43" s="18"/>
      <c r="G43" s="1">
        <f t="shared" si="3"/>
        <v>2056</v>
      </c>
      <c r="H43" s="2">
        <f>'Szenario 3'!$K50</f>
        <v>1991.7782719999998</v>
      </c>
      <c r="I43" s="2">
        <f>'Szenario 2'!K50</f>
        <v>1742.8059880000001</v>
      </c>
      <c r="J43" s="2">
        <f>'Szenario 1'!K50</f>
        <v>1493.8337039999999</v>
      </c>
    </row>
    <row r="44" spans="2:10" x14ac:dyDescent="0.3">
      <c r="B44" s="1">
        <f t="shared" si="2"/>
        <v>2057</v>
      </c>
      <c r="C44" s="5">
        <f>'Szenario 3'!H51</f>
        <v>19417.145</v>
      </c>
      <c r="D44" s="5">
        <f>'Szenario 2'!H51</f>
        <v>16952.43</v>
      </c>
      <c r="E44" s="5">
        <f>'Szenario 1'!H51</f>
        <v>14487.715</v>
      </c>
      <c r="F44" s="18"/>
      <c r="G44" s="1">
        <f t="shared" si="3"/>
        <v>2057</v>
      </c>
      <c r="H44" s="2">
        <f>'Szenario 3'!$K51</f>
        <v>2010.4511932999999</v>
      </c>
      <c r="I44" s="2">
        <f>'Szenario 2'!K51</f>
        <v>1755.2546021999999</v>
      </c>
      <c r="J44" s="2">
        <f>'Szenario 1'!K51</f>
        <v>1500.0580110999999</v>
      </c>
    </row>
    <row r="45" spans="2:10" x14ac:dyDescent="0.3">
      <c r="B45" s="1">
        <f t="shared" si="2"/>
        <v>2058</v>
      </c>
      <c r="C45" s="5">
        <f>'Szenario 3'!H52</f>
        <v>19597.489999999998</v>
      </c>
      <c r="D45" s="5">
        <f>'Szenario 2'!H52</f>
        <v>17072.66</v>
      </c>
      <c r="E45" s="5">
        <f>'Szenario 1'!H52</f>
        <v>14547.83</v>
      </c>
      <c r="F45" s="18"/>
      <c r="G45" s="1">
        <f t="shared" si="3"/>
        <v>2058</v>
      </c>
      <c r="H45" s="2">
        <f>'Szenario 3'!$K52</f>
        <v>2029.1241145999998</v>
      </c>
      <c r="I45" s="2">
        <f>'Szenario 2'!K52</f>
        <v>1767.7032164</v>
      </c>
      <c r="J45" s="2">
        <f>'Szenario 1'!K52</f>
        <v>1506.2823182</v>
      </c>
    </row>
    <row r="46" spans="2:10" x14ac:dyDescent="0.3">
      <c r="B46" s="1">
        <f t="shared" si="2"/>
        <v>2059</v>
      </c>
      <c r="C46" s="5">
        <f>'Szenario 3'!H53</f>
        <v>19777.834999999999</v>
      </c>
      <c r="D46" s="5">
        <f>'Szenario 2'!H53</f>
        <v>17192.89</v>
      </c>
      <c r="E46" s="5">
        <f>'Szenario 1'!H53</f>
        <v>14607.945</v>
      </c>
      <c r="F46" s="18"/>
      <c r="G46" s="1">
        <f t="shared" si="3"/>
        <v>2059</v>
      </c>
      <c r="H46" s="2">
        <f>'Szenario 3'!$K53</f>
        <v>2047.7970358999999</v>
      </c>
      <c r="I46" s="2">
        <f>'Szenario 2'!K53</f>
        <v>1780.1518305999998</v>
      </c>
      <c r="J46" s="2">
        <f>'Szenario 1'!K53</f>
        <v>1512.5066252999998</v>
      </c>
    </row>
    <row r="47" spans="2:10" x14ac:dyDescent="0.3">
      <c r="B47" s="1">
        <f t="shared" si="2"/>
        <v>2060</v>
      </c>
      <c r="C47" s="5">
        <f>'Szenario 3'!H54</f>
        <v>19958.18</v>
      </c>
      <c r="D47" s="5">
        <f>'Szenario 2'!H54</f>
        <v>17313.12</v>
      </c>
      <c r="E47" s="5">
        <f>'Szenario 1'!H54</f>
        <v>14668.06</v>
      </c>
      <c r="F47" s="18"/>
      <c r="G47" s="1">
        <f t="shared" si="3"/>
        <v>2060</v>
      </c>
      <c r="H47" s="2">
        <f>'Szenario 3'!$K54</f>
        <v>2066.4699572</v>
      </c>
      <c r="I47" s="2">
        <f>'Szenario 2'!K54</f>
        <v>1792.6004447999999</v>
      </c>
      <c r="J47" s="2">
        <f>'Szenario 1'!K54</f>
        <v>1518.7309323999998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Szenario 1</vt:lpstr>
      <vt:lpstr>Szenario 2</vt:lpstr>
      <vt:lpstr>Szenario 3</vt:lpstr>
      <vt:lpstr>CRAP</vt:lpstr>
      <vt:lpstr>DTV_i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Golliez</dc:creator>
  <cp:lastModifiedBy>Cyrano Golliez</cp:lastModifiedBy>
  <cp:lastPrinted>2020-05-17T21:42:39Z</cp:lastPrinted>
  <dcterms:created xsi:type="dcterms:W3CDTF">2020-04-03T16:08:22Z</dcterms:created>
  <dcterms:modified xsi:type="dcterms:W3CDTF">2020-05-18T13:31:10Z</dcterms:modified>
</cp:coreProperties>
</file>