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0" yWindow="0" windowWidth="23040" windowHeight="9384" activeTab="2"/>
  </bookViews>
  <sheets>
    <sheet name="Szenario 1" sheetId="8" r:id="rId1"/>
    <sheet name="Szenario 2" sheetId="7" r:id="rId2"/>
    <sheet name="Szenario 3" sheetId="9" r:id="rId3"/>
    <sheet name="Tabelle1" sheetId="10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9" l="1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9" i="9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9" i="8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9" i="7"/>
  <c r="D29" i="7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10" i="8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10" i="9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10" i="7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10" i="9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10" i="8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</calcChain>
</file>

<file path=xl/sharedStrings.xml><?xml version="1.0" encoding="utf-8"?>
<sst xmlns="http://schemas.openxmlformats.org/spreadsheetml/2006/main" count="6" uniqueCount="4">
  <si>
    <t>Quelle: STEK Kap 10.3 Abb. 63 S.121</t>
  </si>
  <si>
    <t>Wachstumsziel 2035: 33%</t>
  </si>
  <si>
    <t>Wachstumsziel 2035: 25%</t>
  </si>
  <si>
    <t>Wachstumsziel 2035: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</si>
</sst>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/>
    <xf numFmtId="0" fontId="0" fillId="4" borderId="1" xfId="0" applyFill="1" applyBorder="1"/>
    <xf numFmtId="0" fontId="0" fillId="2" borderId="0" xfId="0" applyFill="1" applyAlignment="1"/>
    <xf numFmtId="0" fontId="0" fillId="2" borderId="0" xfId="0" applyFill="1"/>
    <xf numFmtId="0" fontId="0" fillId="0" borderId="0" xfId="0" applyAlignment="1"/>
    <xf numFmtId="164" fontId="0" fillId="0" borderId="5" xfId="1" applyNumberFormat="1" applyFont="1" applyBorder="1" applyAlignment="1">
      <alignment horizontal="center"/>
    </xf>
    <xf numFmtId="0" fontId="0" fillId="0" borderId="8" xfId="0" applyBorder="1" applyAlignment="1"/>
    <xf numFmtId="0" fontId="0" fillId="0" borderId="0" xfId="0" applyBorder="1" applyAlignment="1"/>
    <xf numFmtId="1" fontId="0" fillId="0" borderId="0" xfId="0" applyNumberFormat="1"/>
    <xf numFmtId="0" fontId="0" fillId="5" borderId="10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0" borderId="9" xfId="0" applyBorder="1"/>
    <xf numFmtId="0" fontId="0" fillId="0" borderId="0" xfId="0" applyBorder="1"/>
    <xf numFmtId="0" fontId="0" fillId="0" borderId="0" xfId="0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1" applyNumberFormat="1" applyFont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Wachstumsrate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0060210791792749E-2"/>
          <c:y val="0.13467592592592595"/>
          <c:w val="0.62273486028889136"/>
          <c:h val="0.75792468649752109"/>
        </c:manualLayout>
      </c:layout>
      <c:lineChart>
        <c:grouping val="standard"/>
        <c:varyColors val="0"/>
        <c:ser>
          <c:idx val="0"/>
          <c:order val="0"/>
          <c:tx>
            <c:v>Umsetzung maximal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Tabelle1!$B$2:$B$47</c15:sqref>
                  </c15:fullRef>
                </c:ext>
              </c:extLst>
              <c:f>(Tabelle1!$B$2,Tabelle1!$B$7,Tabelle1!$B$12,Tabelle1!$B$17,Tabelle1!$B$22,Tabelle1!$B$27,Tabelle1!$B$32,Tabelle1!$B$37,Tabelle1!$B$42,Tabelle1!$B$47)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Tabelle1!$C$2:$C$47</c15:sqref>
                  </c15:fullRef>
                </c:ext>
              </c:extLst>
              <c:f>(Tabelle1!$C$2,Tabelle1!$C$7,Tabelle1!$C$12,Tabelle1!$C$17,Tabelle1!$C$22,Tabelle1!$C$27,Tabelle1!$C$32,Tabelle1!$C$37,Tabelle1!$C$42,Tabelle1!$C$47)</c:f>
              <c:numCache>
                <c:formatCode>0.0%</c:formatCode>
                <c:ptCount val="10"/>
                <c:pt idx="0">
                  <c:v>1.7142857142857144E-2</c:v>
                </c:pt>
                <c:pt idx="1">
                  <c:v>1.5789473684210527E-2</c:v>
                </c:pt>
                <c:pt idx="2">
                  <c:v>1.4634146341463415E-2</c:v>
                </c:pt>
                <c:pt idx="3">
                  <c:v>1.3636363636363636E-2</c:v>
                </c:pt>
                <c:pt idx="4">
                  <c:v>1.276595744680851E-2</c:v>
                </c:pt>
                <c:pt idx="5">
                  <c:v>1.2E-2</c:v>
                </c:pt>
                <c:pt idx="6">
                  <c:v>1.1320754716981131E-2</c:v>
                </c:pt>
                <c:pt idx="7">
                  <c:v>1.0714285714285714E-2</c:v>
                </c:pt>
                <c:pt idx="8">
                  <c:v>1.0169491525423728E-2</c:v>
                </c:pt>
                <c:pt idx="9">
                  <c:v>9.6774193548387101E-3</c:v>
                </c:pt>
              </c:numCache>
            </c:numRef>
          </c:val>
          <c:smooth val="0"/>
        </c:ser>
        <c:ser>
          <c:idx val="1"/>
          <c:order val="1"/>
          <c:tx>
            <c:v>Umsetzung minimal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Tabelle1!$B$2:$B$47</c15:sqref>
                  </c15:fullRef>
                </c:ext>
              </c:extLst>
              <c:f>(Tabelle1!$B$2,Tabelle1!$B$7,Tabelle1!$B$12,Tabelle1!$B$17,Tabelle1!$B$22,Tabelle1!$B$27,Tabelle1!$B$32,Tabelle1!$B$37,Tabelle1!$B$42,Tabelle1!$B$47)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Tabelle1!$D$2:$D$47</c15:sqref>
                  </c15:fullRef>
                </c:ext>
              </c:extLst>
              <c:f>(Tabelle1!$D$2,Tabelle1!$D$7,Tabelle1!$D$12,Tabelle1!$D$17,Tabelle1!$D$22,Tabelle1!$D$27,Tabelle1!$D$32,Tabelle1!$D$37,Tabelle1!$D$42,Tabelle1!$D$47)</c:f>
              <c:numCache>
                <c:formatCode>0.00%</c:formatCode>
                <c:ptCount val="10"/>
                <c:pt idx="0">
                  <c:v>1.2514285714285714E-2</c:v>
                </c:pt>
                <c:pt idx="1">
                  <c:v>1.1777359505243345E-2</c:v>
                </c:pt>
                <c:pt idx="2">
                  <c:v>1.1122397155916709E-2</c:v>
                </c:pt>
                <c:pt idx="3">
                  <c:v>1.0536444551359153E-2</c:v>
                </c:pt>
                <c:pt idx="4">
                  <c:v>1.0009140767824496E-2</c:v>
                </c:pt>
                <c:pt idx="5">
                  <c:v>9.5321001088139283E-3</c:v>
                </c:pt>
                <c:pt idx="6">
                  <c:v>9.0984628167843796E-3</c:v>
                </c:pt>
                <c:pt idx="7">
                  <c:v>8.7025630836479236E-3</c:v>
                </c:pt>
                <c:pt idx="8">
                  <c:v>8.3396801218583397E-3</c:v>
                </c:pt>
                <c:pt idx="9">
                  <c:v>8.0058490221166147E-3</c:v>
                </c:pt>
              </c:numCache>
            </c:numRef>
          </c:val>
          <c:smooth val="0"/>
        </c:ser>
        <c:ser>
          <c:idx val="2"/>
          <c:order val="2"/>
          <c:tx>
            <c:v>Stagnation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Tabelle1!$B$2:$B$47</c15:sqref>
                  </c15:fullRef>
                </c:ext>
              </c:extLst>
              <c:f>(Tabelle1!$B$2,Tabelle1!$B$7,Tabelle1!$B$12,Tabelle1!$B$17,Tabelle1!$B$22,Tabelle1!$B$27,Tabelle1!$B$32,Tabelle1!$B$37,Tabelle1!$B$42,Tabelle1!$B$47)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Tabelle1!$E$2:$E$47</c15:sqref>
                  </c15:fullRef>
                </c:ext>
              </c:extLst>
              <c:f>(Tabelle1!$E$2,Tabelle1!$E$7,Tabelle1!$E$12,Tabelle1!$E$17,Tabelle1!$E$22,Tabelle1!$E$27,Tabelle1!$E$32,Tabelle1!$E$37,Tabelle1!$E$42,Tabelle1!$E$47)</c:f>
              <c:numCache>
                <c:formatCode>0.0%</c:formatCode>
                <c:ptCount val="10"/>
                <c:pt idx="0">
                  <c:v>5.3714285714285713E-3</c:v>
                </c:pt>
                <c:pt idx="1">
                  <c:v>5.230940456316082E-3</c:v>
                </c:pt>
                <c:pt idx="2">
                  <c:v>5.0976138828633406E-3</c:v>
                </c:pt>
                <c:pt idx="3">
                  <c:v>4.9709148598625066E-3</c:v>
                </c:pt>
                <c:pt idx="4">
                  <c:v>4.8503611971104227E-3</c:v>
                </c:pt>
                <c:pt idx="5">
                  <c:v>4.7355163727959698E-3</c:v>
                </c:pt>
                <c:pt idx="6">
                  <c:v>4.6259842519685039E-3</c:v>
                </c:pt>
                <c:pt idx="7">
                  <c:v>4.5214045214045217E-3</c:v>
                </c:pt>
                <c:pt idx="8">
                  <c:v>4.4214487300094077E-3</c:v>
                </c:pt>
                <c:pt idx="9">
                  <c:v>4.3258168430740911E-3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18920"/>
        <c:axId val="144020488"/>
      </c:lineChart>
      <c:catAx>
        <c:axId val="14401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020488"/>
        <c:crosses val="autoZero"/>
        <c:auto val="1"/>
        <c:lblAlgn val="ctr"/>
        <c:lblOffset val="100"/>
        <c:noMultiLvlLbl val="0"/>
      </c:catAx>
      <c:valAx>
        <c:axId val="144020488"/>
        <c:scaling>
          <c:orientation val="minMax"/>
          <c:max val="1.9000000000000003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01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09242842733454"/>
          <c:y val="0.48950131233595801"/>
          <c:w val="0.2922060132074788"/>
          <c:h val="0.35937664041994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5188</xdr:colOff>
      <xdr:row>3</xdr:row>
      <xdr:rowOff>31454</xdr:rowOff>
    </xdr:from>
    <xdr:ext cx="1402080" cy="452432"/>
    <xdr:sp macro="" textlink="">
      <xdr:nvSpPr>
        <xdr:cNvPr id="2" name="Textfeld 1"/>
        <xdr:cNvSpPr txBox="1"/>
      </xdr:nvSpPr>
      <xdr:spPr>
        <a:xfrm>
          <a:off x="110571" y="112518"/>
          <a:ext cx="1402080" cy="452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</a:t>
          </a:r>
          <a:r>
            <a:rPr lang="de-CH" sz="1100" b="1" u="sng"/>
            <a:t>SV1</a:t>
          </a:r>
          <a:r>
            <a:rPr lang="de-CH" sz="1100"/>
            <a:t>:</a:t>
          </a:r>
        </a:p>
        <a:p>
          <a:r>
            <a:rPr lang="de-CH" sz="1200" b="1" u="sng"/>
            <a:t>Stagnation</a:t>
          </a:r>
        </a:p>
      </xdr:txBody>
    </xdr:sp>
    <xdr:clientData/>
  </xdr:oneCellAnchor>
  <xdr:oneCellAnchor>
    <xdr:from>
      <xdr:col>3</xdr:col>
      <xdr:colOff>91440</xdr:colOff>
      <xdr:row>7</xdr:row>
      <xdr:rowOff>7620</xdr:rowOff>
    </xdr:from>
    <xdr:ext cx="7721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1645920" y="1127760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1645920" y="1127760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6</xdr:col>
      <xdr:colOff>213360</xdr:colOff>
      <xdr:row>7</xdr:row>
      <xdr:rowOff>0</xdr:rowOff>
    </xdr:from>
    <xdr:ext cx="65" cy="172227"/>
    <xdr:sp macro="" textlink="">
      <xdr:nvSpPr>
        <xdr:cNvPr id="4" name="Textfeld 3"/>
        <xdr:cNvSpPr txBox="1"/>
      </xdr:nvSpPr>
      <xdr:spPr>
        <a:xfrm>
          <a:off x="4549140" y="1120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</xdr:col>
      <xdr:colOff>0</xdr:colOff>
      <xdr:row>4</xdr:row>
      <xdr:rowOff>40046</xdr:rowOff>
    </xdr:from>
    <xdr:ext cx="65" cy="172227"/>
    <xdr:sp macro="" textlink="">
      <xdr:nvSpPr>
        <xdr:cNvPr id="5" name="Textfeld 4"/>
        <xdr:cNvSpPr txBox="1"/>
      </xdr:nvSpPr>
      <xdr:spPr>
        <a:xfrm>
          <a:off x="4549140" y="6039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</xdr:col>
      <xdr:colOff>31939</xdr:colOff>
      <xdr:row>4</xdr:row>
      <xdr:rowOff>20428</xdr:rowOff>
    </xdr:from>
    <xdr:ext cx="18982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37322" y="579768"/>
              <a:ext cx="18982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𝐸𝑊</m:t>
                  </m:r>
                </m:oMath>
              </a14:m>
              <a:r>
                <a:rPr lang="de-CH" sz="1100"/>
                <a:t> = + 188</a:t>
              </a:r>
              <a:r>
                <a:rPr lang="de-CH" sz="1100" baseline="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  <m:r>
                    <a:rPr lang="de-CH" sz="1100" b="0" i="0">
                      <a:latin typeface="Cambria Math" panose="02040503050406030204" pitchFamily="18" charset="0"/>
                    </a:rPr>
                    <m:t> 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𝑏</m:t>
                  </m:r>
                  <m:r>
                    <m:rPr>
                      <m:sty m:val="p"/>
                    </m:rPr>
                    <a:rPr lang="de-CH" sz="1100" b="0" i="0">
                      <a:latin typeface="Cambria Math" panose="02040503050406030204" pitchFamily="18" charset="0"/>
                    </a:rPr>
                    <m:t>is</m:t>
                  </m:r>
                  <m:r>
                    <a:rPr lang="de-CH" sz="1100" b="0" i="0">
                      <a:latin typeface="Cambria Math" panose="02040503050406030204" pitchFamily="18" charset="0"/>
                    </a:rPr>
                    <m:t> 2035) </m:t>
                  </m:r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37322" y="579768"/>
              <a:ext cx="18982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</a:t>
              </a:r>
              <a:r>
                <a:rPr lang="de-CH" sz="1100"/>
                <a:t> = + 188</a:t>
              </a:r>
              <a:r>
                <a:rPr lang="de-CH" sz="1100" baseline="0"/>
                <a:t> </a:t>
              </a:r>
              <a:r>
                <a:rPr lang="de-CH" sz="1100" b="0" i="0">
                  <a:latin typeface="Cambria Math" panose="02040503050406030204" pitchFamily="18" charset="0"/>
                </a:rPr>
                <a:t>𝐸𝑊∕𝑎  (𝑏is 2035)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33722</xdr:colOff>
      <xdr:row>5</xdr:row>
      <xdr:rowOff>145428</xdr:rowOff>
    </xdr:from>
    <xdr:ext cx="21962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1962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1962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607978</xdr:colOff>
      <xdr:row>7</xdr:row>
      <xdr:rowOff>7619</xdr:rowOff>
    </xdr:from>
    <xdr:ext cx="65575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3320698" y="1127759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3320698" y="1127759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𝐷𝑇𝑉〗_(𝑉𝑒𝑙𝑜,𝑖)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973153</xdr:colOff>
      <xdr:row>3</xdr:row>
      <xdr:rowOff>93286</xdr:rowOff>
    </xdr:from>
    <xdr:ext cx="1476494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078536" y="174350"/>
              <a:ext cx="1476494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188</m:t>
                        </m:r>
                      </m:num>
                      <m:den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5000</m:t>
                        </m:r>
                      </m:den>
                    </m:f>
                    <m:r>
                      <a:rPr lang="de-CH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CH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0.54</m:t>
                    </m:r>
                    <m:r>
                      <a:rPr lang="de-CH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078536" y="174350"/>
              <a:ext cx="1476494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 188/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5000=</a:t>
              </a:r>
              <a:r>
                <a:rPr lang="de-CH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0.54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7</xdr:col>
      <xdr:colOff>40533</xdr:colOff>
      <xdr:row>6</xdr:row>
      <xdr:rowOff>64851</xdr:rowOff>
    </xdr:from>
    <xdr:to>
      <xdr:col>14</xdr:col>
      <xdr:colOff>784971</xdr:colOff>
      <xdr:row>32</xdr:row>
      <xdr:rowOff>180879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6320" y="1013298"/>
          <a:ext cx="6889077" cy="4979858"/>
        </a:xfrm>
        <a:prstGeom prst="rect">
          <a:avLst/>
        </a:prstGeom>
      </xdr:spPr>
    </xdr:pic>
    <xdr:clientData/>
  </xdr:twoCellAnchor>
  <xdr:twoCellAnchor>
    <xdr:from>
      <xdr:col>5</xdr:col>
      <xdr:colOff>72957</xdr:colOff>
      <xdr:row>3</xdr:row>
      <xdr:rowOff>40532</xdr:rowOff>
    </xdr:from>
    <xdr:to>
      <xdr:col>5</xdr:col>
      <xdr:colOff>1734766</xdr:colOff>
      <xdr:row>4</xdr:row>
      <xdr:rowOff>178341</xdr:rowOff>
    </xdr:to>
    <xdr:sp macro="" textlink="">
      <xdr:nvSpPr>
        <xdr:cNvPr id="13" name="Textfeld 12"/>
        <xdr:cNvSpPr txBox="1"/>
      </xdr:nvSpPr>
      <xdr:spPr>
        <a:xfrm>
          <a:off x="2785677" y="124352"/>
          <a:ext cx="1661809" cy="6178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Jährliche Zunahme des Veloverkehr</a:t>
          </a:r>
          <a:r>
            <a:rPr lang="de-CH" sz="1100" baseline="0"/>
            <a:t> aufgrund Umsetzung der STEK</a:t>
          </a:r>
          <a:endParaRPr lang="de-CH" sz="1100"/>
        </a:p>
      </xdr:txBody>
    </xdr:sp>
    <xdr:clientData/>
  </xdr:twoCellAnchor>
  <xdr:oneCellAnchor>
    <xdr:from>
      <xdr:col>7</xdr:col>
      <xdr:colOff>154021</xdr:colOff>
      <xdr:row>3</xdr:row>
      <xdr:rowOff>137808</xdr:rowOff>
    </xdr:from>
    <xdr:ext cx="2118978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11897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1−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21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 </a:t>
              </a:r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11897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〖𝐷𝑇𝑉〗_(𝑆𝑉1−𝐵𝑗,𝑖)</a:t>
              </a:r>
              <a:r>
                <a:rPr lang="de-CH" sz="1100"/>
                <a:t> =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〖𝐷𝑇𝑉〗_(𝐵𝑗,𝑖)+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𝐷𝑇𝑉〗_𝑆𝑉21𝑖</a:t>
              </a:r>
              <a:r>
                <a:rPr lang="de-CH" sz="1100"/>
                <a:t>  </a:t>
              </a:r>
            </a:p>
          </xdr:txBody>
        </xdr:sp>
      </mc:Fallback>
    </mc:AlternateContent>
    <xdr:clientData/>
  </xdr:oneCellAnchor>
  <xdr:oneCellAnchor>
    <xdr:from>
      <xdr:col>7</xdr:col>
      <xdr:colOff>0</xdr:colOff>
      <xdr:row>4</xdr:row>
      <xdr:rowOff>40046</xdr:rowOff>
    </xdr:from>
    <xdr:ext cx="65" cy="172227"/>
    <xdr:sp macro="" textlink="">
      <xdr:nvSpPr>
        <xdr:cNvPr id="15" name="Textfeld 14"/>
        <xdr:cNvSpPr txBox="1"/>
      </xdr:nvSpPr>
      <xdr:spPr>
        <a:xfrm>
          <a:off x="4549140" y="6039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10</xdr:col>
      <xdr:colOff>48638</xdr:colOff>
      <xdr:row>3</xdr:row>
      <xdr:rowOff>24319</xdr:rowOff>
    </xdr:from>
    <xdr:to>
      <xdr:col>13</xdr:col>
      <xdr:colOff>753893</xdr:colOff>
      <xdr:row>5</xdr:row>
      <xdr:rowOff>170234</xdr:rowOff>
    </xdr:to>
    <xdr:sp macro="" textlink="">
      <xdr:nvSpPr>
        <xdr:cNvPr id="16" name="Textfeld 15"/>
        <xdr:cNvSpPr txBox="1"/>
      </xdr:nvSpPr>
      <xdr:spPr>
        <a:xfrm>
          <a:off x="7571361" y="105383"/>
          <a:ext cx="3088532" cy="8187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STEK*:</a:t>
          </a:r>
          <a:r>
            <a:rPr lang="de-CH" sz="1100" baseline="0"/>
            <a:t> </a:t>
          </a:r>
          <a:r>
            <a:rPr lang="de-CH" sz="1100"/>
            <a:t>Zentrumsentwicklung (Velofreundlich),</a:t>
          </a:r>
          <a:r>
            <a:rPr lang="de-CH" sz="1100" baseline="0"/>
            <a:t> Veloparking Bhf. Ausbau ÖV Angebot, Ausbau Sportanlage, Ausbau Spital,  Erschliessung Quartiere Nord.</a:t>
          </a:r>
          <a:endParaRPr lang="de-CH" sz="1100"/>
        </a:p>
      </xdr:txBody>
    </xdr:sp>
    <xdr:clientData/>
  </xdr:twoCellAnchor>
  <xdr:oneCellAnchor>
    <xdr:from>
      <xdr:col>5</xdr:col>
      <xdr:colOff>121595</xdr:colOff>
      <xdr:row>5</xdr:row>
      <xdr:rowOff>72957</xdr:rowOff>
    </xdr:from>
    <xdr:ext cx="1467581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feld 16"/>
            <xdr:cNvSpPr txBox="1"/>
          </xdr:nvSpPr>
          <xdr:spPr>
            <a:xfrm>
              <a:off x="2837233" y="826851"/>
              <a:ext cx="146758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𝑉𝑒𝑙𝑜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+ 7 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𝑉𝑒𝑙𝑜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/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𝑎</m:t>
                  </m:r>
                </m:oMath>
              </a14:m>
              <a:r>
                <a:rPr lang="de-CH" sz="1100"/>
                <a:t> </a:t>
              </a:r>
            </a:p>
          </xdr:txBody>
        </xdr:sp>
      </mc:Choice>
      <mc:Fallback>
        <xdr:sp macro="" textlink="">
          <xdr:nvSpPr>
            <xdr:cNvPr id="17" name="Textfeld 16"/>
            <xdr:cNvSpPr txBox="1"/>
          </xdr:nvSpPr>
          <xdr:spPr>
            <a:xfrm>
              <a:off x="2837233" y="826851"/>
              <a:ext cx="146758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〖𝐷𝑇𝑉〗_(𝑉𝑒𝑙𝑜,𝑖)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+ 7 𝑉𝑒𝑙𝑜/𝑎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5188</xdr:colOff>
      <xdr:row>3</xdr:row>
      <xdr:rowOff>31454</xdr:rowOff>
    </xdr:from>
    <xdr:ext cx="1402080" cy="468077"/>
    <xdr:sp macro="" textlink="">
      <xdr:nvSpPr>
        <xdr:cNvPr id="2" name="Textfeld 1"/>
        <xdr:cNvSpPr txBox="1"/>
      </xdr:nvSpPr>
      <xdr:spPr>
        <a:xfrm>
          <a:off x="110571" y="112518"/>
          <a:ext cx="140208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</a:t>
          </a:r>
          <a:r>
            <a:rPr lang="de-CH" sz="1100" b="1" u="sng"/>
            <a:t>SV2</a:t>
          </a:r>
          <a:r>
            <a:rPr lang="de-CH" sz="1100"/>
            <a:t>:</a:t>
          </a:r>
        </a:p>
        <a:p>
          <a:r>
            <a:rPr lang="de-CH" sz="1200" b="1" u="sng"/>
            <a:t>STEK</a:t>
          </a:r>
          <a:r>
            <a:rPr lang="de-CH" sz="1200" b="1" u="sng" baseline="0"/>
            <a:t> min.</a:t>
          </a:r>
          <a:endParaRPr lang="de-CH" sz="1200" b="1" u="sng"/>
        </a:p>
      </xdr:txBody>
    </xdr:sp>
    <xdr:clientData/>
  </xdr:oneCellAnchor>
  <xdr:oneCellAnchor>
    <xdr:from>
      <xdr:col>3</xdr:col>
      <xdr:colOff>91440</xdr:colOff>
      <xdr:row>7</xdr:row>
      <xdr:rowOff>7620</xdr:rowOff>
    </xdr:from>
    <xdr:ext cx="7721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1647866" y="1134407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1647866" y="1134407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6</xdr:col>
      <xdr:colOff>213360</xdr:colOff>
      <xdr:row>7</xdr:row>
      <xdr:rowOff>0</xdr:rowOff>
    </xdr:from>
    <xdr:ext cx="65" cy="172227"/>
    <xdr:sp macro="" textlink="">
      <xdr:nvSpPr>
        <xdr:cNvPr id="4" name="Textfeld 3"/>
        <xdr:cNvSpPr txBox="1"/>
      </xdr:nvSpPr>
      <xdr:spPr>
        <a:xfrm>
          <a:off x="4549140" y="1120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</xdr:col>
      <xdr:colOff>0</xdr:colOff>
      <xdr:row>4</xdr:row>
      <xdr:rowOff>40046</xdr:rowOff>
    </xdr:from>
    <xdr:ext cx="65" cy="172227"/>
    <xdr:sp macro="" textlink="">
      <xdr:nvSpPr>
        <xdr:cNvPr id="5" name="Textfeld 4"/>
        <xdr:cNvSpPr txBox="1"/>
      </xdr:nvSpPr>
      <xdr:spPr>
        <a:xfrm>
          <a:off x="4549140" y="6039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</xdr:col>
      <xdr:colOff>31939</xdr:colOff>
      <xdr:row>4</xdr:row>
      <xdr:rowOff>20428</xdr:rowOff>
    </xdr:from>
    <xdr:ext cx="19037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37322" y="579768"/>
              <a:ext cx="1903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𝐸𝑊</m:t>
                  </m:r>
                </m:oMath>
              </a14:m>
              <a:r>
                <a:rPr lang="de-CH" sz="1100"/>
                <a:t> = + 438</a:t>
              </a:r>
              <a:r>
                <a:rPr lang="de-CH" sz="1100" baseline="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  <m:r>
                    <a:rPr lang="de-CH" sz="1100" b="0" i="0">
                      <a:latin typeface="Cambria Math" panose="02040503050406030204" pitchFamily="18" charset="0"/>
                    </a:rPr>
                    <m:t> 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𝑏</m:t>
                  </m:r>
                  <m:r>
                    <m:rPr>
                      <m:sty m:val="p"/>
                    </m:rPr>
                    <a:rPr lang="de-CH" sz="1100" b="0" i="0">
                      <a:latin typeface="Cambria Math" panose="02040503050406030204" pitchFamily="18" charset="0"/>
                    </a:rPr>
                    <m:t>is</m:t>
                  </m:r>
                  <m:r>
                    <a:rPr lang="de-CH" sz="1100" b="0" i="0">
                      <a:latin typeface="Cambria Math" panose="02040503050406030204" pitchFamily="18" charset="0"/>
                    </a:rPr>
                    <m:t> 2035) </m:t>
                  </m:r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37322" y="579768"/>
              <a:ext cx="1903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</a:t>
              </a:r>
              <a:r>
                <a:rPr lang="de-CH" sz="1100"/>
                <a:t> = + 438</a:t>
              </a:r>
              <a:r>
                <a:rPr lang="de-CH" sz="1100" baseline="0"/>
                <a:t> </a:t>
              </a:r>
              <a:r>
                <a:rPr lang="de-CH" sz="1100" b="0" i="0">
                  <a:latin typeface="Cambria Math" panose="02040503050406030204" pitchFamily="18" charset="0"/>
                </a:rPr>
                <a:t>𝐸𝑊∕𝑎  (𝑏is 2035)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33722</xdr:colOff>
      <xdr:row>5</xdr:row>
      <xdr:rowOff>145428</xdr:rowOff>
    </xdr:from>
    <xdr:ext cx="23813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381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=57.5 %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381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ℙ=57.5 %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607978</xdr:colOff>
      <xdr:row>7</xdr:row>
      <xdr:rowOff>7619</xdr:rowOff>
    </xdr:from>
    <xdr:ext cx="65575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3323616" y="1134406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3323616" y="1134406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𝐷𝑇𝑉〗_(𝑉𝑒𝑙𝑜,𝑖)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114300</xdr:colOff>
      <xdr:row>5</xdr:row>
      <xdr:rowOff>63230</xdr:rowOff>
    </xdr:from>
    <xdr:ext cx="1545680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feld 9"/>
            <xdr:cNvSpPr txBox="1"/>
          </xdr:nvSpPr>
          <xdr:spPr>
            <a:xfrm>
              <a:off x="2829938" y="817124"/>
              <a:ext cx="154568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𝑉𝑒𝑙𝑜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+ 16 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𝑉𝑒𝑙𝑜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/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𝑎</m:t>
                  </m:r>
                </m:oMath>
              </a14:m>
              <a:r>
                <a:rPr lang="de-CH" sz="1100"/>
                <a:t> </a:t>
              </a:r>
            </a:p>
          </xdr:txBody>
        </xdr:sp>
      </mc:Choice>
      <mc:Fallback>
        <xdr:sp macro="" textlink="">
          <xdr:nvSpPr>
            <xdr:cNvPr id="10" name="Textfeld 9"/>
            <xdr:cNvSpPr txBox="1"/>
          </xdr:nvSpPr>
          <xdr:spPr>
            <a:xfrm>
              <a:off x="2829938" y="817124"/>
              <a:ext cx="154568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〖𝐷𝑇𝑉〗_(𝑉𝑒𝑙𝑜,𝑖)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+ 16 𝑉𝑒𝑙𝑜/𝑎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7</xdr:col>
      <xdr:colOff>32426</xdr:colOff>
      <xdr:row>6</xdr:row>
      <xdr:rowOff>16213</xdr:rowOff>
    </xdr:from>
    <xdr:to>
      <xdr:col>14</xdr:col>
      <xdr:colOff>776864</xdr:colOff>
      <xdr:row>32</xdr:row>
      <xdr:rowOff>132241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213" y="964660"/>
          <a:ext cx="6889077" cy="4979858"/>
        </a:xfrm>
        <a:prstGeom prst="rect">
          <a:avLst/>
        </a:prstGeom>
      </xdr:spPr>
    </xdr:pic>
    <xdr:clientData/>
  </xdr:twoCellAnchor>
  <xdr:twoCellAnchor>
    <xdr:from>
      <xdr:col>5</xdr:col>
      <xdr:colOff>72957</xdr:colOff>
      <xdr:row>3</xdr:row>
      <xdr:rowOff>40532</xdr:rowOff>
    </xdr:from>
    <xdr:to>
      <xdr:col>5</xdr:col>
      <xdr:colOff>1734766</xdr:colOff>
      <xdr:row>4</xdr:row>
      <xdr:rowOff>178341</xdr:rowOff>
    </xdr:to>
    <xdr:sp macro="" textlink="">
      <xdr:nvSpPr>
        <xdr:cNvPr id="13" name="Textfeld 12"/>
        <xdr:cNvSpPr txBox="1"/>
      </xdr:nvSpPr>
      <xdr:spPr>
        <a:xfrm>
          <a:off x="2785677" y="124352"/>
          <a:ext cx="1661809" cy="6178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Jährliche Zunahme des Veloverkehr</a:t>
          </a:r>
          <a:r>
            <a:rPr lang="de-CH" sz="1100" baseline="0"/>
            <a:t> aufgrund Umsetzung der STEK</a:t>
          </a:r>
          <a:endParaRPr lang="de-CH" sz="1100"/>
        </a:p>
      </xdr:txBody>
    </xdr:sp>
    <xdr:clientData/>
  </xdr:twoCellAnchor>
  <xdr:oneCellAnchor>
    <xdr:from>
      <xdr:col>7</xdr:col>
      <xdr:colOff>154021</xdr:colOff>
      <xdr:row>3</xdr:row>
      <xdr:rowOff>137808</xdr:rowOff>
    </xdr:from>
    <xdr:ext cx="208050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0805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2−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 </a:t>
              </a:r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0805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〖𝐷𝑇𝑉〗_(𝑆𝑉2−𝐵𝑗,𝑖)</a:t>
              </a:r>
              <a:r>
                <a:rPr lang="de-CH" sz="1100"/>
                <a:t> =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〖𝐷𝑇𝑉〗_(𝐵𝑗,𝑖)+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𝐷𝑇𝑉〗_(𝑆𝑉2,𝑖)</a:t>
              </a:r>
              <a:r>
                <a:rPr lang="de-CH" sz="1100"/>
                <a:t>  </a:t>
              </a:r>
            </a:p>
          </xdr:txBody>
        </xdr:sp>
      </mc:Fallback>
    </mc:AlternateContent>
    <xdr:clientData/>
  </xdr:oneCellAnchor>
  <xdr:twoCellAnchor>
    <xdr:from>
      <xdr:col>10</xdr:col>
      <xdr:colOff>48639</xdr:colOff>
      <xdr:row>3</xdr:row>
      <xdr:rowOff>40532</xdr:rowOff>
    </xdr:from>
    <xdr:to>
      <xdr:col>13</xdr:col>
      <xdr:colOff>753894</xdr:colOff>
      <xdr:row>6</xdr:row>
      <xdr:rowOff>8107</xdr:rowOff>
    </xdr:to>
    <xdr:sp macro="" textlink="">
      <xdr:nvSpPr>
        <xdr:cNvPr id="15" name="Textfeld 14"/>
        <xdr:cNvSpPr txBox="1"/>
      </xdr:nvSpPr>
      <xdr:spPr>
        <a:xfrm>
          <a:off x="7571362" y="121596"/>
          <a:ext cx="3088532" cy="8187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STEK*:</a:t>
          </a:r>
          <a:r>
            <a:rPr lang="de-CH" sz="1100" baseline="0"/>
            <a:t> </a:t>
          </a:r>
          <a:r>
            <a:rPr lang="de-CH" sz="1100"/>
            <a:t>Zentrumsentwicklung (Velofreundlich),</a:t>
          </a:r>
          <a:r>
            <a:rPr lang="de-CH" sz="1100" baseline="0"/>
            <a:t> Veloparking Bhf. Ausbau ÖV Angebot, Ausbau Sportanlage, Ausbau Spital,  Erschliessung Quartiere Nord.</a:t>
          </a:r>
          <a:endParaRPr lang="de-CH" sz="1100"/>
        </a:p>
      </xdr:txBody>
    </xdr:sp>
    <xdr:clientData/>
  </xdr:twoCellAnchor>
  <xdr:oneCellAnchor>
    <xdr:from>
      <xdr:col>7</xdr:col>
      <xdr:colOff>0</xdr:colOff>
      <xdr:row>4</xdr:row>
      <xdr:rowOff>40046</xdr:rowOff>
    </xdr:from>
    <xdr:ext cx="65" cy="172227"/>
    <xdr:sp macro="" textlink="">
      <xdr:nvSpPr>
        <xdr:cNvPr id="16" name="Textfeld 15"/>
        <xdr:cNvSpPr txBox="1"/>
      </xdr:nvSpPr>
      <xdr:spPr>
        <a:xfrm>
          <a:off x="4549140" y="6039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</xdr:col>
      <xdr:colOff>1078149</xdr:colOff>
      <xdr:row>3</xdr:row>
      <xdr:rowOff>48638</xdr:rowOff>
    </xdr:from>
    <xdr:ext cx="1476494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feld 16"/>
            <xdr:cNvSpPr txBox="1"/>
          </xdr:nvSpPr>
          <xdr:spPr>
            <a:xfrm>
              <a:off x="1183532" y="129702"/>
              <a:ext cx="1476494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438</m:t>
                        </m:r>
                      </m:num>
                      <m:den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5000</m:t>
                        </m:r>
                      </m:den>
                    </m:f>
                    <m:r>
                      <a:rPr lang="de-CH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CH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1.25</m:t>
                    </m:r>
                    <m:r>
                      <a:rPr lang="de-CH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7" name="Textfeld 16"/>
            <xdr:cNvSpPr txBox="1"/>
          </xdr:nvSpPr>
          <xdr:spPr>
            <a:xfrm>
              <a:off x="1183532" y="129702"/>
              <a:ext cx="1476494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 438/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5000=</a:t>
              </a:r>
              <a:r>
                <a:rPr lang="de-CH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1.25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5188</xdr:colOff>
      <xdr:row>3</xdr:row>
      <xdr:rowOff>31454</xdr:rowOff>
    </xdr:from>
    <xdr:ext cx="1402080" cy="468077"/>
    <xdr:sp macro="" textlink="">
      <xdr:nvSpPr>
        <xdr:cNvPr id="2" name="Textfeld 1"/>
        <xdr:cNvSpPr txBox="1"/>
      </xdr:nvSpPr>
      <xdr:spPr>
        <a:xfrm>
          <a:off x="111868" y="115274"/>
          <a:ext cx="140208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</a:t>
          </a:r>
          <a:r>
            <a:rPr lang="de-CH" sz="1100" b="1" u="sng"/>
            <a:t>SV3</a:t>
          </a:r>
          <a:r>
            <a:rPr lang="de-CH" sz="1100"/>
            <a:t>:</a:t>
          </a:r>
        </a:p>
        <a:p>
          <a:r>
            <a:rPr lang="de-CH" sz="1200" b="1" u="sng"/>
            <a:t>STEK</a:t>
          </a:r>
          <a:r>
            <a:rPr lang="de-CH" sz="1200" b="1" u="sng" baseline="0"/>
            <a:t> max.</a:t>
          </a:r>
          <a:endParaRPr lang="de-CH" sz="1200" b="1" u="sng"/>
        </a:p>
      </xdr:txBody>
    </xdr:sp>
    <xdr:clientData/>
  </xdr:oneCellAnchor>
  <xdr:oneCellAnchor>
    <xdr:from>
      <xdr:col>3</xdr:col>
      <xdr:colOff>91440</xdr:colOff>
      <xdr:row>7</xdr:row>
      <xdr:rowOff>7620</xdr:rowOff>
    </xdr:from>
    <xdr:ext cx="7721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1645920" y="1127760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1645920" y="1127760"/>
              <a:ext cx="7721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6</xdr:col>
      <xdr:colOff>213360</xdr:colOff>
      <xdr:row>7</xdr:row>
      <xdr:rowOff>0</xdr:rowOff>
    </xdr:from>
    <xdr:ext cx="65" cy="172227"/>
    <xdr:sp macro="" textlink="">
      <xdr:nvSpPr>
        <xdr:cNvPr id="4" name="Textfeld 3"/>
        <xdr:cNvSpPr txBox="1"/>
      </xdr:nvSpPr>
      <xdr:spPr>
        <a:xfrm>
          <a:off x="4549140" y="1120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7</xdr:col>
      <xdr:colOff>0</xdr:colOff>
      <xdr:row>4</xdr:row>
      <xdr:rowOff>40046</xdr:rowOff>
    </xdr:from>
    <xdr:ext cx="65" cy="172227"/>
    <xdr:sp macro="" textlink="">
      <xdr:nvSpPr>
        <xdr:cNvPr id="5" name="Textfeld 4"/>
        <xdr:cNvSpPr txBox="1"/>
      </xdr:nvSpPr>
      <xdr:spPr>
        <a:xfrm>
          <a:off x="4549140" y="6039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2</xdr:col>
      <xdr:colOff>31939</xdr:colOff>
      <xdr:row>4</xdr:row>
      <xdr:rowOff>52853</xdr:rowOff>
    </xdr:from>
    <xdr:ext cx="190379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feld 5"/>
            <xdr:cNvSpPr txBox="1"/>
          </xdr:nvSpPr>
          <xdr:spPr>
            <a:xfrm>
              <a:off x="137322" y="612193"/>
              <a:ext cx="1903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𝐸𝑊</m:t>
                  </m:r>
                </m:oMath>
              </a14:m>
              <a:r>
                <a:rPr lang="de-CH" sz="1100"/>
                <a:t> = + 700</a:t>
              </a:r>
              <a:r>
                <a:rPr lang="de-CH" sz="1100" baseline="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𝑎</m:t>
                      </m:r>
                    </m:den>
                  </m:f>
                  <m:r>
                    <a:rPr lang="de-CH" sz="1100" b="0" i="0">
                      <a:latin typeface="Cambria Math" panose="02040503050406030204" pitchFamily="18" charset="0"/>
                    </a:rPr>
                    <m:t> 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de-CH" sz="1100" b="0" i="1">
                      <a:latin typeface="Cambria Math" panose="02040503050406030204" pitchFamily="18" charset="0"/>
                    </a:rPr>
                    <m:t>𝑏</m:t>
                  </m:r>
                  <m:r>
                    <m:rPr>
                      <m:sty m:val="p"/>
                    </m:rPr>
                    <a:rPr lang="de-CH" sz="1100" b="0" i="0">
                      <a:latin typeface="Cambria Math" panose="02040503050406030204" pitchFamily="18" charset="0"/>
                    </a:rPr>
                    <m:t>is</m:t>
                  </m:r>
                  <m:r>
                    <a:rPr lang="de-CH" sz="1100" b="0" i="0">
                      <a:latin typeface="Cambria Math" panose="02040503050406030204" pitchFamily="18" charset="0"/>
                    </a:rPr>
                    <m:t> 2035) </m:t>
                  </m:r>
                </m:oMath>
              </a14:m>
              <a:endParaRPr lang="de-CH" sz="1100"/>
            </a:p>
          </xdr:txBody>
        </xdr:sp>
      </mc:Choice>
      <mc:Fallback>
        <xdr:sp macro="" textlink="">
          <xdr:nvSpPr>
            <xdr:cNvPr id="6" name="Textfeld 5"/>
            <xdr:cNvSpPr txBox="1"/>
          </xdr:nvSpPr>
          <xdr:spPr>
            <a:xfrm>
              <a:off x="137322" y="612193"/>
              <a:ext cx="1903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</a:t>
              </a:r>
              <a:r>
                <a:rPr lang="de-CH" sz="1100"/>
                <a:t> = + 700</a:t>
              </a:r>
              <a:r>
                <a:rPr lang="de-CH" sz="1100" baseline="0"/>
                <a:t> </a:t>
              </a:r>
              <a:r>
                <a:rPr lang="de-CH" sz="1100" b="0" i="0">
                  <a:latin typeface="Cambria Math" panose="02040503050406030204" pitchFamily="18" charset="0"/>
                </a:rPr>
                <a:t>𝐸𝑊∕𝑎  (𝑏is 2035) 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33722</xdr:colOff>
      <xdr:row>5</xdr:row>
      <xdr:rowOff>145428</xdr:rowOff>
    </xdr:from>
    <xdr:ext cx="23813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381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=37.5 %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39105" y="891215"/>
              <a:ext cx="2381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ℙ=37.5 %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607978</xdr:colOff>
      <xdr:row>7</xdr:row>
      <xdr:rowOff>7619</xdr:rowOff>
    </xdr:from>
    <xdr:ext cx="65575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3320698" y="1127759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3320698" y="1127759"/>
              <a:ext cx="65575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𝐷𝑇𝑉〗_(𝑉𝑒𝑙𝑜,𝑖)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678180" y="11277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7</xdr:col>
      <xdr:colOff>40532</xdr:colOff>
      <xdr:row>6</xdr:row>
      <xdr:rowOff>24319</xdr:rowOff>
    </xdr:from>
    <xdr:to>
      <xdr:col>14</xdr:col>
      <xdr:colOff>784970</xdr:colOff>
      <xdr:row>32</xdr:row>
      <xdr:rowOff>140347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6319" y="972766"/>
          <a:ext cx="6889077" cy="4979858"/>
        </a:xfrm>
        <a:prstGeom prst="rect">
          <a:avLst/>
        </a:prstGeom>
      </xdr:spPr>
    </xdr:pic>
    <xdr:clientData/>
  </xdr:twoCellAnchor>
  <xdr:twoCellAnchor>
    <xdr:from>
      <xdr:col>5</xdr:col>
      <xdr:colOff>72957</xdr:colOff>
      <xdr:row>3</xdr:row>
      <xdr:rowOff>40532</xdr:rowOff>
    </xdr:from>
    <xdr:to>
      <xdr:col>5</xdr:col>
      <xdr:colOff>1734766</xdr:colOff>
      <xdr:row>4</xdr:row>
      <xdr:rowOff>178341</xdr:rowOff>
    </xdr:to>
    <xdr:sp macro="" textlink="">
      <xdr:nvSpPr>
        <xdr:cNvPr id="13" name="Textfeld 12"/>
        <xdr:cNvSpPr txBox="1"/>
      </xdr:nvSpPr>
      <xdr:spPr>
        <a:xfrm>
          <a:off x="2785677" y="124352"/>
          <a:ext cx="1661809" cy="6178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Jährliche Zunahme des Veloverkehr</a:t>
          </a:r>
          <a:r>
            <a:rPr lang="de-CH" sz="1100" baseline="0"/>
            <a:t> aufgrund Umsetzung der STEK*</a:t>
          </a:r>
          <a:endParaRPr lang="de-CH" sz="1100"/>
        </a:p>
      </xdr:txBody>
    </xdr:sp>
    <xdr:clientData/>
  </xdr:twoCellAnchor>
  <xdr:oneCellAnchor>
    <xdr:from>
      <xdr:col>7</xdr:col>
      <xdr:colOff>154021</xdr:colOff>
      <xdr:row>3</xdr:row>
      <xdr:rowOff>137808</xdr:rowOff>
    </xdr:from>
    <xdr:ext cx="208050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0805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3−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𝐵𝑗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𝑆𝑉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 </a:t>
              </a:r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4709808" y="218872"/>
              <a:ext cx="20805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〖𝐷𝑇𝑉〗_(𝑆𝑉3−𝐵𝑗,𝑖)</a:t>
              </a:r>
              <a:r>
                <a:rPr lang="de-CH" sz="1100"/>
                <a:t> =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〖𝐷𝑇𝑉〗_(𝐵𝑗,𝑖)+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𝐷𝑇𝑉〗_(𝑆𝑉3,𝑖)</a:t>
              </a:r>
              <a:r>
                <a:rPr lang="de-CH" sz="1100"/>
                <a:t>  </a:t>
              </a:r>
            </a:p>
          </xdr:txBody>
        </xdr:sp>
      </mc:Fallback>
    </mc:AlternateContent>
    <xdr:clientData/>
  </xdr:oneCellAnchor>
  <xdr:twoCellAnchor>
    <xdr:from>
      <xdr:col>10</xdr:col>
      <xdr:colOff>64851</xdr:colOff>
      <xdr:row>3</xdr:row>
      <xdr:rowOff>16213</xdr:rowOff>
    </xdr:from>
    <xdr:to>
      <xdr:col>13</xdr:col>
      <xdr:colOff>770106</xdr:colOff>
      <xdr:row>5</xdr:row>
      <xdr:rowOff>162128</xdr:rowOff>
    </xdr:to>
    <xdr:sp macro="" textlink="">
      <xdr:nvSpPr>
        <xdr:cNvPr id="15" name="Textfeld 14"/>
        <xdr:cNvSpPr txBox="1"/>
      </xdr:nvSpPr>
      <xdr:spPr>
        <a:xfrm>
          <a:off x="7587574" y="97277"/>
          <a:ext cx="3088532" cy="810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STEK*:</a:t>
          </a:r>
          <a:r>
            <a:rPr lang="de-CH" sz="1100" baseline="0"/>
            <a:t> </a:t>
          </a:r>
          <a:r>
            <a:rPr lang="de-CH" sz="1100"/>
            <a:t>Zentrumsentwicklung (Velofreundlich),</a:t>
          </a:r>
          <a:r>
            <a:rPr lang="de-CH" sz="1100" baseline="0"/>
            <a:t> Veloparking Bhf. Ausbau ÖV Angebot, Ausbau Sportanlage, Ausbau Spital,  Erschliessung Quartiere Nord.</a:t>
          </a:r>
          <a:endParaRPr lang="de-CH" sz="1100"/>
        </a:p>
      </xdr:txBody>
    </xdr:sp>
    <xdr:clientData/>
  </xdr:twoCellAnchor>
  <xdr:oneCellAnchor>
    <xdr:from>
      <xdr:col>5</xdr:col>
      <xdr:colOff>113490</xdr:colOff>
      <xdr:row>5</xdr:row>
      <xdr:rowOff>81064</xdr:rowOff>
    </xdr:from>
    <xdr:ext cx="1545680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feld 15"/>
            <xdr:cNvSpPr txBox="1"/>
          </xdr:nvSpPr>
          <xdr:spPr>
            <a:xfrm>
              <a:off x="2829128" y="834958"/>
              <a:ext cx="154568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CH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∆</m:t>
                  </m:r>
                  <m:sSub>
                    <m:sSub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𝑉𝑒𝑙𝑜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+ 25 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𝑉𝑒𝑙𝑜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/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𝑎</m:t>
                  </m:r>
                </m:oMath>
              </a14:m>
              <a:r>
                <a:rPr lang="de-CH" sz="1100"/>
                <a:t> </a:t>
              </a:r>
            </a:p>
          </xdr:txBody>
        </xdr:sp>
      </mc:Choice>
      <mc:Fallback>
        <xdr:sp macro="" textlink="">
          <xdr:nvSpPr>
            <xdr:cNvPr id="16" name="Textfeld 15"/>
            <xdr:cNvSpPr txBox="1"/>
          </xdr:nvSpPr>
          <xdr:spPr>
            <a:xfrm>
              <a:off x="2829128" y="834958"/>
              <a:ext cx="154568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〖𝐷𝑇𝑉〗_(𝑉𝑒𝑙𝑜,𝑖)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+ 25 𝑉𝑒𝑙𝑜/𝑎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956552</xdr:colOff>
      <xdr:row>3</xdr:row>
      <xdr:rowOff>81064</xdr:rowOff>
    </xdr:from>
    <xdr:ext cx="1322413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feld 16"/>
            <xdr:cNvSpPr txBox="1"/>
          </xdr:nvSpPr>
          <xdr:spPr>
            <a:xfrm>
              <a:off x="1061935" y="162128"/>
              <a:ext cx="1322413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𝑊𝑅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CH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700</m:t>
                        </m:r>
                      </m:num>
                      <m:den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5000</m:t>
                        </m:r>
                      </m:den>
                    </m:f>
                    <m:r>
                      <a:rPr lang="de-CH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CH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2 </m:t>
                    </m:r>
                    <m:r>
                      <a:rPr lang="de-CH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%</m:t>
                    </m:r>
                  </m:oMath>
                </m:oMathPara>
              </a14:m>
              <a:endParaRPr lang="de-CH" sz="1100"/>
            </a:p>
          </xdr:txBody>
        </xdr:sp>
      </mc:Choice>
      <mc:Fallback>
        <xdr:sp macro="" textlink="">
          <xdr:nvSpPr>
            <xdr:cNvPr id="17" name="Textfeld 16"/>
            <xdr:cNvSpPr txBox="1"/>
          </xdr:nvSpPr>
          <xdr:spPr>
            <a:xfrm>
              <a:off x="1061935" y="162128"/>
              <a:ext cx="1322413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𝑊𝑅〗_𝑖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 700/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5000=</a:t>
              </a:r>
              <a:r>
                <a:rPr lang="de-CH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15240</xdr:rowOff>
    </xdr:from>
    <xdr:to>
      <xdr:col>12</xdr:col>
      <xdr:colOff>207264</xdr:colOff>
      <xdr:row>17</xdr:row>
      <xdr:rowOff>15240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topLeftCell="B1" zoomScale="94" zoomScaleNormal="94" workbookViewId="0">
      <selection activeCell="F4" sqref="F4:F7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5" max="5" width="0.6640625" customWidth="1"/>
    <col min="6" max="6" width="26" customWidth="1"/>
    <col min="7" max="7" width="0.77734375" customWidth="1"/>
    <col min="8" max="8" width="15" customWidth="1"/>
    <col min="9" max="9" width="16.6640625" customWidth="1"/>
    <col min="10" max="10" width="11.5546875" customWidth="1"/>
  </cols>
  <sheetData>
    <row r="1" spans="2:17" ht="6.6" customHeight="1" thickBot="1" x14ac:dyDescent="0.35">
      <c r="C1" s="19"/>
    </row>
    <row r="2" spans="2:17" ht="15" hidden="1" thickBot="1" x14ac:dyDescent="0.35"/>
    <row r="3" spans="2:17" ht="15" hidden="1" thickBot="1" x14ac:dyDescent="0.35"/>
    <row r="4" spans="2:17" ht="37.799999999999997" customHeight="1" thickBot="1" x14ac:dyDescent="0.35">
      <c r="B4" s="14"/>
      <c r="C4" s="22"/>
      <c r="D4" s="23"/>
      <c r="E4" s="9"/>
      <c r="F4" s="28"/>
      <c r="G4" s="10"/>
      <c r="H4" s="31"/>
      <c r="I4" s="32"/>
      <c r="J4" s="14"/>
      <c r="K4" s="35"/>
      <c r="L4" s="35"/>
      <c r="M4" s="35"/>
      <c r="N4" s="35"/>
    </row>
    <row r="5" spans="2:17" ht="15" thickBot="1" x14ac:dyDescent="0.35">
      <c r="B5" s="13"/>
      <c r="C5" s="24"/>
      <c r="D5" s="25"/>
      <c r="E5" s="9"/>
      <c r="F5" s="29"/>
      <c r="G5" s="10"/>
      <c r="H5" s="14"/>
      <c r="K5" s="35"/>
      <c r="L5" s="35"/>
      <c r="M5" s="35"/>
      <c r="N5" s="35"/>
    </row>
    <row r="6" spans="2:17" ht="15" thickBot="1" x14ac:dyDescent="0.35">
      <c r="B6" s="14"/>
      <c r="C6" s="24"/>
      <c r="D6" s="25"/>
      <c r="E6" s="9"/>
      <c r="F6" s="29"/>
      <c r="G6" s="10"/>
      <c r="H6" s="31" t="s">
        <v>3</v>
      </c>
      <c r="I6" s="32"/>
      <c r="K6" s="35"/>
      <c r="L6" s="35"/>
      <c r="M6" s="35"/>
      <c r="N6" s="35"/>
    </row>
    <row r="7" spans="2:17" ht="15" thickBot="1" x14ac:dyDescent="0.35">
      <c r="B7" s="13"/>
      <c r="C7" s="26"/>
      <c r="D7" s="27"/>
      <c r="E7" s="9"/>
      <c r="F7" s="30"/>
      <c r="G7" s="10"/>
      <c r="H7" s="14"/>
    </row>
    <row r="8" spans="2:17" ht="15" thickBot="1" x14ac:dyDescent="0.35">
      <c r="B8" s="18"/>
      <c r="C8" s="16"/>
      <c r="D8" s="17"/>
      <c r="E8" s="7"/>
      <c r="F8" s="8"/>
      <c r="G8" s="10"/>
    </row>
    <row r="9" spans="2:17" x14ac:dyDescent="0.3">
      <c r="C9" s="4">
        <v>2015</v>
      </c>
      <c r="D9" s="5">
        <v>35000</v>
      </c>
      <c r="E9" s="6"/>
      <c r="F9" s="36">
        <f>7</f>
        <v>7</v>
      </c>
      <c r="G9" s="10"/>
    </row>
    <row r="10" spans="2:17" x14ac:dyDescent="0.3">
      <c r="C10" s="1">
        <f>C9+1</f>
        <v>2016</v>
      </c>
      <c r="D10" s="2">
        <f>D9+188</f>
        <v>35188</v>
      </c>
      <c r="E10" s="3"/>
      <c r="F10" s="36">
        <f>7</f>
        <v>7</v>
      </c>
      <c r="G10" s="10"/>
      <c r="H10" s="11"/>
      <c r="P10" s="15"/>
    </row>
    <row r="11" spans="2:17" x14ac:dyDescent="0.3">
      <c r="C11" s="1">
        <f t="shared" ref="C11:C27" si="0">C10+1</f>
        <v>2017</v>
      </c>
      <c r="D11" s="2">
        <f t="shared" ref="D11:D54" si="1">D10+188</f>
        <v>35376</v>
      </c>
      <c r="E11" s="3"/>
      <c r="F11" s="36">
        <f>7</f>
        <v>7</v>
      </c>
      <c r="G11" s="10"/>
      <c r="H11" s="11"/>
      <c r="Q11" s="15"/>
    </row>
    <row r="12" spans="2:17" x14ac:dyDescent="0.3">
      <c r="C12" s="1">
        <f t="shared" si="0"/>
        <v>2018</v>
      </c>
      <c r="D12" s="2">
        <f t="shared" si="1"/>
        <v>35564</v>
      </c>
      <c r="E12" s="3"/>
      <c r="F12" s="36">
        <f>7</f>
        <v>7</v>
      </c>
      <c r="G12" s="10"/>
      <c r="H12" s="11"/>
    </row>
    <row r="13" spans="2:17" x14ac:dyDescent="0.3">
      <c r="C13" s="1">
        <f t="shared" si="0"/>
        <v>2019</v>
      </c>
      <c r="D13" s="2">
        <f t="shared" si="1"/>
        <v>35752</v>
      </c>
      <c r="E13" s="3"/>
      <c r="F13" s="36">
        <f>7</f>
        <v>7</v>
      </c>
      <c r="G13" s="10"/>
    </row>
    <row r="14" spans="2:17" x14ac:dyDescent="0.3">
      <c r="C14" s="1">
        <f t="shared" si="0"/>
        <v>2020</v>
      </c>
      <c r="D14" s="2">
        <f t="shared" si="1"/>
        <v>35940</v>
      </c>
      <c r="E14" s="3"/>
      <c r="F14" s="36">
        <f>7</f>
        <v>7</v>
      </c>
      <c r="G14" s="10"/>
    </row>
    <row r="15" spans="2:17" x14ac:dyDescent="0.3">
      <c r="C15" s="1">
        <f t="shared" si="0"/>
        <v>2021</v>
      </c>
      <c r="D15" s="2">
        <f t="shared" si="1"/>
        <v>36128</v>
      </c>
      <c r="E15" s="3"/>
      <c r="F15" s="36">
        <f>7</f>
        <v>7</v>
      </c>
      <c r="G15" s="10"/>
    </row>
    <row r="16" spans="2:17" x14ac:dyDescent="0.3">
      <c r="C16" s="1">
        <f t="shared" si="0"/>
        <v>2022</v>
      </c>
      <c r="D16" s="2">
        <f t="shared" si="1"/>
        <v>36316</v>
      </c>
      <c r="E16" s="3"/>
      <c r="F16" s="36">
        <f>7</f>
        <v>7</v>
      </c>
      <c r="G16" s="10"/>
    </row>
    <row r="17" spans="3:7" x14ac:dyDescent="0.3">
      <c r="C17" s="1">
        <f t="shared" si="0"/>
        <v>2023</v>
      </c>
      <c r="D17" s="2">
        <f t="shared" si="1"/>
        <v>36504</v>
      </c>
      <c r="E17" s="3"/>
      <c r="F17" s="36">
        <f>7</f>
        <v>7</v>
      </c>
      <c r="G17" s="10"/>
    </row>
    <row r="18" spans="3:7" x14ac:dyDescent="0.3">
      <c r="C18" s="1">
        <f t="shared" si="0"/>
        <v>2024</v>
      </c>
      <c r="D18" s="2">
        <f t="shared" si="1"/>
        <v>36692</v>
      </c>
      <c r="E18" s="3"/>
      <c r="F18" s="36">
        <f>7</f>
        <v>7</v>
      </c>
      <c r="G18" s="10"/>
    </row>
    <row r="19" spans="3:7" x14ac:dyDescent="0.3">
      <c r="C19" s="1">
        <f t="shared" si="0"/>
        <v>2025</v>
      </c>
      <c r="D19" s="2">
        <f t="shared" si="1"/>
        <v>36880</v>
      </c>
      <c r="E19" s="3"/>
      <c r="F19" s="36">
        <f>7</f>
        <v>7</v>
      </c>
      <c r="G19" s="10"/>
    </row>
    <row r="20" spans="3:7" x14ac:dyDescent="0.3">
      <c r="C20" s="1">
        <f t="shared" si="0"/>
        <v>2026</v>
      </c>
      <c r="D20" s="2">
        <f t="shared" si="1"/>
        <v>37068</v>
      </c>
      <c r="E20" s="3"/>
      <c r="F20" s="36">
        <f>7</f>
        <v>7</v>
      </c>
      <c r="G20" s="10"/>
    </row>
    <row r="21" spans="3:7" x14ac:dyDescent="0.3">
      <c r="C21" s="1">
        <f t="shared" si="0"/>
        <v>2027</v>
      </c>
      <c r="D21" s="2">
        <f t="shared" si="1"/>
        <v>37256</v>
      </c>
      <c r="E21" s="3"/>
      <c r="F21" s="36">
        <f>7</f>
        <v>7</v>
      </c>
      <c r="G21" s="10"/>
    </row>
    <row r="22" spans="3:7" x14ac:dyDescent="0.3">
      <c r="C22" s="1">
        <f t="shared" si="0"/>
        <v>2028</v>
      </c>
      <c r="D22" s="2">
        <f t="shared" si="1"/>
        <v>37444</v>
      </c>
      <c r="E22" s="3"/>
      <c r="F22" s="36">
        <f>7</f>
        <v>7</v>
      </c>
      <c r="G22" s="10"/>
    </row>
    <row r="23" spans="3:7" x14ac:dyDescent="0.3">
      <c r="C23" s="1">
        <f t="shared" si="0"/>
        <v>2029</v>
      </c>
      <c r="D23" s="2">
        <f t="shared" si="1"/>
        <v>37632</v>
      </c>
      <c r="E23" s="3"/>
      <c r="F23" s="36">
        <f>7</f>
        <v>7</v>
      </c>
      <c r="G23" s="10"/>
    </row>
    <row r="24" spans="3:7" x14ac:dyDescent="0.3">
      <c r="C24" s="1">
        <f t="shared" si="0"/>
        <v>2030</v>
      </c>
      <c r="D24" s="2">
        <f t="shared" si="1"/>
        <v>37820</v>
      </c>
      <c r="E24" s="3"/>
      <c r="F24" s="36">
        <f>7</f>
        <v>7</v>
      </c>
      <c r="G24" s="10"/>
    </row>
    <row r="25" spans="3:7" x14ac:dyDescent="0.3">
      <c r="C25" s="1">
        <f t="shared" si="0"/>
        <v>2031</v>
      </c>
      <c r="D25" s="2">
        <f t="shared" si="1"/>
        <v>38008</v>
      </c>
      <c r="E25" s="3"/>
      <c r="F25" s="36">
        <f>7</f>
        <v>7</v>
      </c>
      <c r="G25" s="10"/>
    </row>
    <row r="26" spans="3:7" x14ac:dyDescent="0.3">
      <c r="C26" s="1">
        <f t="shared" si="0"/>
        <v>2032</v>
      </c>
      <c r="D26" s="2">
        <f t="shared" si="1"/>
        <v>38196</v>
      </c>
      <c r="E26" s="3"/>
      <c r="F26" s="36">
        <f>7</f>
        <v>7</v>
      </c>
      <c r="G26" s="10"/>
    </row>
    <row r="27" spans="3:7" x14ac:dyDescent="0.3">
      <c r="C27" s="1">
        <f t="shared" si="0"/>
        <v>2033</v>
      </c>
      <c r="D27" s="2">
        <f t="shared" si="1"/>
        <v>38384</v>
      </c>
      <c r="E27" s="3"/>
      <c r="F27" s="36">
        <f>7</f>
        <v>7</v>
      </c>
      <c r="G27" s="10"/>
    </row>
    <row r="28" spans="3:7" x14ac:dyDescent="0.3">
      <c r="C28" s="1">
        <f>C27+1</f>
        <v>2034</v>
      </c>
      <c r="D28" s="2">
        <f t="shared" si="1"/>
        <v>38572</v>
      </c>
      <c r="E28" s="3"/>
      <c r="F28" s="36">
        <f>7</f>
        <v>7</v>
      </c>
      <c r="G28" s="10"/>
    </row>
    <row r="29" spans="3:7" x14ac:dyDescent="0.3">
      <c r="C29" s="1">
        <f>C28+1</f>
        <v>2035</v>
      </c>
      <c r="D29" s="2">
        <f t="shared" si="1"/>
        <v>38760</v>
      </c>
      <c r="E29" s="3"/>
      <c r="F29" s="36">
        <f>7</f>
        <v>7</v>
      </c>
      <c r="G29" s="10"/>
    </row>
    <row r="30" spans="3:7" x14ac:dyDescent="0.3">
      <c r="C30" s="1">
        <f t="shared" ref="C30:C34" si="2">C29+1</f>
        <v>2036</v>
      </c>
      <c r="D30" s="2">
        <f t="shared" si="1"/>
        <v>38948</v>
      </c>
      <c r="E30" s="3"/>
      <c r="F30" s="36">
        <f>7</f>
        <v>7</v>
      </c>
      <c r="G30" s="10"/>
    </row>
    <row r="31" spans="3:7" x14ac:dyDescent="0.3">
      <c r="C31" s="1">
        <f t="shared" si="2"/>
        <v>2037</v>
      </c>
      <c r="D31" s="2">
        <f t="shared" si="1"/>
        <v>39136</v>
      </c>
      <c r="E31" s="3"/>
      <c r="F31" s="36">
        <f>7</f>
        <v>7</v>
      </c>
      <c r="G31" s="10"/>
    </row>
    <row r="32" spans="3:7" x14ac:dyDescent="0.3">
      <c r="C32" s="1">
        <f t="shared" si="2"/>
        <v>2038</v>
      </c>
      <c r="D32" s="2">
        <f t="shared" si="1"/>
        <v>39324</v>
      </c>
      <c r="E32" s="3"/>
      <c r="F32" s="36">
        <f>7</f>
        <v>7</v>
      </c>
      <c r="G32" s="10"/>
    </row>
    <row r="33" spans="3:9" x14ac:dyDescent="0.3">
      <c r="C33" s="1">
        <f t="shared" si="2"/>
        <v>2039</v>
      </c>
      <c r="D33" s="2">
        <f t="shared" si="1"/>
        <v>39512</v>
      </c>
      <c r="E33" s="3"/>
      <c r="F33" s="36">
        <f>7</f>
        <v>7</v>
      </c>
      <c r="G33" s="10"/>
    </row>
    <row r="34" spans="3:9" x14ac:dyDescent="0.3">
      <c r="C34" s="1">
        <f t="shared" si="2"/>
        <v>2040</v>
      </c>
      <c r="D34" s="2">
        <f t="shared" si="1"/>
        <v>39700</v>
      </c>
      <c r="E34" s="3"/>
      <c r="F34" s="36">
        <f>7</f>
        <v>7</v>
      </c>
      <c r="G34" s="10"/>
      <c r="H34" s="33" t="s">
        <v>0</v>
      </c>
      <c r="I34" s="34"/>
    </row>
    <row r="35" spans="3:9" x14ac:dyDescent="0.3">
      <c r="C35" s="1">
        <f>C34+1</f>
        <v>2041</v>
      </c>
      <c r="D35" s="2">
        <f t="shared" si="1"/>
        <v>39888</v>
      </c>
      <c r="E35" s="3"/>
      <c r="F35" s="36">
        <f>7</f>
        <v>7</v>
      </c>
      <c r="G35" s="10"/>
      <c r="H35" s="33"/>
      <c r="I35" s="34"/>
    </row>
    <row r="36" spans="3:9" x14ac:dyDescent="0.3">
      <c r="C36" s="1">
        <f t="shared" ref="C36:C39" si="3">C35+1</f>
        <v>2042</v>
      </c>
      <c r="D36" s="2">
        <f t="shared" si="1"/>
        <v>40076</v>
      </c>
      <c r="E36" s="3"/>
      <c r="F36" s="36">
        <f>7</f>
        <v>7</v>
      </c>
      <c r="G36" s="10"/>
    </row>
    <row r="37" spans="3:9" x14ac:dyDescent="0.3">
      <c r="C37" s="1">
        <f t="shared" si="3"/>
        <v>2043</v>
      </c>
      <c r="D37" s="2">
        <f t="shared" si="1"/>
        <v>40264</v>
      </c>
      <c r="E37" s="3"/>
      <c r="F37" s="36">
        <f>7</f>
        <v>7</v>
      </c>
      <c r="G37" s="10"/>
    </row>
    <row r="38" spans="3:9" x14ac:dyDescent="0.3">
      <c r="C38" s="1">
        <f t="shared" si="3"/>
        <v>2044</v>
      </c>
      <c r="D38" s="2">
        <f t="shared" si="1"/>
        <v>40452</v>
      </c>
      <c r="E38" s="3"/>
      <c r="F38" s="36">
        <f>7</f>
        <v>7</v>
      </c>
      <c r="G38" s="10"/>
    </row>
    <row r="39" spans="3:9" x14ac:dyDescent="0.3">
      <c r="C39" s="1">
        <f t="shared" si="3"/>
        <v>2045</v>
      </c>
      <c r="D39" s="2">
        <f t="shared" si="1"/>
        <v>40640</v>
      </c>
      <c r="E39" s="3"/>
      <c r="F39" s="36">
        <f>7</f>
        <v>7</v>
      </c>
      <c r="G39" s="10"/>
    </row>
    <row r="40" spans="3:9" x14ac:dyDescent="0.3">
      <c r="C40" s="1">
        <f>C39+1</f>
        <v>2046</v>
      </c>
      <c r="D40" s="2">
        <f t="shared" si="1"/>
        <v>40828</v>
      </c>
      <c r="E40" s="3"/>
      <c r="F40" s="36">
        <f>7</f>
        <v>7</v>
      </c>
      <c r="G40" s="10"/>
    </row>
    <row r="41" spans="3:9" x14ac:dyDescent="0.3">
      <c r="C41" s="1">
        <f t="shared" ref="C41:C45" si="4">C40+1</f>
        <v>2047</v>
      </c>
      <c r="D41" s="2">
        <f t="shared" si="1"/>
        <v>41016</v>
      </c>
      <c r="E41" s="3"/>
      <c r="F41" s="36">
        <f>7</f>
        <v>7</v>
      </c>
      <c r="G41" s="10"/>
    </row>
    <row r="42" spans="3:9" x14ac:dyDescent="0.3">
      <c r="C42" s="1">
        <f t="shared" si="4"/>
        <v>2048</v>
      </c>
      <c r="D42" s="2">
        <f t="shared" si="1"/>
        <v>41204</v>
      </c>
      <c r="E42" s="3"/>
      <c r="F42" s="36">
        <f>7</f>
        <v>7</v>
      </c>
      <c r="G42" s="10"/>
    </row>
    <row r="43" spans="3:9" x14ac:dyDescent="0.3">
      <c r="C43" s="1">
        <f t="shared" si="4"/>
        <v>2049</v>
      </c>
      <c r="D43" s="2">
        <f t="shared" si="1"/>
        <v>41392</v>
      </c>
      <c r="E43" s="3"/>
      <c r="F43" s="36">
        <f>7</f>
        <v>7</v>
      </c>
      <c r="G43" s="10"/>
    </row>
    <row r="44" spans="3:9" x14ac:dyDescent="0.3">
      <c r="C44" s="1">
        <f t="shared" si="4"/>
        <v>2050</v>
      </c>
      <c r="D44" s="2">
        <f t="shared" si="1"/>
        <v>41580</v>
      </c>
      <c r="E44" s="3"/>
      <c r="F44" s="36">
        <f>7</f>
        <v>7</v>
      </c>
      <c r="G44" s="10"/>
    </row>
    <row r="45" spans="3:9" x14ac:dyDescent="0.3">
      <c r="C45" s="1">
        <f t="shared" si="4"/>
        <v>2051</v>
      </c>
      <c r="D45" s="2">
        <f t="shared" si="1"/>
        <v>41768</v>
      </c>
      <c r="E45" s="3"/>
      <c r="F45" s="36">
        <f>7</f>
        <v>7</v>
      </c>
      <c r="G45" s="10"/>
    </row>
    <row r="46" spans="3:9" x14ac:dyDescent="0.3">
      <c r="C46" s="1">
        <f>C45+1</f>
        <v>2052</v>
      </c>
      <c r="D46" s="2">
        <f t="shared" si="1"/>
        <v>41956</v>
      </c>
      <c r="E46" s="3"/>
      <c r="F46" s="36">
        <f>7</f>
        <v>7</v>
      </c>
      <c r="G46" s="10"/>
    </row>
    <row r="47" spans="3:9" x14ac:dyDescent="0.3">
      <c r="C47" s="1">
        <f t="shared" ref="C47:C50" si="5">C46+1</f>
        <v>2053</v>
      </c>
      <c r="D47" s="2">
        <f t="shared" si="1"/>
        <v>42144</v>
      </c>
      <c r="E47" s="3"/>
      <c r="F47" s="36">
        <f>7</f>
        <v>7</v>
      </c>
      <c r="G47" s="10"/>
    </row>
    <row r="48" spans="3:9" x14ac:dyDescent="0.3">
      <c r="C48" s="1">
        <f t="shared" si="5"/>
        <v>2054</v>
      </c>
      <c r="D48" s="2">
        <f t="shared" si="1"/>
        <v>42332</v>
      </c>
      <c r="E48" s="3"/>
      <c r="F48" s="36">
        <f>7</f>
        <v>7</v>
      </c>
      <c r="G48" s="10"/>
    </row>
    <row r="49" spans="3:7" x14ac:dyDescent="0.3">
      <c r="C49" s="1">
        <f t="shared" si="5"/>
        <v>2055</v>
      </c>
      <c r="D49" s="2">
        <f t="shared" si="1"/>
        <v>42520</v>
      </c>
      <c r="E49" s="3"/>
      <c r="F49" s="36">
        <f>7</f>
        <v>7</v>
      </c>
      <c r="G49" s="10"/>
    </row>
    <row r="50" spans="3:7" x14ac:dyDescent="0.3">
      <c r="C50" s="1">
        <f t="shared" si="5"/>
        <v>2056</v>
      </c>
      <c r="D50" s="2">
        <f t="shared" si="1"/>
        <v>42708</v>
      </c>
      <c r="E50" s="3"/>
      <c r="F50" s="36">
        <f>7</f>
        <v>7</v>
      </c>
      <c r="G50" s="10"/>
    </row>
    <row r="51" spans="3:7" x14ac:dyDescent="0.3">
      <c r="C51" s="1">
        <f>C50+1</f>
        <v>2057</v>
      </c>
      <c r="D51" s="2">
        <f t="shared" si="1"/>
        <v>42896</v>
      </c>
      <c r="E51" s="3"/>
      <c r="F51" s="36">
        <f>7</f>
        <v>7</v>
      </c>
      <c r="G51" s="10"/>
    </row>
    <row r="52" spans="3:7" x14ac:dyDescent="0.3">
      <c r="C52" s="1">
        <f>C51+1</f>
        <v>2058</v>
      </c>
      <c r="D52" s="2">
        <f t="shared" si="1"/>
        <v>43084</v>
      </c>
      <c r="E52" s="3"/>
      <c r="F52" s="36">
        <f>7</f>
        <v>7</v>
      </c>
      <c r="G52" s="10"/>
    </row>
    <row r="53" spans="3:7" x14ac:dyDescent="0.3">
      <c r="C53" s="1">
        <f>C52+1</f>
        <v>2059</v>
      </c>
      <c r="D53" s="2">
        <f t="shared" si="1"/>
        <v>43272</v>
      </c>
      <c r="E53" s="3"/>
      <c r="F53" s="36">
        <f>7</f>
        <v>7</v>
      </c>
      <c r="G53" s="10"/>
    </row>
    <row r="54" spans="3:7" x14ac:dyDescent="0.3">
      <c r="C54" s="1">
        <f>C53+1</f>
        <v>2060</v>
      </c>
      <c r="D54" s="2">
        <f t="shared" si="1"/>
        <v>43460</v>
      </c>
      <c r="E54" s="3"/>
      <c r="F54" s="36">
        <f>7</f>
        <v>7</v>
      </c>
      <c r="G54" s="10"/>
    </row>
  </sheetData>
  <mergeCells count="6">
    <mergeCell ref="C4:D7"/>
    <mergeCell ref="F4:F7"/>
    <mergeCell ref="H4:I4"/>
    <mergeCell ref="H34:I35"/>
    <mergeCell ref="K4:N6"/>
    <mergeCell ref="H6:I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topLeftCell="B1" zoomScale="94" zoomScaleNormal="94" workbookViewId="0">
      <selection activeCell="F13" sqref="F13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5" max="5" width="0.6640625" customWidth="1"/>
    <col min="6" max="6" width="26" customWidth="1"/>
    <col min="7" max="7" width="0.77734375" customWidth="1"/>
    <col min="8" max="8" width="15" customWidth="1"/>
    <col min="9" max="9" width="16.6640625" customWidth="1"/>
    <col min="10" max="10" width="11.5546875" customWidth="1"/>
  </cols>
  <sheetData>
    <row r="1" spans="2:17" ht="6.6" customHeight="1" thickBot="1" x14ac:dyDescent="0.35">
      <c r="C1" s="19"/>
    </row>
    <row r="2" spans="2:17" hidden="1" x14ac:dyDescent="0.3"/>
    <row r="3" spans="2:17" hidden="1" x14ac:dyDescent="0.3"/>
    <row r="4" spans="2:17" ht="37.799999999999997" customHeight="1" thickBot="1" x14ac:dyDescent="0.35">
      <c r="B4" s="14"/>
      <c r="C4" s="22"/>
      <c r="D4" s="23"/>
      <c r="E4" s="9"/>
      <c r="F4" s="28"/>
      <c r="G4" s="10"/>
      <c r="H4" s="31"/>
      <c r="I4" s="32"/>
      <c r="J4" s="14"/>
      <c r="K4" s="35"/>
      <c r="L4" s="35"/>
      <c r="M4" s="35"/>
      <c r="N4" s="35"/>
    </row>
    <row r="5" spans="2:17" ht="15" thickBot="1" x14ac:dyDescent="0.35">
      <c r="B5" s="13"/>
      <c r="C5" s="24"/>
      <c r="D5" s="25"/>
      <c r="E5" s="9"/>
      <c r="F5" s="29"/>
      <c r="G5" s="10"/>
      <c r="H5" s="14"/>
      <c r="K5" s="35"/>
      <c r="L5" s="35"/>
      <c r="M5" s="35"/>
      <c r="N5" s="35"/>
    </row>
    <row r="6" spans="2:17" ht="15" thickBot="1" x14ac:dyDescent="0.35">
      <c r="B6" s="14"/>
      <c r="C6" s="24"/>
      <c r="D6" s="25"/>
      <c r="E6" s="9"/>
      <c r="F6" s="29"/>
      <c r="G6" s="10"/>
      <c r="H6" s="31" t="s">
        <v>2</v>
      </c>
      <c r="I6" s="32"/>
      <c r="K6" s="35"/>
      <c r="L6" s="35"/>
      <c r="M6" s="35"/>
      <c r="N6" s="35"/>
    </row>
    <row r="7" spans="2:17" ht="15" thickBot="1" x14ac:dyDescent="0.35">
      <c r="B7" s="13"/>
      <c r="C7" s="26"/>
      <c r="D7" s="27"/>
      <c r="E7" s="9"/>
      <c r="F7" s="30"/>
      <c r="G7" s="10"/>
      <c r="H7" s="14"/>
    </row>
    <row r="8" spans="2:17" ht="15" thickBot="1" x14ac:dyDescent="0.35">
      <c r="B8" s="18"/>
      <c r="C8" s="16"/>
      <c r="D8" s="17"/>
      <c r="E8" s="7"/>
      <c r="F8" s="8"/>
      <c r="G8" s="10"/>
    </row>
    <row r="9" spans="2:17" x14ac:dyDescent="0.3">
      <c r="C9" s="4">
        <v>2015</v>
      </c>
      <c r="D9" s="5">
        <v>35000</v>
      </c>
      <c r="E9" s="6"/>
      <c r="F9" s="36">
        <f>16</f>
        <v>16</v>
      </c>
      <c r="G9" s="10"/>
    </row>
    <row r="10" spans="2:17" x14ac:dyDescent="0.3">
      <c r="C10" s="1">
        <f>C9+1</f>
        <v>2016</v>
      </c>
      <c r="D10" s="2">
        <f>D9+438</f>
        <v>35438</v>
      </c>
      <c r="E10" s="3"/>
      <c r="F10" s="36">
        <f>16</f>
        <v>16</v>
      </c>
      <c r="G10" s="10"/>
      <c r="H10" s="11"/>
      <c r="P10" s="15"/>
    </row>
    <row r="11" spans="2:17" x14ac:dyDescent="0.3">
      <c r="C11" s="1">
        <f t="shared" ref="C11:C27" si="0">C10+1</f>
        <v>2017</v>
      </c>
      <c r="D11" s="2">
        <f t="shared" ref="D11:D54" si="1">D10+438</f>
        <v>35876</v>
      </c>
      <c r="E11" s="3"/>
      <c r="F11" s="36">
        <f>16</f>
        <v>16</v>
      </c>
      <c r="G11" s="10"/>
      <c r="H11" s="11"/>
      <c r="Q11" s="15"/>
    </row>
    <row r="12" spans="2:17" x14ac:dyDescent="0.3">
      <c r="C12" s="1">
        <f t="shared" si="0"/>
        <v>2018</v>
      </c>
      <c r="D12" s="2">
        <f t="shared" si="1"/>
        <v>36314</v>
      </c>
      <c r="E12" s="3"/>
      <c r="F12" s="36">
        <f>16</f>
        <v>16</v>
      </c>
      <c r="G12" s="10"/>
      <c r="H12" s="11"/>
    </row>
    <row r="13" spans="2:17" x14ac:dyDescent="0.3">
      <c r="C13" s="1">
        <f t="shared" si="0"/>
        <v>2019</v>
      </c>
      <c r="D13" s="2">
        <f t="shared" si="1"/>
        <v>36752</v>
      </c>
      <c r="E13" s="3"/>
      <c r="F13" s="36">
        <f>16</f>
        <v>16</v>
      </c>
      <c r="G13" s="10"/>
    </row>
    <row r="14" spans="2:17" x14ac:dyDescent="0.3">
      <c r="C14" s="1">
        <f t="shared" si="0"/>
        <v>2020</v>
      </c>
      <c r="D14" s="2">
        <f t="shared" si="1"/>
        <v>37190</v>
      </c>
      <c r="E14" s="3"/>
      <c r="F14" s="36">
        <f>16</f>
        <v>16</v>
      </c>
      <c r="G14" s="10"/>
    </row>
    <row r="15" spans="2:17" x14ac:dyDescent="0.3">
      <c r="C15" s="1">
        <f t="shared" si="0"/>
        <v>2021</v>
      </c>
      <c r="D15" s="2">
        <f t="shared" si="1"/>
        <v>37628</v>
      </c>
      <c r="E15" s="3"/>
      <c r="F15" s="36">
        <f>16</f>
        <v>16</v>
      </c>
      <c r="G15" s="10"/>
    </row>
    <row r="16" spans="2:17" x14ac:dyDescent="0.3">
      <c r="C16" s="1">
        <f t="shared" si="0"/>
        <v>2022</v>
      </c>
      <c r="D16" s="2">
        <f t="shared" si="1"/>
        <v>38066</v>
      </c>
      <c r="E16" s="3"/>
      <c r="F16" s="36">
        <f>16</f>
        <v>16</v>
      </c>
      <c r="G16" s="10"/>
    </row>
    <row r="17" spans="3:7" x14ac:dyDescent="0.3">
      <c r="C17" s="1">
        <f t="shared" si="0"/>
        <v>2023</v>
      </c>
      <c r="D17" s="2">
        <f t="shared" si="1"/>
        <v>38504</v>
      </c>
      <c r="E17" s="3"/>
      <c r="F17" s="36">
        <f>16</f>
        <v>16</v>
      </c>
      <c r="G17" s="10"/>
    </row>
    <row r="18" spans="3:7" x14ac:dyDescent="0.3">
      <c r="C18" s="1">
        <f t="shared" si="0"/>
        <v>2024</v>
      </c>
      <c r="D18" s="2">
        <f t="shared" si="1"/>
        <v>38942</v>
      </c>
      <c r="E18" s="3"/>
      <c r="F18" s="36">
        <f>16</f>
        <v>16</v>
      </c>
      <c r="G18" s="10"/>
    </row>
    <row r="19" spans="3:7" x14ac:dyDescent="0.3">
      <c r="C19" s="1">
        <f t="shared" si="0"/>
        <v>2025</v>
      </c>
      <c r="D19" s="2">
        <f t="shared" si="1"/>
        <v>39380</v>
      </c>
      <c r="E19" s="3"/>
      <c r="F19" s="36">
        <f>16</f>
        <v>16</v>
      </c>
      <c r="G19" s="10"/>
    </row>
    <row r="20" spans="3:7" x14ac:dyDescent="0.3">
      <c r="C20" s="1">
        <f t="shared" si="0"/>
        <v>2026</v>
      </c>
      <c r="D20" s="2">
        <f t="shared" si="1"/>
        <v>39818</v>
      </c>
      <c r="E20" s="3"/>
      <c r="F20" s="36">
        <f>16</f>
        <v>16</v>
      </c>
      <c r="G20" s="10"/>
    </row>
    <row r="21" spans="3:7" x14ac:dyDescent="0.3">
      <c r="C21" s="1">
        <f t="shared" si="0"/>
        <v>2027</v>
      </c>
      <c r="D21" s="2">
        <f t="shared" si="1"/>
        <v>40256</v>
      </c>
      <c r="E21" s="3"/>
      <c r="F21" s="36">
        <f>16</f>
        <v>16</v>
      </c>
      <c r="G21" s="10"/>
    </row>
    <row r="22" spans="3:7" x14ac:dyDescent="0.3">
      <c r="C22" s="1">
        <f t="shared" si="0"/>
        <v>2028</v>
      </c>
      <c r="D22" s="2">
        <f t="shared" si="1"/>
        <v>40694</v>
      </c>
      <c r="E22" s="3"/>
      <c r="F22" s="36">
        <f>16</f>
        <v>16</v>
      </c>
      <c r="G22" s="10"/>
    </row>
    <row r="23" spans="3:7" x14ac:dyDescent="0.3">
      <c r="C23" s="1">
        <f t="shared" si="0"/>
        <v>2029</v>
      </c>
      <c r="D23" s="2">
        <f t="shared" si="1"/>
        <v>41132</v>
      </c>
      <c r="E23" s="3"/>
      <c r="F23" s="36">
        <f>16</f>
        <v>16</v>
      </c>
      <c r="G23" s="10"/>
    </row>
    <row r="24" spans="3:7" x14ac:dyDescent="0.3">
      <c r="C24" s="1">
        <f t="shared" si="0"/>
        <v>2030</v>
      </c>
      <c r="D24" s="2">
        <f t="shared" si="1"/>
        <v>41570</v>
      </c>
      <c r="E24" s="3"/>
      <c r="F24" s="36">
        <f>16</f>
        <v>16</v>
      </c>
      <c r="G24" s="10"/>
    </row>
    <row r="25" spans="3:7" x14ac:dyDescent="0.3">
      <c r="C25" s="1">
        <f t="shared" si="0"/>
        <v>2031</v>
      </c>
      <c r="D25" s="2">
        <f t="shared" si="1"/>
        <v>42008</v>
      </c>
      <c r="E25" s="3"/>
      <c r="F25" s="36">
        <f>16</f>
        <v>16</v>
      </c>
      <c r="G25" s="10"/>
    </row>
    <row r="26" spans="3:7" x14ac:dyDescent="0.3">
      <c r="C26" s="1">
        <f t="shared" si="0"/>
        <v>2032</v>
      </c>
      <c r="D26" s="2">
        <f t="shared" si="1"/>
        <v>42446</v>
      </c>
      <c r="E26" s="3"/>
      <c r="F26" s="36">
        <f>16</f>
        <v>16</v>
      </c>
      <c r="G26" s="10"/>
    </row>
    <row r="27" spans="3:7" x14ac:dyDescent="0.3">
      <c r="C27" s="1">
        <f t="shared" si="0"/>
        <v>2033</v>
      </c>
      <c r="D27" s="2">
        <f t="shared" si="1"/>
        <v>42884</v>
      </c>
      <c r="E27" s="3"/>
      <c r="F27" s="36">
        <f>16</f>
        <v>16</v>
      </c>
      <c r="G27" s="10"/>
    </row>
    <row r="28" spans="3:7" x14ac:dyDescent="0.3">
      <c r="C28" s="1">
        <f>C27+1</f>
        <v>2034</v>
      </c>
      <c r="D28" s="2">
        <f t="shared" si="1"/>
        <v>43322</v>
      </c>
      <c r="E28" s="3"/>
      <c r="F28" s="36">
        <f>16</f>
        <v>16</v>
      </c>
      <c r="G28" s="10"/>
    </row>
    <row r="29" spans="3:7" x14ac:dyDescent="0.3">
      <c r="C29" s="1">
        <f>C28+1</f>
        <v>2035</v>
      </c>
      <c r="D29" s="2">
        <f>D28+438</f>
        <v>43760</v>
      </c>
      <c r="E29" s="3"/>
      <c r="F29" s="36">
        <f>16</f>
        <v>16</v>
      </c>
      <c r="G29" s="10"/>
    </row>
    <row r="30" spans="3:7" x14ac:dyDescent="0.3">
      <c r="C30" s="1">
        <f t="shared" ref="C30:C34" si="2">C29+1</f>
        <v>2036</v>
      </c>
      <c r="D30" s="2">
        <f t="shared" si="1"/>
        <v>44198</v>
      </c>
      <c r="E30" s="3"/>
      <c r="F30" s="36">
        <f>16</f>
        <v>16</v>
      </c>
      <c r="G30" s="10"/>
    </row>
    <row r="31" spans="3:7" x14ac:dyDescent="0.3">
      <c r="C31" s="1">
        <f t="shared" si="2"/>
        <v>2037</v>
      </c>
      <c r="D31" s="2">
        <f t="shared" si="1"/>
        <v>44636</v>
      </c>
      <c r="E31" s="3"/>
      <c r="F31" s="36">
        <f>16</f>
        <v>16</v>
      </c>
      <c r="G31" s="10"/>
    </row>
    <row r="32" spans="3:7" x14ac:dyDescent="0.3">
      <c r="C32" s="1">
        <f t="shared" si="2"/>
        <v>2038</v>
      </c>
      <c r="D32" s="2">
        <f t="shared" si="1"/>
        <v>45074</v>
      </c>
      <c r="E32" s="3"/>
      <c r="F32" s="36">
        <f>16</f>
        <v>16</v>
      </c>
      <c r="G32" s="10"/>
    </row>
    <row r="33" spans="3:9" x14ac:dyDescent="0.3">
      <c r="C33" s="1">
        <f t="shared" si="2"/>
        <v>2039</v>
      </c>
      <c r="D33" s="2">
        <f t="shared" si="1"/>
        <v>45512</v>
      </c>
      <c r="E33" s="3"/>
      <c r="F33" s="36">
        <f>16</f>
        <v>16</v>
      </c>
      <c r="G33" s="10"/>
    </row>
    <row r="34" spans="3:9" x14ac:dyDescent="0.3">
      <c r="C34" s="1">
        <f t="shared" si="2"/>
        <v>2040</v>
      </c>
      <c r="D34" s="2">
        <f t="shared" si="1"/>
        <v>45950</v>
      </c>
      <c r="E34" s="3"/>
      <c r="F34" s="36">
        <f>16</f>
        <v>16</v>
      </c>
      <c r="G34" s="10"/>
      <c r="H34" s="33" t="s">
        <v>0</v>
      </c>
      <c r="I34" s="34"/>
    </row>
    <row r="35" spans="3:9" x14ac:dyDescent="0.3">
      <c r="C35" s="1">
        <f>C34+1</f>
        <v>2041</v>
      </c>
      <c r="D35" s="2">
        <f t="shared" si="1"/>
        <v>46388</v>
      </c>
      <c r="E35" s="3"/>
      <c r="F35" s="36">
        <f>16</f>
        <v>16</v>
      </c>
      <c r="G35" s="10"/>
      <c r="H35" s="33"/>
      <c r="I35" s="34"/>
    </row>
    <row r="36" spans="3:9" x14ac:dyDescent="0.3">
      <c r="C36" s="1">
        <f t="shared" ref="C36:C39" si="3">C35+1</f>
        <v>2042</v>
      </c>
      <c r="D36" s="2">
        <f t="shared" si="1"/>
        <v>46826</v>
      </c>
      <c r="E36" s="3"/>
      <c r="F36" s="36">
        <f>16</f>
        <v>16</v>
      </c>
      <c r="G36" s="10"/>
    </row>
    <row r="37" spans="3:9" x14ac:dyDescent="0.3">
      <c r="C37" s="1">
        <f t="shared" si="3"/>
        <v>2043</v>
      </c>
      <c r="D37" s="2">
        <f t="shared" si="1"/>
        <v>47264</v>
      </c>
      <c r="E37" s="3"/>
      <c r="F37" s="36">
        <f>16</f>
        <v>16</v>
      </c>
      <c r="G37" s="10"/>
    </row>
    <row r="38" spans="3:9" x14ac:dyDescent="0.3">
      <c r="C38" s="1">
        <f t="shared" si="3"/>
        <v>2044</v>
      </c>
      <c r="D38" s="2">
        <f t="shared" si="1"/>
        <v>47702</v>
      </c>
      <c r="E38" s="3"/>
      <c r="F38" s="36">
        <f>16</f>
        <v>16</v>
      </c>
      <c r="G38" s="10"/>
    </row>
    <row r="39" spans="3:9" x14ac:dyDescent="0.3">
      <c r="C39" s="1">
        <f t="shared" si="3"/>
        <v>2045</v>
      </c>
      <c r="D39" s="2">
        <f t="shared" si="1"/>
        <v>48140</v>
      </c>
      <c r="E39" s="3"/>
      <c r="F39" s="36">
        <f>16</f>
        <v>16</v>
      </c>
      <c r="G39" s="10"/>
    </row>
    <row r="40" spans="3:9" x14ac:dyDescent="0.3">
      <c r="C40" s="1">
        <f>C39+1</f>
        <v>2046</v>
      </c>
      <c r="D40" s="2">
        <f t="shared" si="1"/>
        <v>48578</v>
      </c>
      <c r="E40" s="3"/>
      <c r="F40" s="36">
        <f>16</f>
        <v>16</v>
      </c>
      <c r="G40" s="10"/>
    </row>
    <row r="41" spans="3:9" x14ac:dyDescent="0.3">
      <c r="C41" s="1">
        <f t="shared" ref="C41:C45" si="4">C40+1</f>
        <v>2047</v>
      </c>
      <c r="D41" s="2">
        <f t="shared" si="1"/>
        <v>49016</v>
      </c>
      <c r="E41" s="3"/>
      <c r="F41" s="36">
        <f>16</f>
        <v>16</v>
      </c>
      <c r="G41" s="10"/>
    </row>
    <row r="42" spans="3:9" x14ac:dyDescent="0.3">
      <c r="C42" s="1">
        <f t="shared" si="4"/>
        <v>2048</v>
      </c>
      <c r="D42" s="2">
        <f t="shared" si="1"/>
        <v>49454</v>
      </c>
      <c r="E42" s="3"/>
      <c r="F42" s="36">
        <f>16</f>
        <v>16</v>
      </c>
      <c r="G42" s="10"/>
    </row>
    <row r="43" spans="3:9" x14ac:dyDescent="0.3">
      <c r="C43" s="1">
        <f t="shared" si="4"/>
        <v>2049</v>
      </c>
      <c r="D43" s="2">
        <f t="shared" si="1"/>
        <v>49892</v>
      </c>
      <c r="E43" s="3"/>
      <c r="F43" s="36">
        <f>16</f>
        <v>16</v>
      </c>
      <c r="G43" s="10"/>
    </row>
    <row r="44" spans="3:9" x14ac:dyDescent="0.3">
      <c r="C44" s="1">
        <f t="shared" si="4"/>
        <v>2050</v>
      </c>
      <c r="D44" s="2">
        <f t="shared" si="1"/>
        <v>50330</v>
      </c>
      <c r="E44" s="3"/>
      <c r="F44" s="36">
        <f>16</f>
        <v>16</v>
      </c>
      <c r="G44" s="10"/>
    </row>
    <row r="45" spans="3:9" x14ac:dyDescent="0.3">
      <c r="C45" s="1">
        <f t="shared" si="4"/>
        <v>2051</v>
      </c>
      <c r="D45" s="2">
        <f t="shared" si="1"/>
        <v>50768</v>
      </c>
      <c r="E45" s="3"/>
      <c r="F45" s="36">
        <f>16</f>
        <v>16</v>
      </c>
      <c r="G45" s="10"/>
    </row>
    <row r="46" spans="3:9" x14ac:dyDescent="0.3">
      <c r="C46" s="1">
        <f>C45+1</f>
        <v>2052</v>
      </c>
      <c r="D46" s="2">
        <f t="shared" si="1"/>
        <v>51206</v>
      </c>
      <c r="E46" s="3"/>
      <c r="F46" s="36">
        <f>16</f>
        <v>16</v>
      </c>
      <c r="G46" s="10"/>
    </row>
    <row r="47" spans="3:9" x14ac:dyDescent="0.3">
      <c r="C47" s="1">
        <f t="shared" ref="C47:C50" si="5">C46+1</f>
        <v>2053</v>
      </c>
      <c r="D47" s="2">
        <f t="shared" si="1"/>
        <v>51644</v>
      </c>
      <c r="E47" s="3"/>
      <c r="F47" s="36">
        <f>16</f>
        <v>16</v>
      </c>
      <c r="G47" s="10"/>
    </row>
    <row r="48" spans="3:9" x14ac:dyDescent="0.3">
      <c r="C48" s="1">
        <f t="shared" si="5"/>
        <v>2054</v>
      </c>
      <c r="D48" s="2">
        <f t="shared" si="1"/>
        <v>52082</v>
      </c>
      <c r="E48" s="3"/>
      <c r="F48" s="36">
        <f>16</f>
        <v>16</v>
      </c>
      <c r="G48" s="10"/>
    </row>
    <row r="49" spans="3:7" x14ac:dyDescent="0.3">
      <c r="C49" s="1">
        <f t="shared" si="5"/>
        <v>2055</v>
      </c>
      <c r="D49" s="2">
        <f t="shared" si="1"/>
        <v>52520</v>
      </c>
      <c r="E49" s="3"/>
      <c r="F49" s="36">
        <f>16</f>
        <v>16</v>
      </c>
      <c r="G49" s="10"/>
    </row>
    <row r="50" spans="3:7" x14ac:dyDescent="0.3">
      <c r="C50" s="1">
        <f t="shared" si="5"/>
        <v>2056</v>
      </c>
      <c r="D50" s="2">
        <f t="shared" si="1"/>
        <v>52958</v>
      </c>
      <c r="E50" s="3"/>
      <c r="F50" s="36">
        <f>16</f>
        <v>16</v>
      </c>
      <c r="G50" s="10"/>
    </row>
    <row r="51" spans="3:7" x14ac:dyDescent="0.3">
      <c r="C51" s="1">
        <f>C50+1</f>
        <v>2057</v>
      </c>
      <c r="D51" s="2">
        <f t="shared" si="1"/>
        <v>53396</v>
      </c>
      <c r="E51" s="3"/>
      <c r="F51" s="36">
        <f>16</f>
        <v>16</v>
      </c>
      <c r="G51" s="10"/>
    </row>
    <row r="52" spans="3:7" x14ac:dyDescent="0.3">
      <c r="C52" s="1">
        <f>C51+1</f>
        <v>2058</v>
      </c>
      <c r="D52" s="2">
        <f t="shared" si="1"/>
        <v>53834</v>
      </c>
      <c r="E52" s="3"/>
      <c r="F52" s="36">
        <f>16</f>
        <v>16</v>
      </c>
      <c r="G52" s="10"/>
    </row>
    <row r="53" spans="3:7" x14ac:dyDescent="0.3">
      <c r="C53" s="1">
        <f>C52+1</f>
        <v>2059</v>
      </c>
      <c r="D53" s="2">
        <f t="shared" si="1"/>
        <v>54272</v>
      </c>
      <c r="E53" s="3"/>
      <c r="F53" s="36">
        <f>16</f>
        <v>16</v>
      </c>
      <c r="G53" s="10"/>
    </row>
    <row r="54" spans="3:7" x14ac:dyDescent="0.3">
      <c r="C54" s="1">
        <f>C53+1</f>
        <v>2060</v>
      </c>
      <c r="D54" s="2">
        <f t="shared" si="1"/>
        <v>54710</v>
      </c>
      <c r="E54" s="3"/>
      <c r="F54" s="36">
        <f>16</f>
        <v>16</v>
      </c>
      <c r="G54" s="10"/>
    </row>
  </sheetData>
  <mergeCells count="6">
    <mergeCell ref="F4:F7"/>
    <mergeCell ref="H34:I35"/>
    <mergeCell ref="H4:I4"/>
    <mergeCell ref="C4:D7"/>
    <mergeCell ref="K4:N6"/>
    <mergeCell ref="H6:I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4"/>
  <sheetViews>
    <sheetView tabSelected="1" topLeftCell="B1" zoomScale="94" zoomScaleNormal="94" workbookViewId="0">
      <selection activeCell="C12" sqref="C12"/>
    </sheetView>
  </sheetViews>
  <sheetFormatPr baseColWidth="10" defaultRowHeight="14.4" x14ac:dyDescent="0.3"/>
  <cols>
    <col min="1" max="1" width="0" hidden="1" customWidth="1"/>
    <col min="2" max="2" width="1.5546875" customWidth="1"/>
    <col min="3" max="3" width="21.109375" customWidth="1"/>
    <col min="4" max="4" width="16.21875" customWidth="1"/>
    <col min="5" max="5" width="0.6640625" customWidth="1"/>
    <col min="6" max="6" width="26" customWidth="1"/>
    <col min="7" max="7" width="0.77734375" customWidth="1"/>
    <col min="8" max="8" width="15" customWidth="1"/>
    <col min="9" max="9" width="16.6640625" customWidth="1"/>
    <col min="10" max="10" width="11.5546875" customWidth="1"/>
    <col min="17" max="17" width="16.33203125" customWidth="1"/>
    <col min="18" max="18" width="16.5546875" customWidth="1"/>
    <col min="19" max="19" width="16.88671875" customWidth="1"/>
  </cols>
  <sheetData>
    <row r="1" spans="2:19" ht="6.6" customHeight="1" thickBot="1" x14ac:dyDescent="0.35">
      <c r="C1" s="19"/>
    </row>
    <row r="2" spans="2:19" ht="15" hidden="1" thickBot="1" x14ac:dyDescent="0.35"/>
    <row r="3" spans="2:19" ht="15" hidden="1" thickBot="1" x14ac:dyDescent="0.35"/>
    <row r="4" spans="2:19" ht="37.799999999999997" customHeight="1" thickBot="1" x14ac:dyDescent="0.35">
      <c r="B4" s="14"/>
      <c r="C4" s="22"/>
      <c r="D4" s="23"/>
      <c r="E4" s="9"/>
      <c r="F4" s="28"/>
      <c r="G4" s="10"/>
      <c r="H4" s="31"/>
      <c r="I4" s="32"/>
      <c r="J4" s="14"/>
      <c r="K4" s="35"/>
      <c r="L4" s="35"/>
      <c r="M4" s="35"/>
      <c r="N4" s="35"/>
    </row>
    <row r="5" spans="2:19" ht="15" thickBot="1" x14ac:dyDescent="0.35">
      <c r="B5" s="13"/>
      <c r="C5" s="24"/>
      <c r="D5" s="25"/>
      <c r="E5" s="9"/>
      <c r="F5" s="29"/>
      <c r="G5" s="10"/>
      <c r="H5" s="14"/>
      <c r="K5" s="35"/>
      <c r="L5" s="35"/>
      <c r="M5" s="35"/>
      <c r="N5" s="35"/>
    </row>
    <row r="6" spans="2:19" ht="15" thickBot="1" x14ac:dyDescent="0.35">
      <c r="B6" s="14"/>
      <c r="C6" s="24"/>
      <c r="D6" s="25"/>
      <c r="E6" s="9"/>
      <c r="F6" s="29"/>
      <c r="G6" s="10"/>
      <c r="H6" s="31" t="s">
        <v>1</v>
      </c>
      <c r="I6" s="32"/>
      <c r="K6" s="35"/>
      <c r="L6" s="35"/>
      <c r="M6" s="35"/>
      <c r="N6" s="35"/>
      <c r="Q6" s="20"/>
      <c r="R6" s="20"/>
      <c r="S6" s="20"/>
    </row>
    <row r="7" spans="2:19" ht="15" thickBot="1" x14ac:dyDescent="0.35">
      <c r="B7" s="13"/>
      <c r="C7" s="26"/>
      <c r="D7" s="27"/>
      <c r="E7" s="9"/>
      <c r="F7" s="30"/>
      <c r="G7" s="10"/>
      <c r="H7" s="14"/>
    </row>
    <row r="8" spans="2:19" ht="15" thickBot="1" x14ac:dyDescent="0.35">
      <c r="B8" s="18"/>
      <c r="C8" s="16"/>
      <c r="D8" s="17"/>
      <c r="E8" s="7"/>
      <c r="F8" s="8"/>
      <c r="G8" s="10"/>
    </row>
    <row r="9" spans="2:19" x14ac:dyDescent="0.3">
      <c r="C9" s="4">
        <v>2015</v>
      </c>
      <c r="D9" s="5">
        <v>35000</v>
      </c>
      <c r="E9" s="6"/>
      <c r="F9" s="36">
        <f>25</f>
        <v>25</v>
      </c>
      <c r="G9" s="10"/>
    </row>
    <row r="10" spans="2:19" x14ac:dyDescent="0.3">
      <c r="C10" s="1">
        <f>C9+1</f>
        <v>2016</v>
      </c>
      <c r="D10" s="2">
        <f>D9+600</f>
        <v>35600</v>
      </c>
      <c r="E10" s="3"/>
      <c r="F10" s="36">
        <f>25</f>
        <v>25</v>
      </c>
      <c r="G10" s="10"/>
      <c r="H10" s="11"/>
    </row>
    <row r="11" spans="2:19" x14ac:dyDescent="0.3">
      <c r="C11" s="1">
        <f t="shared" ref="C11:C27" si="0">C10+1</f>
        <v>2017</v>
      </c>
      <c r="D11" s="2">
        <f t="shared" ref="D11:D54" si="1">D10+600</f>
        <v>36200</v>
      </c>
      <c r="E11" s="3"/>
      <c r="F11" s="36">
        <f>25</f>
        <v>25</v>
      </c>
      <c r="G11" s="10"/>
      <c r="H11" s="11"/>
      <c r="Q11" s="15"/>
    </row>
    <row r="12" spans="2:19" x14ac:dyDescent="0.3">
      <c r="C12" s="1">
        <f t="shared" si="0"/>
        <v>2018</v>
      </c>
      <c r="D12" s="2">
        <f t="shared" si="1"/>
        <v>36800</v>
      </c>
      <c r="E12" s="3"/>
      <c r="F12" s="36">
        <f>25</f>
        <v>25</v>
      </c>
      <c r="G12" s="10"/>
      <c r="H12" s="11"/>
      <c r="P12" s="15"/>
    </row>
    <row r="13" spans="2:19" x14ac:dyDescent="0.3">
      <c r="C13" s="1">
        <f t="shared" si="0"/>
        <v>2019</v>
      </c>
      <c r="D13" s="2">
        <f t="shared" si="1"/>
        <v>37400</v>
      </c>
      <c r="E13" s="3"/>
      <c r="F13" s="36">
        <f>25</f>
        <v>25</v>
      </c>
      <c r="G13" s="10"/>
    </row>
    <row r="14" spans="2:19" x14ac:dyDescent="0.3">
      <c r="C14" s="1">
        <f t="shared" si="0"/>
        <v>2020</v>
      </c>
      <c r="D14" s="2">
        <f t="shared" si="1"/>
        <v>38000</v>
      </c>
      <c r="E14" s="3"/>
      <c r="F14" s="36">
        <f>25</f>
        <v>25</v>
      </c>
      <c r="G14" s="10"/>
    </row>
    <row r="15" spans="2:19" x14ac:dyDescent="0.3">
      <c r="C15" s="1">
        <f t="shared" si="0"/>
        <v>2021</v>
      </c>
      <c r="D15" s="2">
        <f t="shared" si="1"/>
        <v>38600</v>
      </c>
      <c r="E15" s="3"/>
      <c r="F15" s="36">
        <f>25</f>
        <v>25</v>
      </c>
      <c r="G15" s="10"/>
    </row>
    <row r="16" spans="2:19" x14ac:dyDescent="0.3">
      <c r="C16" s="1">
        <f t="shared" si="0"/>
        <v>2022</v>
      </c>
      <c r="D16" s="2">
        <f t="shared" si="1"/>
        <v>39200</v>
      </c>
      <c r="E16" s="3"/>
      <c r="F16" s="36">
        <f>25</f>
        <v>25</v>
      </c>
      <c r="G16" s="10"/>
    </row>
    <row r="17" spans="3:7" x14ac:dyDescent="0.3">
      <c r="C17" s="1">
        <f t="shared" si="0"/>
        <v>2023</v>
      </c>
      <c r="D17" s="2">
        <f t="shared" si="1"/>
        <v>39800</v>
      </c>
      <c r="E17" s="3"/>
      <c r="F17" s="36">
        <f>25</f>
        <v>25</v>
      </c>
      <c r="G17" s="10"/>
    </row>
    <row r="18" spans="3:7" x14ac:dyDescent="0.3">
      <c r="C18" s="1">
        <f t="shared" si="0"/>
        <v>2024</v>
      </c>
      <c r="D18" s="2">
        <f t="shared" si="1"/>
        <v>40400</v>
      </c>
      <c r="E18" s="3"/>
      <c r="F18" s="36">
        <f>25</f>
        <v>25</v>
      </c>
      <c r="G18" s="10"/>
    </row>
    <row r="19" spans="3:7" x14ac:dyDescent="0.3">
      <c r="C19" s="1">
        <f t="shared" si="0"/>
        <v>2025</v>
      </c>
      <c r="D19" s="2">
        <f t="shared" si="1"/>
        <v>41000</v>
      </c>
      <c r="E19" s="3"/>
      <c r="F19" s="36">
        <f>25</f>
        <v>25</v>
      </c>
      <c r="G19" s="10"/>
    </row>
    <row r="20" spans="3:7" x14ac:dyDescent="0.3">
      <c r="C20" s="1">
        <f t="shared" si="0"/>
        <v>2026</v>
      </c>
      <c r="D20" s="2">
        <f t="shared" si="1"/>
        <v>41600</v>
      </c>
      <c r="E20" s="3"/>
      <c r="F20" s="36">
        <f>25</f>
        <v>25</v>
      </c>
      <c r="G20" s="10"/>
    </row>
    <row r="21" spans="3:7" x14ac:dyDescent="0.3">
      <c r="C21" s="1">
        <f t="shared" si="0"/>
        <v>2027</v>
      </c>
      <c r="D21" s="2">
        <f t="shared" si="1"/>
        <v>42200</v>
      </c>
      <c r="E21" s="3"/>
      <c r="F21" s="36">
        <f>25</f>
        <v>25</v>
      </c>
      <c r="G21" s="10"/>
    </row>
    <row r="22" spans="3:7" x14ac:dyDescent="0.3">
      <c r="C22" s="1">
        <f t="shared" si="0"/>
        <v>2028</v>
      </c>
      <c r="D22" s="2">
        <f t="shared" si="1"/>
        <v>42800</v>
      </c>
      <c r="E22" s="3"/>
      <c r="F22" s="36">
        <f>25</f>
        <v>25</v>
      </c>
      <c r="G22" s="10"/>
    </row>
    <row r="23" spans="3:7" x14ac:dyDescent="0.3">
      <c r="C23" s="1">
        <f t="shared" si="0"/>
        <v>2029</v>
      </c>
      <c r="D23" s="2">
        <f t="shared" si="1"/>
        <v>43400</v>
      </c>
      <c r="E23" s="3"/>
      <c r="F23" s="36">
        <f>25</f>
        <v>25</v>
      </c>
      <c r="G23" s="10"/>
    </row>
    <row r="24" spans="3:7" x14ac:dyDescent="0.3">
      <c r="C24" s="1">
        <f t="shared" si="0"/>
        <v>2030</v>
      </c>
      <c r="D24" s="2">
        <f t="shared" si="1"/>
        <v>44000</v>
      </c>
      <c r="E24" s="3"/>
      <c r="F24" s="36">
        <f>25</f>
        <v>25</v>
      </c>
      <c r="G24" s="10"/>
    </row>
    <row r="25" spans="3:7" x14ac:dyDescent="0.3">
      <c r="C25" s="1">
        <f t="shared" si="0"/>
        <v>2031</v>
      </c>
      <c r="D25" s="2">
        <f t="shared" si="1"/>
        <v>44600</v>
      </c>
      <c r="E25" s="3"/>
      <c r="F25" s="36">
        <f>25</f>
        <v>25</v>
      </c>
      <c r="G25" s="10"/>
    </row>
    <row r="26" spans="3:7" x14ac:dyDescent="0.3">
      <c r="C26" s="1">
        <f t="shared" si="0"/>
        <v>2032</v>
      </c>
      <c r="D26" s="2">
        <f t="shared" si="1"/>
        <v>45200</v>
      </c>
      <c r="E26" s="3"/>
      <c r="F26" s="36">
        <f>25</f>
        <v>25</v>
      </c>
      <c r="G26" s="10"/>
    </row>
    <row r="27" spans="3:7" x14ac:dyDescent="0.3">
      <c r="C27" s="1">
        <f t="shared" si="0"/>
        <v>2033</v>
      </c>
      <c r="D27" s="2">
        <f t="shared" si="1"/>
        <v>45800</v>
      </c>
      <c r="E27" s="3"/>
      <c r="F27" s="36">
        <f>25</f>
        <v>25</v>
      </c>
      <c r="G27" s="10"/>
    </row>
    <row r="28" spans="3:7" x14ac:dyDescent="0.3">
      <c r="C28" s="1">
        <f>C27+1</f>
        <v>2034</v>
      </c>
      <c r="D28" s="2">
        <f t="shared" si="1"/>
        <v>46400</v>
      </c>
      <c r="E28" s="3"/>
      <c r="F28" s="36">
        <f>25</f>
        <v>25</v>
      </c>
      <c r="G28" s="10"/>
    </row>
    <row r="29" spans="3:7" x14ac:dyDescent="0.3">
      <c r="C29" s="1">
        <f>C28+1</f>
        <v>2035</v>
      </c>
      <c r="D29" s="2">
        <f t="shared" si="1"/>
        <v>47000</v>
      </c>
      <c r="E29" s="3"/>
      <c r="F29" s="36">
        <f>25</f>
        <v>25</v>
      </c>
      <c r="G29" s="10"/>
    </row>
    <row r="30" spans="3:7" x14ac:dyDescent="0.3">
      <c r="C30" s="1">
        <f t="shared" ref="C30:C34" si="2">C29+1</f>
        <v>2036</v>
      </c>
      <c r="D30" s="2">
        <f t="shared" si="1"/>
        <v>47600</v>
      </c>
      <c r="E30" s="3"/>
      <c r="F30" s="36">
        <f>25</f>
        <v>25</v>
      </c>
      <c r="G30" s="10"/>
    </row>
    <row r="31" spans="3:7" x14ac:dyDescent="0.3">
      <c r="C31" s="1">
        <f t="shared" si="2"/>
        <v>2037</v>
      </c>
      <c r="D31" s="2">
        <f t="shared" si="1"/>
        <v>48200</v>
      </c>
      <c r="E31" s="3"/>
      <c r="F31" s="36">
        <f>25</f>
        <v>25</v>
      </c>
      <c r="G31" s="10"/>
    </row>
    <row r="32" spans="3:7" x14ac:dyDescent="0.3">
      <c r="C32" s="1">
        <f t="shared" si="2"/>
        <v>2038</v>
      </c>
      <c r="D32" s="2">
        <f t="shared" si="1"/>
        <v>48800</v>
      </c>
      <c r="E32" s="3"/>
      <c r="F32" s="36">
        <f>25</f>
        <v>25</v>
      </c>
      <c r="G32" s="10"/>
    </row>
    <row r="33" spans="3:9" x14ac:dyDescent="0.3">
      <c r="C33" s="1">
        <f t="shared" si="2"/>
        <v>2039</v>
      </c>
      <c r="D33" s="2">
        <f t="shared" si="1"/>
        <v>49400</v>
      </c>
      <c r="E33" s="3"/>
      <c r="F33" s="36">
        <f>25</f>
        <v>25</v>
      </c>
      <c r="G33" s="10"/>
    </row>
    <row r="34" spans="3:9" x14ac:dyDescent="0.3">
      <c r="C34" s="1">
        <f t="shared" si="2"/>
        <v>2040</v>
      </c>
      <c r="D34" s="2">
        <f t="shared" si="1"/>
        <v>50000</v>
      </c>
      <c r="E34" s="3"/>
      <c r="F34" s="36">
        <f>25</f>
        <v>25</v>
      </c>
      <c r="G34" s="10"/>
      <c r="H34" s="33" t="s">
        <v>0</v>
      </c>
      <c r="I34" s="34"/>
    </row>
    <row r="35" spans="3:9" x14ac:dyDescent="0.3">
      <c r="C35" s="1">
        <f>C34+1</f>
        <v>2041</v>
      </c>
      <c r="D35" s="2">
        <f t="shared" si="1"/>
        <v>50600</v>
      </c>
      <c r="E35" s="3"/>
      <c r="F35" s="36">
        <f>25</f>
        <v>25</v>
      </c>
      <c r="G35" s="10"/>
      <c r="H35" s="33"/>
      <c r="I35" s="34"/>
    </row>
    <row r="36" spans="3:9" x14ac:dyDescent="0.3">
      <c r="C36" s="1">
        <f t="shared" ref="C36:C39" si="3">C35+1</f>
        <v>2042</v>
      </c>
      <c r="D36" s="2">
        <f t="shared" si="1"/>
        <v>51200</v>
      </c>
      <c r="E36" s="3"/>
      <c r="F36" s="36">
        <f>25</f>
        <v>25</v>
      </c>
      <c r="G36" s="10"/>
    </row>
    <row r="37" spans="3:9" x14ac:dyDescent="0.3">
      <c r="C37" s="1">
        <f t="shared" si="3"/>
        <v>2043</v>
      </c>
      <c r="D37" s="2">
        <f t="shared" si="1"/>
        <v>51800</v>
      </c>
      <c r="E37" s="3"/>
      <c r="F37" s="36">
        <f>25</f>
        <v>25</v>
      </c>
      <c r="G37" s="10"/>
    </row>
    <row r="38" spans="3:9" x14ac:dyDescent="0.3">
      <c r="C38" s="1">
        <f t="shared" si="3"/>
        <v>2044</v>
      </c>
      <c r="D38" s="2">
        <f t="shared" si="1"/>
        <v>52400</v>
      </c>
      <c r="E38" s="3"/>
      <c r="F38" s="36">
        <f>25</f>
        <v>25</v>
      </c>
      <c r="G38" s="10"/>
    </row>
    <row r="39" spans="3:9" x14ac:dyDescent="0.3">
      <c r="C39" s="1">
        <f t="shared" si="3"/>
        <v>2045</v>
      </c>
      <c r="D39" s="2">
        <f t="shared" si="1"/>
        <v>53000</v>
      </c>
      <c r="E39" s="3"/>
      <c r="F39" s="36">
        <f>25</f>
        <v>25</v>
      </c>
      <c r="G39" s="10"/>
    </row>
    <row r="40" spans="3:9" x14ac:dyDescent="0.3">
      <c r="C40" s="1">
        <f>C39+1</f>
        <v>2046</v>
      </c>
      <c r="D40" s="2">
        <f t="shared" si="1"/>
        <v>53600</v>
      </c>
      <c r="E40" s="3"/>
      <c r="F40" s="36">
        <f>25</f>
        <v>25</v>
      </c>
      <c r="G40" s="10"/>
    </row>
    <row r="41" spans="3:9" x14ac:dyDescent="0.3">
      <c r="C41" s="1">
        <f t="shared" ref="C41:C45" si="4">C40+1</f>
        <v>2047</v>
      </c>
      <c r="D41" s="2">
        <f t="shared" si="1"/>
        <v>54200</v>
      </c>
      <c r="E41" s="3"/>
      <c r="F41" s="36">
        <f>25</f>
        <v>25</v>
      </c>
      <c r="G41" s="10"/>
    </row>
    <row r="42" spans="3:9" x14ac:dyDescent="0.3">
      <c r="C42" s="1">
        <f t="shared" si="4"/>
        <v>2048</v>
      </c>
      <c r="D42" s="2">
        <f t="shared" si="1"/>
        <v>54800</v>
      </c>
      <c r="E42" s="3"/>
      <c r="F42" s="36">
        <f>25</f>
        <v>25</v>
      </c>
      <c r="G42" s="10"/>
    </row>
    <row r="43" spans="3:9" x14ac:dyDescent="0.3">
      <c r="C43" s="1">
        <f t="shared" si="4"/>
        <v>2049</v>
      </c>
      <c r="D43" s="2">
        <f t="shared" si="1"/>
        <v>55400</v>
      </c>
      <c r="E43" s="3"/>
      <c r="F43" s="36">
        <f>25</f>
        <v>25</v>
      </c>
      <c r="G43" s="10"/>
    </row>
    <row r="44" spans="3:9" x14ac:dyDescent="0.3">
      <c r="C44" s="1">
        <f t="shared" si="4"/>
        <v>2050</v>
      </c>
      <c r="D44" s="2">
        <f t="shared" si="1"/>
        <v>56000</v>
      </c>
      <c r="E44" s="3"/>
      <c r="F44" s="36">
        <f>25</f>
        <v>25</v>
      </c>
      <c r="G44" s="10"/>
    </row>
    <row r="45" spans="3:9" x14ac:dyDescent="0.3">
      <c r="C45" s="1">
        <f t="shared" si="4"/>
        <v>2051</v>
      </c>
      <c r="D45" s="2">
        <f t="shared" si="1"/>
        <v>56600</v>
      </c>
      <c r="E45" s="3"/>
      <c r="F45" s="36">
        <f>25</f>
        <v>25</v>
      </c>
      <c r="G45" s="10"/>
    </row>
    <row r="46" spans="3:9" x14ac:dyDescent="0.3">
      <c r="C46" s="1">
        <f>C45+1</f>
        <v>2052</v>
      </c>
      <c r="D46" s="2">
        <f t="shared" si="1"/>
        <v>57200</v>
      </c>
      <c r="E46" s="3"/>
      <c r="F46" s="36">
        <f>25</f>
        <v>25</v>
      </c>
      <c r="G46" s="10"/>
    </row>
    <row r="47" spans="3:9" x14ac:dyDescent="0.3">
      <c r="C47" s="1">
        <f t="shared" ref="C47:C50" si="5">C46+1</f>
        <v>2053</v>
      </c>
      <c r="D47" s="2">
        <f t="shared" si="1"/>
        <v>57800</v>
      </c>
      <c r="E47" s="3"/>
      <c r="F47" s="36">
        <f>25</f>
        <v>25</v>
      </c>
      <c r="G47" s="10"/>
    </row>
    <row r="48" spans="3:9" x14ac:dyDescent="0.3">
      <c r="C48" s="1">
        <f t="shared" si="5"/>
        <v>2054</v>
      </c>
      <c r="D48" s="2">
        <f t="shared" si="1"/>
        <v>58400</v>
      </c>
      <c r="E48" s="3"/>
      <c r="F48" s="36">
        <f>25</f>
        <v>25</v>
      </c>
      <c r="G48" s="10"/>
    </row>
    <row r="49" spans="3:7" x14ac:dyDescent="0.3">
      <c r="C49" s="1">
        <f t="shared" si="5"/>
        <v>2055</v>
      </c>
      <c r="D49" s="2">
        <f t="shared" si="1"/>
        <v>59000</v>
      </c>
      <c r="E49" s="3"/>
      <c r="F49" s="36">
        <f>25</f>
        <v>25</v>
      </c>
      <c r="G49" s="10"/>
    </row>
    <row r="50" spans="3:7" x14ac:dyDescent="0.3">
      <c r="C50" s="1">
        <f t="shared" si="5"/>
        <v>2056</v>
      </c>
      <c r="D50" s="2">
        <f t="shared" si="1"/>
        <v>59600</v>
      </c>
      <c r="E50" s="3"/>
      <c r="F50" s="36">
        <f>25</f>
        <v>25</v>
      </c>
      <c r="G50" s="10"/>
    </row>
    <row r="51" spans="3:7" x14ac:dyDescent="0.3">
      <c r="C51" s="1">
        <f>C50+1</f>
        <v>2057</v>
      </c>
      <c r="D51" s="2">
        <f t="shared" si="1"/>
        <v>60200</v>
      </c>
      <c r="E51" s="3"/>
      <c r="F51" s="36">
        <f>25</f>
        <v>25</v>
      </c>
      <c r="G51" s="10"/>
    </row>
    <row r="52" spans="3:7" x14ac:dyDescent="0.3">
      <c r="C52" s="1">
        <f>C51+1</f>
        <v>2058</v>
      </c>
      <c r="D52" s="2">
        <f t="shared" si="1"/>
        <v>60800</v>
      </c>
      <c r="E52" s="3"/>
      <c r="F52" s="36">
        <f>25</f>
        <v>25</v>
      </c>
      <c r="G52" s="10"/>
    </row>
    <row r="53" spans="3:7" x14ac:dyDescent="0.3">
      <c r="C53" s="1">
        <f>C52+1</f>
        <v>2059</v>
      </c>
      <c r="D53" s="2">
        <f t="shared" si="1"/>
        <v>61400</v>
      </c>
      <c r="E53" s="3"/>
      <c r="F53" s="36">
        <f>25</f>
        <v>25</v>
      </c>
      <c r="G53" s="10"/>
    </row>
    <row r="54" spans="3:7" x14ac:dyDescent="0.3">
      <c r="C54" s="1">
        <f>C53+1</f>
        <v>2060</v>
      </c>
      <c r="D54" s="2">
        <f t="shared" si="1"/>
        <v>62000</v>
      </c>
      <c r="E54" s="3"/>
      <c r="F54" s="36">
        <f>25</f>
        <v>25</v>
      </c>
      <c r="G54" s="10"/>
    </row>
  </sheetData>
  <mergeCells count="6">
    <mergeCell ref="C4:D7"/>
    <mergeCell ref="F4:F7"/>
    <mergeCell ref="H4:I4"/>
    <mergeCell ref="H34:I35"/>
    <mergeCell ref="K4:N6"/>
    <mergeCell ref="H6:I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7"/>
  <sheetViews>
    <sheetView workbookViewId="0">
      <selection activeCell="P10" sqref="P10"/>
    </sheetView>
  </sheetViews>
  <sheetFormatPr baseColWidth="10" defaultRowHeight="14.4" x14ac:dyDescent="0.3"/>
  <cols>
    <col min="1" max="1" width="4.5546875" customWidth="1"/>
  </cols>
  <sheetData>
    <row r="2" spans="2:5" x14ac:dyDescent="0.3">
      <c r="B2" s="4">
        <v>2015</v>
      </c>
      <c r="C2" s="12">
        <v>1.7142857142857144E-2</v>
      </c>
      <c r="D2" s="21">
        <v>1.2514285714285714E-2</v>
      </c>
      <c r="E2" s="12">
        <v>5.3714285714285713E-3</v>
      </c>
    </row>
    <row r="3" spans="2:5" x14ac:dyDescent="0.3">
      <c r="B3" s="1">
        <f>B2+1</f>
        <v>2016</v>
      </c>
      <c r="C3" s="12">
        <v>1.6853932584269662E-2</v>
      </c>
      <c r="D3" s="21">
        <v>1.2359613973700547E-2</v>
      </c>
      <c r="E3" s="12">
        <v>5.3427304762987378E-3</v>
      </c>
    </row>
    <row r="4" spans="2:5" x14ac:dyDescent="0.3">
      <c r="B4" s="1">
        <f t="shared" ref="B4:B20" si="0">B3+1</f>
        <v>2017</v>
      </c>
      <c r="C4" s="12">
        <v>1.6574585635359115E-2</v>
      </c>
      <c r="D4" s="21">
        <v>1.2208718920726948E-2</v>
      </c>
      <c r="E4" s="12">
        <v>5.3143374038896428E-3</v>
      </c>
    </row>
    <row r="5" spans="2:5" x14ac:dyDescent="0.3">
      <c r="B5" s="1">
        <f t="shared" si="0"/>
        <v>2018</v>
      </c>
      <c r="C5" s="12">
        <v>1.6304347826086956E-2</v>
      </c>
      <c r="D5" s="21">
        <v>1.2061463898221072E-2</v>
      </c>
      <c r="E5" s="12">
        <v>5.28624451692723E-3</v>
      </c>
    </row>
    <row r="6" spans="2:5" x14ac:dyDescent="0.3">
      <c r="B6" s="1">
        <f t="shared" si="0"/>
        <v>2019</v>
      </c>
      <c r="C6" s="12">
        <v>1.6042780748663103E-2</v>
      </c>
      <c r="D6" s="21">
        <v>1.1917718763604701E-2</v>
      </c>
      <c r="E6" s="12">
        <v>5.2584470798836425E-3</v>
      </c>
    </row>
    <row r="7" spans="2:5" x14ac:dyDescent="0.3">
      <c r="B7" s="1">
        <f t="shared" si="0"/>
        <v>2020</v>
      </c>
      <c r="C7" s="12">
        <v>1.5789473684210527E-2</v>
      </c>
      <c r="D7" s="21">
        <v>1.1777359505243345E-2</v>
      </c>
      <c r="E7" s="12">
        <v>5.230940456316082E-3</v>
      </c>
    </row>
    <row r="8" spans="2:5" x14ac:dyDescent="0.3">
      <c r="B8" s="1">
        <f t="shared" si="0"/>
        <v>2021</v>
      </c>
      <c r="C8" s="12">
        <v>1.5544041450777202E-2</v>
      </c>
      <c r="D8" s="21">
        <v>1.1640267885617093E-2</v>
      </c>
      <c r="E8" s="12">
        <v>5.2037201062887515E-3</v>
      </c>
    </row>
    <row r="9" spans="2:5" x14ac:dyDescent="0.3">
      <c r="B9" s="1">
        <f t="shared" si="0"/>
        <v>2022</v>
      </c>
      <c r="C9" s="12">
        <v>1.5306122448979591E-2</v>
      </c>
      <c r="D9" s="21">
        <v>1.1506331109126255E-2</v>
      </c>
      <c r="E9" s="12">
        <v>5.1767815838748765E-3</v>
      </c>
    </row>
    <row r="10" spans="2:5" x14ac:dyDescent="0.3">
      <c r="B10" s="1">
        <f t="shared" si="0"/>
        <v>2023</v>
      </c>
      <c r="C10" s="12">
        <v>1.507537688442211E-2</v>
      </c>
      <c r="D10" s="21">
        <v>1.1375441512570122E-2</v>
      </c>
      <c r="E10" s="12">
        <v>5.150120534735919E-3</v>
      </c>
    </row>
    <row r="11" spans="2:5" x14ac:dyDescent="0.3">
      <c r="B11" s="1">
        <f t="shared" si="0"/>
        <v>2024</v>
      </c>
      <c r="C11" s="12">
        <v>1.4851485148514851E-2</v>
      </c>
      <c r="D11" s="21">
        <v>1.124749627651379E-2</v>
      </c>
      <c r="E11" s="12">
        <v>5.1237326937752098E-3</v>
      </c>
    </row>
    <row r="12" spans="2:5" x14ac:dyDescent="0.3">
      <c r="B12" s="1">
        <f t="shared" si="0"/>
        <v>2025</v>
      </c>
      <c r="C12" s="12">
        <v>1.4634146341463415E-2</v>
      </c>
      <c r="D12" s="21">
        <v>1.1122397155916709E-2</v>
      </c>
      <c r="E12" s="12">
        <v>5.0976138828633406E-3</v>
      </c>
    </row>
    <row r="13" spans="2:5" x14ac:dyDescent="0.3">
      <c r="B13" s="1">
        <f t="shared" si="0"/>
        <v>2026</v>
      </c>
      <c r="C13" s="12">
        <v>1.4423076923076924E-2</v>
      </c>
      <c r="D13" s="21">
        <v>1.1000050228539856E-2</v>
      </c>
      <c r="E13" s="12">
        <v>5.0717600086327827E-3</v>
      </c>
    </row>
    <row r="14" spans="2:5" x14ac:dyDescent="0.3">
      <c r="B14" s="1">
        <f t="shared" si="0"/>
        <v>2027</v>
      </c>
      <c r="C14" s="12">
        <v>1.4218009478672985E-2</v>
      </c>
      <c r="D14" s="21">
        <v>1.0880365659777425E-2</v>
      </c>
      <c r="E14" s="12">
        <v>5.0461670603392742E-3</v>
      </c>
    </row>
    <row r="15" spans="2:5" x14ac:dyDescent="0.3">
      <c r="B15" s="1">
        <f t="shared" si="0"/>
        <v>2028</v>
      </c>
      <c r="C15" s="12">
        <v>1.4018691588785047E-2</v>
      </c>
      <c r="D15" s="21">
        <v>1.0763257482675578E-2</v>
      </c>
      <c r="E15" s="12">
        <v>5.0208311077876294E-3</v>
      </c>
    </row>
    <row r="16" spans="2:5" x14ac:dyDescent="0.3">
      <c r="B16" s="1">
        <f t="shared" si="0"/>
        <v>2029</v>
      </c>
      <c r="C16" s="12">
        <v>1.3824884792626729E-2</v>
      </c>
      <c r="D16" s="21">
        <v>1.0648643392006224E-2</v>
      </c>
      <c r="E16" s="12">
        <v>4.9957482993197282E-3</v>
      </c>
    </row>
    <row r="17" spans="2:5" x14ac:dyDescent="0.3">
      <c r="B17" s="1">
        <f t="shared" si="0"/>
        <v>2030</v>
      </c>
      <c r="C17" s="12">
        <v>1.3636363636363636E-2</v>
      </c>
      <c r="D17" s="21">
        <v>1.0536444551359153E-2</v>
      </c>
      <c r="E17" s="12">
        <v>4.9709148598625066E-3</v>
      </c>
    </row>
    <row r="18" spans="2:5" x14ac:dyDescent="0.3">
      <c r="B18" s="1">
        <f t="shared" si="0"/>
        <v>2031</v>
      </c>
      <c r="C18" s="12">
        <v>1.3452914798206279E-2</v>
      </c>
      <c r="D18" s="21">
        <v>1.0426585412302418E-2</v>
      </c>
      <c r="E18" s="12">
        <v>4.9463270890338874E-3</v>
      </c>
    </row>
    <row r="19" spans="2:5" x14ac:dyDescent="0.3">
      <c r="B19" s="1">
        <f t="shared" si="0"/>
        <v>2032</v>
      </c>
      <c r="C19" s="12">
        <v>1.3274336283185841E-2</v>
      </c>
      <c r="D19" s="21">
        <v>1.0318993544739198E-2</v>
      </c>
      <c r="E19" s="12">
        <v>4.9219813593046396E-3</v>
      </c>
    </row>
    <row r="20" spans="2:5" x14ac:dyDescent="0.3">
      <c r="B20" s="1">
        <f t="shared" si="0"/>
        <v>2033</v>
      </c>
      <c r="C20" s="12">
        <v>1.3100436681222707E-2</v>
      </c>
      <c r="D20" s="21">
        <v>1.0213599477660667E-2</v>
      </c>
      <c r="E20" s="12">
        <v>4.8978741142142561E-3</v>
      </c>
    </row>
    <row r="21" spans="2:5" x14ac:dyDescent="0.3">
      <c r="B21" s="1">
        <f>B20+1</f>
        <v>2034</v>
      </c>
      <c r="C21" s="12">
        <v>1.2931034482758621E-2</v>
      </c>
      <c r="D21" s="21">
        <v>1.0110336549559116E-2</v>
      </c>
      <c r="E21" s="12">
        <v>4.8740018666390125E-3</v>
      </c>
    </row>
    <row r="22" spans="2:5" x14ac:dyDescent="0.3">
      <c r="B22" s="1">
        <f>B21+1</f>
        <v>2035</v>
      </c>
      <c r="C22" s="12">
        <v>1.276595744680851E-2</v>
      </c>
      <c r="D22" s="21">
        <v>1.0009140767824496E-2</v>
      </c>
      <c r="E22" s="12">
        <v>4.8503611971104227E-3</v>
      </c>
    </row>
    <row r="23" spans="2:5" x14ac:dyDescent="0.3">
      <c r="B23" s="1">
        <f t="shared" ref="B23:B27" si="1">B22+1</f>
        <v>2036</v>
      </c>
      <c r="C23" s="12">
        <v>1.2605042016806723E-2</v>
      </c>
      <c r="D23" s="21">
        <v>9.9099506765011995E-3</v>
      </c>
      <c r="E23" s="12">
        <v>4.8269487521823973E-3</v>
      </c>
    </row>
    <row r="24" spans="2:5" x14ac:dyDescent="0.3">
      <c r="B24" s="1">
        <f t="shared" si="1"/>
        <v>2037</v>
      </c>
      <c r="C24" s="12">
        <v>1.2448132780082987E-2</v>
      </c>
      <c r="D24" s="21">
        <v>9.8127072318308084E-3</v>
      </c>
      <c r="E24" s="12">
        <v>4.8037612428454618E-3</v>
      </c>
    </row>
    <row r="25" spans="2:5" x14ac:dyDescent="0.3">
      <c r="B25" s="1">
        <f t="shared" si="1"/>
        <v>2038</v>
      </c>
      <c r="C25" s="12">
        <v>1.2295081967213115E-2</v>
      </c>
      <c r="D25" s="21">
        <v>9.7173536850512499E-3</v>
      </c>
      <c r="E25" s="12">
        <v>4.7807954429864713E-3</v>
      </c>
    </row>
    <row r="26" spans="2:5" x14ac:dyDescent="0.3">
      <c r="B26" s="1">
        <f t="shared" si="1"/>
        <v>2039</v>
      </c>
      <c r="C26" s="12">
        <v>1.2145748987854251E-2</v>
      </c>
      <c r="D26" s="21">
        <v>9.6238354719634378E-3</v>
      </c>
      <c r="E26" s="12">
        <v>4.7580481878922859E-3</v>
      </c>
    </row>
    <row r="27" spans="2:5" x14ac:dyDescent="0.3">
      <c r="B27" s="1">
        <f t="shared" si="1"/>
        <v>2040</v>
      </c>
      <c r="C27" s="12">
        <v>1.2E-2</v>
      </c>
      <c r="D27" s="21">
        <v>9.5321001088139283E-3</v>
      </c>
      <c r="E27" s="12">
        <v>4.7355163727959698E-3</v>
      </c>
    </row>
    <row r="28" spans="2:5" x14ac:dyDescent="0.3">
      <c r="B28" s="1">
        <f>B27+1</f>
        <v>2041</v>
      </c>
      <c r="C28" s="12">
        <v>1.1857707509881422E-2</v>
      </c>
      <c r="D28" s="21">
        <v>9.4420970940760542E-3</v>
      </c>
      <c r="E28" s="12">
        <v>4.7131969514640996E-3</v>
      </c>
    </row>
    <row r="29" spans="2:5" x14ac:dyDescent="0.3">
      <c r="B29" s="1">
        <f t="shared" ref="B29:B32" si="2">B28+1</f>
        <v>2042</v>
      </c>
      <c r="C29" s="12">
        <v>1.171875E-2</v>
      </c>
      <c r="D29" s="21">
        <v>9.3537778157433901E-3</v>
      </c>
      <c r="E29" s="12">
        <v>4.6910869348238344E-3</v>
      </c>
    </row>
    <row r="30" spans="2:5" x14ac:dyDescent="0.3">
      <c r="B30" s="1">
        <f t="shared" si="2"/>
        <v>2043</v>
      </c>
      <c r="C30" s="12">
        <v>1.1583011583011582E-2</v>
      </c>
      <c r="D30" s="21">
        <v>9.2670954637779288E-3</v>
      </c>
      <c r="E30" s="12">
        <v>4.6691833896284523E-3</v>
      </c>
    </row>
    <row r="31" spans="2:5" x14ac:dyDescent="0.3">
      <c r="B31" s="1">
        <f t="shared" si="2"/>
        <v>2044</v>
      </c>
      <c r="C31" s="12">
        <v>1.1450381679389313E-2</v>
      </c>
      <c r="D31" s="21">
        <v>9.1820049473816615E-3</v>
      </c>
      <c r="E31" s="12">
        <v>4.6474834371600911E-3</v>
      </c>
    </row>
    <row r="32" spans="2:5" x14ac:dyDescent="0.3">
      <c r="B32" s="1">
        <f t="shared" si="2"/>
        <v>2045</v>
      </c>
      <c r="C32" s="12">
        <v>1.1320754716981131E-2</v>
      </c>
      <c r="D32" s="21">
        <v>9.0984628167843796E-3</v>
      </c>
      <c r="E32" s="12">
        <v>4.6259842519685039E-3</v>
      </c>
    </row>
    <row r="33" spans="2:5" x14ac:dyDescent="0.3">
      <c r="B33" s="1">
        <f>B32+1</f>
        <v>2046</v>
      </c>
      <c r="C33" s="12">
        <v>1.1194029850746268E-2</v>
      </c>
      <c r="D33" s="21">
        <v>9.0164271892626286E-3</v>
      </c>
      <c r="E33" s="12">
        <v>4.604683060644656E-3</v>
      </c>
    </row>
    <row r="34" spans="2:5" x14ac:dyDescent="0.3">
      <c r="B34" s="1">
        <f t="shared" ref="B34:B38" si="3">B33+1</f>
        <v>2047</v>
      </c>
      <c r="C34" s="12">
        <v>1.107011070110701E-2</v>
      </c>
      <c r="D34" s="21">
        <v>8.9358576791251833E-3</v>
      </c>
      <c r="E34" s="12">
        <v>4.5835771406280475E-3</v>
      </c>
    </row>
    <row r="35" spans="2:5" x14ac:dyDescent="0.3">
      <c r="B35" s="1">
        <f t="shared" si="3"/>
        <v>2048</v>
      </c>
      <c r="C35" s="12">
        <v>1.0948905109489052E-2</v>
      </c>
      <c r="D35" s="21">
        <v>8.8567153314190964E-3</v>
      </c>
      <c r="E35" s="12">
        <v>4.5626638190466948E-3</v>
      </c>
    </row>
    <row r="36" spans="2:5" x14ac:dyDescent="0.3">
      <c r="B36" s="1">
        <f t="shared" si="3"/>
        <v>2049</v>
      </c>
      <c r="C36" s="12">
        <v>1.0830324909747292E-2</v>
      </c>
      <c r="D36" s="21">
        <v>8.7789625591277159E-3</v>
      </c>
      <c r="E36" s="12">
        <v>4.5419404715887129E-3</v>
      </c>
    </row>
    <row r="37" spans="2:5" x14ac:dyDescent="0.3">
      <c r="B37" s="1">
        <f t="shared" si="3"/>
        <v>2050</v>
      </c>
      <c r="C37" s="12">
        <v>1.0714285714285714E-2</v>
      </c>
      <c r="D37" s="21">
        <v>8.7025630836479236E-3</v>
      </c>
      <c r="E37" s="12">
        <v>4.5214045214045217E-3</v>
      </c>
    </row>
    <row r="38" spans="2:5" x14ac:dyDescent="0.3">
      <c r="B38" s="1">
        <f t="shared" si="3"/>
        <v>2051</v>
      </c>
      <c r="C38" s="12">
        <v>1.0600706713780919E-2</v>
      </c>
      <c r="D38" s="21">
        <v>8.6274818783485668E-3</v>
      </c>
      <c r="E38" s="12">
        <v>4.50105343803869E-3</v>
      </c>
    </row>
    <row r="39" spans="2:5" x14ac:dyDescent="0.3">
      <c r="B39" s="1">
        <f>B38+1</f>
        <v>2052</v>
      </c>
      <c r="C39" s="12">
        <v>1.048951048951049E-2</v>
      </c>
      <c r="D39" s="21">
        <v>8.5536851150255829E-3</v>
      </c>
      <c r="E39" s="12">
        <v>4.4808847363905042E-3</v>
      </c>
    </row>
    <row r="40" spans="2:5" x14ac:dyDescent="0.3">
      <c r="B40" s="1">
        <f t="shared" ref="B40:B43" si="4">B39+1</f>
        <v>2053</v>
      </c>
      <c r="C40" s="12">
        <v>1.0380622837370242E-2</v>
      </c>
      <c r="D40" s="21">
        <v>8.4811401130818684E-3</v>
      </c>
      <c r="E40" s="12">
        <v>4.4608959757023534E-3</v>
      </c>
    </row>
    <row r="41" spans="2:5" x14ac:dyDescent="0.3">
      <c r="B41" s="1">
        <f t="shared" si="4"/>
        <v>2054</v>
      </c>
      <c r="C41" s="12">
        <v>1.0273972602739725E-2</v>
      </c>
      <c r="D41" s="21">
        <v>8.4098152912714559E-3</v>
      </c>
      <c r="E41" s="12">
        <v>4.4410847585750731E-3</v>
      </c>
    </row>
    <row r="42" spans="2:5" x14ac:dyDescent="0.3">
      <c r="B42" s="1">
        <f t="shared" si="4"/>
        <v>2055</v>
      </c>
      <c r="C42" s="12">
        <v>1.0169491525423728E-2</v>
      </c>
      <c r="D42" s="21">
        <v>8.3396801218583397E-3</v>
      </c>
      <c r="E42" s="12">
        <v>4.4214487300094077E-3</v>
      </c>
    </row>
    <row r="43" spans="2:5" x14ac:dyDescent="0.3">
      <c r="B43" s="1">
        <f t="shared" si="4"/>
        <v>2056</v>
      </c>
      <c r="C43" s="12">
        <v>1.0067114093959731E-2</v>
      </c>
      <c r="D43" s="21">
        <v>8.2707050870501151E-3</v>
      </c>
      <c r="E43" s="12">
        <v>4.401985576472792E-3</v>
      </c>
    </row>
    <row r="44" spans="2:5" x14ac:dyDescent="0.3">
      <c r="B44" s="1">
        <f>B43+1</f>
        <v>2057</v>
      </c>
      <c r="C44" s="12">
        <v>9.9667774086378731E-3</v>
      </c>
      <c r="D44" s="21">
        <v>8.2028616375758485E-3</v>
      </c>
      <c r="E44" s="12">
        <v>4.3826930249906753E-3</v>
      </c>
    </row>
    <row r="45" spans="2:5" x14ac:dyDescent="0.3">
      <c r="B45" s="1">
        <f>B44+1</f>
        <v>2058</v>
      </c>
      <c r="C45" s="12">
        <v>9.8684210526315784E-3</v>
      </c>
      <c r="D45" s="21">
        <v>8.1361221532860271E-3</v>
      </c>
      <c r="E45" s="12">
        <v>4.3635688422616285E-3</v>
      </c>
    </row>
    <row r="46" spans="2:5" x14ac:dyDescent="0.3">
      <c r="B46" s="1">
        <f>B45+1</f>
        <v>2059</v>
      </c>
      <c r="C46" s="12">
        <v>9.7719869706840382E-3</v>
      </c>
      <c r="D46" s="21">
        <v>8.0704599056603769E-3</v>
      </c>
      <c r="E46" s="12">
        <v>4.3446108337955262E-3</v>
      </c>
    </row>
    <row r="47" spans="2:5" x14ac:dyDescent="0.3">
      <c r="B47" s="1">
        <f>B46+1</f>
        <v>2060</v>
      </c>
      <c r="C47" s="12">
        <v>9.6774193548387101E-3</v>
      </c>
      <c r="D47" s="21">
        <v>8.0058490221166147E-3</v>
      </c>
      <c r="E47" s="12">
        <v>4.3258168430740911E-3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Szenario 1</vt:lpstr>
      <vt:lpstr>Szenario 2</vt:lpstr>
      <vt:lpstr>Szenario 3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cp:lastPrinted>2020-05-13T11:01:14Z</cp:lastPrinted>
  <dcterms:created xsi:type="dcterms:W3CDTF">2020-04-03T16:08:22Z</dcterms:created>
  <dcterms:modified xsi:type="dcterms:W3CDTF">2020-05-18T13:17:15Z</dcterms:modified>
</cp:coreProperties>
</file>