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1\"/>
    </mc:Choice>
  </mc:AlternateContent>
  <bookViews>
    <workbookView xWindow="2688" yWindow="2688" windowWidth="17136" windowHeight="7152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0" i="2" l="1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9" i="2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9" i="4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9" i="5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9" i="6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9" i="8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9" i="10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9" i="11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9" i="12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9" i="7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54" i="8"/>
  <c r="M53" i="8"/>
  <c r="M52" i="8"/>
  <c r="M51" i="8"/>
  <c r="M50" i="8"/>
  <c r="M49" i="8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54" i="10"/>
  <c r="M53" i="10"/>
  <c r="M52" i="10"/>
  <c r="M51" i="10"/>
  <c r="M50" i="10"/>
  <c r="M49" i="10"/>
  <c r="M48" i="10"/>
  <c r="M47" i="10"/>
  <c r="M46" i="10"/>
  <c r="M45" i="10"/>
  <c r="M44" i="10"/>
  <c r="M43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5" i="10"/>
  <c r="M14" i="10"/>
  <c r="M13" i="10"/>
  <c r="M12" i="10"/>
  <c r="M11" i="10"/>
  <c r="M10" i="10"/>
  <c r="M9" i="10"/>
  <c r="M54" i="11"/>
  <c r="M53" i="11"/>
  <c r="M52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M34" i="11"/>
  <c r="M33" i="11"/>
  <c r="M32" i="11"/>
  <c r="M31" i="11"/>
  <c r="M30" i="11"/>
  <c r="M29" i="11"/>
  <c r="M28" i="11"/>
  <c r="M27" i="11"/>
  <c r="M26" i="11"/>
  <c r="M25" i="11"/>
  <c r="M24" i="11"/>
  <c r="M23" i="1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9" i="12"/>
  <c r="F40" i="12"/>
  <c r="O40" i="12"/>
  <c r="AA40" i="12"/>
  <c r="F13" i="12"/>
  <c r="O13" i="12"/>
  <c r="AA13" i="12"/>
  <c r="F14" i="12"/>
  <c r="O14" i="12"/>
  <c r="AA14" i="12"/>
  <c r="AH33" i="2"/>
  <c r="AG30" i="2"/>
  <c r="AH33" i="4"/>
  <c r="AG30" i="4"/>
  <c r="AH33" i="5"/>
  <c r="AG30" i="5"/>
  <c r="AH33" i="6"/>
  <c r="AG30" i="6"/>
  <c r="AH33" i="7"/>
  <c r="AG30" i="7"/>
  <c r="AH33" i="8"/>
  <c r="AG30" i="8"/>
  <c r="AH33" i="10"/>
  <c r="AG30" i="10"/>
  <c r="AH33" i="11"/>
  <c r="AG30" i="11"/>
  <c r="AH33" i="12"/>
  <c r="AG30" i="12"/>
  <c r="D42" i="2"/>
  <c r="D11" i="2"/>
  <c r="B42" i="2"/>
  <c r="B11" i="2"/>
  <c r="O11" i="2"/>
  <c r="D42" i="4"/>
  <c r="D11" i="4"/>
  <c r="B42" i="4"/>
  <c r="B11" i="4"/>
  <c r="O11" i="4"/>
  <c r="D42" i="5"/>
  <c r="D11" i="5"/>
  <c r="B42" i="5"/>
  <c r="B11" i="5"/>
  <c r="O11" i="5"/>
  <c r="U11" i="5"/>
  <c r="D42" i="6"/>
  <c r="D11" i="6"/>
  <c r="B42" i="6"/>
  <c r="B11" i="6"/>
  <c r="D42" i="7"/>
  <c r="D11" i="7"/>
  <c r="B42" i="7"/>
  <c r="B11" i="7"/>
  <c r="D42" i="8"/>
  <c r="D11" i="8"/>
  <c r="B42" i="8"/>
  <c r="B11" i="8"/>
  <c r="D42" i="10"/>
  <c r="D11" i="10"/>
  <c r="B42" i="10"/>
  <c r="B11" i="10"/>
  <c r="D42" i="11"/>
  <c r="D11" i="11"/>
  <c r="B42" i="11"/>
  <c r="B11" i="11"/>
  <c r="D42" i="12"/>
  <c r="D11" i="12"/>
  <c r="B42" i="12"/>
  <c r="B11" i="12"/>
  <c r="C16" i="2"/>
  <c r="I16" i="2"/>
  <c r="P16" i="2"/>
  <c r="S16" i="2"/>
  <c r="B16" i="2"/>
  <c r="O16" i="2"/>
  <c r="R16" i="2"/>
  <c r="X16" i="2"/>
  <c r="C17" i="2"/>
  <c r="I17" i="2"/>
  <c r="P17" i="2"/>
  <c r="S17" i="2"/>
  <c r="B17" i="2"/>
  <c r="O17" i="2"/>
  <c r="R17" i="2"/>
  <c r="X17" i="2"/>
  <c r="C18" i="2"/>
  <c r="I18" i="2"/>
  <c r="P18" i="2"/>
  <c r="S18" i="2"/>
  <c r="B18" i="2"/>
  <c r="O18" i="2"/>
  <c r="R18" i="2"/>
  <c r="X18" i="2"/>
  <c r="C19" i="2"/>
  <c r="I19" i="2"/>
  <c r="P19" i="2"/>
  <c r="S19" i="2"/>
  <c r="B19" i="2"/>
  <c r="O19" i="2"/>
  <c r="R19" i="2"/>
  <c r="X19" i="2"/>
  <c r="C20" i="2"/>
  <c r="I20" i="2"/>
  <c r="P20" i="2"/>
  <c r="S20" i="2"/>
  <c r="B20" i="2"/>
  <c r="O20" i="2"/>
  <c r="R20" i="2"/>
  <c r="X20" i="2"/>
  <c r="C21" i="2"/>
  <c r="I21" i="2"/>
  <c r="P21" i="2"/>
  <c r="S21" i="2"/>
  <c r="B21" i="2"/>
  <c r="O21" i="2"/>
  <c r="R21" i="2"/>
  <c r="X21" i="2"/>
  <c r="C22" i="2"/>
  <c r="I22" i="2"/>
  <c r="P22" i="2"/>
  <c r="S22" i="2"/>
  <c r="B22" i="2"/>
  <c r="O22" i="2"/>
  <c r="R22" i="2"/>
  <c r="X22" i="2"/>
  <c r="C23" i="2"/>
  <c r="I23" i="2"/>
  <c r="P23" i="2"/>
  <c r="S23" i="2"/>
  <c r="B23" i="2"/>
  <c r="O23" i="2"/>
  <c r="R23" i="2"/>
  <c r="X23" i="2"/>
  <c r="C24" i="2"/>
  <c r="I24" i="2"/>
  <c r="P24" i="2"/>
  <c r="S24" i="2"/>
  <c r="B24" i="2"/>
  <c r="O24" i="2"/>
  <c r="R24" i="2"/>
  <c r="X24" i="2"/>
  <c r="C25" i="2"/>
  <c r="I25" i="2"/>
  <c r="P25" i="2"/>
  <c r="S25" i="2"/>
  <c r="B25" i="2"/>
  <c r="O25" i="2"/>
  <c r="R25" i="2"/>
  <c r="X25" i="2"/>
  <c r="C26" i="2"/>
  <c r="I26" i="2"/>
  <c r="P26" i="2"/>
  <c r="S26" i="2"/>
  <c r="B26" i="2"/>
  <c r="O26" i="2"/>
  <c r="R26" i="2"/>
  <c r="C27" i="2"/>
  <c r="I27" i="2"/>
  <c r="P27" i="2"/>
  <c r="S27" i="2"/>
  <c r="B27" i="2"/>
  <c r="O27" i="2"/>
  <c r="R27" i="2"/>
  <c r="C28" i="2"/>
  <c r="I28" i="2"/>
  <c r="P28" i="2"/>
  <c r="S28" i="2"/>
  <c r="B28" i="2"/>
  <c r="O28" i="2"/>
  <c r="R28" i="2"/>
  <c r="C29" i="2"/>
  <c r="I29" i="2"/>
  <c r="P29" i="2"/>
  <c r="S29" i="2"/>
  <c r="B29" i="2"/>
  <c r="O29" i="2"/>
  <c r="R29" i="2"/>
  <c r="X29" i="2"/>
  <c r="C30" i="2"/>
  <c r="I30" i="2"/>
  <c r="P30" i="2"/>
  <c r="S30" i="2"/>
  <c r="B30" i="2"/>
  <c r="O30" i="2"/>
  <c r="R30" i="2"/>
  <c r="C31" i="2"/>
  <c r="I31" i="2"/>
  <c r="P31" i="2"/>
  <c r="S31" i="2"/>
  <c r="B31" i="2"/>
  <c r="O31" i="2"/>
  <c r="R31" i="2"/>
  <c r="C32" i="2"/>
  <c r="I32" i="2"/>
  <c r="P32" i="2"/>
  <c r="S32" i="2"/>
  <c r="B32" i="2"/>
  <c r="O32" i="2"/>
  <c r="R32" i="2"/>
  <c r="C33" i="2"/>
  <c r="I33" i="2"/>
  <c r="P33" i="2"/>
  <c r="S33" i="2"/>
  <c r="B33" i="2"/>
  <c r="O33" i="2"/>
  <c r="R33" i="2"/>
  <c r="C34" i="2"/>
  <c r="I34" i="2"/>
  <c r="P34" i="2"/>
  <c r="S34" i="2"/>
  <c r="B34" i="2"/>
  <c r="O34" i="2"/>
  <c r="R34" i="2"/>
  <c r="C35" i="2"/>
  <c r="I35" i="2"/>
  <c r="P35" i="2"/>
  <c r="S35" i="2"/>
  <c r="B35" i="2"/>
  <c r="O35" i="2"/>
  <c r="R35" i="2"/>
  <c r="C36" i="2"/>
  <c r="I36" i="2"/>
  <c r="P36" i="2"/>
  <c r="S36" i="2"/>
  <c r="B36" i="2"/>
  <c r="O36" i="2"/>
  <c r="R36" i="2"/>
  <c r="C37" i="2"/>
  <c r="I37" i="2"/>
  <c r="P37" i="2"/>
  <c r="S37" i="2"/>
  <c r="B37" i="2"/>
  <c r="O37" i="2"/>
  <c r="R37" i="2"/>
  <c r="X37" i="2"/>
  <c r="C38" i="2"/>
  <c r="I38" i="2"/>
  <c r="P38" i="2"/>
  <c r="S38" i="2"/>
  <c r="B38" i="2"/>
  <c r="O38" i="2"/>
  <c r="R38" i="2"/>
  <c r="C39" i="2"/>
  <c r="I39" i="2"/>
  <c r="P39" i="2"/>
  <c r="S39" i="2"/>
  <c r="B39" i="2"/>
  <c r="O39" i="2"/>
  <c r="R39" i="2"/>
  <c r="C40" i="2"/>
  <c r="I40" i="2"/>
  <c r="P40" i="2"/>
  <c r="S40" i="2"/>
  <c r="B40" i="2"/>
  <c r="O40" i="2"/>
  <c r="R40" i="2"/>
  <c r="C41" i="2"/>
  <c r="I41" i="2"/>
  <c r="P41" i="2"/>
  <c r="S41" i="2"/>
  <c r="B41" i="2"/>
  <c r="O41" i="2"/>
  <c r="R41" i="2"/>
  <c r="X41" i="2"/>
  <c r="C42" i="2"/>
  <c r="I42" i="2"/>
  <c r="P42" i="2"/>
  <c r="S42" i="2"/>
  <c r="C43" i="2"/>
  <c r="I43" i="2"/>
  <c r="B43" i="2"/>
  <c r="O43" i="2"/>
  <c r="R43" i="2"/>
  <c r="C44" i="2"/>
  <c r="I44" i="2"/>
  <c r="P44" i="2"/>
  <c r="S44" i="2"/>
  <c r="B44" i="2"/>
  <c r="O44" i="2"/>
  <c r="R44" i="2"/>
  <c r="C45" i="2"/>
  <c r="I45" i="2"/>
  <c r="P45" i="2"/>
  <c r="S45" i="2"/>
  <c r="B45" i="2"/>
  <c r="O45" i="2"/>
  <c r="R45" i="2"/>
  <c r="C46" i="2"/>
  <c r="I46" i="2"/>
  <c r="B46" i="2"/>
  <c r="O46" i="2"/>
  <c r="R46" i="2"/>
  <c r="C47" i="2"/>
  <c r="I47" i="2"/>
  <c r="B47" i="2"/>
  <c r="O47" i="2"/>
  <c r="R47" i="2"/>
  <c r="C48" i="2"/>
  <c r="I48" i="2"/>
  <c r="P48" i="2"/>
  <c r="S48" i="2"/>
  <c r="B48" i="2"/>
  <c r="O48" i="2"/>
  <c r="R48" i="2"/>
  <c r="C49" i="2"/>
  <c r="I49" i="2"/>
  <c r="B49" i="2"/>
  <c r="O49" i="2"/>
  <c r="R49" i="2"/>
  <c r="C50" i="2"/>
  <c r="I50" i="2"/>
  <c r="P50" i="2"/>
  <c r="S50" i="2"/>
  <c r="B50" i="2"/>
  <c r="O50" i="2"/>
  <c r="R50" i="2"/>
  <c r="C51" i="2"/>
  <c r="I51" i="2"/>
  <c r="B51" i="2"/>
  <c r="O51" i="2"/>
  <c r="R51" i="2"/>
  <c r="C52" i="2"/>
  <c r="I52" i="2"/>
  <c r="B52" i="2"/>
  <c r="O52" i="2"/>
  <c r="R52" i="2"/>
  <c r="C53" i="2"/>
  <c r="I53" i="2"/>
  <c r="P53" i="2"/>
  <c r="S53" i="2"/>
  <c r="B53" i="2"/>
  <c r="O53" i="2"/>
  <c r="R53" i="2"/>
  <c r="C54" i="2"/>
  <c r="I54" i="2"/>
  <c r="B54" i="2"/>
  <c r="O54" i="2"/>
  <c r="R54" i="2"/>
  <c r="C15" i="2"/>
  <c r="I15" i="2"/>
  <c r="B15" i="2"/>
  <c r="O15" i="2"/>
  <c r="R15" i="2"/>
  <c r="C14" i="2"/>
  <c r="I14" i="2"/>
  <c r="P14" i="2"/>
  <c r="S14" i="2"/>
  <c r="B14" i="2"/>
  <c r="O14" i="2"/>
  <c r="R14" i="2"/>
  <c r="X14" i="2"/>
  <c r="C10" i="2"/>
  <c r="I10" i="2"/>
  <c r="B10" i="2"/>
  <c r="O10" i="2"/>
  <c r="R10" i="2"/>
  <c r="C16" i="4"/>
  <c r="J16" i="4"/>
  <c r="B16" i="4"/>
  <c r="O16" i="4"/>
  <c r="R16" i="4"/>
  <c r="C17" i="4"/>
  <c r="J17" i="4"/>
  <c r="P17" i="4"/>
  <c r="S17" i="4"/>
  <c r="B17" i="4"/>
  <c r="O17" i="4"/>
  <c r="R17" i="4"/>
  <c r="C18" i="4"/>
  <c r="J18" i="4"/>
  <c r="P18" i="4"/>
  <c r="S18" i="4"/>
  <c r="B18" i="4"/>
  <c r="O18" i="4"/>
  <c r="R18" i="4"/>
  <c r="C19" i="4"/>
  <c r="J19" i="4"/>
  <c r="P19" i="4"/>
  <c r="S19" i="4"/>
  <c r="B19" i="4"/>
  <c r="O19" i="4"/>
  <c r="R19" i="4"/>
  <c r="C20" i="4"/>
  <c r="J20" i="4"/>
  <c r="B20" i="4"/>
  <c r="O20" i="4"/>
  <c r="R20" i="4"/>
  <c r="C21" i="4"/>
  <c r="J21" i="4"/>
  <c r="B21" i="4"/>
  <c r="O21" i="4"/>
  <c r="R21" i="4"/>
  <c r="C22" i="4"/>
  <c r="J22" i="4"/>
  <c r="P22" i="4"/>
  <c r="S22" i="4"/>
  <c r="B22" i="4"/>
  <c r="O22" i="4"/>
  <c r="R22" i="4"/>
  <c r="C23" i="4"/>
  <c r="J23" i="4"/>
  <c r="P23" i="4"/>
  <c r="S23" i="4"/>
  <c r="B23" i="4"/>
  <c r="O23" i="4"/>
  <c r="R23" i="4"/>
  <c r="C24" i="4"/>
  <c r="J24" i="4"/>
  <c r="B24" i="4"/>
  <c r="O24" i="4"/>
  <c r="R24" i="4"/>
  <c r="C25" i="4"/>
  <c r="J25" i="4"/>
  <c r="B25" i="4"/>
  <c r="O25" i="4"/>
  <c r="R25" i="4"/>
  <c r="C26" i="4"/>
  <c r="J26" i="4"/>
  <c r="B26" i="4"/>
  <c r="O26" i="4"/>
  <c r="R26" i="4"/>
  <c r="C27" i="4"/>
  <c r="J27" i="4"/>
  <c r="B27" i="4"/>
  <c r="O27" i="4"/>
  <c r="R27" i="4"/>
  <c r="C28" i="4"/>
  <c r="J28" i="4"/>
  <c r="B28" i="4"/>
  <c r="O28" i="4"/>
  <c r="R28" i="4"/>
  <c r="C29" i="4"/>
  <c r="J29" i="4"/>
  <c r="B29" i="4"/>
  <c r="O29" i="4"/>
  <c r="R29" i="4"/>
  <c r="C30" i="4"/>
  <c r="J30" i="4"/>
  <c r="P30" i="4"/>
  <c r="S30" i="4"/>
  <c r="B30" i="4"/>
  <c r="O30" i="4"/>
  <c r="R30" i="4"/>
  <c r="C31" i="4"/>
  <c r="J31" i="4"/>
  <c r="P31" i="4"/>
  <c r="S31" i="4"/>
  <c r="B31" i="4"/>
  <c r="O31" i="4"/>
  <c r="R31" i="4"/>
  <c r="X31" i="4"/>
  <c r="C32" i="4"/>
  <c r="J32" i="4"/>
  <c r="B32" i="4"/>
  <c r="O32" i="4"/>
  <c r="R32" i="4"/>
  <c r="C33" i="4"/>
  <c r="J33" i="4"/>
  <c r="B33" i="4"/>
  <c r="O33" i="4"/>
  <c r="R33" i="4"/>
  <c r="C34" i="4"/>
  <c r="J34" i="4"/>
  <c r="P34" i="4"/>
  <c r="S34" i="4"/>
  <c r="B34" i="4"/>
  <c r="O34" i="4"/>
  <c r="R34" i="4"/>
  <c r="C35" i="4"/>
  <c r="J35" i="4"/>
  <c r="P35" i="4"/>
  <c r="S35" i="4"/>
  <c r="B35" i="4"/>
  <c r="O35" i="4"/>
  <c r="R35" i="4"/>
  <c r="C36" i="4"/>
  <c r="J36" i="4"/>
  <c r="B36" i="4"/>
  <c r="O36" i="4"/>
  <c r="R36" i="4"/>
  <c r="C37" i="4"/>
  <c r="J37" i="4"/>
  <c r="B37" i="4"/>
  <c r="O37" i="4"/>
  <c r="R37" i="4"/>
  <c r="C38" i="4"/>
  <c r="J38" i="4"/>
  <c r="B38" i="4"/>
  <c r="O38" i="4"/>
  <c r="R38" i="4"/>
  <c r="C39" i="4"/>
  <c r="J39" i="4"/>
  <c r="P39" i="4"/>
  <c r="S39" i="4"/>
  <c r="B39" i="4"/>
  <c r="O39" i="4"/>
  <c r="R39" i="4"/>
  <c r="C40" i="4"/>
  <c r="J40" i="4"/>
  <c r="B40" i="4"/>
  <c r="O40" i="4"/>
  <c r="R40" i="4"/>
  <c r="C41" i="4"/>
  <c r="J41" i="4"/>
  <c r="B41" i="4"/>
  <c r="O41" i="4"/>
  <c r="R41" i="4"/>
  <c r="C42" i="4"/>
  <c r="J42" i="4"/>
  <c r="O42" i="4"/>
  <c r="R42" i="4"/>
  <c r="C43" i="4"/>
  <c r="J43" i="4"/>
  <c r="B43" i="4"/>
  <c r="O43" i="4"/>
  <c r="R43" i="4"/>
  <c r="C44" i="4"/>
  <c r="J44" i="4"/>
  <c r="B44" i="4"/>
  <c r="O44" i="4"/>
  <c r="R44" i="4"/>
  <c r="C45" i="4"/>
  <c r="J45" i="4"/>
  <c r="B45" i="4"/>
  <c r="O45" i="4"/>
  <c r="R45" i="4"/>
  <c r="C46" i="4"/>
  <c r="J46" i="4"/>
  <c r="B46" i="4"/>
  <c r="O46" i="4"/>
  <c r="R46" i="4"/>
  <c r="C47" i="4"/>
  <c r="J47" i="4"/>
  <c r="B47" i="4"/>
  <c r="O47" i="4"/>
  <c r="R47" i="4"/>
  <c r="C48" i="4"/>
  <c r="J48" i="4"/>
  <c r="B48" i="4"/>
  <c r="O48" i="4"/>
  <c r="R48" i="4"/>
  <c r="C49" i="4"/>
  <c r="J49" i="4"/>
  <c r="B49" i="4"/>
  <c r="O49" i="4"/>
  <c r="R49" i="4"/>
  <c r="C50" i="4"/>
  <c r="J50" i="4"/>
  <c r="B50" i="4"/>
  <c r="O50" i="4"/>
  <c r="R50" i="4"/>
  <c r="C51" i="4"/>
  <c r="J51" i="4"/>
  <c r="B51" i="4"/>
  <c r="O51" i="4"/>
  <c r="R51" i="4"/>
  <c r="C52" i="4"/>
  <c r="J52" i="4"/>
  <c r="B52" i="4"/>
  <c r="O52" i="4"/>
  <c r="R52" i="4"/>
  <c r="C53" i="4"/>
  <c r="J53" i="4"/>
  <c r="B53" i="4"/>
  <c r="O53" i="4"/>
  <c r="R53" i="4"/>
  <c r="C54" i="4"/>
  <c r="J54" i="4"/>
  <c r="B54" i="4"/>
  <c r="O54" i="4"/>
  <c r="R54" i="4"/>
  <c r="C15" i="4"/>
  <c r="J15" i="4"/>
  <c r="B15" i="4"/>
  <c r="O15" i="4"/>
  <c r="R15" i="4"/>
  <c r="C14" i="4"/>
  <c r="J14" i="4"/>
  <c r="B14" i="4"/>
  <c r="O14" i="4"/>
  <c r="R14" i="4"/>
  <c r="C14" i="5"/>
  <c r="K14" i="5"/>
  <c r="B14" i="5"/>
  <c r="O14" i="5"/>
  <c r="R14" i="5"/>
  <c r="C16" i="5"/>
  <c r="K16" i="5"/>
  <c r="B16" i="5"/>
  <c r="O16" i="5"/>
  <c r="R16" i="5"/>
  <c r="C17" i="5"/>
  <c r="K17" i="5"/>
  <c r="B17" i="5"/>
  <c r="O17" i="5"/>
  <c r="R17" i="5"/>
  <c r="C18" i="5"/>
  <c r="K18" i="5"/>
  <c r="B18" i="5"/>
  <c r="O18" i="5"/>
  <c r="R18" i="5"/>
  <c r="C19" i="5"/>
  <c r="K19" i="5"/>
  <c r="P19" i="5"/>
  <c r="S19" i="5"/>
  <c r="B19" i="5"/>
  <c r="O19" i="5"/>
  <c r="R19" i="5"/>
  <c r="C20" i="5"/>
  <c r="K20" i="5"/>
  <c r="B20" i="5"/>
  <c r="O20" i="5"/>
  <c r="R20" i="5"/>
  <c r="C21" i="5"/>
  <c r="K21" i="5"/>
  <c r="P21" i="5"/>
  <c r="S21" i="5"/>
  <c r="B21" i="5"/>
  <c r="O21" i="5"/>
  <c r="C22" i="5"/>
  <c r="K22" i="5"/>
  <c r="B22" i="5"/>
  <c r="O22" i="5"/>
  <c r="R22" i="5"/>
  <c r="C23" i="5"/>
  <c r="K23" i="5"/>
  <c r="B23" i="5"/>
  <c r="O23" i="5"/>
  <c r="C24" i="5"/>
  <c r="K24" i="5"/>
  <c r="B24" i="5"/>
  <c r="O24" i="5"/>
  <c r="C25" i="5"/>
  <c r="K25" i="5"/>
  <c r="B25" i="5"/>
  <c r="O25" i="5"/>
  <c r="R25" i="5"/>
  <c r="C26" i="5"/>
  <c r="K26" i="5"/>
  <c r="B26" i="5"/>
  <c r="O26" i="5"/>
  <c r="R26" i="5"/>
  <c r="C27" i="5"/>
  <c r="K27" i="5"/>
  <c r="B27" i="5"/>
  <c r="O27" i="5"/>
  <c r="R27" i="5"/>
  <c r="C28" i="5"/>
  <c r="K28" i="5"/>
  <c r="B28" i="5"/>
  <c r="O28" i="5"/>
  <c r="R28" i="5"/>
  <c r="C29" i="5"/>
  <c r="K29" i="5"/>
  <c r="P29" i="5"/>
  <c r="S29" i="5"/>
  <c r="B29" i="5"/>
  <c r="O29" i="5"/>
  <c r="C30" i="5"/>
  <c r="K30" i="5"/>
  <c r="B30" i="5"/>
  <c r="O30" i="5"/>
  <c r="R30" i="5"/>
  <c r="C31" i="5"/>
  <c r="K31" i="5"/>
  <c r="B31" i="5"/>
  <c r="O31" i="5"/>
  <c r="C32" i="5"/>
  <c r="K32" i="5"/>
  <c r="B32" i="5"/>
  <c r="O32" i="5"/>
  <c r="R32" i="5"/>
  <c r="C33" i="5"/>
  <c r="K33" i="5"/>
  <c r="B33" i="5"/>
  <c r="O33" i="5"/>
  <c r="R33" i="5"/>
  <c r="C34" i="5"/>
  <c r="K34" i="5"/>
  <c r="P34" i="5"/>
  <c r="S34" i="5"/>
  <c r="B34" i="5"/>
  <c r="O34" i="5"/>
  <c r="R34" i="5"/>
  <c r="X34" i="5"/>
  <c r="C35" i="5"/>
  <c r="K35" i="5"/>
  <c r="B35" i="5"/>
  <c r="O35" i="5"/>
  <c r="R35" i="5"/>
  <c r="C36" i="5"/>
  <c r="K36" i="5"/>
  <c r="B36" i="5"/>
  <c r="O36" i="5"/>
  <c r="R36" i="5"/>
  <c r="C37" i="5"/>
  <c r="K37" i="5"/>
  <c r="B37" i="5"/>
  <c r="O37" i="5"/>
  <c r="R37" i="5"/>
  <c r="C38" i="5"/>
  <c r="K38" i="5"/>
  <c r="B38" i="5"/>
  <c r="O38" i="5"/>
  <c r="R38" i="5"/>
  <c r="C39" i="5"/>
  <c r="K39" i="5"/>
  <c r="B39" i="5"/>
  <c r="O39" i="5"/>
  <c r="R39" i="5"/>
  <c r="C40" i="5"/>
  <c r="K40" i="5"/>
  <c r="P40" i="5"/>
  <c r="B40" i="5"/>
  <c r="O40" i="5"/>
  <c r="R40" i="5"/>
  <c r="C41" i="5"/>
  <c r="K41" i="5"/>
  <c r="B41" i="5"/>
  <c r="O41" i="5"/>
  <c r="R41" i="5"/>
  <c r="C42" i="5"/>
  <c r="K42" i="5"/>
  <c r="O42" i="5"/>
  <c r="R42" i="5"/>
  <c r="C43" i="5"/>
  <c r="K43" i="5"/>
  <c r="B43" i="5"/>
  <c r="O43" i="5"/>
  <c r="R43" i="5"/>
  <c r="C44" i="5"/>
  <c r="K44" i="5"/>
  <c r="B44" i="5"/>
  <c r="O44" i="5"/>
  <c r="R44" i="5"/>
  <c r="C45" i="5"/>
  <c r="K45" i="5"/>
  <c r="B45" i="5"/>
  <c r="O45" i="5"/>
  <c r="R45" i="5"/>
  <c r="C46" i="5"/>
  <c r="K46" i="5"/>
  <c r="B46" i="5"/>
  <c r="O46" i="5"/>
  <c r="R46" i="5"/>
  <c r="C47" i="5"/>
  <c r="K47" i="5"/>
  <c r="B47" i="5"/>
  <c r="O47" i="5"/>
  <c r="C48" i="5"/>
  <c r="K48" i="5"/>
  <c r="B48" i="5"/>
  <c r="O48" i="5"/>
  <c r="R48" i="5"/>
  <c r="C49" i="5"/>
  <c r="K49" i="5"/>
  <c r="B49" i="5"/>
  <c r="O49" i="5"/>
  <c r="R49" i="5"/>
  <c r="C50" i="5"/>
  <c r="K50" i="5"/>
  <c r="B50" i="5"/>
  <c r="O50" i="5"/>
  <c r="C51" i="5"/>
  <c r="K51" i="5"/>
  <c r="B51" i="5"/>
  <c r="O51" i="5"/>
  <c r="R51" i="5"/>
  <c r="C52" i="5"/>
  <c r="K52" i="5"/>
  <c r="B52" i="5"/>
  <c r="O52" i="5"/>
  <c r="R52" i="5"/>
  <c r="C53" i="5"/>
  <c r="K53" i="5"/>
  <c r="B53" i="5"/>
  <c r="O53" i="5"/>
  <c r="R53" i="5"/>
  <c r="C54" i="5"/>
  <c r="K54" i="5"/>
  <c r="B54" i="5"/>
  <c r="O54" i="5"/>
  <c r="R54" i="5"/>
  <c r="C15" i="5"/>
  <c r="K15" i="5"/>
  <c r="B15" i="5"/>
  <c r="O15" i="5"/>
  <c r="R15" i="5"/>
  <c r="E14" i="6"/>
  <c r="I14" i="6"/>
  <c r="D14" i="6"/>
  <c r="O14" i="6"/>
  <c r="R14" i="6"/>
  <c r="E16" i="6"/>
  <c r="I16" i="6"/>
  <c r="D16" i="6"/>
  <c r="O16" i="6"/>
  <c r="R16" i="6"/>
  <c r="E17" i="6"/>
  <c r="I17" i="6"/>
  <c r="D17" i="6"/>
  <c r="O17" i="6"/>
  <c r="R17" i="6"/>
  <c r="E18" i="6"/>
  <c r="I18" i="6"/>
  <c r="D18" i="6"/>
  <c r="O18" i="6"/>
  <c r="R18" i="6"/>
  <c r="E19" i="6"/>
  <c r="I19" i="6"/>
  <c r="D19" i="6"/>
  <c r="O19" i="6"/>
  <c r="R19" i="6"/>
  <c r="E20" i="6"/>
  <c r="I20" i="6"/>
  <c r="D20" i="6"/>
  <c r="O20" i="6"/>
  <c r="R20" i="6"/>
  <c r="E21" i="6"/>
  <c r="I21" i="6"/>
  <c r="D21" i="6"/>
  <c r="O21" i="6"/>
  <c r="R21" i="6"/>
  <c r="E22" i="6"/>
  <c r="I22" i="6"/>
  <c r="D22" i="6"/>
  <c r="O22" i="6"/>
  <c r="R22" i="6"/>
  <c r="E23" i="6"/>
  <c r="I23" i="6"/>
  <c r="P23" i="6"/>
  <c r="S23" i="6"/>
  <c r="D23" i="6"/>
  <c r="O23" i="6"/>
  <c r="R23" i="6"/>
  <c r="X23" i="6"/>
  <c r="E24" i="6"/>
  <c r="I24" i="6"/>
  <c r="D24" i="6"/>
  <c r="O24" i="6"/>
  <c r="R24" i="6"/>
  <c r="E25" i="6"/>
  <c r="I25" i="6"/>
  <c r="D25" i="6"/>
  <c r="O25" i="6"/>
  <c r="R25" i="6"/>
  <c r="E26" i="6"/>
  <c r="I26" i="6"/>
  <c r="D26" i="6"/>
  <c r="O26" i="6"/>
  <c r="R26" i="6"/>
  <c r="E27" i="6"/>
  <c r="I27" i="6"/>
  <c r="D27" i="6"/>
  <c r="O27" i="6"/>
  <c r="R27" i="6"/>
  <c r="E28" i="6"/>
  <c r="I28" i="6"/>
  <c r="D28" i="6"/>
  <c r="O28" i="6"/>
  <c r="R28" i="6"/>
  <c r="E29" i="6"/>
  <c r="I29" i="6"/>
  <c r="P29" i="6"/>
  <c r="S29" i="6"/>
  <c r="D29" i="6"/>
  <c r="O29" i="6"/>
  <c r="R29" i="6"/>
  <c r="E30" i="6"/>
  <c r="I30" i="6"/>
  <c r="P30" i="6"/>
  <c r="S30" i="6"/>
  <c r="D30" i="6"/>
  <c r="O30" i="6"/>
  <c r="E31" i="6"/>
  <c r="I31" i="6"/>
  <c r="D31" i="6"/>
  <c r="O31" i="6"/>
  <c r="R31" i="6"/>
  <c r="E32" i="6"/>
  <c r="I32" i="6"/>
  <c r="D32" i="6"/>
  <c r="O32" i="6"/>
  <c r="R32" i="6"/>
  <c r="E33" i="6"/>
  <c r="I33" i="6"/>
  <c r="D33" i="6"/>
  <c r="O33" i="6"/>
  <c r="R33" i="6"/>
  <c r="E34" i="6"/>
  <c r="I34" i="6"/>
  <c r="D34" i="6"/>
  <c r="O34" i="6"/>
  <c r="R34" i="6"/>
  <c r="E35" i="6"/>
  <c r="I35" i="6"/>
  <c r="D35" i="6"/>
  <c r="O35" i="6"/>
  <c r="R35" i="6"/>
  <c r="E36" i="6"/>
  <c r="I36" i="6"/>
  <c r="D36" i="6"/>
  <c r="O36" i="6"/>
  <c r="R36" i="6"/>
  <c r="E37" i="6"/>
  <c r="I37" i="6"/>
  <c r="D37" i="6"/>
  <c r="O37" i="6"/>
  <c r="R37" i="6"/>
  <c r="E38" i="6"/>
  <c r="I38" i="6"/>
  <c r="D38" i="6"/>
  <c r="O38" i="6"/>
  <c r="R38" i="6"/>
  <c r="E39" i="6"/>
  <c r="I39" i="6"/>
  <c r="D39" i="6"/>
  <c r="O39" i="6"/>
  <c r="R39" i="6"/>
  <c r="E40" i="6"/>
  <c r="I40" i="6"/>
  <c r="P40" i="6"/>
  <c r="S40" i="6"/>
  <c r="D40" i="6"/>
  <c r="O40" i="6"/>
  <c r="R40" i="6"/>
  <c r="E41" i="6"/>
  <c r="I41" i="6"/>
  <c r="D41" i="6"/>
  <c r="O41" i="6"/>
  <c r="R41" i="6"/>
  <c r="E42" i="6"/>
  <c r="I42" i="6"/>
  <c r="O42" i="6"/>
  <c r="R42" i="6"/>
  <c r="E43" i="6"/>
  <c r="I43" i="6"/>
  <c r="D43" i="6"/>
  <c r="O43" i="6"/>
  <c r="R43" i="6"/>
  <c r="E44" i="6"/>
  <c r="I44" i="6"/>
  <c r="P44" i="6"/>
  <c r="D44" i="6"/>
  <c r="O44" i="6"/>
  <c r="R44" i="6"/>
  <c r="E45" i="6"/>
  <c r="I45" i="6"/>
  <c r="D45" i="6"/>
  <c r="O45" i="6"/>
  <c r="R45" i="6"/>
  <c r="E46" i="6"/>
  <c r="I46" i="6"/>
  <c r="D46" i="6"/>
  <c r="O46" i="6"/>
  <c r="E47" i="6"/>
  <c r="I47" i="6"/>
  <c r="D47" i="6"/>
  <c r="O47" i="6"/>
  <c r="R47" i="6"/>
  <c r="E48" i="6"/>
  <c r="I48" i="6"/>
  <c r="D48" i="6"/>
  <c r="O48" i="6"/>
  <c r="R48" i="6"/>
  <c r="E49" i="6"/>
  <c r="I49" i="6"/>
  <c r="D49" i="6"/>
  <c r="O49" i="6"/>
  <c r="R49" i="6"/>
  <c r="E50" i="6"/>
  <c r="I50" i="6"/>
  <c r="P50" i="6"/>
  <c r="D50" i="6"/>
  <c r="O50" i="6"/>
  <c r="R50" i="6"/>
  <c r="E51" i="6"/>
  <c r="I51" i="6"/>
  <c r="D51" i="6"/>
  <c r="O51" i="6"/>
  <c r="R51" i="6"/>
  <c r="E52" i="6"/>
  <c r="I52" i="6"/>
  <c r="D52" i="6"/>
  <c r="O52" i="6"/>
  <c r="R52" i="6"/>
  <c r="E53" i="6"/>
  <c r="I53" i="6"/>
  <c r="D53" i="6"/>
  <c r="O53" i="6"/>
  <c r="R53" i="6"/>
  <c r="E54" i="6"/>
  <c r="I54" i="6"/>
  <c r="D54" i="6"/>
  <c r="O54" i="6"/>
  <c r="R54" i="6"/>
  <c r="E15" i="6"/>
  <c r="I15" i="6"/>
  <c r="D15" i="6"/>
  <c r="O15" i="6"/>
  <c r="R15" i="6"/>
  <c r="E14" i="7"/>
  <c r="J14" i="7"/>
  <c r="D14" i="7"/>
  <c r="O14" i="7"/>
  <c r="R14" i="7"/>
  <c r="E15" i="7"/>
  <c r="J15" i="7"/>
  <c r="D15" i="7"/>
  <c r="O15" i="7"/>
  <c r="E16" i="7"/>
  <c r="J16" i="7"/>
  <c r="D16" i="7"/>
  <c r="O16" i="7"/>
  <c r="E17" i="7"/>
  <c r="J17" i="7"/>
  <c r="D17" i="7"/>
  <c r="O17" i="7"/>
  <c r="E18" i="7"/>
  <c r="J18" i="7"/>
  <c r="P18" i="7"/>
  <c r="D18" i="7"/>
  <c r="O18" i="7"/>
  <c r="R18" i="7"/>
  <c r="E19" i="7"/>
  <c r="J19" i="7"/>
  <c r="P19" i="7"/>
  <c r="S19" i="7"/>
  <c r="D19" i="7"/>
  <c r="O19" i="7"/>
  <c r="E20" i="7"/>
  <c r="J20" i="7"/>
  <c r="D20" i="7"/>
  <c r="O20" i="7"/>
  <c r="R20" i="7"/>
  <c r="E21" i="7"/>
  <c r="J21" i="7"/>
  <c r="D21" i="7"/>
  <c r="O21" i="7"/>
  <c r="E22" i="7"/>
  <c r="J22" i="7"/>
  <c r="D22" i="7"/>
  <c r="O22" i="7"/>
  <c r="E23" i="7"/>
  <c r="J23" i="7"/>
  <c r="P23" i="7"/>
  <c r="S23" i="7"/>
  <c r="D23" i="7"/>
  <c r="O23" i="7"/>
  <c r="E24" i="7"/>
  <c r="J24" i="7"/>
  <c r="D24" i="7"/>
  <c r="O24" i="7"/>
  <c r="E25" i="7"/>
  <c r="J25" i="7"/>
  <c r="D25" i="7"/>
  <c r="O25" i="7"/>
  <c r="E26" i="7"/>
  <c r="J26" i="7"/>
  <c r="D26" i="7"/>
  <c r="O26" i="7"/>
  <c r="R26" i="7"/>
  <c r="E27" i="7"/>
  <c r="J27" i="7"/>
  <c r="D27" i="7"/>
  <c r="O27" i="7"/>
  <c r="U27" i="7"/>
  <c r="E28" i="7"/>
  <c r="J28" i="7"/>
  <c r="D28" i="7"/>
  <c r="O28" i="7"/>
  <c r="R28" i="7"/>
  <c r="E29" i="7"/>
  <c r="J29" i="7"/>
  <c r="D29" i="7"/>
  <c r="O29" i="7"/>
  <c r="E30" i="7"/>
  <c r="J30" i="7"/>
  <c r="D30" i="7"/>
  <c r="O30" i="7"/>
  <c r="E31" i="7"/>
  <c r="J31" i="7"/>
  <c r="P31" i="7"/>
  <c r="S31" i="7"/>
  <c r="D31" i="7"/>
  <c r="O31" i="7"/>
  <c r="E32" i="7"/>
  <c r="J32" i="7"/>
  <c r="P32" i="7"/>
  <c r="D32" i="7"/>
  <c r="O32" i="7"/>
  <c r="R32" i="7"/>
  <c r="E33" i="7"/>
  <c r="J33" i="7"/>
  <c r="P33" i="7"/>
  <c r="D33" i="7"/>
  <c r="O33" i="7"/>
  <c r="R33" i="7"/>
  <c r="E34" i="7"/>
  <c r="J34" i="7"/>
  <c r="D34" i="7"/>
  <c r="O34" i="7"/>
  <c r="E35" i="7"/>
  <c r="J35" i="7"/>
  <c r="P35" i="7"/>
  <c r="S35" i="7"/>
  <c r="D35" i="7"/>
  <c r="O35" i="7"/>
  <c r="R35" i="7"/>
  <c r="E36" i="7"/>
  <c r="J36" i="7"/>
  <c r="D36" i="7"/>
  <c r="O36" i="7"/>
  <c r="R36" i="7"/>
  <c r="E37" i="7"/>
  <c r="J37" i="7"/>
  <c r="D37" i="7"/>
  <c r="O37" i="7"/>
  <c r="R37" i="7"/>
  <c r="E38" i="7"/>
  <c r="J38" i="7"/>
  <c r="D38" i="7"/>
  <c r="O38" i="7"/>
  <c r="E39" i="7"/>
  <c r="J39" i="7"/>
  <c r="D39" i="7"/>
  <c r="O39" i="7"/>
  <c r="R39" i="7"/>
  <c r="E40" i="7"/>
  <c r="J40" i="7"/>
  <c r="P40" i="7"/>
  <c r="S40" i="7"/>
  <c r="D40" i="7"/>
  <c r="O40" i="7"/>
  <c r="E41" i="7"/>
  <c r="J41" i="7"/>
  <c r="D41" i="7"/>
  <c r="O41" i="7"/>
  <c r="E42" i="7"/>
  <c r="J42" i="7"/>
  <c r="P42" i="7"/>
  <c r="S42" i="7"/>
  <c r="O42" i="7"/>
  <c r="R42" i="7"/>
  <c r="E43" i="7"/>
  <c r="J43" i="7"/>
  <c r="D43" i="7"/>
  <c r="O43" i="7"/>
  <c r="R43" i="7"/>
  <c r="E44" i="7"/>
  <c r="J44" i="7"/>
  <c r="D44" i="7"/>
  <c r="O44" i="7"/>
  <c r="E45" i="7"/>
  <c r="J45" i="7"/>
  <c r="D45" i="7"/>
  <c r="O45" i="7"/>
  <c r="E46" i="7"/>
  <c r="J46" i="7"/>
  <c r="D46" i="7"/>
  <c r="O46" i="7"/>
  <c r="E47" i="7"/>
  <c r="J47" i="7"/>
  <c r="D47" i="7"/>
  <c r="O47" i="7"/>
  <c r="E48" i="7"/>
  <c r="J48" i="7"/>
  <c r="D48" i="7"/>
  <c r="O48" i="7"/>
  <c r="R48" i="7"/>
  <c r="E49" i="7"/>
  <c r="J49" i="7"/>
  <c r="D49" i="7"/>
  <c r="O49" i="7"/>
  <c r="R49" i="7"/>
  <c r="E50" i="7"/>
  <c r="J50" i="7"/>
  <c r="D50" i="7"/>
  <c r="O50" i="7"/>
  <c r="E51" i="7"/>
  <c r="J51" i="7"/>
  <c r="D51" i="7"/>
  <c r="O51" i="7"/>
  <c r="E52" i="7"/>
  <c r="J52" i="7"/>
  <c r="D52" i="7"/>
  <c r="O52" i="7"/>
  <c r="R52" i="7"/>
  <c r="E53" i="7"/>
  <c r="J53" i="7"/>
  <c r="P53" i="7"/>
  <c r="S53" i="7"/>
  <c r="D53" i="7"/>
  <c r="O53" i="7"/>
  <c r="R53" i="7"/>
  <c r="E54" i="7"/>
  <c r="J54" i="7"/>
  <c r="P54" i="7"/>
  <c r="D54" i="7"/>
  <c r="O54" i="7"/>
  <c r="E16" i="8"/>
  <c r="K16" i="8"/>
  <c r="D16" i="8"/>
  <c r="O16" i="8"/>
  <c r="E17" i="8"/>
  <c r="K17" i="8"/>
  <c r="P17" i="8"/>
  <c r="D17" i="8"/>
  <c r="O17" i="8"/>
  <c r="R17" i="8"/>
  <c r="E18" i="8"/>
  <c r="K18" i="8"/>
  <c r="D18" i="8"/>
  <c r="O18" i="8"/>
  <c r="R18" i="8"/>
  <c r="E19" i="8"/>
  <c r="K19" i="8"/>
  <c r="D19" i="8"/>
  <c r="O19" i="8"/>
  <c r="R19" i="8"/>
  <c r="E20" i="8"/>
  <c r="K20" i="8"/>
  <c r="D20" i="8"/>
  <c r="O20" i="8"/>
  <c r="R20" i="8"/>
  <c r="E21" i="8"/>
  <c r="K21" i="8"/>
  <c r="P21" i="8"/>
  <c r="D21" i="8"/>
  <c r="O21" i="8"/>
  <c r="E22" i="8"/>
  <c r="K22" i="8"/>
  <c r="P22" i="8"/>
  <c r="D22" i="8"/>
  <c r="O22" i="8"/>
  <c r="R22" i="8"/>
  <c r="E23" i="8"/>
  <c r="K23" i="8"/>
  <c r="P23" i="8"/>
  <c r="D23" i="8"/>
  <c r="O23" i="8"/>
  <c r="E24" i="8"/>
  <c r="K24" i="8"/>
  <c r="D24" i="8"/>
  <c r="O24" i="8"/>
  <c r="E25" i="8"/>
  <c r="K25" i="8"/>
  <c r="P25" i="8"/>
  <c r="D25" i="8"/>
  <c r="O25" i="8"/>
  <c r="E26" i="8"/>
  <c r="K26" i="8"/>
  <c r="D26" i="8"/>
  <c r="O26" i="8"/>
  <c r="E27" i="8"/>
  <c r="K27" i="8"/>
  <c r="P27" i="8"/>
  <c r="D27" i="8"/>
  <c r="O27" i="8"/>
  <c r="Z27" i="8"/>
  <c r="R27" i="8"/>
  <c r="E28" i="8"/>
  <c r="K28" i="8"/>
  <c r="D28" i="8"/>
  <c r="O28" i="8"/>
  <c r="E29" i="8"/>
  <c r="K29" i="8"/>
  <c r="P29" i="8"/>
  <c r="D29" i="8"/>
  <c r="O29" i="8"/>
  <c r="E30" i="8"/>
  <c r="K30" i="8"/>
  <c r="D30" i="8"/>
  <c r="O30" i="8"/>
  <c r="E31" i="8"/>
  <c r="K31" i="8"/>
  <c r="P31" i="8"/>
  <c r="D31" i="8"/>
  <c r="O31" i="8"/>
  <c r="E32" i="8"/>
  <c r="K32" i="8"/>
  <c r="D32" i="8"/>
  <c r="O32" i="8"/>
  <c r="E33" i="8"/>
  <c r="K33" i="8"/>
  <c r="D33" i="8"/>
  <c r="O33" i="8"/>
  <c r="R33" i="8"/>
  <c r="E34" i="8"/>
  <c r="K34" i="8"/>
  <c r="D34" i="8"/>
  <c r="O34" i="8"/>
  <c r="R34" i="8"/>
  <c r="E35" i="8"/>
  <c r="K35" i="8"/>
  <c r="P35" i="8"/>
  <c r="D35" i="8"/>
  <c r="O35" i="8"/>
  <c r="R35" i="8"/>
  <c r="E36" i="8"/>
  <c r="K36" i="8"/>
  <c r="D36" i="8"/>
  <c r="O36" i="8"/>
  <c r="R36" i="8"/>
  <c r="E37" i="8"/>
  <c r="K37" i="8"/>
  <c r="P37" i="8"/>
  <c r="D37" i="8"/>
  <c r="O37" i="8"/>
  <c r="E38" i="8"/>
  <c r="K38" i="8"/>
  <c r="D38" i="8"/>
  <c r="O38" i="8"/>
  <c r="E39" i="8"/>
  <c r="K39" i="8"/>
  <c r="P39" i="8"/>
  <c r="D39" i="8"/>
  <c r="O39" i="8"/>
  <c r="E40" i="8"/>
  <c r="K40" i="8"/>
  <c r="D40" i="8"/>
  <c r="O40" i="8"/>
  <c r="E41" i="8"/>
  <c r="K41" i="8"/>
  <c r="P41" i="8"/>
  <c r="V41" i="8"/>
  <c r="D41" i="8"/>
  <c r="O41" i="8"/>
  <c r="R41" i="8"/>
  <c r="E42" i="8"/>
  <c r="K42" i="8"/>
  <c r="O42" i="8"/>
  <c r="E43" i="8"/>
  <c r="K43" i="8"/>
  <c r="D43" i="8"/>
  <c r="O43" i="8"/>
  <c r="E44" i="8"/>
  <c r="K44" i="8"/>
  <c r="D44" i="8"/>
  <c r="O44" i="8"/>
  <c r="E45" i="8"/>
  <c r="K45" i="8"/>
  <c r="P45" i="8"/>
  <c r="V45" i="8"/>
  <c r="D45" i="8"/>
  <c r="O45" i="8"/>
  <c r="U45" i="8"/>
  <c r="Y45" i="8"/>
  <c r="R45" i="8"/>
  <c r="E46" i="8"/>
  <c r="K46" i="8"/>
  <c r="D46" i="8"/>
  <c r="O46" i="8"/>
  <c r="E47" i="8"/>
  <c r="K47" i="8"/>
  <c r="D47" i="8"/>
  <c r="O47" i="8"/>
  <c r="E48" i="8"/>
  <c r="K48" i="8"/>
  <c r="D48" i="8"/>
  <c r="O48" i="8"/>
  <c r="R48" i="8"/>
  <c r="E49" i="8"/>
  <c r="K49" i="8"/>
  <c r="D49" i="8"/>
  <c r="O49" i="8"/>
  <c r="E50" i="8"/>
  <c r="K50" i="8"/>
  <c r="D50" i="8"/>
  <c r="O50" i="8"/>
  <c r="E51" i="8"/>
  <c r="K51" i="8"/>
  <c r="D51" i="8"/>
  <c r="O51" i="8"/>
  <c r="R51" i="8"/>
  <c r="E52" i="8"/>
  <c r="K52" i="8"/>
  <c r="D52" i="8"/>
  <c r="O52" i="8"/>
  <c r="R52" i="8"/>
  <c r="E53" i="8"/>
  <c r="K53" i="8"/>
  <c r="P53" i="8"/>
  <c r="D53" i="8"/>
  <c r="O53" i="8"/>
  <c r="R53" i="8"/>
  <c r="E54" i="8"/>
  <c r="K54" i="8"/>
  <c r="D54" i="8"/>
  <c r="O54" i="8"/>
  <c r="E15" i="8"/>
  <c r="K15" i="8"/>
  <c r="D15" i="8"/>
  <c r="O15" i="8"/>
  <c r="U15" i="8"/>
  <c r="E14" i="8"/>
  <c r="K14" i="8"/>
  <c r="D14" i="8"/>
  <c r="O14" i="8"/>
  <c r="R14" i="8"/>
  <c r="E9" i="8"/>
  <c r="K9" i="8"/>
  <c r="D9" i="8"/>
  <c r="O9" i="8"/>
  <c r="R9" i="8"/>
  <c r="G14" i="10"/>
  <c r="I14" i="10"/>
  <c r="F14" i="10"/>
  <c r="O14" i="10"/>
  <c r="G16" i="10"/>
  <c r="I16" i="10"/>
  <c r="F16" i="10"/>
  <c r="O16" i="10"/>
  <c r="U16" i="10"/>
  <c r="G17" i="10"/>
  <c r="I17" i="10"/>
  <c r="F17" i="10"/>
  <c r="O17" i="10"/>
  <c r="G18" i="10"/>
  <c r="I18" i="10"/>
  <c r="P18" i="10"/>
  <c r="F18" i="10"/>
  <c r="O18" i="10"/>
  <c r="R18" i="10"/>
  <c r="G19" i="10"/>
  <c r="I19" i="10"/>
  <c r="F19" i="10"/>
  <c r="O19" i="10"/>
  <c r="G20" i="10"/>
  <c r="I20" i="10"/>
  <c r="F20" i="10"/>
  <c r="O20" i="10"/>
  <c r="U20" i="10"/>
  <c r="G21" i="10"/>
  <c r="I21" i="10"/>
  <c r="F21" i="10"/>
  <c r="O21" i="10"/>
  <c r="R21" i="10"/>
  <c r="G22" i="10"/>
  <c r="I22" i="10"/>
  <c r="F22" i="10"/>
  <c r="O22" i="10"/>
  <c r="G23" i="10"/>
  <c r="I23" i="10"/>
  <c r="F23" i="10"/>
  <c r="O23" i="10"/>
  <c r="G24" i="10"/>
  <c r="I24" i="10"/>
  <c r="F24" i="10"/>
  <c r="O24" i="10"/>
  <c r="U24" i="10"/>
  <c r="G25" i="10"/>
  <c r="I25" i="10"/>
  <c r="P25" i="10"/>
  <c r="F25" i="10"/>
  <c r="O25" i="10"/>
  <c r="R25" i="10"/>
  <c r="G26" i="10"/>
  <c r="I26" i="10"/>
  <c r="P26" i="10"/>
  <c r="F26" i="10"/>
  <c r="O26" i="10"/>
  <c r="R26" i="10"/>
  <c r="G27" i="10"/>
  <c r="I27" i="10"/>
  <c r="F27" i="10"/>
  <c r="O27" i="10"/>
  <c r="G28" i="10"/>
  <c r="I28" i="10"/>
  <c r="F28" i="10"/>
  <c r="O28" i="10"/>
  <c r="G29" i="10"/>
  <c r="I29" i="10"/>
  <c r="F29" i="10"/>
  <c r="O29" i="10"/>
  <c r="R29" i="10"/>
  <c r="G30" i="10"/>
  <c r="I30" i="10"/>
  <c r="F30" i="10"/>
  <c r="O30" i="10"/>
  <c r="R30" i="10"/>
  <c r="G31" i="10"/>
  <c r="I31" i="10"/>
  <c r="F31" i="10"/>
  <c r="O31" i="10"/>
  <c r="G32" i="10"/>
  <c r="I32" i="10"/>
  <c r="F32" i="10"/>
  <c r="O32" i="10"/>
  <c r="U32" i="10"/>
  <c r="G33" i="10"/>
  <c r="I33" i="10"/>
  <c r="F33" i="10"/>
  <c r="O33" i="10"/>
  <c r="G34" i="10"/>
  <c r="I34" i="10"/>
  <c r="P34" i="10"/>
  <c r="F34" i="10"/>
  <c r="O34" i="10"/>
  <c r="R34" i="10"/>
  <c r="G35" i="10"/>
  <c r="I35" i="10"/>
  <c r="F35" i="10"/>
  <c r="O35" i="10"/>
  <c r="G36" i="10"/>
  <c r="I36" i="10"/>
  <c r="F36" i="10"/>
  <c r="O36" i="10"/>
  <c r="U36" i="10"/>
  <c r="G37" i="10"/>
  <c r="I37" i="10"/>
  <c r="F37" i="10"/>
  <c r="O37" i="10"/>
  <c r="R37" i="10"/>
  <c r="G38" i="10"/>
  <c r="I38" i="10"/>
  <c r="F38" i="10"/>
  <c r="O38" i="10"/>
  <c r="G39" i="10"/>
  <c r="I39" i="10"/>
  <c r="F39" i="10"/>
  <c r="O39" i="10"/>
  <c r="G40" i="10"/>
  <c r="I40" i="10"/>
  <c r="F40" i="10"/>
  <c r="O40" i="10"/>
  <c r="U40" i="10"/>
  <c r="G41" i="10"/>
  <c r="I41" i="10"/>
  <c r="F41" i="10"/>
  <c r="O41" i="10"/>
  <c r="R41" i="10"/>
  <c r="G42" i="10"/>
  <c r="I42" i="10"/>
  <c r="P42" i="10"/>
  <c r="F42" i="10"/>
  <c r="O42" i="10"/>
  <c r="R42" i="10"/>
  <c r="G43" i="10"/>
  <c r="I43" i="10"/>
  <c r="F43" i="10"/>
  <c r="O43" i="10"/>
  <c r="G44" i="10"/>
  <c r="I44" i="10"/>
  <c r="F44" i="10"/>
  <c r="O44" i="10"/>
  <c r="G45" i="10"/>
  <c r="I45" i="10"/>
  <c r="F45" i="10"/>
  <c r="O45" i="10"/>
  <c r="R45" i="10"/>
  <c r="G46" i="10"/>
  <c r="I46" i="10"/>
  <c r="F46" i="10"/>
  <c r="O46" i="10"/>
  <c r="R46" i="10"/>
  <c r="G47" i="10"/>
  <c r="I47" i="10"/>
  <c r="F47" i="10"/>
  <c r="O47" i="10"/>
  <c r="G48" i="10"/>
  <c r="I48" i="10"/>
  <c r="F48" i="10"/>
  <c r="O48" i="10"/>
  <c r="U48" i="10"/>
  <c r="G49" i="10"/>
  <c r="I49" i="10"/>
  <c r="F49" i="10"/>
  <c r="O49" i="10"/>
  <c r="G50" i="10"/>
  <c r="I50" i="10"/>
  <c r="P50" i="10"/>
  <c r="F50" i="10"/>
  <c r="O50" i="10"/>
  <c r="R50" i="10"/>
  <c r="G51" i="10"/>
  <c r="I51" i="10"/>
  <c r="F51" i="10"/>
  <c r="O51" i="10"/>
  <c r="G52" i="10"/>
  <c r="I52" i="10"/>
  <c r="F52" i="10"/>
  <c r="O52" i="10"/>
  <c r="U52" i="10"/>
  <c r="G53" i="10"/>
  <c r="I53" i="10"/>
  <c r="F53" i="10"/>
  <c r="O53" i="10"/>
  <c r="R53" i="10"/>
  <c r="G54" i="10"/>
  <c r="I54" i="10"/>
  <c r="F54" i="10"/>
  <c r="O54" i="10"/>
  <c r="G15" i="10"/>
  <c r="I15" i="10"/>
  <c r="F15" i="10"/>
  <c r="O15" i="10"/>
  <c r="G14" i="12"/>
  <c r="K14" i="12"/>
  <c r="G16" i="11"/>
  <c r="J16" i="11"/>
  <c r="F16" i="11"/>
  <c r="O16" i="11"/>
  <c r="U16" i="11"/>
  <c r="G17" i="11"/>
  <c r="J17" i="11"/>
  <c r="F17" i="11"/>
  <c r="O17" i="11"/>
  <c r="R17" i="11"/>
  <c r="G18" i="11"/>
  <c r="J18" i="11"/>
  <c r="F18" i="11"/>
  <c r="O18" i="11"/>
  <c r="R18" i="11"/>
  <c r="G19" i="11"/>
  <c r="J19" i="11"/>
  <c r="P19" i="11"/>
  <c r="F19" i="11"/>
  <c r="O19" i="11"/>
  <c r="U19" i="11"/>
  <c r="R19" i="11"/>
  <c r="G20" i="11"/>
  <c r="J20" i="11"/>
  <c r="F20" i="11"/>
  <c r="O20" i="11"/>
  <c r="G21" i="11"/>
  <c r="J21" i="11"/>
  <c r="F21" i="11"/>
  <c r="O21" i="11"/>
  <c r="R21" i="11"/>
  <c r="G22" i="11"/>
  <c r="J22" i="11"/>
  <c r="F22" i="11"/>
  <c r="O22" i="11"/>
  <c r="R22" i="11"/>
  <c r="G23" i="11"/>
  <c r="J23" i="11"/>
  <c r="F23" i="11"/>
  <c r="O23" i="11"/>
  <c r="U23" i="11"/>
  <c r="G24" i="11"/>
  <c r="J24" i="11"/>
  <c r="F24" i="11"/>
  <c r="O24" i="11"/>
  <c r="G25" i="11"/>
  <c r="J25" i="11"/>
  <c r="F25" i="11"/>
  <c r="O25" i="11"/>
  <c r="G26" i="11"/>
  <c r="J26" i="11"/>
  <c r="P26" i="11"/>
  <c r="S26" i="11"/>
  <c r="F26" i="11"/>
  <c r="O26" i="11"/>
  <c r="G27" i="11"/>
  <c r="J27" i="11"/>
  <c r="P27" i="11"/>
  <c r="F27" i="11"/>
  <c r="O27" i="11"/>
  <c r="G28" i="11"/>
  <c r="J28" i="11"/>
  <c r="F28" i="11"/>
  <c r="O28" i="11"/>
  <c r="G29" i="11"/>
  <c r="J29" i="11"/>
  <c r="F29" i="11"/>
  <c r="O29" i="11"/>
  <c r="R29" i="11"/>
  <c r="G30" i="11"/>
  <c r="J30" i="11"/>
  <c r="F30" i="11"/>
  <c r="O30" i="11"/>
  <c r="G31" i="11"/>
  <c r="J31" i="11"/>
  <c r="P31" i="11"/>
  <c r="F31" i="11"/>
  <c r="O31" i="11"/>
  <c r="Z31" i="11"/>
  <c r="R31" i="11"/>
  <c r="G32" i="11"/>
  <c r="J32" i="11"/>
  <c r="F32" i="11"/>
  <c r="O32" i="11"/>
  <c r="U32" i="11"/>
  <c r="G33" i="11"/>
  <c r="J33" i="11"/>
  <c r="F33" i="11"/>
  <c r="O33" i="11"/>
  <c r="G34" i="11"/>
  <c r="J34" i="11"/>
  <c r="P34" i="11"/>
  <c r="F34" i="11"/>
  <c r="O34" i="11"/>
  <c r="R34" i="11"/>
  <c r="G35" i="11"/>
  <c r="J35" i="11"/>
  <c r="P35" i="11"/>
  <c r="F35" i="11"/>
  <c r="O35" i="11"/>
  <c r="R35" i="11"/>
  <c r="G36" i="11"/>
  <c r="J36" i="11"/>
  <c r="F36" i="11"/>
  <c r="O36" i="11"/>
  <c r="G37" i="11"/>
  <c r="J37" i="11"/>
  <c r="F37" i="11"/>
  <c r="O37" i="11"/>
  <c r="G38" i="11"/>
  <c r="J38" i="11"/>
  <c r="F38" i="11"/>
  <c r="O38" i="11"/>
  <c r="R38" i="11"/>
  <c r="G39" i="11"/>
  <c r="J39" i="11"/>
  <c r="F39" i="11"/>
  <c r="O39" i="11"/>
  <c r="R39" i="11"/>
  <c r="G40" i="11"/>
  <c r="J40" i="11"/>
  <c r="P40" i="11"/>
  <c r="S40" i="11"/>
  <c r="F40" i="11"/>
  <c r="O40" i="11"/>
  <c r="G41" i="11"/>
  <c r="J41" i="11"/>
  <c r="F41" i="11"/>
  <c r="O41" i="11"/>
  <c r="G42" i="11"/>
  <c r="J42" i="11"/>
  <c r="F42" i="11"/>
  <c r="O42" i="11"/>
  <c r="G43" i="11"/>
  <c r="J43" i="11"/>
  <c r="F43" i="11"/>
  <c r="O43" i="11"/>
  <c r="G44" i="11"/>
  <c r="J44" i="11"/>
  <c r="F44" i="11"/>
  <c r="O44" i="11"/>
  <c r="G45" i="11"/>
  <c r="J45" i="11"/>
  <c r="P45" i="11"/>
  <c r="F45" i="11"/>
  <c r="O45" i="11"/>
  <c r="G46" i="11"/>
  <c r="J46" i="11"/>
  <c r="F46" i="11"/>
  <c r="O46" i="11"/>
  <c r="R46" i="11"/>
  <c r="G47" i="11"/>
  <c r="J47" i="11"/>
  <c r="F47" i="11"/>
  <c r="O47" i="11"/>
  <c r="R47" i="11"/>
  <c r="G48" i="11"/>
  <c r="J48" i="11"/>
  <c r="F48" i="11"/>
  <c r="O48" i="11"/>
  <c r="U48" i="11"/>
  <c r="G49" i="11"/>
  <c r="J49" i="11"/>
  <c r="F49" i="11"/>
  <c r="O49" i="11"/>
  <c r="G50" i="11"/>
  <c r="J50" i="11"/>
  <c r="P50" i="11"/>
  <c r="F50" i="11"/>
  <c r="O50" i="11"/>
  <c r="R50" i="11"/>
  <c r="G51" i="11"/>
  <c r="J51" i="11"/>
  <c r="P51" i="11"/>
  <c r="F51" i="11"/>
  <c r="O51" i="11"/>
  <c r="Z51" i="11"/>
  <c r="R51" i="11"/>
  <c r="G52" i="11"/>
  <c r="J52" i="11"/>
  <c r="F52" i="11"/>
  <c r="O52" i="11"/>
  <c r="G53" i="11"/>
  <c r="J53" i="11"/>
  <c r="F53" i="11"/>
  <c r="O53" i="11"/>
  <c r="U53" i="11"/>
  <c r="G54" i="11"/>
  <c r="J54" i="11"/>
  <c r="F54" i="11"/>
  <c r="O54" i="11"/>
  <c r="R54" i="11"/>
  <c r="G15" i="11"/>
  <c r="J15" i="11"/>
  <c r="F15" i="11"/>
  <c r="O15" i="11"/>
  <c r="R15" i="11"/>
  <c r="G14" i="11"/>
  <c r="J14" i="11"/>
  <c r="F14" i="11"/>
  <c r="O14" i="11"/>
  <c r="G15" i="12"/>
  <c r="K15" i="12"/>
  <c r="F15" i="12"/>
  <c r="O15" i="12"/>
  <c r="R15" i="12"/>
  <c r="G13" i="12"/>
  <c r="K13" i="12"/>
  <c r="P13" i="12"/>
  <c r="G16" i="12"/>
  <c r="K16" i="12"/>
  <c r="P16" i="12"/>
  <c r="S16" i="12"/>
  <c r="F16" i="12"/>
  <c r="O16" i="12"/>
  <c r="R16" i="12"/>
  <c r="X16" i="12"/>
  <c r="G17" i="12"/>
  <c r="K17" i="12"/>
  <c r="F17" i="12"/>
  <c r="O17" i="12"/>
  <c r="G18" i="12"/>
  <c r="K18" i="12"/>
  <c r="F18" i="12"/>
  <c r="O18" i="12"/>
  <c r="G19" i="12"/>
  <c r="K19" i="12"/>
  <c r="P19" i="12"/>
  <c r="V19" i="12"/>
  <c r="F19" i="12"/>
  <c r="O19" i="12"/>
  <c r="R19" i="12"/>
  <c r="G20" i="12"/>
  <c r="K20" i="12"/>
  <c r="F20" i="12"/>
  <c r="O20" i="12"/>
  <c r="R20" i="12"/>
  <c r="G21" i="12"/>
  <c r="K21" i="12"/>
  <c r="F21" i="12"/>
  <c r="O21" i="12"/>
  <c r="G22" i="12"/>
  <c r="K22" i="12"/>
  <c r="F22" i="12"/>
  <c r="O22" i="12"/>
  <c r="R22" i="12"/>
  <c r="G23" i="12"/>
  <c r="K23" i="12"/>
  <c r="F23" i="12"/>
  <c r="O23" i="12"/>
  <c r="R23" i="12"/>
  <c r="G24" i="12"/>
  <c r="K24" i="12"/>
  <c r="F24" i="12"/>
  <c r="O24" i="12"/>
  <c r="G25" i="12"/>
  <c r="K25" i="12"/>
  <c r="F25" i="12"/>
  <c r="O25" i="12"/>
  <c r="G26" i="12"/>
  <c r="K26" i="12"/>
  <c r="P26" i="12"/>
  <c r="F26" i="12"/>
  <c r="O26" i="12"/>
  <c r="G27" i="12"/>
  <c r="K27" i="12"/>
  <c r="F27" i="12"/>
  <c r="O27" i="12"/>
  <c r="R27" i="12"/>
  <c r="G28" i="12"/>
  <c r="K28" i="12"/>
  <c r="F28" i="12"/>
  <c r="O28" i="12"/>
  <c r="G29" i="12"/>
  <c r="K29" i="12"/>
  <c r="F29" i="12"/>
  <c r="O29" i="12"/>
  <c r="G30" i="12"/>
  <c r="K30" i="12"/>
  <c r="F30" i="12"/>
  <c r="O30" i="12"/>
  <c r="G31" i="12"/>
  <c r="K31" i="12"/>
  <c r="P31" i="12"/>
  <c r="V31" i="12"/>
  <c r="F31" i="12"/>
  <c r="O31" i="12"/>
  <c r="R31" i="12"/>
  <c r="G32" i="12"/>
  <c r="K32" i="12"/>
  <c r="P32" i="12"/>
  <c r="S32" i="12"/>
  <c r="F32" i="12"/>
  <c r="O32" i="12"/>
  <c r="R32" i="12"/>
  <c r="X32" i="12"/>
  <c r="G33" i="12"/>
  <c r="K33" i="12"/>
  <c r="F33" i="12"/>
  <c r="O33" i="12"/>
  <c r="G34" i="12"/>
  <c r="K34" i="12"/>
  <c r="F34" i="12"/>
  <c r="O34" i="12"/>
  <c r="G35" i="12"/>
  <c r="K35" i="12"/>
  <c r="F35" i="12"/>
  <c r="O35" i="12"/>
  <c r="G36" i="12"/>
  <c r="K36" i="12"/>
  <c r="P36" i="12"/>
  <c r="F36" i="12"/>
  <c r="O36" i="12"/>
  <c r="G37" i="12"/>
  <c r="K37" i="12"/>
  <c r="F37" i="12"/>
  <c r="O37" i="12"/>
  <c r="G38" i="12"/>
  <c r="K38" i="12"/>
  <c r="F38" i="12"/>
  <c r="O38" i="12"/>
  <c r="R38" i="12"/>
  <c r="G39" i="12"/>
  <c r="K39" i="12"/>
  <c r="P39" i="12"/>
  <c r="F39" i="12"/>
  <c r="O39" i="12"/>
  <c r="G40" i="12"/>
  <c r="K40" i="12"/>
  <c r="P40" i="12"/>
  <c r="R40" i="12"/>
  <c r="G41" i="12"/>
  <c r="K41" i="12"/>
  <c r="F41" i="12"/>
  <c r="O41" i="12"/>
  <c r="G42" i="12"/>
  <c r="K42" i="12"/>
  <c r="F42" i="12"/>
  <c r="O42" i="12"/>
  <c r="G43" i="12"/>
  <c r="K43" i="12"/>
  <c r="F43" i="12"/>
  <c r="O43" i="12"/>
  <c r="R43" i="12"/>
  <c r="G44" i="12"/>
  <c r="K44" i="12"/>
  <c r="F44" i="12"/>
  <c r="O44" i="12"/>
  <c r="R44" i="12"/>
  <c r="G45" i="12"/>
  <c r="K45" i="12"/>
  <c r="P45" i="12"/>
  <c r="F45" i="12"/>
  <c r="O45" i="12"/>
  <c r="G46" i="12"/>
  <c r="K46" i="12"/>
  <c r="F46" i="12"/>
  <c r="O46" i="12"/>
  <c r="R46" i="12"/>
  <c r="G47" i="12"/>
  <c r="K47" i="12"/>
  <c r="F47" i="12"/>
  <c r="O47" i="12"/>
  <c r="U47" i="12"/>
  <c r="R47" i="12"/>
  <c r="G48" i="12"/>
  <c r="K48" i="12"/>
  <c r="P48" i="12"/>
  <c r="S48" i="12"/>
  <c r="F48" i="12"/>
  <c r="O48" i="12"/>
  <c r="U48" i="12"/>
  <c r="R48" i="12"/>
  <c r="G49" i="12"/>
  <c r="K49" i="12"/>
  <c r="F49" i="12"/>
  <c r="O49" i="12"/>
  <c r="G50" i="12"/>
  <c r="K50" i="12"/>
  <c r="F50" i="12"/>
  <c r="O50" i="12"/>
  <c r="G51" i="12"/>
  <c r="K51" i="12"/>
  <c r="F51" i="12"/>
  <c r="O51" i="12"/>
  <c r="R51" i="12"/>
  <c r="G52" i="12"/>
  <c r="K52" i="12"/>
  <c r="F52" i="12"/>
  <c r="O52" i="12"/>
  <c r="R52" i="12"/>
  <c r="G53" i="12"/>
  <c r="K53" i="12"/>
  <c r="P53" i="12"/>
  <c r="F53" i="12"/>
  <c r="O53" i="12"/>
  <c r="G54" i="12"/>
  <c r="K54" i="12"/>
  <c r="F54" i="12"/>
  <c r="O54" i="12"/>
  <c r="R54" i="12"/>
  <c r="G9" i="12"/>
  <c r="K9" i="12"/>
  <c r="F9" i="12"/>
  <c r="O9" i="12"/>
  <c r="U9" i="12"/>
  <c r="R9" i="12"/>
  <c r="G10" i="12"/>
  <c r="K10" i="12"/>
  <c r="G11" i="12"/>
  <c r="K11" i="12"/>
  <c r="G12" i="12"/>
  <c r="K12" i="12"/>
  <c r="J9" i="12"/>
  <c r="J10" i="12"/>
  <c r="F10" i="12"/>
  <c r="O10" i="12"/>
  <c r="J11" i="12"/>
  <c r="F11" i="12"/>
  <c r="O11" i="12"/>
  <c r="J12" i="12"/>
  <c r="F12" i="12"/>
  <c r="O12" i="12"/>
  <c r="U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U16" i="12"/>
  <c r="U19" i="12"/>
  <c r="U20" i="12"/>
  <c r="U23" i="12"/>
  <c r="U28" i="12"/>
  <c r="U31" i="12"/>
  <c r="U32" i="12"/>
  <c r="U39" i="12"/>
  <c r="U40" i="12"/>
  <c r="U42" i="12"/>
  <c r="U44" i="12"/>
  <c r="U46" i="12"/>
  <c r="U51" i="12"/>
  <c r="U52" i="12"/>
  <c r="AA9" i="12"/>
  <c r="AA44" i="12"/>
  <c r="AG54" i="12"/>
  <c r="AG50" i="12"/>
  <c r="AG46" i="12"/>
  <c r="AG55" i="12"/>
  <c r="AG51" i="12"/>
  <c r="AG47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C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C11" i="12"/>
  <c r="I10" i="12"/>
  <c r="E10" i="12"/>
  <c r="D10" i="12"/>
  <c r="C10" i="12"/>
  <c r="B10" i="12"/>
  <c r="I9" i="12"/>
  <c r="E9" i="12"/>
  <c r="D9" i="12"/>
  <c r="C9" i="12"/>
  <c r="B9" i="12"/>
  <c r="G10" i="11"/>
  <c r="J10" i="11"/>
  <c r="G11" i="11"/>
  <c r="J11" i="11"/>
  <c r="G12" i="11"/>
  <c r="J12" i="11"/>
  <c r="G13" i="11"/>
  <c r="J13" i="11"/>
  <c r="G9" i="11"/>
  <c r="J9" i="11"/>
  <c r="P9" i="11"/>
  <c r="I9" i="11"/>
  <c r="F9" i="11"/>
  <c r="O9" i="11"/>
  <c r="I10" i="11"/>
  <c r="F10" i="11"/>
  <c r="O10" i="11"/>
  <c r="I11" i="11"/>
  <c r="F11" i="11"/>
  <c r="O11" i="11"/>
  <c r="I12" i="11"/>
  <c r="F12" i="11"/>
  <c r="O12" i="11"/>
  <c r="AA12" i="11"/>
  <c r="I13" i="11"/>
  <c r="F13" i="11"/>
  <c r="O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U13" i="11"/>
  <c r="U18" i="11"/>
  <c r="U20" i="11"/>
  <c r="U22" i="11"/>
  <c r="V26" i="11"/>
  <c r="U28" i="11"/>
  <c r="U29" i="11"/>
  <c r="U31" i="11"/>
  <c r="U33" i="11"/>
  <c r="U34" i="11"/>
  <c r="U35" i="11"/>
  <c r="U36" i="11"/>
  <c r="U37" i="11"/>
  <c r="U38" i="11"/>
  <c r="U39" i="11"/>
  <c r="U40" i="11"/>
  <c r="U41" i="11"/>
  <c r="U45" i="11"/>
  <c r="U46" i="11"/>
  <c r="U47" i="11"/>
  <c r="U49" i="11"/>
  <c r="U50" i="11"/>
  <c r="U51" i="11"/>
  <c r="U52" i="11"/>
  <c r="U54" i="11"/>
  <c r="Z19" i="11"/>
  <c r="AG54" i="11"/>
  <c r="AG50" i="11"/>
  <c r="AG46" i="11"/>
  <c r="AG55" i="11"/>
  <c r="AG51" i="11"/>
  <c r="AG47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C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C11" i="11"/>
  <c r="K10" i="11"/>
  <c r="E10" i="11"/>
  <c r="D10" i="11"/>
  <c r="C10" i="11"/>
  <c r="B10" i="11"/>
  <c r="K9" i="11"/>
  <c r="E9" i="11"/>
  <c r="D9" i="11"/>
  <c r="C9" i="11"/>
  <c r="B9" i="11"/>
  <c r="G10" i="10"/>
  <c r="I10" i="10"/>
  <c r="G11" i="10"/>
  <c r="I11" i="10"/>
  <c r="G12" i="10"/>
  <c r="I12" i="10"/>
  <c r="G13" i="10"/>
  <c r="I13" i="10"/>
  <c r="P13" i="10"/>
  <c r="V13" i="10"/>
  <c r="F9" i="10"/>
  <c r="O9" i="10"/>
  <c r="U9" i="10"/>
  <c r="G9" i="10"/>
  <c r="I9" i="10"/>
  <c r="P9" i="10"/>
  <c r="F10" i="10"/>
  <c r="O10" i="10"/>
  <c r="F11" i="10"/>
  <c r="O11" i="10"/>
  <c r="AA11" i="10"/>
  <c r="F12" i="10"/>
  <c r="O12" i="10"/>
  <c r="F13" i="10"/>
  <c r="O13" i="10"/>
  <c r="E9" i="10"/>
  <c r="K9" i="10"/>
  <c r="D9" i="10"/>
  <c r="E10" i="10"/>
  <c r="K10" i="10"/>
  <c r="D10" i="10"/>
  <c r="E11" i="10"/>
  <c r="K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U18" i="10"/>
  <c r="U21" i="10"/>
  <c r="U22" i="10"/>
  <c r="U25" i="10"/>
  <c r="U26" i="10"/>
  <c r="U28" i="10"/>
  <c r="U29" i="10"/>
  <c r="U30" i="10"/>
  <c r="U34" i="10"/>
  <c r="U37" i="10"/>
  <c r="U38" i="10"/>
  <c r="U41" i="10"/>
  <c r="U42" i="10"/>
  <c r="U45" i="10"/>
  <c r="U46" i="10"/>
  <c r="U50" i="10"/>
  <c r="U53" i="10"/>
  <c r="U54" i="10"/>
  <c r="AG54" i="10"/>
  <c r="AG50" i="10"/>
  <c r="AG46" i="10"/>
  <c r="AG55" i="10"/>
  <c r="AG51" i="10"/>
  <c r="AG47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J10" i="10"/>
  <c r="C10" i="10"/>
  <c r="B10" i="10"/>
  <c r="J9" i="10"/>
  <c r="C9" i="10"/>
  <c r="B9" i="10"/>
  <c r="E10" i="8"/>
  <c r="K10" i="8"/>
  <c r="P10" i="8"/>
  <c r="E11" i="8"/>
  <c r="K11" i="8"/>
  <c r="E12" i="8"/>
  <c r="K12" i="8"/>
  <c r="P12" i="8"/>
  <c r="E13" i="8"/>
  <c r="K13" i="8"/>
  <c r="J9" i="8"/>
  <c r="J10" i="8"/>
  <c r="D10" i="8"/>
  <c r="O10" i="8"/>
  <c r="U10" i="8"/>
  <c r="R10" i="8"/>
  <c r="J11" i="8"/>
  <c r="O11" i="8"/>
  <c r="R11" i="8"/>
  <c r="J12" i="8"/>
  <c r="D12" i="8"/>
  <c r="O12" i="8"/>
  <c r="J13" i="8"/>
  <c r="D13" i="8"/>
  <c r="O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U9" i="8"/>
  <c r="U14" i="8"/>
  <c r="U17" i="8"/>
  <c r="U18" i="8"/>
  <c r="U19" i="8"/>
  <c r="U20" i="8"/>
  <c r="U21" i="8"/>
  <c r="V21" i="8"/>
  <c r="U22" i="8"/>
  <c r="V25" i="8"/>
  <c r="U27" i="8"/>
  <c r="V29" i="8"/>
  <c r="U32" i="8"/>
  <c r="U33" i="8"/>
  <c r="U34" i="8"/>
  <c r="U35" i="8"/>
  <c r="U36" i="8"/>
  <c r="V37" i="8"/>
  <c r="U41" i="8"/>
  <c r="U44" i="8"/>
  <c r="U48" i="8"/>
  <c r="U51" i="8"/>
  <c r="U52" i="8"/>
  <c r="U53" i="8"/>
  <c r="V53" i="8"/>
  <c r="AA9" i="8"/>
  <c r="AA12" i="8"/>
  <c r="AG54" i="8"/>
  <c r="AG50" i="8"/>
  <c r="AG46" i="8"/>
  <c r="AG55" i="8"/>
  <c r="AG51" i="8"/>
  <c r="AG47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I10" i="8"/>
  <c r="G10" i="8"/>
  <c r="F10" i="8"/>
  <c r="C10" i="8"/>
  <c r="B10" i="8"/>
  <c r="I9" i="8"/>
  <c r="G9" i="8"/>
  <c r="F9" i="8"/>
  <c r="C9" i="8"/>
  <c r="B9" i="8"/>
  <c r="E10" i="7"/>
  <c r="J10" i="7"/>
  <c r="P10" i="7"/>
  <c r="E11" i="7"/>
  <c r="J11" i="7"/>
  <c r="E12" i="7"/>
  <c r="J12" i="7"/>
  <c r="E13" i="7"/>
  <c r="J13" i="7"/>
  <c r="E9" i="7"/>
  <c r="J9" i="7"/>
  <c r="P9" i="7"/>
  <c r="D9" i="7"/>
  <c r="O9" i="7"/>
  <c r="I9" i="7"/>
  <c r="I10" i="7"/>
  <c r="D10" i="7"/>
  <c r="O10" i="7"/>
  <c r="R10" i="7"/>
  <c r="I11" i="7"/>
  <c r="O11" i="7"/>
  <c r="R11" i="7"/>
  <c r="I12" i="7"/>
  <c r="D12" i="7"/>
  <c r="O12" i="7"/>
  <c r="I13" i="7"/>
  <c r="D13" i="7"/>
  <c r="O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U10" i="7"/>
  <c r="U14" i="7"/>
  <c r="U15" i="7"/>
  <c r="U16" i="7"/>
  <c r="U18" i="7"/>
  <c r="U19" i="7"/>
  <c r="V19" i="7"/>
  <c r="U20" i="7"/>
  <c r="U23" i="7"/>
  <c r="V23" i="7"/>
  <c r="U26" i="7"/>
  <c r="U28" i="7"/>
  <c r="U30" i="7"/>
  <c r="V31" i="7"/>
  <c r="U32" i="7"/>
  <c r="U33" i="7"/>
  <c r="V33" i="7"/>
  <c r="Y33" i="7"/>
  <c r="U34" i="7"/>
  <c r="U35" i="7"/>
  <c r="V35" i="7"/>
  <c r="U36" i="7"/>
  <c r="U37" i="7"/>
  <c r="U38" i="7"/>
  <c r="U39" i="7"/>
  <c r="V40" i="7"/>
  <c r="U42" i="7"/>
  <c r="U48" i="7"/>
  <c r="V53" i="7"/>
  <c r="Z19" i="7"/>
  <c r="Z23" i="7"/>
  <c r="Z32" i="7"/>
  <c r="Z35" i="7"/>
  <c r="AA10" i="7"/>
  <c r="AA12" i="7"/>
  <c r="AG54" i="7"/>
  <c r="AG50" i="7"/>
  <c r="AG46" i="7"/>
  <c r="AG55" i="7"/>
  <c r="AG51" i="7"/>
  <c r="AG47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K10" i="7"/>
  <c r="G10" i="7"/>
  <c r="F10" i="7"/>
  <c r="C10" i="7"/>
  <c r="B10" i="7"/>
  <c r="K9" i="7"/>
  <c r="G9" i="7"/>
  <c r="F9" i="7"/>
  <c r="C9" i="7"/>
  <c r="B9" i="7"/>
  <c r="E10" i="6"/>
  <c r="I10" i="6"/>
  <c r="E11" i="6"/>
  <c r="I11" i="6"/>
  <c r="P11" i="6"/>
  <c r="S11" i="6"/>
  <c r="E12" i="6"/>
  <c r="I12" i="6"/>
  <c r="P12" i="6"/>
  <c r="S12" i="6"/>
  <c r="E13" i="6"/>
  <c r="I13" i="6"/>
  <c r="E9" i="6"/>
  <c r="I9" i="6"/>
  <c r="O11" i="6"/>
  <c r="R11" i="6"/>
  <c r="D10" i="6"/>
  <c r="O10" i="6"/>
  <c r="U10" i="6"/>
  <c r="D12" i="6"/>
  <c r="O12" i="6"/>
  <c r="D13" i="6"/>
  <c r="O13" i="6"/>
  <c r="R13" i="6"/>
  <c r="D9" i="6"/>
  <c r="O9" i="6"/>
  <c r="C9" i="6"/>
  <c r="K9" i="6"/>
  <c r="B9" i="6"/>
  <c r="C10" i="6"/>
  <c r="K10" i="6"/>
  <c r="B10" i="6"/>
  <c r="C11" i="6"/>
  <c r="K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U14" i="6"/>
  <c r="U16" i="6"/>
  <c r="U17" i="6"/>
  <c r="U18" i="6"/>
  <c r="U19" i="6"/>
  <c r="U20" i="6"/>
  <c r="U21" i="6"/>
  <c r="U22" i="6"/>
  <c r="U23" i="6"/>
  <c r="V23" i="6"/>
  <c r="U24" i="6"/>
  <c r="U25" i="6"/>
  <c r="U26" i="6"/>
  <c r="U28" i="6"/>
  <c r="U29" i="6"/>
  <c r="U30" i="6"/>
  <c r="V30" i="6"/>
  <c r="U31" i="6"/>
  <c r="U32" i="6"/>
  <c r="U33" i="6"/>
  <c r="U34" i="6"/>
  <c r="U35" i="6"/>
  <c r="U37" i="6"/>
  <c r="U38" i="6"/>
  <c r="U39" i="6"/>
  <c r="U40" i="6"/>
  <c r="V40" i="6"/>
  <c r="U41" i="6"/>
  <c r="U42" i="6"/>
  <c r="U43" i="6"/>
  <c r="U44" i="6"/>
  <c r="V44" i="6"/>
  <c r="Y44" i="6"/>
  <c r="U45" i="6"/>
  <c r="U46" i="6"/>
  <c r="U47" i="6"/>
  <c r="U48" i="6"/>
  <c r="U49" i="6"/>
  <c r="U50" i="6"/>
  <c r="U52" i="6"/>
  <c r="U53" i="6"/>
  <c r="U54" i="6"/>
  <c r="Z23" i="6"/>
  <c r="Z30" i="6"/>
  <c r="Z40" i="6"/>
  <c r="Z50" i="6"/>
  <c r="AA44" i="6"/>
  <c r="AG54" i="6"/>
  <c r="AG50" i="6"/>
  <c r="AG46" i="6"/>
  <c r="AG55" i="6"/>
  <c r="AG51" i="6"/>
  <c r="AG47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K12" i="5"/>
  <c r="P12" i="5"/>
  <c r="C9" i="5"/>
  <c r="K9" i="5"/>
  <c r="C10" i="5"/>
  <c r="K10" i="5"/>
  <c r="C11" i="5"/>
  <c r="K11" i="5"/>
  <c r="C13" i="5"/>
  <c r="K13" i="5"/>
  <c r="P13" i="5"/>
  <c r="S13" i="5"/>
  <c r="J9" i="5"/>
  <c r="B9" i="5"/>
  <c r="O9" i="5"/>
  <c r="J10" i="5"/>
  <c r="B10" i="5"/>
  <c r="O10" i="5"/>
  <c r="J11" i="5"/>
  <c r="J12" i="5"/>
  <c r="B12" i="5"/>
  <c r="O12" i="5"/>
  <c r="J13" i="5"/>
  <c r="B13" i="5"/>
  <c r="O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U14" i="5"/>
  <c r="U15" i="5"/>
  <c r="U16" i="5"/>
  <c r="U17" i="5"/>
  <c r="U18" i="5"/>
  <c r="U19" i="5"/>
  <c r="V19" i="5"/>
  <c r="U20" i="5"/>
  <c r="U21" i="5"/>
  <c r="V21" i="5"/>
  <c r="U22" i="5"/>
  <c r="U23" i="5"/>
  <c r="U25" i="5"/>
  <c r="U26" i="5"/>
  <c r="U27" i="5"/>
  <c r="U28" i="5"/>
  <c r="V29" i="5"/>
  <c r="U30" i="5"/>
  <c r="U32" i="5"/>
  <c r="U33" i="5"/>
  <c r="U34" i="5"/>
  <c r="V34" i="5"/>
  <c r="U35" i="5"/>
  <c r="U37" i="5"/>
  <c r="U38" i="5"/>
  <c r="U39" i="5"/>
  <c r="U41" i="5"/>
  <c r="U42" i="5"/>
  <c r="U43" i="5"/>
  <c r="U44" i="5"/>
  <c r="U45" i="5"/>
  <c r="U46" i="5"/>
  <c r="U48" i="5"/>
  <c r="U49" i="5"/>
  <c r="U51" i="5"/>
  <c r="U52" i="5"/>
  <c r="U53" i="5"/>
  <c r="U54" i="5"/>
  <c r="Z19" i="5"/>
  <c r="Z21" i="5"/>
  <c r="Z29" i="5"/>
  <c r="Z34" i="5"/>
  <c r="AA44" i="5"/>
  <c r="AG54" i="5"/>
  <c r="AG50" i="5"/>
  <c r="AG46" i="5"/>
  <c r="AG55" i="5"/>
  <c r="AG51" i="5"/>
  <c r="AG47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I10" i="5"/>
  <c r="G10" i="5"/>
  <c r="F10" i="5"/>
  <c r="E10" i="5"/>
  <c r="D10" i="5"/>
  <c r="I9" i="5"/>
  <c r="G9" i="5"/>
  <c r="F9" i="5"/>
  <c r="E9" i="5"/>
  <c r="D9" i="5"/>
  <c r="C10" i="4"/>
  <c r="J10" i="4"/>
  <c r="C11" i="4"/>
  <c r="J11" i="4"/>
  <c r="P11" i="4"/>
  <c r="C12" i="4"/>
  <c r="J12" i="4"/>
  <c r="P12" i="4"/>
  <c r="C13" i="4"/>
  <c r="J13" i="4"/>
  <c r="P13" i="4"/>
  <c r="C9" i="4"/>
  <c r="J9" i="4"/>
  <c r="B9" i="4"/>
  <c r="O9" i="4"/>
  <c r="B9" i="2"/>
  <c r="O9" i="2"/>
  <c r="I9" i="4"/>
  <c r="B10" i="4"/>
  <c r="O10" i="4"/>
  <c r="U10" i="4"/>
  <c r="B12" i="4"/>
  <c r="O12" i="4"/>
  <c r="AA12" i="4"/>
  <c r="R12" i="4"/>
  <c r="B13" i="4"/>
  <c r="O13" i="4"/>
  <c r="R13" i="4"/>
  <c r="U12" i="4"/>
  <c r="U15" i="4"/>
  <c r="U16" i="4"/>
  <c r="V17" i="4"/>
  <c r="U17" i="4"/>
  <c r="V18" i="4"/>
  <c r="U18" i="4"/>
  <c r="V19" i="4"/>
  <c r="U19" i="4"/>
  <c r="U20" i="4"/>
  <c r="U21" i="4"/>
  <c r="V22" i="4"/>
  <c r="U23" i="4"/>
  <c r="U24" i="4"/>
  <c r="U25" i="4"/>
  <c r="U26" i="4"/>
  <c r="U27" i="4"/>
  <c r="U28" i="4"/>
  <c r="U29" i="4"/>
  <c r="V30" i="4"/>
  <c r="U30" i="4"/>
  <c r="V31" i="4"/>
  <c r="U31" i="4"/>
  <c r="Y31" i="4"/>
  <c r="U32" i="4"/>
  <c r="U33" i="4"/>
  <c r="V34" i="4"/>
  <c r="U34" i="4"/>
  <c r="V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50" i="4"/>
  <c r="U51" i="4"/>
  <c r="U52" i="4"/>
  <c r="U53" i="4"/>
  <c r="U54" i="4"/>
  <c r="Z17" i="4"/>
  <c r="Z18" i="4"/>
  <c r="Z19" i="4"/>
  <c r="Z30" i="4"/>
  <c r="Z31" i="4"/>
  <c r="Z34" i="4"/>
  <c r="AA44" i="4"/>
  <c r="AG54" i="4"/>
  <c r="AG50" i="4"/>
  <c r="AG46" i="4"/>
  <c r="AG55" i="4"/>
  <c r="AG51" i="4"/>
  <c r="AG47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P9" i="2"/>
  <c r="C11" i="2"/>
  <c r="I11" i="2"/>
  <c r="C12" i="2"/>
  <c r="I12" i="2"/>
  <c r="B12" i="2"/>
  <c r="O12" i="2"/>
  <c r="U12" i="2"/>
  <c r="C13" i="2"/>
  <c r="I13" i="2"/>
  <c r="B13" i="2"/>
  <c r="O13" i="2"/>
  <c r="AG55" i="2"/>
  <c r="AG54" i="2"/>
  <c r="U54" i="2"/>
  <c r="K54" i="2"/>
  <c r="J54" i="2"/>
  <c r="G54" i="2"/>
  <c r="F54" i="2"/>
  <c r="E54" i="2"/>
  <c r="D54" i="2"/>
  <c r="K53" i="2"/>
  <c r="J53" i="2"/>
  <c r="G53" i="2"/>
  <c r="F53" i="2"/>
  <c r="E53" i="2"/>
  <c r="D53" i="2"/>
  <c r="AG50" i="2"/>
  <c r="AG46" i="2"/>
  <c r="AG51" i="2"/>
  <c r="AG47" i="2"/>
  <c r="K52" i="2"/>
  <c r="J52" i="2"/>
  <c r="G52" i="2"/>
  <c r="F52" i="2"/>
  <c r="E52" i="2"/>
  <c r="D52" i="2"/>
  <c r="K51" i="2"/>
  <c r="J51" i="2"/>
  <c r="G51" i="2"/>
  <c r="F51" i="2"/>
  <c r="E51" i="2"/>
  <c r="D51" i="2"/>
  <c r="K50" i="2"/>
  <c r="J50" i="2"/>
  <c r="G50" i="2"/>
  <c r="F50" i="2"/>
  <c r="E50" i="2"/>
  <c r="D50" i="2"/>
  <c r="K49" i="2"/>
  <c r="J49" i="2"/>
  <c r="G49" i="2"/>
  <c r="F49" i="2"/>
  <c r="E49" i="2"/>
  <c r="D49" i="2"/>
  <c r="Z48" i="2"/>
  <c r="K48" i="2"/>
  <c r="J48" i="2"/>
  <c r="G48" i="2"/>
  <c r="F48" i="2"/>
  <c r="E48" i="2"/>
  <c r="D48" i="2"/>
  <c r="K47" i="2"/>
  <c r="J47" i="2"/>
  <c r="G47" i="2"/>
  <c r="F47" i="2"/>
  <c r="E47" i="2"/>
  <c r="D47" i="2"/>
  <c r="K46" i="2"/>
  <c r="J46" i="2"/>
  <c r="G46" i="2"/>
  <c r="F46" i="2"/>
  <c r="E46" i="2"/>
  <c r="D46" i="2"/>
  <c r="V45" i="2"/>
  <c r="K45" i="2"/>
  <c r="J45" i="2"/>
  <c r="G45" i="2"/>
  <c r="F45" i="2"/>
  <c r="E45" i="2"/>
  <c r="D45" i="2"/>
  <c r="V44" i="2"/>
  <c r="U44" i="2"/>
  <c r="Y44" i="2"/>
  <c r="K44" i="2"/>
  <c r="J44" i="2"/>
  <c r="G44" i="2"/>
  <c r="F44" i="2"/>
  <c r="E44" i="2"/>
  <c r="D44" i="2"/>
  <c r="K43" i="2"/>
  <c r="J43" i="2"/>
  <c r="G43" i="2"/>
  <c r="F43" i="2"/>
  <c r="E43" i="2"/>
  <c r="D43" i="2"/>
  <c r="V42" i="2"/>
  <c r="K42" i="2"/>
  <c r="J42" i="2"/>
  <c r="G42" i="2"/>
  <c r="F42" i="2"/>
  <c r="E42" i="2"/>
  <c r="U41" i="2"/>
  <c r="K41" i="2"/>
  <c r="J41" i="2"/>
  <c r="G41" i="2"/>
  <c r="F41" i="2"/>
  <c r="E41" i="2"/>
  <c r="D41" i="2"/>
  <c r="K40" i="2"/>
  <c r="J40" i="2"/>
  <c r="G40" i="2"/>
  <c r="F40" i="2"/>
  <c r="E40" i="2"/>
  <c r="D40" i="2"/>
  <c r="K39" i="2"/>
  <c r="J39" i="2"/>
  <c r="G39" i="2"/>
  <c r="F39" i="2"/>
  <c r="E39" i="2"/>
  <c r="D39" i="2"/>
  <c r="U38" i="2"/>
  <c r="K38" i="2"/>
  <c r="J38" i="2"/>
  <c r="G38" i="2"/>
  <c r="F38" i="2"/>
  <c r="E38" i="2"/>
  <c r="D38" i="2"/>
  <c r="V37" i="2"/>
  <c r="K37" i="2"/>
  <c r="J37" i="2"/>
  <c r="G37" i="2"/>
  <c r="F37" i="2"/>
  <c r="E37" i="2"/>
  <c r="D37" i="2"/>
  <c r="V36" i="2"/>
  <c r="U36" i="2"/>
  <c r="Y36" i="2"/>
  <c r="K36" i="2"/>
  <c r="J36" i="2"/>
  <c r="G36" i="2"/>
  <c r="F36" i="2"/>
  <c r="E36" i="2"/>
  <c r="D36" i="2"/>
  <c r="U35" i="2"/>
  <c r="K35" i="2"/>
  <c r="J35" i="2"/>
  <c r="G35" i="2"/>
  <c r="F35" i="2"/>
  <c r="E35" i="2"/>
  <c r="D35" i="2"/>
  <c r="U34" i="2"/>
  <c r="K34" i="2"/>
  <c r="J34" i="2"/>
  <c r="G34" i="2"/>
  <c r="F34" i="2"/>
  <c r="E34" i="2"/>
  <c r="D34" i="2"/>
  <c r="U48" i="2"/>
  <c r="U33" i="2"/>
  <c r="K33" i="2"/>
  <c r="J33" i="2"/>
  <c r="G33" i="2"/>
  <c r="F33" i="2"/>
  <c r="E33" i="2"/>
  <c r="D33" i="2"/>
  <c r="K32" i="2"/>
  <c r="J32" i="2"/>
  <c r="G32" i="2"/>
  <c r="F32" i="2"/>
  <c r="E32" i="2"/>
  <c r="D32" i="2"/>
  <c r="K31" i="2"/>
  <c r="J31" i="2"/>
  <c r="G31" i="2"/>
  <c r="F31" i="2"/>
  <c r="E31" i="2"/>
  <c r="D31" i="2"/>
  <c r="K30" i="2"/>
  <c r="J30" i="2"/>
  <c r="G30" i="2"/>
  <c r="F30" i="2"/>
  <c r="E30" i="2"/>
  <c r="D30" i="2"/>
  <c r="K29" i="2"/>
  <c r="J29" i="2"/>
  <c r="G29" i="2"/>
  <c r="F29" i="2"/>
  <c r="E29" i="2"/>
  <c r="D29" i="2"/>
  <c r="U28" i="2"/>
  <c r="Z28" i="2"/>
  <c r="K28" i="2"/>
  <c r="J28" i="2"/>
  <c r="G28" i="2"/>
  <c r="F28" i="2"/>
  <c r="E28" i="2"/>
  <c r="D28" i="2"/>
  <c r="V27" i="2"/>
  <c r="K27" i="2"/>
  <c r="J27" i="2"/>
  <c r="G27" i="2"/>
  <c r="F27" i="2"/>
  <c r="E27" i="2"/>
  <c r="D27" i="2"/>
  <c r="U26" i="2"/>
  <c r="K26" i="2"/>
  <c r="J26" i="2"/>
  <c r="G26" i="2"/>
  <c r="F26" i="2"/>
  <c r="E26" i="2"/>
  <c r="D26" i="2"/>
  <c r="U25" i="2"/>
  <c r="K25" i="2"/>
  <c r="J25" i="2"/>
  <c r="G25" i="2"/>
  <c r="F25" i="2"/>
  <c r="E25" i="2"/>
  <c r="D25" i="2"/>
  <c r="V24" i="2"/>
  <c r="U24" i="2"/>
  <c r="K24" i="2"/>
  <c r="J24" i="2"/>
  <c r="G24" i="2"/>
  <c r="F24" i="2"/>
  <c r="E24" i="2"/>
  <c r="D24" i="2"/>
  <c r="K23" i="2"/>
  <c r="J23" i="2"/>
  <c r="G23" i="2"/>
  <c r="F23" i="2"/>
  <c r="E23" i="2"/>
  <c r="D23" i="2"/>
  <c r="K22" i="2"/>
  <c r="J22" i="2"/>
  <c r="G22" i="2"/>
  <c r="F22" i="2"/>
  <c r="E22" i="2"/>
  <c r="D22" i="2"/>
  <c r="Z21" i="2"/>
  <c r="K21" i="2"/>
  <c r="J21" i="2"/>
  <c r="G21" i="2"/>
  <c r="F21" i="2"/>
  <c r="E21" i="2"/>
  <c r="D21" i="2"/>
  <c r="U20" i="2"/>
  <c r="K20" i="2"/>
  <c r="J20" i="2"/>
  <c r="G20" i="2"/>
  <c r="F20" i="2"/>
  <c r="E20" i="2"/>
  <c r="D20" i="2"/>
  <c r="V19" i="2"/>
  <c r="K19" i="2"/>
  <c r="J19" i="2"/>
  <c r="G19" i="2"/>
  <c r="F19" i="2"/>
  <c r="E19" i="2"/>
  <c r="D19" i="2"/>
  <c r="U18" i="2"/>
  <c r="K18" i="2"/>
  <c r="J18" i="2"/>
  <c r="G18" i="2"/>
  <c r="F18" i="2"/>
  <c r="E18" i="2"/>
  <c r="D18" i="2"/>
  <c r="V18" i="2"/>
  <c r="K17" i="2"/>
  <c r="J17" i="2"/>
  <c r="G17" i="2"/>
  <c r="F17" i="2"/>
  <c r="E17" i="2"/>
  <c r="D17" i="2"/>
  <c r="V16" i="2"/>
  <c r="U16" i="2"/>
  <c r="Y16" i="2"/>
  <c r="K16" i="2"/>
  <c r="J16" i="2"/>
  <c r="G16" i="2"/>
  <c r="F16" i="2"/>
  <c r="E16" i="2"/>
  <c r="D16" i="2"/>
  <c r="U15" i="2"/>
  <c r="K15" i="2"/>
  <c r="J15" i="2"/>
  <c r="G15" i="2"/>
  <c r="F15" i="2"/>
  <c r="E15" i="2"/>
  <c r="D15" i="2"/>
  <c r="K14" i="2"/>
  <c r="J14" i="2"/>
  <c r="G14" i="2"/>
  <c r="F14" i="2"/>
  <c r="E14" i="2"/>
  <c r="D14" i="2"/>
  <c r="K13" i="2"/>
  <c r="J13" i="2"/>
  <c r="G13" i="2"/>
  <c r="F13" i="2"/>
  <c r="E13" i="2"/>
  <c r="D13" i="2"/>
  <c r="K12" i="2"/>
  <c r="J12" i="2"/>
  <c r="G12" i="2"/>
  <c r="F12" i="2"/>
  <c r="E12" i="2"/>
  <c r="D12" i="2"/>
  <c r="K11" i="2"/>
  <c r="J11" i="2"/>
  <c r="G11" i="2"/>
  <c r="F11" i="2"/>
  <c r="E11" i="2"/>
  <c r="U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K9" i="2"/>
  <c r="J9" i="2"/>
  <c r="G9" i="2"/>
  <c r="F9" i="2"/>
  <c r="E9" i="2"/>
  <c r="D9" i="2"/>
  <c r="U37" i="2"/>
  <c r="Z37" i="2"/>
  <c r="V20" i="2"/>
  <c r="V38" i="2"/>
  <c r="U19" i="2"/>
  <c r="Y19" i="2"/>
  <c r="Z19" i="2"/>
  <c r="V23" i="2"/>
  <c r="U27" i="2"/>
  <c r="Y27" i="2"/>
  <c r="Z22" i="2"/>
  <c r="U22" i="2"/>
  <c r="V25" i="2"/>
  <c r="Z29" i="2"/>
  <c r="Z31" i="2"/>
  <c r="U51" i="2"/>
  <c r="U53" i="2"/>
  <c r="Z53" i="2"/>
  <c r="U23" i="2"/>
  <c r="Y23" i="2"/>
  <c r="U45" i="2"/>
  <c r="Z45" i="2"/>
  <c r="Z14" i="2"/>
  <c r="U14" i="2"/>
  <c r="V28" i="2"/>
  <c r="V14" i="2"/>
  <c r="Z17" i="2"/>
  <c r="V21" i="2"/>
  <c r="U21" i="2"/>
  <c r="Y21" i="2"/>
  <c r="Z38" i="2"/>
  <c r="U39" i="2"/>
  <c r="U17" i="2"/>
  <c r="V22" i="2"/>
  <c r="Z25" i="2"/>
  <c r="V29" i="2"/>
  <c r="Z30" i="2"/>
  <c r="U30" i="2"/>
  <c r="V32" i="2"/>
  <c r="V33" i="2"/>
  <c r="Y33" i="2"/>
  <c r="V34" i="2"/>
  <c r="Y34" i="2"/>
  <c r="V35" i="2"/>
  <c r="Y35" i="2"/>
  <c r="Z39" i="2"/>
  <c r="V17" i="2"/>
  <c r="Y17" i="2"/>
  <c r="V26" i="2"/>
  <c r="Z27" i="2"/>
  <c r="U31" i="2"/>
  <c r="V48" i="2"/>
  <c r="Y48" i="2"/>
  <c r="Z23" i="2"/>
  <c r="V30" i="2"/>
  <c r="Z20" i="2"/>
  <c r="Z35" i="2"/>
  <c r="V39" i="2"/>
  <c r="Z40" i="2"/>
  <c r="U40" i="2"/>
  <c r="Z50" i="2"/>
  <c r="U50" i="2"/>
  <c r="U52" i="2"/>
  <c r="U29" i="2"/>
  <c r="V40" i="2"/>
  <c r="Z18" i="2"/>
  <c r="Z26" i="2"/>
  <c r="Z36" i="2"/>
  <c r="Z44" i="2"/>
  <c r="AA10" i="2"/>
  <c r="Y24" i="2"/>
  <c r="AA44" i="2"/>
  <c r="U49" i="2"/>
  <c r="V50" i="2"/>
  <c r="Z16" i="2"/>
  <c r="Z24" i="2"/>
  <c r="Z33" i="2"/>
  <c r="Z34" i="2"/>
  <c r="U46" i="2"/>
  <c r="U47" i="2"/>
  <c r="V41" i="2"/>
  <c r="Y41" i="2"/>
  <c r="V31" i="2"/>
  <c r="Y31" i="2"/>
  <c r="U11" i="4"/>
  <c r="AA11" i="4"/>
  <c r="R9" i="5"/>
  <c r="AA9" i="5"/>
  <c r="R13" i="2"/>
  <c r="U13" i="2"/>
  <c r="AA13" i="2"/>
  <c r="S13" i="4"/>
  <c r="Z13" i="4"/>
  <c r="R42" i="8"/>
  <c r="U42" i="8"/>
  <c r="R28" i="8"/>
  <c r="U28" i="8"/>
  <c r="R31" i="7"/>
  <c r="U31" i="7"/>
  <c r="Y18" i="2"/>
  <c r="P15" i="4"/>
  <c r="AA10" i="4"/>
  <c r="U35" i="4"/>
  <c r="Y35" i="4"/>
  <c r="U22" i="4"/>
  <c r="P9" i="4"/>
  <c r="V9" i="4"/>
  <c r="P9" i="5"/>
  <c r="Z29" i="6"/>
  <c r="U15" i="6"/>
  <c r="P10" i="6"/>
  <c r="U9" i="7"/>
  <c r="R9" i="7"/>
  <c r="P11" i="11"/>
  <c r="Z11" i="11"/>
  <c r="P51" i="12"/>
  <c r="V51" i="12"/>
  <c r="U14" i="12"/>
  <c r="R14" i="12"/>
  <c r="U44" i="10"/>
  <c r="AA44" i="10"/>
  <c r="S42" i="10"/>
  <c r="X42" i="10"/>
  <c r="V42" i="10"/>
  <c r="Z42" i="10"/>
  <c r="S26" i="10"/>
  <c r="X26" i="10"/>
  <c r="V26" i="10"/>
  <c r="Z26" i="10"/>
  <c r="Y26" i="10"/>
  <c r="R47" i="8"/>
  <c r="U47" i="8"/>
  <c r="Z35" i="8"/>
  <c r="P33" i="8"/>
  <c r="X33" i="2"/>
  <c r="R24" i="12"/>
  <c r="U24" i="12"/>
  <c r="Z32" i="2"/>
  <c r="Y28" i="2"/>
  <c r="P13" i="2"/>
  <c r="Z13" i="2"/>
  <c r="P12" i="2"/>
  <c r="Z35" i="4"/>
  <c r="Y17" i="4"/>
  <c r="U40" i="5"/>
  <c r="Y34" i="5"/>
  <c r="Y19" i="5"/>
  <c r="U36" i="6"/>
  <c r="V29" i="6"/>
  <c r="Y29" i="6"/>
  <c r="U27" i="6"/>
  <c r="Z42" i="7"/>
  <c r="U52" i="7"/>
  <c r="V42" i="7"/>
  <c r="P11" i="7"/>
  <c r="P12" i="12"/>
  <c r="P43" i="12"/>
  <c r="U35" i="12"/>
  <c r="R35" i="12"/>
  <c r="R30" i="12"/>
  <c r="U30" i="12"/>
  <c r="P28" i="12"/>
  <c r="S28" i="12"/>
  <c r="U38" i="8"/>
  <c r="R38" i="8"/>
  <c r="P19" i="8"/>
  <c r="Z19" i="8"/>
  <c r="R44" i="7"/>
  <c r="U44" i="7"/>
  <c r="Z41" i="2"/>
  <c r="Y40" i="2"/>
  <c r="V53" i="2"/>
  <c r="Y53" i="2"/>
  <c r="Y25" i="2"/>
  <c r="U32" i="2"/>
  <c r="Y32" i="2"/>
  <c r="U43" i="2"/>
  <c r="Z39" i="4"/>
  <c r="Z22" i="4"/>
  <c r="U49" i="4"/>
  <c r="V39" i="4"/>
  <c r="Y39" i="4"/>
  <c r="U14" i="4"/>
  <c r="Z40" i="5"/>
  <c r="U36" i="5"/>
  <c r="U51" i="6"/>
  <c r="Z31" i="7"/>
  <c r="Y42" i="7"/>
  <c r="P31" i="10"/>
  <c r="Y42" i="10"/>
  <c r="X48" i="12"/>
  <c r="R42" i="11"/>
  <c r="U42" i="11"/>
  <c r="R27" i="11"/>
  <c r="Z27" i="11"/>
  <c r="U27" i="11"/>
  <c r="P22" i="11"/>
  <c r="Z22" i="11"/>
  <c r="R26" i="8"/>
  <c r="U26" i="8"/>
  <c r="R25" i="8"/>
  <c r="U25" i="8"/>
  <c r="Y25" i="8"/>
  <c r="R23" i="8"/>
  <c r="U23" i="8"/>
  <c r="Z23" i="8"/>
  <c r="V17" i="8"/>
  <c r="Y17" i="8"/>
  <c r="P10" i="12"/>
  <c r="S10" i="12"/>
  <c r="P47" i="12"/>
  <c r="P46" i="12"/>
  <c r="P27" i="12"/>
  <c r="P21" i="12"/>
  <c r="V21" i="12"/>
  <c r="P20" i="12"/>
  <c r="P52" i="11"/>
  <c r="S52" i="11"/>
  <c r="P47" i="11"/>
  <c r="Z47" i="11"/>
  <c r="P41" i="11"/>
  <c r="P36" i="11"/>
  <c r="S36" i="11"/>
  <c r="P30" i="11"/>
  <c r="P51" i="10"/>
  <c r="Z31" i="10"/>
  <c r="P23" i="10"/>
  <c r="Z23" i="10"/>
  <c r="P19" i="10"/>
  <c r="P14" i="10"/>
  <c r="P30" i="8"/>
  <c r="U45" i="7"/>
  <c r="R45" i="7"/>
  <c r="P39" i="7"/>
  <c r="X31" i="7"/>
  <c r="P54" i="6"/>
  <c r="X40" i="2"/>
  <c r="X36" i="2"/>
  <c r="X32" i="2"/>
  <c r="X28" i="2"/>
  <c r="P13" i="8"/>
  <c r="P11" i="8"/>
  <c r="Z11" i="8"/>
  <c r="P43" i="11"/>
  <c r="P12" i="11"/>
  <c r="P35" i="12"/>
  <c r="P53" i="11"/>
  <c r="P48" i="11"/>
  <c r="S48" i="11"/>
  <c r="P37" i="11"/>
  <c r="P16" i="11"/>
  <c r="P14" i="12"/>
  <c r="S14" i="12"/>
  <c r="X14" i="12"/>
  <c r="P48" i="10"/>
  <c r="P40" i="10"/>
  <c r="S40" i="10"/>
  <c r="P32" i="10"/>
  <c r="P24" i="10"/>
  <c r="P16" i="10"/>
  <c r="P51" i="8"/>
  <c r="P43" i="8"/>
  <c r="P28" i="8"/>
  <c r="S28" i="8"/>
  <c r="X28" i="8"/>
  <c r="U50" i="7"/>
  <c r="R50" i="7"/>
  <c r="U46" i="7"/>
  <c r="R46" i="7"/>
  <c r="X23" i="4"/>
  <c r="X39" i="2"/>
  <c r="X35" i="2"/>
  <c r="X31" i="2"/>
  <c r="X27" i="2"/>
  <c r="P12" i="10"/>
  <c r="S12" i="10"/>
  <c r="P41" i="12"/>
  <c r="P24" i="12"/>
  <c r="P17" i="12"/>
  <c r="P15" i="11"/>
  <c r="P49" i="11"/>
  <c r="P44" i="11"/>
  <c r="S44" i="11"/>
  <c r="P39" i="11"/>
  <c r="Z39" i="11"/>
  <c r="P33" i="11"/>
  <c r="P20" i="11"/>
  <c r="P18" i="11"/>
  <c r="Z18" i="11"/>
  <c r="P17" i="11"/>
  <c r="P49" i="10"/>
  <c r="P41" i="10"/>
  <c r="Z41" i="10"/>
  <c r="P33" i="10"/>
  <c r="P17" i="10"/>
  <c r="P52" i="8"/>
  <c r="V52" i="8"/>
  <c r="P44" i="8"/>
  <c r="P38" i="8"/>
  <c r="U51" i="7"/>
  <c r="R51" i="7"/>
  <c r="U47" i="7"/>
  <c r="R47" i="7"/>
  <c r="X38" i="2"/>
  <c r="X34" i="2"/>
  <c r="X30" i="2"/>
  <c r="X26" i="2"/>
  <c r="P26" i="7"/>
  <c r="P25" i="7"/>
  <c r="P24" i="7"/>
  <c r="Z24" i="7"/>
  <c r="P47" i="6"/>
  <c r="P43" i="6"/>
  <c r="P39" i="6"/>
  <c r="P24" i="6"/>
  <c r="P20" i="6"/>
  <c r="P19" i="6"/>
  <c r="P44" i="5"/>
  <c r="P41" i="5"/>
  <c r="P39" i="5"/>
  <c r="P32" i="4"/>
  <c r="P10" i="2"/>
  <c r="P52" i="2"/>
  <c r="P51" i="2"/>
  <c r="X35" i="4"/>
  <c r="X17" i="4"/>
  <c r="P51" i="7"/>
  <c r="P49" i="7"/>
  <c r="P46" i="7"/>
  <c r="P44" i="7"/>
  <c r="P41" i="7"/>
  <c r="P36" i="7"/>
  <c r="P34" i="7"/>
  <c r="P30" i="7"/>
  <c r="P22" i="7"/>
  <c r="P21" i="7"/>
  <c r="P20" i="7"/>
  <c r="P16" i="7"/>
  <c r="P14" i="7"/>
  <c r="P49" i="6"/>
  <c r="P41" i="6"/>
  <c r="P27" i="6"/>
  <c r="P26" i="6"/>
  <c r="P22" i="6"/>
  <c r="P17" i="6"/>
  <c r="P42" i="5"/>
  <c r="P27" i="5"/>
  <c r="P53" i="4"/>
  <c r="P38" i="4"/>
  <c r="P37" i="4"/>
  <c r="P27" i="4"/>
  <c r="X44" i="2"/>
  <c r="AA9" i="2"/>
  <c r="U9" i="2"/>
  <c r="V9" i="2"/>
  <c r="Y9" i="2"/>
  <c r="Z9" i="2"/>
  <c r="R9" i="2"/>
  <c r="R11" i="2"/>
  <c r="U11" i="2"/>
  <c r="AA11" i="2"/>
  <c r="Y20" i="2"/>
  <c r="S40" i="12"/>
  <c r="X40" i="12"/>
  <c r="V40" i="12"/>
  <c r="Z40" i="12"/>
  <c r="U30" i="8"/>
  <c r="R30" i="8"/>
  <c r="Z30" i="8"/>
  <c r="Y14" i="2"/>
  <c r="Y26" i="2"/>
  <c r="R12" i="2"/>
  <c r="AA12" i="2"/>
  <c r="S9" i="2"/>
  <c r="X9" i="2"/>
  <c r="AD9" i="2"/>
  <c r="Z12" i="6"/>
  <c r="R12" i="6"/>
  <c r="X12" i="6"/>
  <c r="R30" i="11"/>
  <c r="U30" i="11"/>
  <c r="S18" i="11"/>
  <c r="X18" i="11"/>
  <c r="S25" i="10"/>
  <c r="X25" i="10"/>
  <c r="V25" i="10"/>
  <c r="Z25" i="10"/>
  <c r="R40" i="8"/>
  <c r="U40" i="8"/>
  <c r="R39" i="8"/>
  <c r="U39" i="8"/>
  <c r="Z39" i="8"/>
  <c r="S38" i="8"/>
  <c r="X38" i="8"/>
  <c r="V38" i="8"/>
  <c r="Y38" i="8"/>
  <c r="S12" i="5"/>
  <c r="V12" i="5"/>
  <c r="AA10" i="10"/>
  <c r="R10" i="10"/>
  <c r="U10" i="10"/>
  <c r="AA11" i="11"/>
  <c r="R29" i="8"/>
  <c r="U29" i="8"/>
  <c r="Y29" i="8"/>
  <c r="AA15" i="11"/>
  <c r="Y39" i="2"/>
  <c r="Y19" i="4"/>
  <c r="V13" i="4"/>
  <c r="R11" i="4"/>
  <c r="AA11" i="5"/>
  <c r="U13" i="5"/>
  <c r="R13" i="5"/>
  <c r="X13" i="5"/>
  <c r="AA13" i="5"/>
  <c r="R11" i="5"/>
  <c r="S12" i="8"/>
  <c r="V12" i="8"/>
  <c r="Z51" i="10"/>
  <c r="R49" i="10"/>
  <c r="Z49" i="10"/>
  <c r="U49" i="10"/>
  <c r="Z19" i="10"/>
  <c r="R17" i="10"/>
  <c r="Z17" i="10"/>
  <c r="U17" i="10"/>
  <c r="R13" i="8"/>
  <c r="AA13" i="8"/>
  <c r="Y25" i="10"/>
  <c r="V18" i="10"/>
  <c r="Y18" i="10"/>
  <c r="P49" i="12"/>
  <c r="U13" i="12"/>
  <c r="R13" i="12"/>
  <c r="Z35" i="11"/>
  <c r="R25" i="11"/>
  <c r="U25" i="11"/>
  <c r="P25" i="11"/>
  <c r="V25" i="11"/>
  <c r="Y25" i="11"/>
  <c r="P23" i="11"/>
  <c r="S51" i="8"/>
  <c r="V51" i="8"/>
  <c r="R49" i="8"/>
  <c r="U49" i="8"/>
  <c r="R37" i="8"/>
  <c r="U37" i="8"/>
  <c r="Y37" i="8"/>
  <c r="R16" i="8"/>
  <c r="R40" i="7"/>
  <c r="Z40" i="7"/>
  <c r="V24" i="7"/>
  <c r="R22" i="7"/>
  <c r="U22" i="7"/>
  <c r="Y50" i="2"/>
  <c r="Y22" i="2"/>
  <c r="P10" i="4"/>
  <c r="Z12" i="5"/>
  <c r="P10" i="5"/>
  <c r="AA10" i="6"/>
  <c r="Y40" i="6"/>
  <c r="Z25" i="7"/>
  <c r="U40" i="7"/>
  <c r="Y40" i="7"/>
  <c r="Z51" i="8"/>
  <c r="U16" i="8"/>
  <c r="V40" i="10"/>
  <c r="R10" i="11"/>
  <c r="U10" i="11"/>
  <c r="AA10" i="11"/>
  <c r="P10" i="11"/>
  <c r="P52" i="12"/>
  <c r="P50" i="12"/>
  <c r="V45" i="12"/>
  <c r="S45" i="12"/>
  <c r="P44" i="12"/>
  <c r="Z44" i="12"/>
  <c r="P42" i="12"/>
  <c r="R36" i="12"/>
  <c r="U36" i="12"/>
  <c r="R28" i="12"/>
  <c r="Z28" i="12"/>
  <c r="P22" i="12"/>
  <c r="U15" i="11"/>
  <c r="Z15" i="11"/>
  <c r="P46" i="11"/>
  <c r="U44" i="11"/>
  <c r="AA44" i="11"/>
  <c r="S41" i="10"/>
  <c r="X41" i="10"/>
  <c r="V41" i="10"/>
  <c r="Y41" i="10"/>
  <c r="P35" i="10"/>
  <c r="R33" i="10"/>
  <c r="U33" i="10"/>
  <c r="S52" i="8"/>
  <c r="X52" i="8"/>
  <c r="Z52" i="8"/>
  <c r="P46" i="8"/>
  <c r="R44" i="8"/>
  <c r="AA44" i="8"/>
  <c r="R24" i="8"/>
  <c r="U24" i="8"/>
  <c r="Z53" i="7"/>
  <c r="U53" i="7"/>
  <c r="Y53" i="7"/>
  <c r="U49" i="7"/>
  <c r="Z49" i="7"/>
  <c r="AA44" i="7"/>
  <c r="Z44" i="7"/>
  <c r="U43" i="7"/>
  <c r="S33" i="7"/>
  <c r="X33" i="7"/>
  <c r="Z33" i="7"/>
  <c r="S32" i="7"/>
  <c r="V32" i="7"/>
  <c r="Y32" i="7"/>
  <c r="P28" i="7"/>
  <c r="R24" i="7"/>
  <c r="U24" i="7"/>
  <c r="Y24" i="7"/>
  <c r="R16" i="7"/>
  <c r="S50" i="6"/>
  <c r="V50" i="6"/>
  <c r="R46" i="6"/>
  <c r="S44" i="6"/>
  <c r="X44" i="6"/>
  <c r="Z44" i="6"/>
  <c r="R30" i="6"/>
  <c r="X30" i="6"/>
  <c r="Y30" i="6"/>
  <c r="R50" i="5"/>
  <c r="U50" i="5"/>
  <c r="R47" i="5"/>
  <c r="U47" i="5"/>
  <c r="S40" i="5"/>
  <c r="X40" i="5"/>
  <c r="V40" i="5"/>
  <c r="Y40" i="5"/>
  <c r="R31" i="5"/>
  <c r="U31" i="5"/>
  <c r="R29" i="5"/>
  <c r="U29" i="5"/>
  <c r="Y29" i="5"/>
  <c r="R24" i="5"/>
  <c r="U24" i="5"/>
  <c r="R23" i="5"/>
  <c r="R21" i="5"/>
  <c r="X21" i="5"/>
  <c r="Y21" i="5"/>
  <c r="R12" i="10"/>
  <c r="X12" i="10"/>
  <c r="U12" i="10"/>
  <c r="P10" i="10"/>
  <c r="R12" i="12"/>
  <c r="AA12" i="12"/>
  <c r="P11" i="12"/>
  <c r="R43" i="11"/>
  <c r="U43" i="11"/>
  <c r="Z43" i="11"/>
  <c r="R26" i="11"/>
  <c r="U26" i="11"/>
  <c r="Y26" i="11"/>
  <c r="Z26" i="11"/>
  <c r="P21" i="11"/>
  <c r="V21" i="11"/>
  <c r="R38" i="10"/>
  <c r="S34" i="10"/>
  <c r="X34" i="10"/>
  <c r="V34" i="10"/>
  <c r="Y34" i="10"/>
  <c r="R43" i="8"/>
  <c r="U43" i="8"/>
  <c r="Z43" i="8"/>
  <c r="Z38" i="8"/>
  <c r="P36" i="8"/>
  <c r="R54" i="7"/>
  <c r="U54" i="7"/>
  <c r="R41" i="7"/>
  <c r="U41" i="7"/>
  <c r="R29" i="7"/>
  <c r="U29" i="7"/>
  <c r="Z10" i="2"/>
  <c r="Y38" i="2"/>
  <c r="V52" i="2"/>
  <c r="Y52" i="2"/>
  <c r="Y29" i="2"/>
  <c r="Y30" i="2"/>
  <c r="Y45" i="2"/>
  <c r="Y37" i="2"/>
  <c r="AD44" i="2"/>
  <c r="P11" i="2"/>
  <c r="Z27" i="4"/>
  <c r="Z23" i="4"/>
  <c r="V23" i="4"/>
  <c r="Y23" i="4"/>
  <c r="Y50" i="6"/>
  <c r="P13" i="6"/>
  <c r="U11" i="7"/>
  <c r="Y51" i="8"/>
  <c r="Y41" i="8"/>
  <c r="V10" i="8"/>
  <c r="Y10" i="8"/>
  <c r="S10" i="8"/>
  <c r="X10" i="8"/>
  <c r="AA12" i="10"/>
  <c r="Z34" i="10"/>
  <c r="P13" i="11"/>
  <c r="P9" i="12"/>
  <c r="P54" i="12"/>
  <c r="V54" i="12"/>
  <c r="R39" i="12"/>
  <c r="Z39" i="12"/>
  <c r="V19" i="11"/>
  <c r="Y19" i="11"/>
  <c r="S19" i="11"/>
  <c r="X19" i="11"/>
  <c r="R54" i="10"/>
  <c r="S50" i="10"/>
  <c r="X50" i="10"/>
  <c r="V50" i="10"/>
  <c r="Y50" i="10"/>
  <c r="Z50" i="10"/>
  <c r="R22" i="10"/>
  <c r="S18" i="10"/>
  <c r="X18" i="10"/>
  <c r="Z18" i="10"/>
  <c r="R32" i="8"/>
  <c r="R31" i="8"/>
  <c r="Z31" i="8"/>
  <c r="U31" i="8"/>
  <c r="Z22" i="8"/>
  <c r="R21" i="8"/>
  <c r="Y21" i="8"/>
  <c r="P20" i="8"/>
  <c r="P11" i="5"/>
  <c r="AA9" i="7"/>
  <c r="Z9" i="7"/>
  <c r="Y31" i="7"/>
  <c r="P37" i="12"/>
  <c r="V37" i="12"/>
  <c r="X28" i="12"/>
  <c r="P23" i="12"/>
  <c r="Z23" i="12"/>
  <c r="P42" i="11"/>
  <c r="X26" i="11"/>
  <c r="P24" i="11"/>
  <c r="S24" i="11"/>
  <c r="P42" i="8"/>
  <c r="P34" i="8"/>
  <c r="P26" i="8"/>
  <c r="Z26" i="8"/>
  <c r="P18" i="8"/>
  <c r="Z18" i="8"/>
  <c r="P52" i="6"/>
  <c r="X53" i="2"/>
  <c r="X48" i="2"/>
  <c r="P13" i="7"/>
  <c r="Y53" i="8"/>
  <c r="P38" i="12"/>
  <c r="P34" i="12"/>
  <c r="P33" i="12"/>
  <c r="P18" i="12"/>
  <c r="P54" i="11"/>
  <c r="P38" i="11"/>
  <c r="P43" i="10"/>
  <c r="P27" i="10"/>
  <c r="P54" i="8"/>
  <c r="P40" i="8"/>
  <c r="P32" i="8"/>
  <c r="Z32" i="8"/>
  <c r="P24" i="8"/>
  <c r="P16" i="8"/>
  <c r="X42" i="7"/>
  <c r="P38" i="7"/>
  <c r="P30" i="12"/>
  <c r="P29" i="12"/>
  <c r="P25" i="12"/>
  <c r="P28" i="11"/>
  <c r="P54" i="10"/>
  <c r="P53" i="10"/>
  <c r="P52" i="10"/>
  <c r="P46" i="10"/>
  <c r="P45" i="10"/>
  <c r="P44" i="10"/>
  <c r="P38" i="10"/>
  <c r="Z38" i="10"/>
  <c r="P37" i="10"/>
  <c r="P36" i="10"/>
  <c r="P30" i="10"/>
  <c r="P29" i="10"/>
  <c r="P28" i="10"/>
  <c r="P22" i="10"/>
  <c r="P21" i="10"/>
  <c r="P20" i="10"/>
  <c r="P9" i="8"/>
  <c r="P14" i="8"/>
  <c r="P15" i="8"/>
  <c r="P49" i="8"/>
  <c r="V49" i="8"/>
  <c r="P48" i="8"/>
  <c r="P47" i="8"/>
  <c r="X53" i="7"/>
  <c r="X40" i="6"/>
  <c r="P42" i="4"/>
  <c r="P26" i="4"/>
  <c r="X18" i="4"/>
  <c r="P15" i="12"/>
  <c r="V15" i="12"/>
  <c r="P14" i="11"/>
  <c r="P32" i="11"/>
  <c r="V32" i="11"/>
  <c r="Y32" i="11"/>
  <c r="P29" i="11"/>
  <c r="P15" i="10"/>
  <c r="P47" i="10"/>
  <c r="P39" i="10"/>
  <c r="S39" i="10"/>
  <c r="P50" i="8"/>
  <c r="P52" i="7"/>
  <c r="P50" i="7"/>
  <c r="P48" i="7"/>
  <c r="P47" i="7"/>
  <c r="P45" i="7"/>
  <c r="P43" i="7"/>
  <c r="X35" i="7"/>
  <c r="X39" i="4"/>
  <c r="P49" i="2"/>
  <c r="X45" i="2"/>
  <c r="P37" i="7"/>
  <c r="P27" i="7"/>
  <c r="P15" i="7"/>
  <c r="P15" i="6"/>
  <c r="P53" i="6"/>
  <c r="P51" i="6"/>
  <c r="P48" i="6"/>
  <c r="P46" i="6"/>
  <c r="P45" i="6"/>
  <c r="P38" i="6"/>
  <c r="P37" i="6"/>
  <c r="P35" i="6"/>
  <c r="P33" i="6"/>
  <c r="P32" i="6"/>
  <c r="P31" i="6"/>
  <c r="P25" i="6"/>
  <c r="P46" i="5"/>
  <c r="P38" i="5"/>
  <c r="P37" i="5"/>
  <c r="P35" i="5"/>
  <c r="P17" i="5"/>
  <c r="P14" i="5"/>
  <c r="P43" i="4"/>
  <c r="P41" i="4"/>
  <c r="P40" i="4"/>
  <c r="X34" i="4"/>
  <c r="P33" i="4"/>
  <c r="X30" i="4"/>
  <c r="P25" i="4"/>
  <c r="P24" i="4"/>
  <c r="X22" i="4"/>
  <c r="X19" i="4"/>
  <c r="P15" i="2"/>
  <c r="P54" i="2"/>
  <c r="P46" i="2"/>
  <c r="P47" i="4"/>
  <c r="P45" i="4"/>
  <c r="P29" i="4"/>
  <c r="P28" i="4"/>
  <c r="P20" i="4"/>
  <c r="P47" i="2"/>
  <c r="P29" i="7"/>
  <c r="P17" i="7"/>
  <c r="P21" i="6"/>
  <c r="P14" i="6"/>
  <c r="P54" i="5"/>
  <c r="P52" i="5"/>
  <c r="P50" i="5"/>
  <c r="P48" i="5"/>
  <c r="P33" i="5"/>
  <c r="P32" i="5"/>
  <c r="P31" i="5"/>
  <c r="P25" i="5"/>
  <c r="P23" i="5"/>
  <c r="P51" i="4"/>
  <c r="P49" i="4"/>
  <c r="P36" i="4"/>
  <c r="P21" i="4"/>
  <c r="P16" i="4"/>
  <c r="P43" i="2"/>
  <c r="R9" i="4"/>
  <c r="AA9" i="4"/>
  <c r="Z9" i="4"/>
  <c r="U9" i="4"/>
  <c r="Y9" i="4"/>
  <c r="S13" i="2"/>
  <c r="X13" i="2"/>
  <c r="S12" i="2"/>
  <c r="X12" i="2"/>
  <c r="V12" i="2"/>
  <c r="Y12" i="2"/>
  <c r="Y30" i="4"/>
  <c r="Y22" i="4"/>
  <c r="V10" i="4"/>
  <c r="U13" i="4"/>
  <c r="Y13" i="4"/>
  <c r="AA13" i="4"/>
  <c r="Y10" i="4"/>
  <c r="R10" i="4"/>
  <c r="U10" i="5"/>
  <c r="AA10" i="5"/>
  <c r="Z10" i="5"/>
  <c r="R10" i="5"/>
  <c r="V11" i="5"/>
  <c r="Y11" i="5"/>
  <c r="S11" i="5"/>
  <c r="Z11" i="5"/>
  <c r="V12" i="4"/>
  <c r="Y12" i="4"/>
  <c r="Z12" i="4"/>
  <c r="Z11" i="4"/>
  <c r="V11" i="4"/>
  <c r="Y11" i="4"/>
  <c r="S9" i="5"/>
  <c r="X9" i="5"/>
  <c r="V9" i="5"/>
  <c r="Z12" i="2"/>
  <c r="Y34" i="4"/>
  <c r="Y18" i="4"/>
  <c r="S12" i="4"/>
  <c r="X12" i="4"/>
  <c r="S11" i="4"/>
  <c r="S9" i="4"/>
  <c r="X13" i="4"/>
  <c r="S11" i="7"/>
  <c r="X11" i="7"/>
  <c r="Z11" i="7"/>
  <c r="V11" i="7"/>
  <c r="Y11" i="7"/>
  <c r="R12" i="5"/>
  <c r="X12" i="5"/>
  <c r="U12" i="5"/>
  <c r="AA12" i="5"/>
  <c r="S10" i="5"/>
  <c r="X10" i="5"/>
  <c r="V10" i="5"/>
  <c r="Y10" i="5"/>
  <c r="V13" i="5"/>
  <c r="Z11" i="6"/>
  <c r="U13" i="7"/>
  <c r="R13" i="7"/>
  <c r="Z13" i="7"/>
  <c r="AA13" i="7"/>
  <c r="S10" i="7"/>
  <c r="X10" i="7"/>
  <c r="U9" i="5"/>
  <c r="AA12" i="6"/>
  <c r="Y23" i="6"/>
  <c r="U12" i="6"/>
  <c r="AA13" i="6"/>
  <c r="U13" i="6"/>
  <c r="R10" i="6"/>
  <c r="Z10" i="6"/>
  <c r="P9" i="6"/>
  <c r="V12" i="6"/>
  <c r="R12" i="7"/>
  <c r="U12" i="7"/>
  <c r="V9" i="7"/>
  <c r="Y9" i="7"/>
  <c r="S9" i="7"/>
  <c r="X9" i="7"/>
  <c r="S13" i="8"/>
  <c r="V13" i="8"/>
  <c r="Z13" i="5"/>
  <c r="Z9" i="5"/>
  <c r="V11" i="6"/>
  <c r="AD44" i="6"/>
  <c r="R9" i="6"/>
  <c r="AA9" i="6"/>
  <c r="U9" i="6"/>
  <c r="U11" i="6"/>
  <c r="Y11" i="6"/>
  <c r="AA11" i="6"/>
  <c r="X11" i="6"/>
  <c r="S10" i="6"/>
  <c r="V10" i="6"/>
  <c r="Y10" i="6"/>
  <c r="V10" i="7"/>
  <c r="Y10" i="7"/>
  <c r="U45" i="12"/>
  <c r="Y45" i="12"/>
  <c r="Y35" i="7"/>
  <c r="AA11" i="7"/>
  <c r="Z10" i="7"/>
  <c r="AA11" i="8"/>
  <c r="Z10" i="8"/>
  <c r="Y52" i="8"/>
  <c r="U11" i="8"/>
  <c r="AA13" i="10"/>
  <c r="Z13" i="10"/>
  <c r="R13" i="10"/>
  <c r="U13" i="10"/>
  <c r="Y13" i="10"/>
  <c r="U11" i="10"/>
  <c r="R11" i="10"/>
  <c r="V9" i="10"/>
  <c r="S9" i="10"/>
  <c r="S13" i="10"/>
  <c r="S9" i="11"/>
  <c r="V9" i="11"/>
  <c r="V13" i="11"/>
  <c r="Y13" i="11"/>
  <c r="Z13" i="11"/>
  <c r="S13" i="11"/>
  <c r="S11" i="11"/>
  <c r="V11" i="11"/>
  <c r="V10" i="11"/>
  <c r="S10" i="11"/>
  <c r="Z10" i="11"/>
  <c r="Z36" i="12"/>
  <c r="V36" i="12"/>
  <c r="S36" i="12"/>
  <c r="X36" i="12"/>
  <c r="Z34" i="12"/>
  <c r="U34" i="12"/>
  <c r="R34" i="12"/>
  <c r="S19" i="12"/>
  <c r="X19" i="12"/>
  <c r="Z19" i="12"/>
  <c r="P12" i="7"/>
  <c r="Z12" i="8"/>
  <c r="Z13" i="8"/>
  <c r="U13" i="8"/>
  <c r="R12" i="8"/>
  <c r="X12" i="8"/>
  <c r="U12" i="8"/>
  <c r="Y12" i="8"/>
  <c r="Z12" i="10"/>
  <c r="V25" i="12"/>
  <c r="S25" i="12"/>
  <c r="V12" i="10"/>
  <c r="Y12" i="10"/>
  <c r="R9" i="11"/>
  <c r="AA9" i="11"/>
  <c r="Z9" i="11"/>
  <c r="U9" i="11"/>
  <c r="Y9" i="11"/>
  <c r="R45" i="12"/>
  <c r="X45" i="12"/>
  <c r="Z45" i="12"/>
  <c r="S43" i="12"/>
  <c r="X43" i="12"/>
  <c r="V43" i="12"/>
  <c r="Z43" i="12"/>
  <c r="V26" i="12"/>
  <c r="S26" i="12"/>
  <c r="V31" i="11"/>
  <c r="Y31" i="11"/>
  <c r="S31" i="11"/>
  <c r="X31" i="11"/>
  <c r="V12" i="11"/>
  <c r="S12" i="11"/>
  <c r="Z51" i="12"/>
  <c r="V28" i="12"/>
  <c r="Y28" i="12"/>
  <c r="Z10" i="12"/>
  <c r="R10" i="12"/>
  <c r="AA10" i="12"/>
  <c r="U10" i="12"/>
  <c r="S11" i="12"/>
  <c r="V11" i="12"/>
  <c r="Z52" i="12"/>
  <c r="V52" i="12"/>
  <c r="Y52" i="12"/>
  <c r="S52" i="12"/>
  <c r="X52" i="12"/>
  <c r="Z50" i="12"/>
  <c r="U50" i="12"/>
  <c r="R50" i="12"/>
  <c r="V42" i="12"/>
  <c r="Y42" i="12"/>
  <c r="S42" i="12"/>
  <c r="V41" i="12"/>
  <c r="Y40" i="12"/>
  <c r="S35" i="12"/>
  <c r="X35" i="12"/>
  <c r="V35" i="12"/>
  <c r="Z35" i="12"/>
  <c r="U21" i="12"/>
  <c r="Y21" i="12"/>
  <c r="R21" i="12"/>
  <c r="Z21" i="12"/>
  <c r="V18" i="12"/>
  <c r="S18" i="12"/>
  <c r="V15" i="11"/>
  <c r="S15" i="11"/>
  <c r="X15" i="11"/>
  <c r="Z53" i="11"/>
  <c r="R53" i="11"/>
  <c r="V51" i="11"/>
  <c r="Y51" i="11"/>
  <c r="S51" i="11"/>
  <c r="X51" i="11"/>
  <c r="Z49" i="11"/>
  <c r="R49" i="11"/>
  <c r="V47" i="11"/>
  <c r="Y47" i="11"/>
  <c r="S47" i="11"/>
  <c r="X47" i="11"/>
  <c r="AA45" i="11"/>
  <c r="Z45" i="11"/>
  <c r="R45" i="11"/>
  <c r="V43" i="11"/>
  <c r="Y43" i="11"/>
  <c r="S43" i="11"/>
  <c r="X43" i="11"/>
  <c r="Z41" i="11"/>
  <c r="R41" i="11"/>
  <c r="V39" i="11"/>
  <c r="Y39" i="11"/>
  <c r="S39" i="11"/>
  <c r="X39" i="11"/>
  <c r="Z37" i="11"/>
  <c r="R37" i="11"/>
  <c r="V35" i="11"/>
  <c r="Y35" i="11"/>
  <c r="S35" i="11"/>
  <c r="X35" i="11"/>
  <c r="Z33" i="11"/>
  <c r="R33" i="11"/>
  <c r="V28" i="11"/>
  <c r="Y28" i="11"/>
  <c r="S25" i="11"/>
  <c r="X25" i="11"/>
  <c r="S22" i="7"/>
  <c r="X22" i="7"/>
  <c r="V22" i="7"/>
  <c r="Z22" i="7"/>
  <c r="R11" i="11"/>
  <c r="U11" i="11"/>
  <c r="Y11" i="11"/>
  <c r="S51" i="12"/>
  <c r="X51" i="12"/>
  <c r="U37" i="12"/>
  <c r="Y37" i="12"/>
  <c r="R37" i="12"/>
  <c r="Z37" i="12"/>
  <c r="V34" i="12"/>
  <c r="S34" i="12"/>
  <c r="X34" i="12"/>
  <c r="Z26" i="12"/>
  <c r="U26" i="12"/>
  <c r="R26" i="12"/>
  <c r="R14" i="11"/>
  <c r="U14" i="11"/>
  <c r="AA14" i="11"/>
  <c r="S50" i="11"/>
  <c r="X50" i="11"/>
  <c r="Z50" i="11"/>
  <c r="S46" i="11"/>
  <c r="X46" i="11"/>
  <c r="S42" i="11"/>
  <c r="X42" i="11"/>
  <c r="Z42" i="11"/>
  <c r="S38" i="11"/>
  <c r="X38" i="11"/>
  <c r="S34" i="11"/>
  <c r="X34" i="11"/>
  <c r="Z34" i="11"/>
  <c r="S29" i="11"/>
  <c r="X29" i="11"/>
  <c r="V29" i="11"/>
  <c r="S47" i="10"/>
  <c r="V47" i="10"/>
  <c r="V39" i="10"/>
  <c r="S31" i="10"/>
  <c r="V31" i="10"/>
  <c r="S23" i="10"/>
  <c r="V23" i="10"/>
  <c r="V11" i="8"/>
  <c r="S11" i="8"/>
  <c r="X11" i="8"/>
  <c r="R9" i="10"/>
  <c r="Y9" i="10"/>
  <c r="AA9" i="10"/>
  <c r="Z9" i="10"/>
  <c r="P11" i="10"/>
  <c r="V50" i="11"/>
  <c r="Y50" i="11"/>
  <c r="V34" i="11"/>
  <c r="Y34" i="11"/>
  <c r="R12" i="11"/>
  <c r="Z12" i="11"/>
  <c r="U12" i="11"/>
  <c r="Y12" i="11"/>
  <c r="Y26" i="12"/>
  <c r="AA11" i="12"/>
  <c r="U11" i="12"/>
  <c r="Y11" i="12"/>
  <c r="R11" i="12"/>
  <c r="Z11" i="12"/>
  <c r="U53" i="12"/>
  <c r="R53" i="12"/>
  <c r="Z53" i="12"/>
  <c r="V50" i="12"/>
  <c r="S50" i="12"/>
  <c r="X50" i="12"/>
  <c r="S44" i="12"/>
  <c r="X44" i="12"/>
  <c r="V44" i="12"/>
  <c r="Y44" i="12"/>
  <c r="Z42" i="12"/>
  <c r="R42" i="12"/>
  <c r="S41" i="12"/>
  <c r="U29" i="12"/>
  <c r="R29" i="12"/>
  <c r="S27" i="12"/>
  <c r="X27" i="12"/>
  <c r="V27" i="12"/>
  <c r="Z27" i="12"/>
  <c r="Z20" i="12"/>
  <c r="V20" i="12"/>
  <c r="Y20" i="12"/>
  <c r="S20" i="12"/>
  <c r="X20" i="12"/>
  <c r="Z18" i="12"/>
  <c r="U18" i="12"/>
  <c r="Y18" i="12"/>
  <c r="R18" i="12"/>
  <c r="S17" i="12"/>
  <c r="S53" i="11"/>
  <c r="V53" i="11"/>
  <c r="Y53" i="11"/>
  <c r="V52" i="11"/>
  <c r="Y52" i="11"/>
  <c r="S49" i="11"/>
  <c r="X49" i="11"/>
  <c r="V49" i="11"/>
  <c r="Y49" i="11"/>
  <c r="V48" i="11"/>
  <c r="Y48" i="11"/>
  <c r="S45" i="11"/>
  <c r="X45" i="11"/>
  <c r="V45" i="11"/>
  <c r="Y45" i="11"/>
  <c r="V44" i="11"/>
  <c r="S41" i="11"/>
  <c r="X41" i="11"/>
  <c r="V41" i="11"/>
  <c r="Y41" i="11"/>
  <c r="V40" i="11"/>
  <c r="Y40" i="11"/>
  <c r="S37" i="11"/>
  <c r="X37" i="11"/>
  <c r="V37" i="11"/>
  <c r="Y37" i="11"/>
  <c r="V36" i="11"/>
  <c r="S33" i="11"/>
  <c r="X33" i="11"/>
  <c r="V33" i="11"/>
  <c r="Y33" i="11"/>
  <c r="V27" i="11"/>
  <c r="Y27" i="11"/>
  <c r="S27" i="11"/>
  <c r="X27" i="11"/>
  <c r="V20" i="11"/>
  <c r="Y20" i="11"/>
  <c r="S20" i="11"/>
  <c r="V24" i="11"/>
  <c r="S51" i="10"/>
  <c r="V51" i="10"/>
  <c r="S43" i="10"/>
  <c r="V43" i="10"/>
  <c r="S35" i="10"/>
  <c r="S27" i="10"/>
  <c r="V27" i="10"/>
  <c r="S19" i="10"/>
  <c r="V19" i="10"/>
  <c r="S9" i="8"/>
  <c r="X9" i="8"/>
  <c r="Z9" i="8"/>
  <c r="S53" i="8"/>
  <c r="X53" i="8"/>
  <c r="Z53" i="8"/>
  <c r="S49" i="8"/>
  <c r="X49" i="8"/>
  <c r="S45" i="8"/>
  <c r="X45" i="8"/>
  <c r="Z45" i="8"/>
  <c r="S30" i="8"/>
  <c r="X30" i="8"/>
  <c r="V30" i="8"/>
  <c r="Y30" i="8"/>
  <c r="S26" i="8"/>
  <c r="X26" i="8"/>
  <c r="S22" i="8"/>
  <c r="X22" i="8"/>
  <c r="V22" i="8"/>
  <c r="Y22" i="8"/>
  <c r="S18" i="8"/>
  <c r="X18" i="8"/>
  <c r="S26" i="7"/>
  <c r="X26" i="7"/>
  <c r="V26" i="7"/>
  <c r="Y26" i="7"/>
  <c r="Z26" i="7"/>
  <c r="R23" i="7"/>
  <c r="Y23" i="7"/>
  <c r="S14" i="7"/>
  <c r="X14" i="7"/>
  <c r="V14" i="7"/>
  <c r="Y14" i="7"/>
  <c r="Z14" i="7"/>
  <c r="X10" i="12"/>
  <c r="V10" i="12"/>
  <c r="S54" i="12"/>
  <c r="X54" i="12"/>
  <c r="S47" i="12"/>
  <c r="X47" i="12"/>
  <c r="Z46" i="12"/>
  <c r="U41" i="12"/>
  <c r="Y41" i="12"/>
  <c r="R41" i="12"/>
  <c r="Z41" i="12"/>
  <c r="V38" i="12"/>
  <c r="S31" i="12"/>
  <c r="X31" i="12"/>
  <c r="Z31" i="12"/>
  <c r="Z30" i="12"/>
  <c r="U25" i="12"/>
  <c r="R25" i="12"/>
  <c r="Z25" i="12"/>
  <c r="V22" i="12"/>
  <c r="S22" i="12"/>
  <c r="X22" i="12"/>
  <c r="S13" i="12"/>
  <c r="X13" i="12"/>
  <c r="V13" i="12"/>
  <c r="Z15" i="12"/>
  <c r="U15" i="12"/>
  <c r="Y15" i="12"/>
  <c r="R52" i="11"/>
  <c r="X52" i="11"/>
  <c r="Z52" i="11"/>
  <c r="R48" i="11"/>
  <c r="X48" i="11"/>
  <c r="Z48" i="11"/>
  <c r="R44" i="11"/>
  <c r="X44" i="11"/>
  <c r="Z44" i="11"/>
  <c r="R40" i="11"/>
  <c r="X40" i="11"/>
  <c r="Z40" i="11"/>
  <c r="R36" i="11"/>
  <c r="X36" i="11"/>
  <c r="Z36" i="11"/>
  <c r="Y36" i="11"/>
  <c r="R32" i="11"/>
  <c r="R28" i="11"/>
  <c r="Z28" i="11"/>
  <c r="R24" i="11"/>
  <c r="U24" i="11"/>
  <c r="Y24" i="11"/>
  <c r="Z24" i="11"/>
  <c r="R20" i="11"/>
  <c r="Z20" i="11"/>
  <c r="S17" i="11"/>
  <c r="X17" i="11"/>
  <c r="V17" i="11"/>
  <c r="V16" i="11"/>
  <c r="Y16" i="11"/>
  <c r="R52" i="10"/>
  <c r="Z52" i="10"/>
  <c r="R48" i="10"/>
  <c r="Z48" i="10"/>
  <c r="R44" i="10"/>
  <c r="Z44" i="10"/>
  <c r="R40" i="10"/>
  <c r="Z40" i="10"/>
  <c r="Y40" i="10"/>
  <c r="R36" i="10"/>
  <c r="R32" i="10"/>
  <c r="Z32" i="10"/>
  <c r="R28" i="10"/>
  <c r="Z28" i="10"/>
  <c r="R24" i="10"/>
  <c r="Z24" i="10"/>
  <c r="R20" i="10"/>
  <c r="Z20" i="10"/>
  <c r="R16" i="10"/>
  <c r="Z16" i="10"/>
  <c r="R15" i="8"/>
  <c r="R38" i="7"/>
  <c r="Z38" i="7"/>
  <c r="R30" i="7"/>
  <c r="Z30" i="7"/>
  <c r="R27" i="7"/>
  <c r="R17" i="7"/>
  <c r="U17" i="7"/>
  <c r="O42" i="2"/>
  <c r="Y29" i="11"/>
  <c r="Z29" i="11"/>
  <c r="Z25" i="11"/>
  <c r="S22" i="11"/>
  <c r="X22" i="11"/>
  <c r="V22" i="11"/>
  <c r="U21" i="11"/>
  <c r="Y21" i="11"/>
  <c r="Z21" i="11"/>
  <c r="R16" i="11"/>
  <c r="Z16" i="11"/>
  <c r="V14" i="12"/>
  <c r="Y14" i="12"/>
  <c r="R15" i="10"/>
  <c r="U15" i="10"/>
  <c r="R51" i="10"/>
  <c r="U51" i="10"/>
  <c r="Y51" i="10"/>
  <c r="R47" i="10"/>
  <c r="U47" i="10"/>
  <c r="Y47" i="10"/>
  <c r="R43" i="10"/>
  <c r="U43" i="10"/>
  <c r="X40" i="10"/>
  <c r="R39" i="10"/>
  <c r="U39" i="10"/>
  <c r="R35" i="10"/>
  <c r="U35" i="10"/>
  <c r="R31" i="10"/>
  <c r="U31" i="10"/>
  <c r="R27" i="10"/>
  <c r="U27" i="10"/>
  <c r="R23" i="10"/>
  <c r="U23" i="10"/>
  <c r="R19" i="10"/>
  <c r="U19" i="10"/>
  <c r="Y19" i="10"/>
  <c r="R14" i="10"/>
  <c r="U14" i="10"/>
  <c r="R54" i="8"/>
  <c r="U54" i="8"/>
  <c r="X51" i="8"/>
  <c r="R50" i="8"/>
  <c r="U50" i="8"/>
  <c r="R46" i="8"/>
  <c r="U46" i="8"/>
  <c r="S41" i="8"/>
  <c r="X41" i="8"/>
  <c r="Z41" i="8"/>
  <c r="S39" i="8"/>
  <c r="X39" i="8"/>
  <c r="V39" i="8"/>
  <c r="Y39" i="8"/>
  <c r="S37" i="8"/>
  <c r="X37" i="8"/>
  <c r="Z37" i="8"/>
  <c r="S35" i="8"/>
  <c r="X35" i="8"/>
  <c r="V35" i="8"/>
  <c r="Y35" i="8"/>
  <c r="S33" i="8"/>
  <c r="X33" i="8"/>
  <c r="Z33" i="8"/>
  <c r="S31" i="8"/>
  <c r="X31" i="8"/>
  <c r="V31" i="8"/>
  <c r="S29" i="8"/>
  <c r="X29" i="8"/>
  <c r="Z29" i="8"/>
  <c r="S27" i="8"/>
  <c r="X27" i="8"/>
  <c r="V27" i="8"/>
  <c r="Y27" i="8"/>
  <c r="S25" i="8"/>
  <c r="X25" i="8"/>
  <c r="Z25" i="8"/>
  <c r="S23" i="8"/>
  <c r="X23" i="8"/>
  <c r="V23" i="8"/>
  <c r="Y23" i="8"/>
  <c r="S21" i="8"/>
  <c r="X21" i="8"/>
  <c r="Z21" i="8"/>
  <c r="S19" i="8"/>
  <c r="X19" i="8"/>
  <c r="V19" i="8"/>
  <c r="Y19" i="8"/>
  <c r="S17" i="8"/>
  <c r="X17" i="8"/>
  <c r="Z17" i="8"/>
  <c r="S54" i="7"/>
  <c r="X54" i="7"/>
  <c r="V54" i="7"/>
  <c r="Z54" i="7"/>
  <c r="S50" i="7"/>
  <c r="X50" i="7"/>
  <c r="V50" i="7"/>
  <c r="Y50" i="7"/>
  <c r="Z50" i="7"/>
  <c r="S46" i="7"/>
  <c r="X46" i="7"/>
  <c r="V46" i="7"/>
  <c r="Y46" i="7"/>
  <c r="Z46" i="7"/>
  <c r="R21" i="7"/>
  <c r="U21" i="7"/>
  <c r="S18" i="7"/>
  <c r="X18" i="7"/>
  <c r="V18" i="7"/>
  <c r="Y18" i="7"/>
  <c r="Z18" i="7"/>
  <c r="R15" i="7"/>
  <c r="Y22" i="11"/>
  <c r="Z13" i="12"/>
  <c r="V53" i="12"/>
  <c r="V47" i="12"/>
  <c r="Y47" i="12"/>
  <c r="Y13" i="12"/>
  <c r="S9" i="12"/>
  <c r="X9" i="12"/>
  <c r="V9" i="12"/>
  <c r="Y9" i="12"/>
  <c r="Z54" i="12"/>
  <c r="U54" i="12"/>
  <c r="Y54" i="12"/>
  <c r="S53" i="12"/>
  <c r="U49" i="12"/>
  <c r="R49" i="12"/>
  <c r="V48" i="12"/>
  <c r="Y48" i="12"/>
  <c r="Z48" i="12"/>
  <c r="V46" i="12"/>
  <c r="Y46" i="12"/>
  <c r="S46" i="12"/>
  <c r="X46" i="12"/>
  <c r="S39" i="12"/>
  <c r="X39" i="12"/>
  <c r="V39" i="12"/>
  <c r="Y39" i="12"/>
  <c r="Z38" i="12"/>
  <c r="U38" i="12"/>
  <c r="S37" i="12"/>
  <c r="U33" i="12"/>
  <c r="R33" i="12"/>
  <c r="V32" i="12"/>
  <c r="Y32" i="12"/>
  <c r="Z32" i="12"/>
  <c r="V30" i="12"/>
  <c r="Y30" i="12"/>
  <c r="S30" i="12"/>
  <c r="X30" i="12"/>
  <c r="S23" i="12"/>
  <c r="X23" i="12"/>
  <c r="V23" i="12"/>
  <c r="Z22" i="12"/>
  <c r="U22" i="12"/>
  <c r="Y22" i="12"/>
  <c r="S21" i="12"/>
  <c r="X21" i="12"/>
  <c r="U17" i="12"/>
  <c r="R17" i="12"/>
  <c r="V16" i="12"/>
  <c r="Y16" i="12"/>
  <c r="Z16" i="12"/>
  <c r="S15" i="12"/>
  <c r="X15" i="12"/>
  <c r="U17" i="11"/>
  <c r="Y17" i="11"/>
  <c r="Z17" i="11"/>
  <c r="S16" i="11"/>
  <c r="R34" i="7"/>
  <c r="Z34" i="7"/>
  <c r="R25" i="7"/>
  <c r="U25" i="7"/>
  <c r="X23" i="7"/>
  <c r="R19" i="7"/>
  <c r="X19" i="7"/>
  <c r="Y19" i="7"/>
  <c r="R13" i="11"/>
  <c r="Y51" i="12"/>
  <c r="Y35" i="12"/>
  <c r="Y31" i="12"/>
  <c r="Y19" i="12"/>
  <c r="R23" i="11"/>
  <c r="X40" i="7"/>
  <c r="X32" i="7"/>
  <c r="X50" i="6"/>
  <c r="P36" i="6"/>
  <c r="P28" i="6"/>
  <c r="AA10" i="8"/>
  <c r="AA13" i="11"/>
  <c r="Z47" i="12"/>
  <c r="Z9" i="12"/>
  <c r="U43" i="12"/>
  <c r="Y43" i="12"/>
  <c r="U27" i="12"/>
  <c r="Y27" i="12"/>
  <c r="Z14" i="12"/>
  <c r="P42" i="6"/>
  <c r="P34" i="6"/>
  <c r="X29" i="6"/>
  <c r="P26" i="5"/>
  <c r="X29" i="5"/>
  <c r="X50" i="2"/>
  <c r="X19" i="5"/>
  <c r="P18" i="6"/>
  <c r="P16" i="6"/>
  <c r="P15" i="5"/>
  <c r="P53" i="5"/>
  <c r="P51" i="5"/>
  <c r="P49" i="5"/>
  <c r="P47" i="5"/>
  <c r="P45" i="5"/>
  <c r="P43" i="5"/>
  <c r="P36" i="5"/>
  <c r="P28" i="5"/>
  <c r="P30" i="5"/>
  <c r="P24" i="5"/>
  <c r="P22" i="5"/>
  <c r="P20" i="5"/>
  <c r="P18" i="5"/>
  <c r="P16" i="5"/>
  <c r="P14" i="4"/>
  <c r="P54" i="4"/>
  <c r="P52" i="4"/>
  <c r="P50" i="4"/>
  <c r="P48" i="4"/>
  <c r="P46" i="4"/>
  <c r="P44" i="4"/>
  <c r="V34" i="7"/>
  <c r="Y34" i="7"/>
  <c r="S37" i="4"/>
  <c r="X37" i="4"/>
  <c r="V37" i="4"/>
  <c r="Z37" i="4"/>
  <c r="S27" i="5"/>
  <c r="X27" i="5"/>
  <c r="Z27" i="5"/>
  <c r="V27" i="5"/>
  <c r="Y27" i="5"/>
  <c r="S26" i="6"/>
  <c r="X26" i="6"/>
  <c r="V26" i="6"/>
  <c r="Z26" i="6"/>
  <c r="S41" i="7"/>
  <c r="X41" i="7"/>
  <c r="V41" i="7"/>
  <c r="S51" i="7"/>
  <c r="X51" i="7"/>
  <c r="V51" i="7"/>
  <c r="Y51" i="7"/>
  <c r="Z51" i="7"/>
  <c r="S52" i="2"/>
  <c r="X52" i="2"/>
  <c r="Z52" i="2"/>
  <c r="S41" i="5"/>
  <c r="X41" i="5"/>
  <c r="Z41" i="5"/>
  <c r="V41" i="5"/>
  <c r="S24" i="6"/>
  <c r="X24" i="6"/>
  <c r="V24" i="6"/>
  <c r="Y24" i="6"/>
  <c r="Z24" i="6"/>
  <c r="S44" i="8"/>
  <c r="X44" i="8"/>
  <c r="Z44" i="8"/>
  <c r="V44" i="8"/>
  <c r="Y44" i="8"/>
  <c r="S33" i="10"/>
  <c r="X33" i="10"/>
  <c r="V33" i="10"/>
  <c r="Y33" i="10"/>
  <c r="Z33" i="10"/>
  <c r="Z24" i="12"/>
  <c r="S24" i="12"/>
  <c r="X24" i="12"/>
  <c r="V24" i="12"/>
  <c r="S24" i="10"/>
  <c r="X24" i="10"/>
  <c r="V24" i="10"/>
  <c r="Y24" i="10"/>
  <c r="V12" i="12"/>
  <c r="Y12" i="12"/>
  <c r="Z12" i="12"/>
  <c r="Y26" i="6"/>
  <c r="Y53" i="12"/>
  <c r="V15" i="10"/>
  <c r="V13" i="2"/>
  <c r="Y13" i="2"/>
  <c r="Y31" i="8"/>
  <c r="V43" i="8"/>
  <c r="Y43" i="8"/>
  <c r="S24" i="7"/>
  <c r="V18" i="11"/>
  <c r="Y18" i="11"/>
  <c r="Z28" i="8"/>
  <c r="S38" i="4"/>
  <c r="X38" i="4"/>
  <c r="V38" i="4"/>
  <c r="Y38" i="4"/>
  <c r="Z38" i="4"/>
  <c r="S42" i="5"/>
  <c r="X42" i="5"/>
  <c r="V42" i="5"/>
  <c r="Y42" i="5"/>
  <c r="Z42" i="5"/>
  <c r="S27" i="6"/>
  <c r="X27" i="6"/>
  <c r="V27" i="6"/>
  <c r="Y27" i="6"/>
  <c r="S16" i="7"/>
  <c r="X16" i="7"/>
  <c r="V16" i="7"/>
  <c r="Y16" i="7"/>
  <c r="Z16" i="7"/>
  <c r="S30" i="7"/>
  <c r="X30" i="7"/>
  <c r="V30" i="7"/>
  <c r="Y30" i="7"/>
  <c r="S44" i="7"/>
  <c r="X44" i="7"/>
  <c r="V44" i="7"/>
  <c r="Y44" i="7"/>
  <c r="S10" i="2"/>
  <c r="X10" i="2"/>
  <c r="V10" i="2"/>
  <c r="Y10" i="2"/>
  <c r="AD10" i="2"/>
  <c r="S44" i="5"/>
  <c r="X44" i="5"/>
  <c r="V44" i="5"/>
  <c r="Y44" i="5"/>
  <c r="Z44" i="5"/>
  <c r="S39" i="6"/>
  <c r="X39" i="6"/>
  <c r="Z39" i="6"/>
  <c r="V39" i="6"/>
  <c r="Y39" i="6"/>
  <c r="S25" i="7"/>
  <c r="X25" i="7"/>
  <c r="V25" i="7"/>
  <c r="Y25" i="7"/>
  <c r="S43" i="8"/>
  <c r="X43" i="8"/>
  <c r="S32" i="10"/>
  <c r="V32" i="10"/>
  <c r="Y32" i="10"/>
  <c r="S39" i="7"/>
  <c r="X39" i="7"/>
  <c r="Z39" i="7"/>
  <c r="V39" i="7"/>
  <c r="Z27" i="6"/>
  <c r="Y24" i="12"/>
  <c r="Y31" i="10"/>
  <c r="S15" i="10"/>
  <c r="S28" i="11"/>
  <c r="X10" i="11"/>
  <c r="Y49" i="8"/>
  <c r="X11" i="4"/>
  <c r="Y41" i="7"/>
  <c r="Y22" i="7"/>
  <c r="V28" i="8"/>
  <c r="Y28" i="8"/>
  <c r="S53" i="4"/>
  <c r="X53" i="4"/>
  <c r="V53" i="4"/>
  <c r="Y53" i="4"/>
  <c r="Z53" i="4"/>
  <c r="S17" i="6"/>
  <c r="X17" i="6"/>
  <c r="V17" i="6"/>
  <c r="Y17" i="6"/>
  <c r="Z17" i="6"/>
  <c r="S41" i="6"/>
  <c r="X41" i="6"/>
  <c r="V41" i="6"/>
  <c r="Y41" i="6"/>
  <c r="Z41" i="6"/>
  <c r="S20" i="7"/>
  <c r="X20" i="7"/>
  <c r="V20" i="7"/>
  <c r="Y20" i="7"/>
  <c r="Z20" i="7"/>
  <c r="S34" i="7"/>
  <c r="X34" i="7"/>
  <c r="S32" i="4"/>
  <c r="X32" i="4"/>
  <c r="V32" i="4"/>
  <c r="Y32" i="4"/>
  <c r="Z32" i="4"/>
  <c r="S19" i="6"/>
  <c r="X19" i="6"/>
  <c r="V19" i="6"/>
  <c r="Y19" i="6"/>
  <c r="Z19" i="6"/>
  <c r="S43" i="6"/>
  <c r="X43" i="6"/>
  <c r="V43" i="6"/>
  <c r="Z43" i="6"/>
  <c r="S17" i="10"/>
  <c r="X17" i="10"/>
  <c r="V17" i="10"/>
  <c r="Y17" i="10"/>
  <c r="S49" i="10"/>
  <c r="X49" i="10"/>
  <c r="V49" i="10"/>
  <c r="Y49" i="10"/>
  <c r="Z41" i="7"/>
  <c r="S14" i="10"/>
  <c r="X14" i="10"/>
  <c r="Z14" i="10"/>
  <c r="V14" i="10"/>
  <c r="Y14" i="10"/>
  <c r="Y43" i="6"/>
  <c r="X32" i="10"/>
  <c r="V26" i="8"/>
  <c r="Y26" i="8"/>
  <c r="Z49" i="8"/>
  <c r="X13" i="10"/>
  <c r="Y11" i="8"/>
  <c r="Y13" i="5"/>
  <c r="AD13" i="5"/>
  <c r="AD12" i="4"/>
  <c r="X24" i="11"/>
  <c r="Y37" i="4"/>
  <c r="S12" i="12"/>
  <c r="X12" i="12"/>
  <c r="Y10" i="11"/>
  <c r="S27" i="4"/>
  <c r="X27" i="4"/>
  <c r="V27" i="4"/>
  <c r="Y27" i="4"/>
  <c r="S15" i="4"/>
  <c r="X15" i="4"/>
  <c r="Z15" i="4"/>
  <c r="V15" i="4"/>
  <c r="Y15" i="4"/>
  <c r="S22" i="6"/>
  <c r="X22" i="6"/>
  <c r="V22" i="6"/>
  <c r="Y22" i="6"/>
  <c r="Z22" i="6"/>
  <c r="S49" i="6"/>
  <c r="X49" i="6"/>
  <c r="Z49" i="6"/>
  <c r="V49" i="6"/>
  <c r="Y49" i="6"/>
  <c r="S21" i="7"/>
  <c r="X21" i="7"/>
  <c r="V21" i="7"/>
  <c r="Y21" i="7"/>
  <c r="Z21" i="7"/>
  <c r="S36" i="7"/>
  <c r="X36" i="7"/>
  <c r="V36" i="7"/>
  <c r="Y36" i="7"/>
  <c r="Z36" i="7"/>
  <c r="S49" i="7"/>
  <c r="X49" i="7"/>
  <c r="V49" i="7"/>
  <c r="Y49" i="7"/>
  <c r="S51" i="2"/>
  <c r="X51" i="2"/>
  <c r="Z51" i="2"/>
  <c r="V51" i="2"/>
  <c r="Y51" i="2"/>
  <c r="S39" i="5"/>
  <c r="X39" i="5"/>
  <c r="V39" i="5"/>
  <c r="Y39" i="5"/>
  <c r="Z39" i="5"/>
  <c r="S20" i="6"/>
  <c r="X20" i="6"/>
  <c r="Z20" i="6"/>
  <c r="V20" i="6"/>
  <c r="Y20" i="6"/>
  <c r="S47" i="6"/>
  <c r="X47" i="6"/>
  <c r="Z47" i="6"/>
  <c r="V47" i="6"/>
  <c r="Y47" i="6"/>
  <c r="V17" i="12"/>
  <c r="Y17" i="12"/>
  <c r="Z17" i="12"/>
  <c r="S16" i="10"/>
  <c r="X16" i="10"/>
  <c r="V16" i="10"/>
  <c r="Y16" i="10"/>
  <c r="S48" i="10"/>
  <c r="X48" i="10"/>
  <c r="V48" i="10"/>
  <c r="Y48" i="10"/>
  <c r="S54" i="6"/>
  <c r="X54" i="6"/>
  <c r="V54" i="6"/>
  <c r="Y54" i="6"/>
  <c r="Z54" i="6"/>
  <c r="S30" i="11"/>
  <c r="X30" i="11"/>
  <c r="V30" i="11"/>
  <c r="Y30" i="11"/>
  <c r="Z30" i="11"/>
  <c r="Y39" i="7"/>
  <c r="V33" i="8"/>
  <c r="Y33" i="8"/>
  <c r="Y41" i="5"/>
  <c r="S36" i="4"/>
  <c r="X36" i="4"/>
  <c r="V36" i="4"/>
  <c r="Y36" i="4"/>
  <c r="Z36" i="4"/>
  <c r="S25" i="5"/>
  <c r="X25" i="5"/>
  <c r="V25" i="5"/>
  <c r="Y25" i="5"/>
  <c r="Z25" i="5"/>
  <c r="S48" i="5"/>
  <c r="X48" i="5"/>
  <c r="V48" i="5"/>
  <c r="Y48" i="5"/>
  <c r="Z48" i="5"/>
  <c r="S14" i="6"/>
  <c r="X14" i="6"/>
  <c r="V14" i="6"/>
  <c r="Y14" i="6"/>
  <c r="Z14" i="6"/>
  <c r="AA14" i="6"/>
  <c r="AD14" i="6"/>
  <c r="Y44" i="11"/>
  <c r="AD44" i="11"/>
  <c r="Y15" i="11"/>
  <c r="AD12" i="10"/>
  <c r="AD10" i="8"/>
  <c r="Y12" i="6"/>
  <c r="S45" i="4"/>
  <c r="X45" i="4"/>
  <c r="Z45" i="4"/>
  <c r="V45" i="4"/>
  <c r="Y45" i="4"/>
  <c r="S54" i="2"/>
  <c r="X54" i="2"/>
  <c r="Z54" i="2"/>
  <c r="V54" i="2"/>
  <c r="Y54" i="2"/>
  <c r="S24" i="4"/>
  <c r="X24" i="4"/>
  <c r="V24" i="4"/>
  <c r="Y24" i="4"/>
  <c r="Z24" i="4"/>
  <c r="S38" i="5"/>
  <c r="X38" i="5"/>
  <c r="V38" i="5"/>
  <c r="Z38" i="5"/>
  <c r="S38" i="6"/>
  <c r="X38" i="6"/>
  <c r="Z38" i="6"/>
  <c r="V38" i="6"/>
  <c r="Y38" i="6"/>
  <c r="S27" i="7"/>
  <c r="X27" i="7"/>
  <c r="V27" i="7"/>
  <c r="Y27" i="7"/>
  <c r="Z27" i="7"/>
  <c r="S48" i="7"/>
  <c r="X48" i="7"/>
  <c r="V48" i="7"/>
  <c r="Y48" i="7"/>
  <c r="S26" i="4"/>
  <c r="X26" i="4"/>
  <c r="V26" i="4"/>
  <c r="Z26" i="4"/>
  <c r="S14" i="8"/>
  <c r="X14" i="8"/>
  <c r="Z14" i="8"/>
  <c r="V14" i="8"/>
  <c r="Y14" i="8"/>
  <c r="V36" i="10"/>
  <c r="Y36" i="10"/>
  <c r="S36" i="10"/>
  <c r="X36" i="10"/>
  <c r="S54" i="10"/>
  <c r="X54" i="10"/>
  <c r="V54" i="10"/>
  <c r="Z54" i="10"/>
  <c r="Z54" i="11"/>
  <c r="V54" i="11"/>
  <c r="Y54" i="11"/>
  <c r="Z35" i="10"/>
  <c r="Y54" i="7"/>
  <c r="Y43" i="10"/>
  <c r="Z36" i="10"/>
  <c r="Z32" i="11"/>
  <c r="Y25" i="12"/>
  <c r="S38" i="12"/>
  <c r="X38" i="12"/>
  <c r="S21" i="11"/>
  <c r="X21" i="11"/>
  <c r="X20" i="11"/>
  <c r="X53" i="11"/>
  <c r="AD12" i="12"/>
  <c r="S32" i="11"/>
  <c r="X32" i="11"/>
  <c r="Y36" i="12"/>
  <c r="X10" i="6"/>
  <c r="AD10" i="6"/>
  <c r="Y12" i="5"/>
  <c r="AD13" i="4"/>
  <c r="X11" i="5"/>
  <c r="V11" i="2"/>
  <c r="Y11" i="2"/>
  <c r="S43" i="2"/>
  <c r="X43" i="2"/>
  <c r="Z43" i="2"/>
  <c r="V43" i="2"/>
  <c r="Y43" i="2"/>
  <c r="S49" i="4"/>
  <c r="X49" i="4"/>
  <c r="V49" i="4"/>
  <c r="Y49" i="4"/>
  <c r="Z49" i="4"/>
  <c r="S31" i="5"/>
  <c r="X31" i="5"/>
  <c r="V31" i="5"/>
  <c r="S50" i="5"/>
  <c r="X50" i="5"/>
  <c r="V50" i="5"/>
  <c r="Z50" i="5"/>
  <c r="S21" i="6"/>
  <c r="X21" i="6"/>
  <c r="V21" i="6"/>
  <c r="Y21" i="6"/>
  <c r="Z21" i="6"/>
  <c r="S20" i="4"/>
  <c r="X20" i="4"/>
  <c r="V20" i="4"/>
  <c r="Z20" i="4"/>
  <c r="Y20" i="4"/>
  <c r="S47" i="4"/>
  <c r="X47" i="4"/>
  <c r="V47" i="4"/>
  <c r="Y47" i="4"/>
  <c r="Z47" i="4"/>
  <c r="S15" i="2"/>
  <c r="X15" i="2"/>
  <c r="V15" i="2"/>
  <c r="Y15" i="2"/>
  <c r="Z15" i="2"/>
  <c r="S25" i="4"/>
  <c r="X25" i="4"/>
  <c r="V25" i="4"/>
  <c r="Y25" i="4"/>
  <c r="Z25" i="4"/>
  <c r="S40" i="4"/>
  <c r="X40" i="4"/>
  <c r="Z40" i="4"/>
  <c r="V40" i="4"/>
  <c r="Y40" i="4"/>
  <c r="S17" i="5"/>
  <c r="X17" i="5"/>
  <c r="V17" i="5"/>
  <c r="Z17" i="5"/>
  <c r="Y17" i="5"/>
  <c r="S46" i="5"/>
  <c r="X46" i="5"/>
  <c r="Z46" i="5"/>
  <c r="V46" i="5"/>
  <c r="Y46" i="5"/>
  <c r="S33" i="6"/>
  <c r="X33" i="6"/>
  <c r="Z33" i="6"/>
  <c r="V33" i="6"/>
  <c r="Y33" i="6"/>
  <c r="S45" i="6"/>
  <c r="X45" i="6"/>
  <c r="V45" i="6"/>
  <c r="Y45" i="6"/>
  <c r="Z45" i="6"/>
  <c r="S53" i="6"/>
  <c r="X53" i="6"/>
  <c r="V53" i="6"/>
  <c r="Y53" i="6"/>
  <c r="Z53" i="6"/>
  <c r="S37" i="7"/>
  <c r="X37" i="7"/>
  <c r="Z37" i="7"/>
  <c r="V37" i="7"/>
  <c r="S43" i="7"/>
  <c r="X43" i="7"/>
  <c r="V43" i="7"/>
  <c r="Y43" i="7"/>
  <c r="Z47" i="10"/>
  <c r="S14" i="11"/>
  <c r="X14" i="11"/>
  <c r="V14" i="11"/>
  <c r="Z14" i="11"/>
  <c r="Z48" i="8"/>
  <c r="V48" i="8"/>
  <c r="Y48" i="8"/>
  <c r="S48" i="8"/>
  <c r="X48" i="8"/>
  <c r="V9" i="8"/>
  <c r="Y9" i="8"/>
  <c r="S28" i="10"/>
  <c r="X28" i="10"/>
  <c r="V28" i="10"/>
  <c r="Y28" i="10"/>
  <c r="Z37" i="10"/>
  <c r="V37" i="10"/>
  <c r="Y37" i="10"/>
  <c r="S37" i="10"/>
  <c r="X37" i="10"/>
  <c r="S46" i="10"/>
  <c r="X46" i="10"/>
  <c r="V46" i="10"/>
  <c r="Y46" i="10"/>
  <c r="Z46" i="10"/>
  <c r="S24" i="8"/>
  <c r="X24" i="8"/>
  <c r="V24" i="8"/>
  <c r="Z24" i="8"/>
  <c r="S54" i="8"/>
  <c r="X54" i="8"/>
  <c r="V54" i="8"/>
  <c r="Y54" i="8"/>
  <c r="Z54" i="8"/>
  <c r="Z43" i="10"/>
  <c r="Y54" i="10"/>
  <c r="Z23" i="5"/>
  <c r="S28" i="7"/>
  <c r="X28" i="7"/>
  <c r="Z28" i="7"/>
  <c r="V28" i="7"/>
  <c r="Y28" i="7"/>
  <c r="V46" i="11"/>
  <c r="Y46" i="11"/>
  <c r="Z46" i="11"/>
  <c r="S10" i="4"/>
  <c r="X10" i="4"/>
  <c r="Z10" i="4"/>
  <c r="AA16" i="11"/>
  <c r="Z15" i="10"/>
  <c r="S47" i="2"/>
  <c r="X47" i="2"/>
  <c r="V47" i="2"/>
  <c r="Y47" i="2"/>
  <c r="S14" i="5"/>
  <c r="X14" i="5"/>
  <c r="V14" i="5"/>
  <c r="Z14" i="5"/>
  <c r="S32" i="6"/>
  <c r="X32" i="6"/>
  <c r="V32" i="6"/>
  <c r="Y32" i="6"/>
  <c r="Z32" i="6"/>
  <c r="S51" i="6"/>
  <c r="X51" i="6"/>
  <c r="V51" i="6"/>
  <c r="Z51" i="6"/>
  <c r="Z39" i="10"/>
  <c r="V47" i="8"/>
  <c r="Z47" i="8"/>
  <c r="S47" i="8"/>
  <c r="X47" i="8"/>
  <c r="S22" i="10"/>
  <c r="X22" i="10"/>
  <c r="V22" i="10"/>
  <c r="Y22" i="10"/>
  <c r="Z22" i="10"/>
  <c r="S45" i="10"/>
  <c r="X45" i="10"/>
  <c r="Z45" i="10"/>
  <c r="V45" i="10"/>
  <c r="V29" i="12"/>
  <c r="S29" i="12"/>
  <c r="X29" i="12"/>
  <c r="Z29" i="12"/>
  <c r="S16" i="8"/>
  <c r="X16" i="8"/>
  <c r="V16" i="8"/>
  <c r="S20" i="8"/>
  <c r="X20" i="8"/>
  <c r="Z20" i="8"/>
  <c r="V20" i="8"/>
  <c r="Y20" i="8"/>
  <c r="Y47" i="8"/>
  <c r="Y31" i="5"/>
  <c r="Y14" i="5"/>
  <c r="Y23" i="12"/>
  <c r="Y38" i="12"/>
  <c r="Y27" i="10"/>
  <c r="V18" i="8"/>
  <c r="Y18" i="8"/>
  <c r="V35" i="10"/>
  <c r="Y35" i="10"/>
  <c r="X41" i="12"/>
  <c r="Y14" i="11"/>
  <c r="AD15" i="11"/>
  <c r="Y50" i="12"/>
  <c r="X11" i="12"/>
  <c r="Y34" i="12"/>
  <c r="Y9" i="5"/>
  <c r="AD9" i="5"/>
  <c r="AD44" i="7"/>
  <c r="AD12" i="5"/>
  <c r="X9" i="4"/>
  <c r="AD9" i="4"/>
  <c r="Y26" i="4"/>
  <c r="Z11" i="2"/>
  <c r="S11" i="2"/>
  <c r="X11" i="2"/>
  <c r="S16" i="4"/>
  <c r="X16" i="4"/>
  <c r="Z16" i="4"/>
  <c r="V16" i="4"/>
  <c r="Y16" i="4"/>
  <c r="S51" i="4"/>
  <c r="X51" i="4"/>
  <c r="Z51" i="4"/>
  <c r="V51" i="4"/>
  <c r="Y51" i="4"/>
  <c r="S32" i="5"/>
  <c r="X32" i="5"/>
  <c r="V32" i="5"/>
  <c r="Y32" i="5"/>
  <c r="Z32" i="5"/>
  <c r="S52" i="5"/>
  <c r="X52" i="5"/>
  <c r="V52" i="5"/>
  <c r="Y52" i="5"/>
  <c r="Z52" i="5"/>
  <c r="S17" i="7"/>
  <c r="X17" i="7"/>
  <c r="Z17" i="7"/>
  <c r="V17" i="7"/>
  <c r="Y17" i="7"/>
  <c r="S28" i="4"/>
  <c r="X28" i="4"/>
  <c r="V28" i="4"/>
  <c r="Z28" i="4"/>
  <c r="S41" i="4"/>
  <c r="X41" i="4"/>
  <c r="V41" i="4"/>
  <c r="Y41" i="4"/>
  <c r="Z41" i="4"/>
  <c r="S35" i="5"/>
  <c r="X35" i="5"/>
  <c r="Z35" i="5"/>
  <c r="V35" i="5"/>
  <c r="Y35" i="5"/>
  <c r="S25" i="6"/>
  <c r="X25" i="6"/>
  <c r="V25" i="6"/>
  <c r="Y25" i="6"/>
  <c r="Z25" i="6"/>
  <c r="S35" i="6"/>
  <c r="X35" i="6"/>
  <c r="V35" i="6"/>
  <c r="Y35" i="6"/>
  <c r="Z35" i="6"/>
  <c r="S46" i="6"/>
  <c r="X46" i="6"/>
  <c r="V46" i="6"/>
  <c r="Y46" i="6"/>
  <c r="Z46" i="6"/>
  <c r="S15" i="6"/>
  <c r="X15" i="6"/>
  <c r="V15" i="6"/>
  <c r="Z15" i="6"/>
  <c r="S45" i="7"/>
  <c r="X45" i="7"/>
  <c r="V45" i="7"/>
  <c r="Y45" i="7"/>
  <c r="Z45" i="7"/>
  <c r="S52" i="7"/>
  <c r="X52" i="7"/>
  <c r="V52" i="7"/>
  <c r="Y52" i="7"/>
  <c r="Z52" i="7"/>
  <c r="S42" i="4"/>
  <c r="X42" i="4"/>
  <c r="V42" i="4"/>
  <c r="Y42" i="4"/>
  <c r="Z42" i="4"/>
  <c r="S20" i="10"/>
  <c r="X20" i="10"/>
  <c r="V20" i="10"/>
  <c r="Y20" i="10"/>
  <c r="S29" i="10"/>
  <c r="X29" i="10"/>
  <c r="V29" i="10"/>
  <c r="Z29" i="10"/>
  <c r="S38" i="10"/>
  <c r="X38" i="10"/>
  <c r="V38" i="10"/>
  <c r="S52" i="10"/>
  <c r="X52" i="10"/>
  <c r="V52" i="10"/>
  <c r="Y52" i="10"/>
  <c r="S38" i="7"/>
  <c r="X38" i="7"/>
  <c r="V38" i="7"/>
  <c r="Y38" i="7"/>
  <c r="S32" i="8"/>
  <c r="X32" i="8"/>
  <c r="V32" i="8"/>
  <c r="S33" i="12"/>
  <c r="X33" i="12"/>
  <c r="V33" i="12"/>
  <c r="Y33" i="12"/>
  <c r="V13" i="7"/>
  <c r="Y13" i="7"/>
  <c r="S13" i="7"/>
  <c r="X13" i="7"/>
  <c r="S52" i="6"/>
  <c r="X52" i="6"/>
  <c r="V52" i="6"/>
  <c r="Z52" i="6"/>
  <c r="S34" i="8"/>
  <c r="X34" i="8"/>
  <c r="V34" i="8"/>
  <c r="Y34" i="8"/>
  <c r="Z34" i="8"/>
  <c r="Y32" i="8"/>
  <c r="S13" i="6"/>
  <c r="X13" i="6"/>
  <c r="V13" i="6"/>
  <c r="Y13" i="6"/>
  <c r="Z13" i="6"/>
  <c r="Y38" i="5"/>
  <c r="S36" i="8"/>
  <c r="X36" i="8"/>
  <c r="Z36" i="8"/>
  <c r="V36" i="8"/>
  <c r="Y36" i="8"/>
  <c r="Y38" i="10"/>
  <c r="S10" i="10"/>
  <c r="X10" i="10"/>
  <c r="V10" i="10"/>
  <c r="Y10" i="10"/>
  <c r="Y50" i="5"/>
  <c r="Z48" i="7"/>
  <c r="Y37" i="7"/>
  <c r="Y29" i="10"/>
  <c r="Y15" i="6"/>
  <c r="Y29" i="12"/>
  <c r="S54" i="11"/>
  <c r="X54" i="11"/>
  <c r="AA45" i="12"/>
  <c r="AD45" i="12"/>
  <c r="X13" i="8"/>
  <c r="S21" i="4"/>
  <c r="X21" i="4"/>
  <c r="V21" i="4"/>
  <c r="Y21" i="4"/>
  <c r="Z21" i="4"/>
  <c r="S23" i="5"/>
  <c r="X23" i="5"/>
  <c r="V23" i="5"/>
  <c r="Y23" i="5"/>
  <c r="S33" i="5"/>
  <c r="X33" i="5"/>
  <c r="Z33" i="5"/>
  <c r="V33" i="5"/>
  <c r="Y33" i="5"/>
  <c r="S54" i="5"/>
  <c r="X54" i="5"/>
  <c r="Z54" i="5"/>
  <c r="V54" i="5"/>
  <c r="Y54" i="5"/>
  <c r="S29" i="7"/>
  <c r="X29" i="7"/>
  <c r="V29" i="7"/>
  <c r="Y29" i="7"/>
  <c r="S29" i="4"/>
  <c r="X29" i="4"/>
  <c r="V29" i="4"/>
  <c r="Y29" i="4"/>
  <c r="Z29" i="4"/>
  <c r="S46" i="2"/>
  <c r="X46" i="2"/>
  <c r="V46" i="2"/>
  <c r="Y46" i="2"/>
  <c r="Z46" i="2"/>
  <c r="S33" i="4"/>
  <c r="X33" i="4"/>
  <c r="Z33" i="4"/>
  <c r="V33" i="4"/>
  <c r="Y33" i="4"/>
  <c r="S43" i="4"/>
  <c r="X43" i="4"/>
  <c r="Z43" i="4"/>
  <c r="V43" i="4"/>
  <c r="Y43" i="4"/>
  <c r="S37" i="5"/>
  <c r="X37" i="5"/>
  <c r="V37" i="5"/>
  <c r="Y37" i="5"/>
  <c r="Z37" i="5"/>
  <c r="S31" i="6"/>
  <c r="X31" i="6"/>
  <c r="Z31" i="6"/>
  <c r="V31" i="6"/>
  <c r="S37" i="6"/>
  <c r="X37" i="6"/>
  <c r="V37" i="6"/>
  <c r="Y37" i="6"/>
  <c r="Z37" i="6"/>
  <c r="S48" i="6"/>
  <c r="X48" i="6"/>
  <c r="V48" i="6"/>
  <c r="Y48" i="6"/>
  <c r="Z48" i="6"/>
  <c r="S15" i="7"/>
  <c r="X15" i="7"/>
  <c r="V15" i="7"/>
  <c r="Y15" i="7"/>
  <c r="Z15" i="7"/>
  <c r="S49" i="2"/>
  <c r="X49" i="2"/>
  <c r="V49" i="2"/>
  <c r="Y49" i="2"/>
  <c r="Z49" i="2"/>
  <c r="S47" i="7"/>
  <c r="X47" i="7"/>
  <c r="Z47" i="7"/>
  <c r="V47" i="7"/>
  <c r="Y47" i="7"/>
  <c r="S50" i="8"/>
  <c r="X50" i="8"/>
  <c r="Z50" i="8"/>
  <c r="V50" i="8"/>
  <c r="Y50" i="8"/>
  <c r="Z15" i="8"/>
  <c r="S15" i="8"/>
  <c r="X15" i="8"/>
  <c r="V15" i="8"/>
  <c r="Y15" i="8"/>
  <c r="V21" i="10"/>
  <c r="Y21" i="10"/>
  <c r="S21" i="10"/>
  <c r="X21" i="10"/>
  <c r="Z21" i="10"/>
  <c r="S30" i="10"/>
  <c r="X30" i="10"/>
  <c r="Z30" i="10"/>
  <c r="V30" i="10"/>
  <c r="Y30" i="10"/>
  <c r="S44" i="10"/>
  <c r="X44" i="10"/>
  <c r="V44" i="10"/>
  <c r="Y44" i="10"/>
  <c r="V53" i="10"/>
  <c r="Y53" i="10"/>
  <c r="S53" i="10"/>
  <c r="X53" i="10"/>
  <c r="Z53" i="10"/>
  <c r="S40" i="8"/>
  <c r="X40" i="8"/>
  <c r="V40" i="8"/>
  <c r="Y40" i="8"/>
  <c r="Z27" i="10"/>
  <c r="V38" i="11"/>
  <c r="Y38" i="11"/>
  <c r="Z38" i="11"/>
  <c r="S42" i="8"/>
  <c r="X42" i="8"/>
  <c r="Z42" i="8"/>
  <c r="V42" i="8"/>
  <c r="Y42" i="8"/>
  <c r="V42" i="11"/>
  <c r="Y42" i="11"/>
  <c r="Z29" i="7"/>
  <c r="Z31" i="5"/>
  <c r="Z43" i="7"/>
  <c r="Y24" i="8"/>
  <c r="S46" i="8"/>
  <c r="X46" i="8"/>
  <c r="AB56" i="8"/>
  <c r="V46" i="8"/>
  <c r="Y46" i="8"/>
  <c r="Z46" i="8"/>
  <c r="Y16" i="8"/>
  <c r="Y31" i="6"/>
  <c r="Y51" i="6"/>
  <c r="Z47" i="2"/>
  <c r="X24" i="7"/>
  <c r="Z16" i="8"/>
  <c r="S23" i="11"/>
  <c r="X23" i="11"/>
  <c r="Z23" i="11"/>
  <c r="V23" i="11"/>
  <c r="Y23" i="11"/>
  <c r="S49" i="12"/>
  <c r="X49" i="12"/>
  <c r="V49" i="12"/>
  <c r="Y49" i="12"/>
  <c r="Z49" i="12"/>
  <c r="Y45" i="10"/>
  <c r="Y52" i="6"/>
  <c r="Z10" i="10"/>
  <c r="Z40" i="8"/>
  <c r="Z33" i="12"/>
  <c r="Y28" i="4"/>
  <c r="S53" i="5"/>
  <c r="X53" i="5"/>
  <c r="Z53" i="5"/>
  <c r="V53" i="5"/>
  <c r="Y53" i="5"/>
  <c r="S36" i="6"/>
  <c r="X36" i="6"/>
  <c r="V36" i="6"/>
  <c r="Y36" i="6"/>
  <c r="Z36" i="6"/>
  <c r="X27" i="10"/>
  <c r="AD10" i="5"/>
  <c r="AD11" i="7"/>
  <c r="AA45" i="10"/>
  <c r="AD45" i="10"/>
  <c r="S54" i="4"/>
  <c r="X54" i="4"/>
  <c r="Z54" i="4"/>
  <c r="V54" i="4"/>
  <c r="Y54" i="4"/>
  <c r="S34" i="6"/>
  <c r="X34" i="6"/>
  <c r="V34" i="6"/>
  <c r="Z34" i="6"/>
  <c r="AD9" i="12"/>
  <c r="AA46" i="11"/>
  <c r="S14" i="4"/>
  <c r="X14" i="4"/>
  <c r="Z14" i="4"/>
  <c r="V14" i="4"/>
  <c r="Y14" i="4"/>
  <c r="X53" i="12"/>
  <c r="R42" i="2"/>
  <c r="X42" i="2"/>
  <c r="Z42" i="2"/>
  <c r="U42" i="2"/>
  <c r="Y42" i="2"/>
  <c r="X17" i="12"/>
  <c r="AD44" i="12"/>
  <c r="X23" i="10"/>
  <c r="X39" i="10"/>
  <c r="X15" i="10"/>
  <c r="X28" i="11"/>
  <c r="Y10" i="12"/>
  <c r="AD10" i="12"/>
  <c r="X26" i="12"/>
  <c r="Y13" i="8"/>
  <c r="AD13" i="8"/>
  <c r="X9" i="11"/>
  <c r="AD13" i="10"/>
  <c r="AD44" i="8"/>
  <c r="AD11" i="6"/>
  <c r="AD12" i="6"/>
  <c r="AD11" i="4"/>
  <c r="AD13" i="2"/>
  <c r="AB56" i="2"/>
  <c r="S20" i="5"/>
  <c r="X20" i="5"/>
  <c r="V20" i="5"/>
  <c r="Y20" i="5"/>
  <c r="Z20" i="5"/>
  <c r="X43" i="10"/>
  <c r="AD11" i="8"/>
  <c r="S48" i="4"/>
  <c r="X48" i="4"/>
  <c r="V48" i="4"/>
  <c r="Y48" i="4"/>
  <c r="Z48" i="4"/>
  <c r="S22" i="5"/>
  <c r="X22" i="5"/>
  <c r="V22" i="5"/>
  <c r="Z22" i="5"/>
  <c r="S47" i="5"/>
  <c r="X47" i="5"/>
  <c r="V47" i="5"/>
  <c r="Y47" i="5"/>
  <c r="Z47" i="5"/>
  <c r="AA45" i="7"/>
  <c r="AA14" i="4"/>
  <c r="AA14" i="8"/>
  <c r="S50" i="4"/>
  <c r="X50" i="4"/>
  <c r="V50" i="4"/>
  <c r="Y50" i="4"/>
  <c r="Z50" i="4"/>
  <c r="S16" i="5"/>
  <c r="X16" i="5"/>
  <c r="V16" i="5"/>
  <c r="Y16" i="5"/>
  <c r="Z16" i="5"/>
  <c r="S24" i="5"/>
  <c r="X24" i="5"/>
  <c r="V24" i="5"/>
  <c r="Y24" i="5"/>
  <c r="Z24" i="5"/>
  <c r="S36" i="5"/>
  <c r="X36" i="5"/>
  <c r="V36" i="5"/>
  <c r="Y36" i="5"/>
  <c r="Z36" i="5"/>
  <c r="S49" i="5"/>
  <c r="X49" i="5"/>
  <c r="Z49" i="5"/>
  <c r="V49" i="5"/>
  <c r="Y49" i="5"/>
  <c r="S16" i="6"/>
  <c r="X16" i="6"/>
  <c r="V16" i="6"/>
  <c r="Y16" i="6"/>
  <c r="Z16" i="6"/>
  <c r="S26" i="5"/>
  <c r="X26" i="5"/>
  <c r="V26" i="5"/>
  <c r="Z26" i="5"/>
  <c r="S42" i="6"/>
  <c r="X42" i="6"/>
  <c r="V42" i="6"/>
  <c r="Y42" i="6"/>
  <c r="Z42" i="6"/>
  <c r="S28" i="6"/>
  <c r="X28" i="6"/>
  <c r="V28" i="6"/>
  <c r="Y28" i="6"/>
  <c r="Z28" i="6"/>
  <c r="AA47" i="12"/>
  <c r="AD47" i="12"/>
  <c r="X16" i="11"/>
  <c r="AD16" i="11"/>
  <c r="X37" i="12"/>
  <c r="AB56" i="12"/>
  <c r="AA14" i="10"/>
  <c r="AA14" i="2"/>
  <c r="AD13" i="12"/>
  <c r="X19" i="10"/>
  <c r="X35" i="10"/>
  <c r="X51" i="10"/>
  <c r="AD45" i="11"/>
  <c r="X42" i="12"/>
  <c r="X25" i="12"/>
  <c r="S12" i="7"/>
  <c r="X12" i="7"/>
  <c r="V12" i="7"/>
  <c r="Y12" i="7"/>
  <c r="Z12" i="7"/>
  <c r="AD10" i="11"/>
  <c r="X11" i="11"/>
  <c r="AD11" i="11"/>
  <c r="X9" i="10"/>
  <c r="AD9" i="7"/>
  <c r="AD10" i="7"/>
  <c r="Y22" i="5"/>
  <c r="AD11" i="5"/>
  <c r="Y26" i="5"/>
  <c r="S46" i="4"/>
  <c r="X46" i="4"/>
  <c r="V46" i="4"/>
  <c r="Y46" i="4"/>
  <c r="Z46" i="4"/>
  <c r="AA45" i="5"/>
  <c r="S45" i="5"/>
  <c r="X45" i="5"/>
  <c r="Z45" i="5"/>
  <c r="V45" i="5"/>
  <c r="Y45" i="5"/>
  <c r="AA14" i="7"/>
  <c r="AD11" i="12"/>
  <c r="AA45" i="6"/>
  <c r="AA15" i="10"/>
  <c r="S30" i="5"/>
  <c r="X30" i="5"/>
  <c r="V30" i="5"/>
  <c r="Z30" i="5"/>
  <c r="S28" i="5"/>
  <c r="X28" i="5"/>
  <c r="Z28" i="5"/>
  <c r="V28" i="5"/>
  <c r="Y28" i="5"/>
  <c r="S15" i="5"/>
  <c r="X15" i="5"/>
  <c r="V15" i="5"/>
  <c r="Y15" i="5"/>
  <c r="Z15" i="5"/>
  <c r="AA45" i="8"/>
  <c r="AD45" i="8"/>
  <c r="AA45" i="4"/>
  <c r="S44" i="4"/>
  <c r="X44" i="4"/>
  <c r="V44" i="4"/>
  <c r="Y44" i="4"/>
  <c r="Z44" i="4"/>
  <c r="AB56" i="4"/>
  <c r="S52" i="4"/>
  <c r="X52" i="4"/>
  <c r="V52" i="4"/>
  <c r="Z52" i="4"/>
  <c r="Y52" i="4"/>
  <c r="S18" i="5"/>
  <c r="X18" i="5"/>
  <c r="V18" i="5"/>
  <c r="Y18" i="5"/>
  <c r="Z18" i="5"/>
  <c r="AA14" i="5"/>
  <c r="AA48" i="12"/>
  <c r="AD48" i="12"/>
  <c r="S43" i="5"/>
  <c r="X43" i="5"/>
  <c r="V43" i="5"/>
  <c r="Y43" i="5"/>
  <c r="Z43" i="5"/>
  <c r="S51" i="5"/>
  <c r="X51" i="5"/>
  <c r="V51" i="5"/>
  <c r="Y51" i="5"/>
  <c r="Z51" i="5"/>
  <c r="S18" i="6"/>
  <c r="X18" i="6"/>
  <c r="V18" i="6"/>
  <c r="Y18" i="6"/>
  <c r="Z18" i="6"/>
  <c r="AA46" i="12"/>
  <c r="AD46" i="12"/>
  <c r="Y23" i="10"/>
  <c r="Y39" i="10"/>
  <c r="Y15" i="10"/>
  <c r="AA45" i="2"/>
  <c r="AD45" i="2"/>
  <c r="V11" i="10"/>
  <c r="Y11" i="10"/>
  <c r="S11" i="10"/>
  <c r="X11" i="10"/>
  <c r="Z11" i="10"/>
  <c r="X31" i="10"/>
  <c r="X47" i="10"/>
  <c r="X18" i="12"/>
  <c r="X12" i="11"/>
  <c r="AD12" i="11"/>
  <c r="AD12" i="8"/>
  <c r="X13" i="11"/>
  <c r="AD13" i="11"/>
  <c r="S9" i="6"/>
  <c r="X9" i="6"/>
  <c r="V9" i="6"/>
  <c r="Y9" i="6"/>
  <c r="Z9" i="6"/>
  <c r="Y34" i="6"/>
  <c r="Y30" i="5"/>
  <c r="AD12" i="2"/>
  <c r="Y56" i="12"/>
  <c r="AD44" i="10"/>
  <c r="AD13" i="7"/>
  <c r="Z56" i="11"/>
  <c r="AD14" i="10"/>
  <c r="AD11" i="2"/>
  <c r="AD44" i="5"/>
  <c r="Z56" i="5"/>
  <c r="Z56" i="8"/>
  <c r="AD10" i="4"/>
  <c r="AD14" i="11"/>
  <c r="AB56" i="7"/>
  <c r="X56" i="7"/>
  <c r="Y56" i="11"/>
  <c r="AB56" i="11"/>
  <c r="Z56" i="12"/>
  <c r="AD46" i="11"/>
  <c r="AD9" i="8"/>
  <c r="Y56" i="8"/>
  <c r="X56" i="8"/>
  <c r="AD13" i="6"/>
  <c r="X56" i="12"/>
  <c r="Z56" i="6"/>
  <c r="Z56" i="10"/>
  <c r="AD45" i="4"/>
  <c r="AD45" i="6"/>
  <c r="Y56" i="7"/>
  <c r="AD14" i="8"/>
  <c r="AD45" i="7"/>
  <c r="Z56" i="2"/>
  <c r="AD10" i="10"/>
  <c r="Y56" i="10"/>
  <c r="AB56" i="5"/>
  <c r="Y56" i="2"/>
  <c r="AD14" i="4"/>
  <c r="AA17" i="11"/>
  <c r="AD17" i="11"/>
  <c r="AB56" i="10"/>
  <c r="Z56" i="7"/>
  <c r="Z56" i="4"/>
  <c r="Y56" i="4"/>
  <c r="Y56" i="5"/>
  <c r="AD11" i="10"/>
  <c r="AA46" i="2"/>
  <c r="AD46" i="2"/>
  <c r="AB56" i="6"/>
  <c r="AA49" i="12"/>
  <c r="AD49" i="12"/>
  <c r="AD14" i="5"/>
  <c r="AA16" i="10"/>
  <c r="AD16" i="10"/>
  <c r="AD12" i="7"/>
  <c r="AA15" i="2"/>
  <c r="AD15" i="2"/>
  <c r="Y56" i="6"/>
  <c r="AD44" i="4"/>
  <c r="AA46" i="8"/>
  <c r="AD46" i="8"/>
  <c r="AA46" i="5"/>
  <c r="AD46" i="5"/>
  <c r="AA15" i="4"/>
  <c r="AA15" i="6"/>
  <c r="AD15" i="10"/>
  <c r="AD14" i="12"/>
  <c r="AA15" i="7"/>
  <c r="AD15" i="7"/>
  <c r="X56" i="10"/>
  <c r="AD9" i="10"/>
  <c r="X56" i="6"/>
  <c r="AD9" i="6"/>
  <c r="AA46" i="6"/>
  <c r="AD46" i="6"/>
  <c r="AD45" i="5"/>
  <c r="AD14" i="7"/>
  <c r="AA15" i="12"/>
  <c r="AD15" i="12"/>
  <c r="X56" i="2"/>
  <c r="AA15" i="5"/>
  <c r="AD15" i="5"/>
  <c r="AA46" i="4"/>
  <c r="AD46" i="4"/>
  <c r="AD14" i="2"/>
  <c r="AA15" i="8"/>
  <c r="AA46" i="7"/>
  <c r="AD46" i="7"/>
  <c r="X56" i="11"/>
  <c r="AD9" i="11"/>
  <c r="AA47" i="11"/>
  <c r="AD47" i="11"/>
  <c r="AA46" i="10"/>
  <c r="AD46" i="10"/>
  <c r="X56" i="5"/>
  <c r="X56" i="4"/>
  <c r="AA18" i="11"/>
  <c r="AD18" i="11"/>
  <c r="AA47" i="7"/>
  <c r="AD47" i="7"/>
  <c r="AA16" i="5"/>
  <c r="AD16" i="5"/>
  <c r="AD15" i="6"/>
  <c r="AA16" i="4"/>
  <c r="AD16" i="4"/>
  <c r="AA47" i="8"/>
  <c r="AD47" i="8"/>
  <c r="AD15" i="8"/>
  <c r="AA16" i="12"/>
  <c r="AD16" i="12"/>
  <c r="AA16" i="7"/>
  <c r="AD16" i="7"/>
  <c r="AA16" i="6"/>
  <c r="AD16" i="6"/>
  <c r="AA47" i="2"/>
  <c r="AD47" i="2"/>
  <c r="AA47" i="4"/>
  <c r="AD47" i="4"/>
  <c r="AA48" i="11"/>
  <c r="AD48" i="11"/>
  <c r="AA16" i="8"/>
  <c r="AD16" i="8"/>
  <c r="AA47" i="6"/>
  <c r="AD47" i="6"/>
  <c r="AA47" i="5"/>
  <c r="AD47" i="5"/>
  <c r="AA17" i="10"/>
  <c r="AA50" i="12"/>
  <c r="AD50" i="12"/>
  <c r="AA47" i="10"/>
  <c r="AD47" i="10"/>
  <c r="AD15" i="4"/>
  <c r="AA16" i="2"/>
  <c r="AA19" i="11"/>
  <c r="AD19" i="11"/>
  <c r="AA48" i="10"/>
  <c r="AD48" i="10"/>
  <c r="AD17" i="10"/>
  <c r="AA48" i="2"/>
  <c r="AD48" i="2"/>
  <c r="AA17" i="6"/>
  <c r="AD17" i="6"/>
  <c r="AA48" i="8"/>
  <c r="AD48" i="8"/>
  <c r="AA48" i="7"/>
  <c r="AD48" i="7"/>
  <c r="AA17" i="8"/>
  <c r="AD17" i="8"/>
  <c r="AD16" i="2"/>
  <c r="AA51" i="12"/>
  <c r="AD51" i="12"/>
  <c r="AA48" i="5"/>
  <c r="AD48" i="5"/>
  <c r="AA48" i="6"/>
  <c r="AD48" i="6"/>
  <c r="AA48" i="4"/>
  <c r="AD48" i="4"/>
  <c r="AA17" i="7"/>
  <c r="AD17" i="7"/>
  <c r="AA17" i="12"/>
  <c r="AD17" i="12"/>
  <c r="AA17" i="4"/>
  <c r="AA17" i="5"/>
  <c r="AD17" i="5"/>
  <c r="AA17" i="2"/>
  <c r="AD17" i="2"/>
  <c r="AA18" i="10"/>
  <c r="AD18" i="10"/>
  <c r="AA49" i="11"/>
  <c r="AD49" i="11"/>
  <c r="AA20" i="11"/>
  <c r="AD20" i="11"/>
  <c r="AA18" i="2"/>
  <c r="AA18" i="7"/>
  <c r="AD18" i="7"/>
  <c r="AA49" i="4"/>
  <c r="AD49" i="4"/>
  <c r="AA49" i="5"/>
  <c r="AD49" i="5"/>
  <c r="AA49" i="7"/>
  <c r="AD49" i="7"/>
  <c r="AA19" i="10"/>
  <c r="AD19" i="10"/>
  <c r="AA18" i="6"/>
  <c r="AD18" i="6"/>
  <c r="AA50" i="11"/>
  <c r="AD50" i="11"/>
  <c r="AA18" i="4"/>
  <c r="AD18" i="4"/>
  <c r="AA18" i="5"/>
  <c r="AD18" i="5"/>
  <c r="AA18" i="12"/>
  <c r="AD18" i="12"/>
  <c r="AA49" i="6"/>
  <c r="AD49" i="6"/>
  <c r="AA52" i="12"/>
  <c r="AD52" i="12"/>
  <c r="AA18" i="8"/>
  <c r="AA49" i="8"/>
  <c r="AD49" i="8"/>
  <c r="AD17" i="4"/>
  <c r="AA49" i="2"/>
  <c r="AD49" i="2"/>
  <c r="AA49" i="10"/>
  <c r="AD49" i="10"/>
  <c r="AA21" i="11"/>
  <c r="AD21" i="11"/>
  <c r="AD18" i="8"/>
  <c r="AA19" i="8"/>
  <c r="AD19" i="8"/>
  <c r="AA50" i="6"/>
  <c r="AD50" i="6"/>
  <c r="AA19" i="12"/>
  <c r="AD19" i="12"/>
  <c r="AA19" i="4"/>
  <c r="AA20" i="10"/>
  <c r="AD20" i="10"/>
  <c r="AA50" i="5"/>
  <c r="AD50" i="5"/>
  <c r="AA19" i="7"/>
  <c r="AD19" i="7"/>
  <c r="AA19" i="6"/>
  <c r="AD19" i="6"/>
  <c r="AA50" i="7"/>
  <c r="AD50" i="7"/>
  <c r="AD18" i="2"/>
  <c r="AA50" i="2"/>
  <c r="AD50" i="2"/>
  <c r="AA50" i="8"/>
  <c r="AD50" i="8"/>
  <c r="AA54" i="12"/>
  <c r="AA53" i="12"/>
  <c r="AD53" i="12"/>
  <c r="AA19" i="5"/>
  <c r="AD19" i="5"/>
  <c r="AA51" i="11"/>
  <c r="AD51" i="11"/>
  <c r="AA50" i="4"/>
  <c r="AD50" i="4"/>
  <c r="AA19" i="2"/>
  <c r="AD19" i="2"/>
  <c r="AA50" i="10"/>
  <c r="AD50" i="10"/>
  <c r="AA22" i="11"/>
  <c r="AD22" i="11"/>
  <c r="AA20" i="2"/>
  <c r="AA52" i="11"/>
  <c r="AD52" i="11"/>
  <c r="AA51" i="8"/>
  <c r="AD51" i="8"/>
  <c r="AA20" i="6"/>
  <c r="AD20" i="6"/>
  <c r="AA51" i="5"/>
  <c r="AD51" i="5"/>
  <c r="AA20" i="4"/>
  <c r="AD20" i="4"/>
  <c r="AA51" i="6"/>
  <c r="AD51" i="6"/>
  <c r="AA51" i="4"/>
  <c r="AD51" i="4"/>
  <c r="AA20" i="5"/>
  <c r="AD20" i="5"/>
  <c r="AA51" i="10"/>
  <c r="AD51" i="10"/>
  <c r="AD54" i="12"/>
  <c r="AA51" i="2"/>
  <c r="AD51" i="2"/>
  <c r="AA51" i="7"/>
  <c r="AD51" i="7"/>
  <c r="AA20" i="7"/>
  <c r="AD20" i="7"/>
  <c r="AA21" i="10"/>
  <c r="AD21" i="10"/>
  <c r="AA20" i="12"/>
  <c r="AD20" i="12"/>
  <c r="AA20" i="8"/>
  <c r="AD20" i="8"/>
  <c r="AD19" i="4"/>
  <c r="AA23" i="11"/>
  <c r="AD23" i="11"/>
  <c r="AA22" i="10"/>
  <c r="AD22" i="10"/>
  <c r="AA52" i="5"/>
  <c r="AD52" i="5"/>
  <c r="AA21" i="2"/>
  <c r="AD21" i="2"/>
  <c r="AA21" i="12"/>
  <c r="AD21" i="12"/>
  <c r="AA21" i="7"/>
  <c r="AD21" i="7"/>
  <c r="AA52" i="2"/>
  <c r="AD52" i="2"/>
  <c r="AA52" i="10"/>
  <c r="AD52" i="10"/>
  <c r="AA21" i="8"/>
  <c r="AD21" i="8"/>
  <c r="AA52" i="7"/>
  <c r="AD52" i="7"/>
  <c r="AD20" i="2"/>
  <c r="AA21" i="5"/>
  <c r="AD21" i="5"/>
  <c r="AA52" i="6"/>
  <c r="AD52" i="6"/>
  <c r="AA52" i="8"/>
  <c r="AD52" i="8"/>
  <c r="AA52" i="4"/>
  <c r="AD52" i="4"/>
  <c r="AA21" i="4"/>
  <c r="AD21" i="4"/>
  <c r="AA21" i="6"/>
  <c r="AD21" i="6"/>
  <c r="AA54" i="11"/>
  <c r="AA53" i="11"/>
  <c r="AD53" i="11"/>
  <c r="AA24" i="11"/>
  <c r="AD24" i="11"/>
  <c r="AA54" i="6"/>
  <c r="AA53" i="6"/>
  <c r="AD53" i="6"/>
  <c r="AA22" i="8"/>
  <c r="AD22" i="8"/>
  <c r="AA22" i="2"/>
  <c r="AD54" i="11"/>
  <c r="AA23" i="10"/>
  <c r="AD23" i="10"/>
  <c r="AA54" i="8"/>
  <c r="AA53" i="8"/>
  <c r="AD53" i="8"/>
  <c r="AA22" i="5"/>
  <c r="AD22" i="5"/>
  <c r="AA54" i="7"/>
  <c r="AA53" i="7"/>
  <c r="AD53" i="7"/>
  <c r="AA54" i="10"/>
  <c r="AA53" i="10"/>
  <c r="AD53" i="10"/>
  <c r="AA22" i="7"/>
  <c r="AD22" i="7"/>
  <c r="AA54" i="5"/>
  <c r="AA53" i="5"/>
  <c r="AD53" i="5"/>
  <c r="AA54" i="2"/>
  <c r="AD54" i="2"/>
  <c r="AA53" i="2"/>
  <c r="AD53" i="2"/>
  <c r="AA22" i="12"/>
  <c r="AA22" i="4"/>
  <c r="AD22" i="4"/>
  <c r="AA22" i="6"/>
  <c r="AD22" i="6"/>
  <c r="AA54" i="4"/>
  <c r="AA53" i="4"/>
  <c r="AD53" i="4"/>
  <c r="AA25" i="11"/>
  <c r="AD25" i="11"/>
  <c r="AD54" i="4"/>
  <c r="AA23" i="4"/>
  <c r="AD23" i="4"/>
  <c r="AD54" i="10"/>
  <c r="AA24" i="10"/>
  <c r="AD24" i="10"/>
  <c r="AA23" i="2"/>
  <c r="AD23" i="2"/>
  <c r="AA23" i="6"/>
  <c r="AD23" i="6"/>
  <c r="AA23" i="12"/>
  <c r="AD23" i="12"/>
  <c r="AD54" i="5"/>
  <c r="AA23" i="7"/>
  <c r="AD23" i="7"/>
  <c r="AD54" i="7"/>
  <c r="AD54" i="8"/>
  <c r="AA23" i="8"/>
  <c r="AD23" i="8"/>
  <c r="AA23" i="5"/>
  <c r="AD23" i="5"/>
  <c r="AD54" i="6"/>
  <c r="AD22" i="12"/>
  <c r="AD22" i="2"/>
  <c r="AA26" i="11"/>
  <c r="AD26" i="11"/>
  <c r="AA24" i="8"/>
  <c r="AA24" i="6"/>
  <c r="AA25" i="10"/>
  <c r="AD25" i="10"/>
  <c r="AA24" i="4"/>
  <c r="AD24" i="4"/>
  <c r="AA24" i="5"/>
  <c r="AD24" i="5"/>
  <c r="AA24" i="7"/>
  <c r="AA24" i="12"/>
  <c r="AA24" i="2"/>
  <c r="AD24" i="2"/>
  <c r="AA27" i="11"/>
  <c r="AD27" i="11"/>
  <c r="AA26" i="10"/>
  <c r="AD24" i="8"/>
  <c r="AD24" i="6"/>
  <c r="AA25" i="8"/>
  <c r="AD25" i="8"/>
  <c r="AA25" i="2"/>
  <c r="AD25" i="2"/>
  <c r="AA25" i="4"/>
  <c r="AD25" i="4"/>
  <c r="AA25" i="6"/>
  <c r="AD25" i="6"/>
  <c r="AA25" i="12"/>
  <c r="AD25" i="12"/>
  <c r="AD24" i="7"/>
  <c r="AA25" i="5"/>
  <c r="AD25" i="5"/>
  <c r="AA25" i="7"/>
  <c r="AD25" i="7"/>
  <c r="AD24" i="12"/>
  <c r="AA28" i="11"/>
  <c r="AD28" i="11"/>
  <c r="AA26" i="7"/>
  <c r="AD26" i="7"/>
  <c r="AA26" i="6"/>
  <c r="AD26" i="6"/>
  <c r="AA26" i="2"/>
  <c r="AD26" i="2"/>
  <c r="AA27" i="10"/>
  <c r="AD27" i="10"/>
  <c r="AA26" i="5"/>
  <c r="AD26" i="5"/>
  <c r="AA26" i="4"/>
  <c r="AA26" i="8"/>
  <c r="AD26" i="8"/>
  <c r="AA26" i="12"/>
  <c r="AD26" i="12"/>
  <c r="AD26" i="10"/>
  <c r="AA29" i="11"/>
  <c r="AD29" i="11"/>
  <c r="AA27" i="8"/>
  <c r="AD27" i="8"/>
  <c r="AD26" i="4"/>
  <c r="AA27" i="4"/>
  <c r="AD27" i="4"/>
  <c r="AA27" i="2"/>
  <c r="AD27" i="2"/>
  <c r="AA28" i="10"/>
  <c r="AA27" i="6"/>
  <c r="AA27" i="7"/>
  <c r="AA27" i="12"/>
  <c r="AD27" i="12"/>
  <c r="AA27" i="5"/>
  <c r="AD27" i="5"/>
  <c r="AA30" i="11"/>
  <c r="AD30" i="11"/>
  <c r="AA28" i="7"/>
  <c r="AD28" i="7"/>
  <c r="AD27" i="6"/>
  <c r="AA28" i="2"/>
  <c r="AD28" i="2"/>
  <c r="AA28" i="4"/>
  <c r="AD28" i="4"/>
  <c r="AA28" i="12"/>
  <c r="AD28" i="12"/>
  <c r="AA28" i="6"/>
  <c r="AD28" i="6"/>
  <c r="AA28" i="8"/>
  <c r="AD27" i="7"/>
  <c r="AD28" i="10"/>
  <c r="AA28" i="5"/>
  <c r="AD28" i="5"/>
  <c r="AA29" i="10"/>
  <c r="AD29" i="10"/>
  <c r="AA31" i="11"/>
  <c r="AD31" i="11"/>
  <c r="AA29" i="5"/>
  <c r="AD29" i="5"/>
  <c r="AA29" i="8"/>
  <c r="AD29" i="8"/>
  <c r="AA29" i="6"/>
  <c r="AD29" i="6"/>
  <c r="AA29" i="4"/>
  <c r="AD29" i="4"/>
  <c r="AA30" i="10"/>
  <c r="AD30" i="10"/>
  <c r="AD28" i="8"/>
  <c r="AA29" i="12"/>
  <c r="AD29" i="12"/>
  <c r="AA29" i="2"/>
  <c r="AD29" i="2"/>
  <c r="AA29" i="7"/>
  <c r="AA32" i="11"/>
  <c r="AD32" i="11"/>
  <c r="AA31" i="10"/>
  <c r="AD31" i="10"/>
  <c r="AA30" i="8"/>
  <c r="AD30" i="8"/>
  <c r="AD29" i="7"/>
  <c r="AA30" i="7"/>
  <c r="AD30" i="7"/>
  <c r="AA30" i="12"/>
  <c r="AD30" i="12"/>
  <c r="AA30" i="6"/>
  <c r="AD30" i="6"/>
  <c r="AA30" i="2"/>
  <c r="AD30" i="2"/>
  <c r="AA30" i="4"/>
  <c r="AD30" i="4"/>
  <c r="AA30" i="5"/>
  <c r="AD30" i="5"/>
  <c r="AA33" i="11"/>
  <c r="AD33" i="11"/>
  <c r="AA31" i="5"/>
  <c r="AD31" i="5"/>
  <c r="AA31" i="6"/>
  <c r="AD31" i="6"/>
  <c r="AA31" i="7"/>
  <c r="AD31" i="7"/>
  <c r="AA31" i="8"/>
  <c r="AD31" i="8"/>
  <c r="AA31" i="4"/>
  <c r="AD31" i="4"/>
  <c r="AA31" i="2"/>
  <c r="AD31" i="2"/>
  <c r="AA31" i="12"/>
  <c r="AD31" i="12"/>
  <c r="AA32" i="10"/>
  <c r="AD32" i="10"/>
  <c r="AA34" i="11"/>
  <c r="AD34" i="11"/>
  <c r="AA32" i="12"/>
  <c r="AD32" i="12"/>
  <c r="AA32" i="4"/>
  <c r="AD32" i="4"/>
  <c r="AA32" i="7"/>
  <c r="AD32" i="7"/>
  <c r="AA33" i="10"/>
  <c r="AD33" i="10"/>
  <c r="AA32" i="2"/>
  <c r="AD32" i="2"/>
  <c r="AA32" i="8"/>
  <c r="AD32" i="8"/>
  <c r="AA32" i="6"/>
  <c r="AD32" i="6"/>
  <c r="AA32" i="5"/>
  <c r="AD32" i="5"/>
  <c r="AA35" i="11"/>
  <c r="AD35" i="11"/>
  <c r="AA33" i="6"/>
  <c r="AD33" i="6"/>
  <c r="AA33" i="2"/>
  <c r="AD33" i="2"/>
  <c r="AA33" i="4"/>
  <c r="AD33" i="4"/>
  <c r="AA33" i="5"/>
  <c r="AD33" i="5"/>
  <c r="AA33" i="8"/>
  <c r="AD33" i="8"/>
  <c r="AA34" i="10"/>
  <c r="AD34" i="10"/>
  <c r="AA33" i="7"/>
  <c r="AD33" i="7"/>
  <c r="AA33" i="12"/>
  <c r="AD33" i="12"/>
  <c r="AA36" i="11"/>
  <c r="AD36" i="11"/>
  <c r="AA34" i="7"/>
  <c r="AD34" i="7"/>
  <c r="AA34" i="8"/>
  <c r="AD34" i="8"/>
  <c r="AA34" i="4"/>
  <c r="AD34" i="4"/>
  <c r="AA34" i="2"/>
  <c r="AD34" i="2"/>
  <c r="AA34" i="12"/>
  <c r="AD34" i="12"/>
  <c r="AA35" i="10"/>
  <c r="AD35" i="10"/>
  <c r="AA34" i="5"/>
  <c r="AD34" i="5"/>
  <c r="AA34" i="6"/>
  <c r="AD34" i="6"/>
  <c r="AA37" i="11"/>
  <c r="AD37" i="11"/>
  <c r="AA36" i="10"/>
  <c r="AD36" i="10"/>
  <c r="AA35" i="2"/>
  <c r="AD35" i="2"/>
  <c r="AA35" i="8"/>
  <c r="AD35" i="8"/>
  <c r="AA35" i="6"/>
  <c r="AD35" i="6"/>
  <c r="AA35" i="5"/>
  <c r="AD35" i="5"/>
  <c r="AA35" i="12"/>
  <c r="AD35" i="12"/>
  <c r="AA35" i="4"/>
  <c r="AD35" i="4"/>
  <c r="AA35" i="7"/>
  <c r="AD35" i="7"/>
  <c r="AA38" i="11"/>
  <c r="AD38" i="11"/>
  <c r="AA36" i="4"/>
  <c r="AD36" i="4"/>
  <c r="AA36" i="5"/>
  <c r="AD36" i="5"/>
  <c r="AA36" i="8"/>
  <c r="AD36" i="8"/>
  <c r="AA37" i="10"/>
  <c r="AD37" i="10"/>
  <c r="AA36" i="7"/>
  <c r="AD36" i="7"/>
  <c r="AA36" i="12"/>
  <c r="AD36" i="12"/>
  <c r="AA36" i="6"/>
  <c r="AD36" i="6"/>
  <c r="AA36" i="2"/>
  <c r="AD36" i="2"/>
  <c r="AA39" i="11"/>
  <c r="AD39" i="11"/>
  <c r="AA37" i="2"/>
  <c r="AD37" i="2"/>
  <c r="AA37" i="12"/>
  <c r="AD37" i="12"/>
  <c r="AA38" i="10"/>
  <c r="AD38" i="10"/>
  <c r="AA37" i="5"/>
  <c r="AD37" i="5"/>
  <c r="AA37" i="6"/>
  <c r="AD37" i="6"/>
  <c r="AA37" i="7"/>
  <c r="AD37" i="7"/>
  <c r="AA37" i="8"/>
  <c r="AD37" i="8"/>
  <c r="AA37" i="4"/>
  <c r="AD37" i="4"/>
  <c r="AA40" i="11"/>
  <c r="AD40" i="11"/>
  <c r="AA38" i="8"/>
  <c r="AD38" i="8"/>
  <c r="AA38" i="6"/>
  <c r="AD38" i="6"/>
  <c r="AA38" i="5"/>
  <c r="AD38" i="5"/>
  <c r="AA38" i="12"/>
  <c r="AD38" i="12"/>
  <c r="AA38" i="4"/>
  <c r="AD38" i="4"/>
  <c r="AA38" i="7"/>
  <c r="AD38" i="7"/>
  <c r="AA39" i="10"/>
  <c r="AD39" i="10"/>
  <c r="AA38" i="2"/>
  <c r="AD38" i="2"/>
  <c r="AA41" i="11"/>
  <c r="AA39" i="7"/>
  <c r="AD39" i="7"/>
  <c r="AA39" i="12"/>
  <c r="AD39" i="12"/>
  <c r="AA39" i="6"/>
  <c r="AD39" i="6"/>
  <c r="AA40" i="10"/>
  <c r="AD40" i="10"/>
  <c r="AA39" i="2"/>
  <c r="AD39" i="2"/>
  <c r="AA39" i="4"/>
  <c r="AD39" i="4"/>
  <c r="AA39" i="5"/>
  <c r="AD39" i="5"/>
  <c r="AA39" i="8"/>
  <c r="AD39" i="8"/>
  <c r="AD41" i="11"/>
  <c r="AA43" i="11"/>
  <c r="AD43" i="11"/>
  <c r="AA42" i="11"/>
  <c r="AD42" i="11"/>
  <c r="AD55" i="11"/>
  <c r="AA40" i="8"/>
  <c r="AD40" i="8"/>
  <c r="AA40" i="4"/>
  <c r="AD40" i="4"/>
  <c r="AA41" i="10"/>
  <c r="AD41" i="10"/>
  <c r="AD40" i="12"/>
  <c r="AA40" i="5"/>
  <c r="AD40" i="5"/>
  <c r="AA40" i="2"/>
  <c r="AD40" i="2"/>
  <c r="AA40" i="6"/>
  <c r="AD40" i="6"/>
  <c r="AA40" i="7"/>
  <c r="AD40" i="7"/>
  <c r="AA56" i="11"/>
  <c r="AD56" i="11"/>
  <c r="AA41" i="7"/>
  <c r="AD41" i="7"/>
  <c r="AA41" i="2"/>
  <c r="AD41" i="2"/>
  <c r="AA41" i="12"/>
  <c r="AD41" i="12"/>
  <c r="AA41" i="4"/>
  <c r="AD41" i="4"/>
  <c r="AA41" i="6"/>
  <c r="AD41" i="6"/>
  <c r="AA41" i="5"/>
  <c r="AD41" i="5"/>
  <c r="AA43" i="10"/>
  <c r="AA42" i="10"/>
  <c r="AD42" i="10"/>
  <c r="AA41" i="8"/>
  <c r="AD41" i="8"/>
  <c r="AA43" i="8"/>
  <c r="AA42" i="8"/>
  <c r="AD42" i="8"/>
  <c r="AA43" i="5"/>
  <c r="AA42" i="5"/>
  <c r="AD42" i="5"/>
  <c r="AA43" i="4"/>
  <c r="AA42" i="4"/>
  <c r="AD42" i="4"/>
  <c r="AA43" i="2"/>
  <c r="AA42" i="2"/>
  <c r="AD42" i="2"/>
  <c r="AD43" i="10"/>
  <c r="AD55" i="10"/>
  <c r="AA56" i="10"/>
  <c r="AD56" i="10"/>
  <c r="AA43" i="6"/>
  <c r="AA42" i="6"/>
  <c r="AD42" i="6"/>
  <c r="AA43" i="12"/>
  <c r="AA42" i="12"/>
  <c r="AD42" i="12"/>
  <c r="AA43" i="7"/>
  <c r="AA42" i="7"/>
  <c r="AD42" i="7"/>
  <c r="AD43" i="12"/>
  <c r="AD55" i="12"/>
  <c r="AA56" i="12"/>
  <c r="AD56" i="12"/>
  <c r="AD43" i="6"/>
  <c r="AD55" i="6"/>
  <c r="AA56" i="6"/>
  <c r="AD56" i="6"/>
  <c r="AD43" i="2"/>
  <c r="AD55" i="2"/>
  <c r="AA56" i="2"/>
  <c r="AD56" i="2"/>
  <c r="AD43" i="5"/>
  <c r="AD55" i="5"/>
  <c r="AA56" i="5"/>
  <c r="AD56" i="5"/>
  <c r="AD43" i="7"/>
  <c r="AD55" i="7"/>
  <c r="AA56" i="7"/>
  <c r="AD56" i="7"/>
  <c r="AD43" i="4"/>
  <c r="AD55" i="4"/>
  <c r="AA56" i="4"/>
  <c r="AD56" i="4"/>
  <c r="AD43" i="8"/>
  <c r="AD55" i="8"/>
  <c r="AA56" i="8"/>
  <c r="AD56" i="8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<sst xmlns="http://schemas.openxmlformats.org/spreadsheetml/2006/main" count="882" uniqueCount="90">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</sst>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00000"/>
    <numFmt numFmtId="166" formatCode="0.0000E+00"/>
    <numFmt numFmtId="167" formatCode="0.00000E+00"/>
    <numFmt numFmtId="168" formatCode="0.000%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8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0" fillId="4" borderId="19" xfId="0" applyFont="1" applyFill="1" applyBorder="1" applyAlignment="1">
      <alignment horizontal="center" vertical="center"/>
    </xf>
    <xf numFmtId="164" fontId="0" fillId="4" borderId="16" xfId="1" applyNumberFormat="1" applyFont="1" applyFill="1" applyBorder="1" applyAlignment="1">
      <alignment horizontal="center"/>
    </xf>
    <xf numFmtId="164" fontId="0" fillId="4" borderId="17" xfId="1" applyNumberFormat="1" applyFont="1" applyFill="1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3" xfId="0" applyFill="1" applyBorder="1"/>
    <xf numFmtId="1" fontId="0" fillId="5" borderId="16" xfId="0" applyNumberFormat="1" applyFill="1" applyBorder="1" applyAlignment="1">
      <alignment horizontal="center"/>
    </xf>
    <xf numFmtId="0" fontId="0" fillId="0" borderId="12" xfId="0" applyBorder="1"/>
    <xf numFmtId="0" fontId="0" fillId="0" borderId="24" xfId="0" applyBorder="1"/>
    <xf numFmtId="0" fontId="0" fillId="0" borderId="7" xfId="0" applyBorder="1"/>
    <xf numFmtId="165" fontId="0" fillId="0" borderId="22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5" xfId="0" applyBorder="1"/>
    <xf numFmtId="0" fontId="0" fillId="0" borderId="25" xfId="0" applyFill="1" applyBorder="1"/>
    <xf numFmtId="0" fontId="4" fillId="0" borderId="13" xfId="0" applyFont="1" applyBorder="1"/>
    <xf numFmtId="0" fontId="0" fillId="0" borderId="25" xfId="0" applyFill="1" applyBorder="1" applyAlignment="1">
      <alignment horizontal="left"/>
    </xf>
    <xf numFmtId="44" fontId="0" fillId="0" borderId="29" xfId="2" applyFont="1" applyFill="1" applyBorder="1" applyAlignment="1">
      <alignment horizontal="center" vertical="center"/>
    </xf>
    <xf numFmtId="0" fontId="0" fillId="0" borderId="28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6" xfId="0" applyNumberFormat="1" applyFill="1" applyBorder="1" applyAlignment="1">
      <alignment horizontal="center"/>
    </xf>
    <xf numFmtId="0" fontId="0" fillId="2" borderId="32" xfId="0" applyFont="1" applyFill="1" applyBorder="1" applyAlignment="1">
      <alignment horizontal="center" vertical="center"/>
    </xf>
    <xf numFmtId="0" fontId="0" fillId="0" borderId="21" xfId="0" applyBorder="1"/>
    <xf numFmtId="164" fontId="0" fillId="2" borderId="24" xfId="1" applyNumberFormat="1" applyFont="1" applyFill="1" applyBorder="1" applyAlignment="1">
      <alignment horizontal="center"/>
    </xf>
    <xf numFmtId="164" fontId="0" fillId="2" borderId="22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168" fontId="0" fillId="7" borderId="0" xfId="1" applyNumberFormat="1" applyFont="1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0" xfId="2" applyFont="1" applyFill="1" applyBorder="1" applyAlignment="1">
      <alignment horizontal="center" vertical="center"/>
    </xf>
    <xf numFmtId="44" fontId="0" fillId="0" borderId="31" xfId="2" applyFont="1" applyFill="1" applyBorder="1" applyAlignment="1">
      <alignment horizontal="center" vertical="center"/>
    </xf>
    <xf numFmtId="44" fontId="0" fillId="0" borderId="28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>
        <row r="2">
          <cell r="B2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D7">
            <v>0.16900000000000001</v>
          </cell>
        </row>
        <row r="8">
          <cell r="D8">
            <v>0.23699999999999999</v>
          </cell>
        </row>
        <row r="9">
          <cell r="D9">
            <v>0.318</v>
          </cell>
        </row>
        <row r="10">
          <cell r="D10">
            <v>0.41699999999999998</v>
          </cell>
        </row>
        <row r="11">
          <cell r="D11">
            <v>0.621</v>
          </cell>
        </row>
        <row r="12">
          <cell r="D12">
            <v>2.2138709677419355</v>
          </cell>
        </row>
        <row r="13">
          <cell r="D13">
            <v>3.806741935483871</v>
          </cell>
        </row>
        <row r="14">
          <cell r="D14">
            <v>5.3996129032258064</v>
          </cell>
        </row>
        <row r="15">
          <cell r="D15">
            <v>6.9924838709677424</v>
          </cell>
        </row>
        <row r="16">
          <cell r="D16">
            <v>8.5853548387096783</v>
          </cell>
        </row>
        <row r="17">
          <cell r="D17">
            <v>10.178225806451614</v>
          </cell>
        </row>
        <row r="18">
          <cell r="D18">
            <v>11.77109677419355</v>
          </cell>
        </row>
        <row r="19">
          <cell r="D19">
            <v>13.363967741935486</v>
          </cell>
        </row>
        <row r="20">
          <cell r="D20">
            <v>14.956838709677422</v>
          </cell>
        </row>
        <row r="21">
          <cell r="D21">
            <v>16.549709677419358</v>
          </cell>
        </row>
        <row r="22">
          <cell r="D22">
            <v>18.142580645161292</v>
          </cell>
        </row>
        <row r="23">
          <cell r="D23">
            <v>19.735451612903226</v>
          </cell>
        </row>
        <row r="24">
          <cell r="D24">
            <v>21.32832258064516</v>
          </cell>
        </row>
        <row r="25">
          <cell r="D25">
            <v>22.921193548387095</v>
          </cell>
        </row>
        <row r="26">
          <cell r="D26">
            <v>24.514064516129029</v>
          </cell>
        </row>
        <row r="27">
          <cell r="D27">
            <v>26.106935483870963</v>
          </cell>
        </row>
        <row r="28">
          <cell r="D28">
            <v>27.699806451612897</v>
          </cell>
        </row>
        <row r="29">
          <cell r="D29">
            <v>29.292677419354831</v>
          </cell>
        </row>
        <row r="30">
          <cell r="D30">
            <v>30.885548387096765</v>
          </cell>
        </row>
        <row r="31">
          <cell r="D31">
            <v>32.478419354838699</v>
          </cell>
        </row>
        <row r="32">
          <cell r="D32">
            <v>34.071290322580637</v>
          </cell>
        </row>
        <row r="33">
          <cell r="D33">
            <v>35.664161290322575</v>
          </cell>
        </row>
        <row r="34">
          <cell r="D34">
            <v>37.257032258064513</v>
          </cell>
        </row>
        <row r="35">
          <cell r="D35">
            <v>38.84990322580645</v>
          </cell>
        </row>
        <row r="36">
          <cell r="D36">
            <v>40.442774193548388</v>
          </cell>
        </row>
        <row r="37">
          <cell r="D37">
            <v>42.035645161290326</v>
          </cell>
        </row>
        <row r="38">
          <cell r="D38">
            <v>43.628516129032263</v>
          </cell>
        </row>
        <row r="39">
          <cell r="D39">
            <v>45.221387096774201</v>
          </cell>
        </row>
        <row r="40">
          <cell r="D40">
            <v>46.814258064516139</v>
          </cell>
        </row>
        <row r="41">
          <cell r="D41">
            <v>48.407129032258077</v>
          </cell>
        </row>
        <row r="42">
          <cell r="D42">
            <v>50</v>
          </cell>
        </row>
        <row r="43">
          <cell r="D43">
            <v>51.592870967741938</v>
          </cell>
        </row>
        <row r="44">
          <cell r="D44">
            <v>53.185741935483875</v>
          </cell>
        </row>
        <row r="45">
          <cell r="D45">
            <v>54.778612903225813</v>
          </cell>
        </row>
        <row r="46">
          <cell r="D46">
            <v>56.371483870967751</v>
          </cell>
        </row>
        <row r="47">
          <cell r="D47">
            <v>57.964354838709689</v>
          </cell>
        </row>
        <row r="48">
          <cell r="D48">
            <v>59.557225806451626</v>
          </cell>
        </row>
        <row r="49">
          <cell r="D49">
            <v>61.150096774193564</v>
          </cell>
        </row>
        <row r="50">
          <cell r="D50">
            <v>62.742967741935502</v>
          </cell>
        </row>
        <row r="51">
          <cell r="D51">
            <v>64.335838709677432</v>
          </cell>
        </row>
        <row r="52">
          <cell r="D52">
            <v>65.928709677419363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</row>
        <row r="21">
          <cell r="P21">
            <v>2.6432999158184737E-7</v>
          </cell>
        </row>
        <row r="22">
          <cell r="P22">
            <v>3.8183974898599521E-6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P27" workbookViewId="0">
      <selection activeCell="AA43" sqref="AA4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26"/>
      <c r="S1" s="26"/>
      <c r="T1" s="89"/>
      <c r="U1" s="26"/>
      <c r="V1" s="26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26"/>
      <c r="S2" s="26"/>
      <c r="T2" s="90"/>
      <c r="U2" s="26"/>
      <c r="V2" s="26"/>
      <c r="W2" s="90"/>
      <c r="Y2" s="124" t="s">
        <v>72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71</v>
      </c>
      <c r="P3" s="134"/>
      <c r="Q3" s="90"/>
      <c r="R3" s="26"/>
      <c r="S3" s="26"/>
      <c r="T3" s="90"/>
      <c r="U3" s="26"/>
      <c r="V3" s="26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26"/>
      <c r="S4" s="26"/>
      <c r="T4" s="90"/>
      <c r="U4" s="26"/>
      <c r="V4" s="26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1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26"/>
      <c r="S7" s="26"/>
      <c r="T7" s="90"/>
      <c r="U7" s="26"/>
      <c r="V7" s="26"/>
      <c r="W7" s="90"/>
      <c r="X7" s="3" t="s">
        <v>9</v>
      </c>
      <c r="Y7" s="34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2"/>
      <c r="J8" s="7"/>
      <c r="K8" s="20"/>
      <c r="L8" s="90"/>
      <c r="M8" s="25"/>
      <c r="O8" s="32"/>
      <c r="P8" s="36"/>
      <c r="Q8" s="90"/>
      <c r="R8" s="29"/>
      <c r="S8" s="34"/>
      <c r="T8" s="90"/>
      <c r="U8" s="29"/>
      <c r="V8" s="34"/>
      <c r="W8" s="90"/>
      <c r="X8" s="39"/>
      <c r="Y8" s="10"/>
      <c r="Z8" s="38"/>
      <c r="AA8" s="38"/>
      <c r="AB8" s="38"/>
      <c r="AD8" s="114"/>
      <c r="AE8" s="115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90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88">
        <f>'[3]E-Auto'!$D7*(1/100)</f>
        <v>1.6900000000000001E-3</v>
      </c>
      <c r="O9" s="33">
        <f>B9</f>
        <v>11958.76435148346</v>
      </c>
      <c r="P9" s="37">
        <f>C9+(C9*I9)</f>
        <v>1244.8614199999997</v>
      </c>
      <c r="Q9" s="90"/>
      <c r="R9" s="30">
        <f>IF(O9&lt;$AG$18,1,2)</f>
        <v>1</v>
      </c>
      <c r="S9" s="35">
        <f>IF(P9&lt;$AG$10,1,2)</f>
        <v>1</v>
      </c>
      <c r="T9" s="90"/>
      <c r="U9" s="41">
        <f>($AI$15/$AG$20)*(1+0.15*(O9/$AG$18)^4)+$AH$33</f>
        <v>8.600063124830129E-2</v>
      </c>
      <c r="V9" s="35">
        <f>($AI$7/$AG$12)*(1+0.15*(P9/$AG$10)^4)+$AH$32</f>
        <v>4.0000000215678986E-3</v>
      </c>
      <c r="W9" s="90"/>
      <c r="X9" s="26">
        <f t="shared" ref="X9:X12" si="0">($AG$7*$AG$8*S9*$AG$24+$AG$15*$AG$16*R9*$AG$24)</f>
        <v>3600</v>
      </c>
      <c r="Y9" s="43">
        <f>(O9*U9*$AG$30+P9*V9*$AG$29)*365</f>
        <v>11868046.075052837</v>
      </c>
      <c r="Z9" s="43">
        <f>(O9*$AI$15*$AG$37+P9*$AI$7*$AG$36)*365</f>
        <v>249889.63636392189</v>
      </c>
      <c r="AA9" s="43">
        <f>O9*$AI$15*($AG$41+$AG$40*(1-M9))*365</f>
        <v>17229.918533666874</v>
      </c>
      <c r="AB9" s="44">
        <f>365*((P9*$AI$7*($AG$53*$AG$54+$AG$49*$AG$50+$AG$45*$AG$46))+(O9*1.6*$AI$15*($AG$53*$AG$55+$AG$49*$AG$51+$AG$45*$AG$47)))</f>
        <v>34284.846593298906</v>
      </c>
      <c r="AD9" s="42">
        <f>SUM(X9:AB9)</f>
        <v>12173050.476543723</v>
      </c>
      <c r="AE9" s="115"/>
      <c r="AF9" s="144" t="s">
        <v>15</v>
      </c>
      <c r="AG9" s="17"/>
      <c r="AH9" s="147"/>
      <c r="AI9" s="80" t="s">
        <v>59</v>
      </c>
      <c r="AJ9" s="81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90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88">
        <f>'[3]E-Auto'!$D8*(1/100)</f>
        <v>2.3700000000000001E-3</v>
      </c>
      <c r="O10" s="33">
        <f>B10</f>
        <v>12023</v>
      </c>
      <c r="P10" s="37">
        <f>C10+(C10*I10)</f>
        <v>1251.5123790474024</v>
      </c>
      <c r="Q10" s="90"/>
      <c r="R10" s="30">
        <f t="shared" ref="R10:R54" si="1">IF(O10&lt;$AG$18,1,2)</f>
        <v>1</v>
      </c>
      <c r="S10" s="35">
        <f t="shared" ref="S10:S54" si="2">IF(P10&lt;$AG$10,1,2)</f>
        <v>1</v>
      </c>
      <c r="T10" s="90"/>
      <c r="U10" s="41">
        <f t="shared" ref="U10:U54" si="3">($AI$15/$AG$20)*(1+0.15*(O10/$AG$18)^4)+$AH$33</f>
        <v>8.6000644920791361E-2</v>
      </c>
      <c r="V10" s="35">
        <f t="shared" ref="V10:V54" si="4">($AI$7/$AG$12)*(1+0.15*(P10/$AG$10)^4)+$AH$32</f>
        <v>4.0000000220325313E-3</v>
      </c>
      <c r="W10" s="90"/>
      <c r="X10" s="26">
        <f>($AG$7*$AG$8*S10*$AG$24+$AG$15*$AG$16*R10*$AG$24)</f>
        <v>3600</v>
      </c>
      <c r="Y10" s="43">
        <f t="shared" ref="Y10:Y54" si="5">(O10*U10*$AG$30+P10*V10*$AG$29)*365</f>
        <v>11931795.300513826</v>
      </c>
      <c r="Z10" s="43">
        <f t="shared" ref="Z10:Z54" si="6">(O10*$AI$15*$AG$37+P10*$AI$7*$AG$36)*365</f>
        <v>251231.74422022761</v>
      </c>
      <c r="AA10" s="43">
        <f t="shared" ref="AA10:AA54" si="7">O10*$AI$15*($AG$41+$AG$40*(1-M10))*365</f>
        <v>17314.231670626003</v>
      </c>
      <c r="AB10" s="44">
        <f t="shared" ref="AB10:AB54" si="8">365*((P10*$AI$7*($AG$53*$AG$54+$AG$49*$AG$50+$AG$45*$AG$46))+(O10*1.6*$AI$15*($AG$53*$AG$55+$AG$49*$AG$51+$AG$45*$AG$47)))</f>
        <v>34468.862244162607</v>
      </c>
      <c r="AD10" s="42">
        <f t="shared" ref="AD10:AD46" si="9">SUM(X10:AB10)</f>
        <v>12238410.138648842</v>
      </c>
      <c r="AE10" s="115"/>
      <c r="AF10" s="145"/>
      <c r="AG10" s="18">
        <v>90408</v>
      </c>
      <c r="AH10" s="147"/>
      <c r="AI10" s="80"/>
      <c r="AJ10" s="50"/>
    </row>
    <row r="11" spans="1:36" x14ac:dyDescent="0.3">
      <c r="A11" s="5">
        <f t="shared" ref="A11:A54" si="10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90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88">
        <f>'[3]E-Auto'!$D9*(1/100)</f>
        <v>3.1800000000000001E-3</v>
      </c>
      <c r="O11" s="33">
        <f t="shared" ref="O11:O54" si="11">B11</f>
        <v>12087.23564851654</v>
      </c>
      <c r="P11" s="37">
        <f t="shared" ref="P11:P53" si="12">C11+(C11*I11)</f>
        <v>1258.1633380948049</v>
      </c>
      <c r="Q11" s="90"/>
      <c r="R11" s="30">
        <f t="shared" si="1"/>
        <v>1</v>
      </c>
      <c r="S11" s="35">
        <f t="shared" si="2"/>
        <v>1</v>
      </c>
      <c r="T11" s="90"/>
      <c r="U11" s="41">
        <f t="shared" si="3"/>
        <v>8.600065881419186E-2</v>
      </c>
      <c r="V11" s="35">
        <f t="shared" si="4"/>
        <v>4.0000000225046319E-3</v>
      </c>
      <c r="W11" s="90"/>
      <c r="X11" s="26">
        <f t="shared" si="0"/>
        <v>3600</v>
      </c>
      <c r="Y11" s="43">
        <f t="shared" si="5"/>
        <v>11995544.576903444</v>
      </c>
      <c r="Z11" s="43">
        <f t="shared" si="6"/>
        <v>252573.85207653334</v>
      </c>
      <c r="AA11" s="43">
        <f t="shared" si="7"/>
        <v>17396.873832080575</v>
      </c>
      <c r="AB11" s="44">
        <f t="shared" si="8"/>
        <v>34652.877895026315</v>
      </c>
      <c r="AD11" s="42">
        <f t="shared" si="9"/>
        <v>12303768.180707084</v>
      </c>
      <c r="AE11" s="115"/>
      <c r="AF11" s="146"/>
      <c r="AG11" s="17"/>
      <c r="AH11" s="147"/>
      <c r="AI11" s="80" t="s">
        <v>60</v>
      </c>
      <c r="AJ11" s="81">
        <v>55</v>
      </c>
    </row>
    <row r="12" spans="1:36" ht="15" thickBot="1" x14ac:dyDescent="0.35">
      <c r="A12" s="5">
        <f t="shared" si="10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90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88">
        <f>'[3]E-Auto'!$D10*(1/100)</f>
        <v>4.1700000000000001E-3</v>
      </c>
      <c r="O12" s="33">
        <f t="shared" si="11"/>
        <v>12151.471297033078</v>
      </c>
      <c r="P12" s="37">
        <f t="shared" si="12"/>
        <v>1264.8142971422074</v>
      </c>
      <c r="Q12" s="90"/>
      <c r="R12" s="30">
        <f t="shared" si="1"/>
        <v>1</v>
      </c>
      <c r="S12" s="35">
        <f t="shared" si="2"/>
        <v>1</v>
      </c>
      <c r="T12" s="90"/>
      <c r="U12" s="41">
        <f t="shared" si="3"/>
        <v>8.6000672930869618E-2</v>
      </c>
      <c r="V12" s="35">
        <f t="shared" si="4"/>
        <v>4.0000000229842786E-3</v>
      </c>
      <c r="W12" s="90"/>
      <c r="X12" s="26">
        <f t="shared" si="0"/>
        <v>3600</v>
      </c>
      <c r="Y12" s="43">
        <f t="shared" si="5"/>
        <v>12059293.905042341</v>
      </c>
      <c r="Z12" s="43">
        <f t="shared" si="6"/>
        <v>253915.959932839</v>
      </c>
      <c r="AA12" s="43">
        <f t="shared" si="7"/>
        <v>17477.207711134364</v>
      </c>
      <c r="AB12" s="44">
        <f t="shared" si="8"/>
        <v>34836.893545890009</v>
      </c>
      <c r="AD12" s="42">
        <f t="shared" si="9"/>
        <v>12369123.966232205</v>
      </c>
      <c r="AE12" s="115"/>
      <c r="AF12" s="65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0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90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88">
        <f>'[3]E-Auto'!$D11*(1/100)</f>
        <v>6.2100000000000002E-3</v>
      </c>
      <c r="O13" s="33">
        <f t="shared" si="11"/>
        <v>12215.706945549618</v>
      </c>
      <c r="P13" s="37">
        <f t="shared" si="12"/>
        <v>1271.4652561896098</v>
      </c>
      <c r="Q13" s="90"/>
      <c r="R13" s="30">
        <f t="shared" si="1"/>
        <v>1</v>
      </c>
      <c r="S13" s="35">
        <f t="shared" si="2"/>
        <v>1</v>
      </c>
      <c r="T13" s="90"/>
      <c r="U13" s="41">
        <f t="shared" si="3"/>
        <v>8.6000687273204077E-2</v>
      </c>
      <c r="V13" s="35">
        <f t="shared" si="4"/>
        <v>4.0000000234715512E-3</v>
      </c>
      <c r="W13" s="90"/>
      <c r="X13" s="26">
        <f>($AG$7*$AG$8*S13*$AG$24+$AG$15*$AG$16*R13*$AG$24)</f>
        <v>3600</v>
      </c>
      <c r="Y13" s="43">
        <f t="shared" si="5"/>
        <v>12123043.28575995</v>
      </c>
      <c r="Z13" s="43">
        <f t="shared" si="6"/>
        <v>255258.06778914467</v>
      </c>
      <c r="AA13" s="43">
        <f t="shared" si="7"/>
        <v>17544.492054087576</v>
      </c>
      <c r="AB13" s="44">
        <f t="shared" si="8"/>
        <v>35020.90919675371</v>
      </c>
      <c r="AD13" s="42">
        <f t="shared" si="9"/>
        <v>12434466.754799936</v>
      </c>
      <c r="AE13" s="115"/>
    </row>
    <row r="14" spans="1:36" ht="15" thickBot="1" x14ac:dyDescent="0.35">
      <c r="A14" s="19">
        <f t="shared" si="10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90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88">
        <f>'[3]E-Auto'!$D12*(1/100)</f>
        <v>2.2138709677419356E-2</v>
      </c>
      <c r="O14" s="33">
        <f t="shared" si="11"/>
        <v>12279.942594066157</v>
      </c>
      <c r="P14" s="37">
        <f t="shared" si="12"/>
        <v>1278.1162152370123</v>
      </c>
      <c r="Q14" s="90"/>
      <c r="R14" s="30">
        <f t="shared" si="1"/>
        <v>1</v>
      </c>
      <c r="S14" s="35">
        <f t="shared" si="2"/>
        <v>1</v>
      </c>
      <c r="T14" s="90"/>
      <c r="U14" s="41">
        <f t="shared" si="3"/>
        <v>8.6000701843587254E-2</v>
      </c>
      <c r="V14" s="35">
        <f t="shared" si="4"/>
        <v>4.0000000239665311E-3</v>
      </c>
      <c r="W14" s="90"/>
      <c r="X14" s="26">
        <f>($AG$7*$AG$8*S14*$AG$24+$AG$15*$AG$16*R14*$AG$24)+AG26</f>
        <v>1163600</v>
      </c>
      <c r="Y14" s="43">
        <f t="shared" si="5"/>
        <v>12186792.719894499</v>
      </c>
      <c r="Z14" s="43">
        <f t="shared" si="6"/>
        <v>256600.17564545033</v>
      </c>
      <c r="AA14" s="43">
        <f t="shared" si="7"/>
        <v>17439.697729721949</v>
      </c>
      <c r="AB14" s="44">
        <f t="shared" si="8"/>
        <v>35204.924847617411</v>
      </c>
      <c r="AD14" s="42">
        <f t="shared" si="9"/>
        <v>13659637.518117288</v>
      </c>
      <c r="AE14" s="11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0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90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88">
        <f>'[3]E-Auto'!$D13*(1/100)</f>
        <v>3.8067419354838712E-2</v>
      </c>
      <c r="O15" s="33">
        <f t="shared" si="11"/>
        <v>12344.178242582695</v>
      </c>
      <c r="P15" s="37">
        <f t="shared" si="12"/>
        <v>1284.7671742844145</v>
      </c>
      <c r="Q15" s="90"/>
      <c r="R15" s="30">
        <f t="shared" si="1"/>
        <v>1</v>
      </c>
      <c r="S15" s="35">
        <f t="shared" si="2"/>
        <v>1</v>
      </c>
      <c r="T15" s="90"/>
      <c r="U15" s="41">
        <f t="shared" si="3"/>
        <v>8.6000716644423839E-2</v>
      </c>
      <c r="V15" s="35">
        <f t="shared" si="4"/>
        <v>4.0000000244692999E-3</v>
      </c>
      <c r="W15" s="90"/>
      <c r="X15" s="26">
        <f>($AJ$11*$AG$8*S15*$AG$25+$AJ$9*$AG$8*$AG$24*S15+$AG$15*$AG$16*R15*$AG$24)</f>
        <v>7725</v>
      </c>
      <c r="Y15" s="43">
        <f t="shared" si="5"/>
        <v>12250542.208293097</v>
      </c>
      <c r="Z15" s="43">
        <f t="shared" si="6"/>
        <v>257942.28350175603</v>
      </c>
      <c r="AA15" s="43">
        <f t="shared" si="7"/>
        <v>17332.841880137257</v>
      </c>
      <c r="AB15" s="44">
        <f t="shared" si="8"/>
        <v>35388.940498481104</v>
      </c>
      <c r="AD15" s="42">
        <f t="shared" si="9"/>
        <v>12568931.27417347</v>
      </c>
      <c r="AE15" s="11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0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90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88">
        <f>'[3]E-Auto'!$D14*(1/100)</f>
        <v>5.3996129032258068E-2</v>
      </c>
      <c r="O16" s="33">
        <f t="shared" si="11"/>
        <v>12408.413891099233</v>
      </c>
      <c r="P16" s="37">
        <f t="shared" si="12"/>
        <v>1291.418133331817</v>
      </c>
      <c r="Q16" s="90"/>
      <c r="R16" s="30">
        <f t="shared" si="1"/>
        <v>1</v>
      </c>
      <c r="S16" s="35">
        <f t="shared" si="2"/>
        <v>1</v>
      </c>
      <c r="T16" s="90"/>
      <c r="U16" s="41">
        <f t="shared" si="3"/>
        <v>8.600073167813109E-2</v>
      </c>
      <c r="V16" s="35">
        <f t="shared" si="4"/>
        <v>4.0000000249799366E-3</v>
      </c>
      <c r="W16" s="90"/>
      <c r="X16" s="86">
        <f t="shared" ref="X16:X54" si="13">($AJ$11*$AG$8*S16*$AG$25+$AJ$9*$AG$8*$AG$24*S16+$AG$15*$AG$16*R16*$AG$24)</f>
        <v>7725</v>
      </c>
      <c r="Y16" s="43">
        <f t="shared" si="5"/>
        <v>12314291.751811756</v>
      </c>
      <c r="Z16" s="43">
        <f t="shared" si="6"/>
        <v>259284.39135806172</v>
      </c>
      <c r="AA16" s="43">
        <f t="shared" si="7"/>
        <v>17223.924505333496</v>
      </c>
      <c r="AB16" s="44">
        <f t="shared" si="8"/>
        <v>35572.956149344798</v>
      </c>
      <c r="AD16" s="42">
        <f t="shared" si="9"/>
        <v>12634098.023824498</v>
      </c>
      <c r="AE16" s="115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0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90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88">
        <f>'[3]E-Auto'!$D15*(1/100)</f>
        <v>6.9924838709677431E-2</v>
      </c>
      <c r="O17" s="33">
        <f t="shared" si="11"/>
        <v>12472.649539615772</v>
      </c>
      <c r="P17" s="37">
        <f t="shared" si="12"/>
        <v>1298.0690923792195</v>
      </c>
      <c r="Q17" s="90"/>
      <c r="R17" s="30">
        <f t="shared" si="1"/>
        <v>1</v>
      </c>
      <c r="S17" s="35">
        <f t="shared" si="2"/>
        <v>1</v>
      </c>
      <c r="T17" s="90"/>
      <c r="U17" s="41">
        <f t="shared" si="3"/>
        <v>8.6000746947138898E-2</v>
      </c>
      <c r="V17" s="35">
        <f t="shared" si="4"/>
        <v>4.0000000254985244E-3</v>
      </c>
      <c r="W17" s="90"/>
      <c r="X17" s="86">
        <f t="shared" si="13"/>
        <v>7725</v>
      </c>
      <c r="Y17" s="43">
        <f t="shared" si="5"/>
        <v>12378041.351315439</v>
      </c>
      <c r="Z17" s="43">
        <f t="shared" si="6"/>
        <v>260626.49921436736</v>
      </c>
      <c r="AA17" s="43">
        <f t="shared" si="7"/>
        <v>17112.945605310681</v>
      </c>
      <c r="AB17" s="44">
        <f t="shared" si="8"/>
        <v>35756.971800208492</v>
      </c>
      <c r="AD17" s="42">
        <f t="shared" si="9"/>
        <v>12699262.767935326</v>
      </c>
      <c r="AE17" s="115"/>
      <c r="AF17" s="144" t="s">
        <v>16</v>
      </c>
      <c r="AG17" s="17"/>
      <c r="AH17" s="147"/>
      <c r="AI17" s="27"/>
      <c r="AJ17" s="50"/>
    </row>
    <row r="18" spans="1:36" x14ac:dyDescent="0.3">
      <c r="A18" s="5">
        <f t="shared" si="10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90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88">
        <f>'[3]E-Auto'!$D16*(1/100)</f>
        <v>8.5853548387096787E-2</v>
      </c>
      <c r="O18" s="33">
        <f t="shared" si="11"/>
        <v>12536.885188132312</v>
      </c>
      <c r="P18" s="37">
        <f t="shared" si="12"/>
        <v>1304.7200514266219</v>
      </c>
      <c r="Q18" s="90"/>
      <c r="R18" s="30">
        <f t="shared" si="1"/>
        <v>1</v>
      </c>
      <c r="S18" s="35">
        <f t="shared" si="2"/>
        <v>1</v>
      </c>
      <c r="T18" s="90"/>
      <c r="U18" s="41">
        <f t="shared" si="3"/>
        <v>8.6000762453889754E-2</v>
      </c>
      <c r="V18" s="35">
        <f t="shared" si="4"/>
        <v>4.0000000260251448E-3</v>
      </c>
      <c r="W18" s="90"/>
      <c r="X18" s="86">
        <f t="shared" si="13"/>
        <v>7725</v>
      </c>
      <c r="Y18" s="43">
        <f t="shared" si="5"/>
        <v>12441791.007678119</v>
      </c>
      <c r="Z18" s="43">
        <f t="shared" si="6"/>
        <v>261968.60707067308</v>
      </c>
      <c r="AA18" s="43">
        <f t="shared" si="7"/>
        <v>16999.905180068796</v>
      </c>
      <c r="AB18" s="44">
        <f t="shared" si="8"/>
        <v>35940.987451072193</v>
      </c>
      <c r="AD18" s="42">
        <f t="shared" si="9"/>
        <v>12764425.507379934</v>
      </c>
      <c r="AE18" s="115"/>
      <c r="AF18" s="145"/>
      <c r="AG18" s="18">
        <v>60000</v>
      </c>
      <c r="AH18" s="147"/>
      <c r="AI18" s="27"/>
      <c r="AJ18" s="50"/>
    </row>
    <row r="19" spans="1:36" x14ac:dyDescent="0.3">
      <c r="A19" s="5">
        <f t="shared" si="10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90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88">
        <f>'[3]E-Auto'!$D17*(1/100)</f>
        <v>0.10178225806451614</v>
      </c>
      <c r="O19" s="33">
        <f t="shared" si="11"/>
        <v>12601.120836648852</v>
      </c>
      <c r="P19" s="37">
        <f t="shared" si="12"/>
        <v>1311.3710104740244</v>
      </c>
      <c r="Q19" s="90"/>
      <c r="R19" s="30">
        <f t="shared" si="1"/>
        <v>1</v>
      </c>
      <c r="S19" s="35">
        <f t="shared" si="2"/>
        <v>1</v>
      </c>
      <c r="T19" s="90"/>
      <c r="U19" s="41">
        <f t="shared" si="3"/>
        <v>8.6000778200838748E-2</v>
      </c>
      <c r="V19" s="35">
        <f t="shared" si="4"/>
        <v>4.0000000265598802E-3</v>
      </c>
      <c r="W19" s="90"/>
      <c r="X19" s="86">
        <f t="shared" si="13"/>
        <v>7725</v>
      </c>
      <c r="Y19" s="43">
        <f t="shared" si="5"/>
        <v>12505540.721782802</v>
      </c>
      <c r="Z19" s="43">
        <f t="shared" si="6"/>
        <v>263310.71492697875</v>
      </c>
      <c r="AA19" s="43">
        <f t="shared" si="7"/>
        <v>16884.803229607845</v>
      </c>
      <c r="AB19" s="44">
        <f t="shared" si="8"/>
        <v>36125.003101935894</v>
      </c>
      <c r="AD19" s="42">
        <f t="shared" si="9"/>
        <v>12829586.243041323</v>
      </c>
      <c r="AE19" s="115"/>
      <c r="AF19" s="146"/>
      <c r="AG19" s="17"/>
      <c r="AH19" s="147"/>
      <c r="AI19" s="27"/>
      <c r="AJ19" s="50"/>
    </row>
    <row r="20" spans="1:36" ht="15" thickBot="1" x14ac:dyDescent="0.35">
      <c r="A20" s="5">
        <f t="shared" si="10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90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88">
        <f>'[3]E-Auto'!$D18*(1/100)</f>
        <v>0.1177109677419355</v>
      </c>
      <c r="O20" s="33">
        <f t="shared" si="11"/>
        <v>12665.356485165392</v>
      </c>
      <c r="P20" s="37">
        <f t="shared" si="12"/>
        <v>1318.0219695214271</v>
      </c>
      <c r="Q20" s="90"/>
      <c r="R20" s="30">
        <f t="shared" si="1"/>
        <v>1</v>
      </c>
      <c r="S20" s="35">
        <f t="shared" si="2"/>
        <v>1</v>
      </c>
      <c r="T20" s="90"/>
      <c r="U20" s="41">
        <f t="shared" si="3"/>
        <v>8.6000794190453617E-2</v>
      </c>
      <c r="V20" s="35">
        <f t="shared" si="4"/>
        <v>4.0000000271028149E-3</v>
      </c>
      <c r="W20" s="90"/>
      <c r="X20" s="86">
        <f t="shared" si="13"/>
        <v>7725</v>
      </c>
      <c r="Y20" s="43">
        <f t="shared" si="5"/>
        <v>12569290.49452161</v>
      </c>
      <c r="Z20" s="43">
        <f t="shared" si="6"/>
        <v>264652.82278328447</v>
      </c>
      <c r="AA20" s="43">
        <f t="shared" si="7"/>
        <v>16767.639753927837</v>
      </c>
      <c r="AB20" s="44">
        <f t="shared" si="8"/>
        <v>36309.018752799595</v>
      </c>
      <c r="AD20" s="42">
        <f t="shared" si="9"/>
        <v>12894744.975811623</v>
      </c>
      <c r="AE20" s="11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0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90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88">
        <f>'[3]E-Auto'!$D19*(1/100)</f>
        <v>0.13363967741935487</v>
      </c>
      <c r="O21" s="33">
        <f t="shared" si="11"/>
        <v>12729.59213368193</v>
      </c>
      <c r="P21" s="37">
        <f t="shared" si="12"/>
        <v>1324.6729285688293</v>
      </c>
      <c r="Q21" s="90"/>
      <c r="R21" s="30">
        <f t="shared" si="1"/>
        <v>1</v>
      </c>
      <c r="S21" s="35">
        <f t="shared" si="2"/>
        <v>1</v>
      </c>
      <c r="T21" s="90"/>
      <c r="U21" s="41">
        <f t="shared" si="3"/>
        <v>8.600081042521468E-2</v>
      </c>
      <c r="V21" s="35">
        <f t="shared" si="4"/>
        <v>4.0000000276540311E-3</v>
      </c>
      <c r="W21" s="90"/>
      <c r="X21" s="86">
        <f t="shared" si="13"/>
        <v>7725</v>
      </c>
      <c r="Y21" s="43">
        <f t="shared" si="5"/>
        <v>12633040.326795787</v>
      </c>
      <c r="Z21" s="43">
        <f t="shared" si="6"/>
        <v>265994.93063959008</v>
      </c>
      <c r="AA21" s="43">
        <f t="shared" si="7"/>
        <v>16648.414753028756</v>
      </c>
      <c r="AB21" s="44">
        <f t="shared" si="8"/>
        <v>36493.034403663289</v>
      </c>
      <c r="AD21" s="42">
        <f t="shared" si="9"/>
        <v>12959901.706592068</v>
      </c>
      <c r="AE21" s="115"/>
    </row>
    <row r="22" spans="1:36" ht="15" thickBot="1" x14ac:dyDescent="0.35">
      <c r="A22" s="5">
        <f t="shared" si="10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90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88">
        <f>'[3]E-Auto'!$D20*(1/100)</f>
        <v>0.14956838709677422</v>
      </c>
      <c r="O22" s="33">
        <f t="shared" si="11"/>
        <v>12793.827782198468</v>
      </c>
      <c r="P22" s="37">
        <f t="shared" si="12"/>
        <v>1331.3238876162318</v>
      </c>
      <c r="Q22" s="90"/>
      <c r="R22" s="30">
        <f t="shared" si="1"/>
        <v>1</v>
      </c>
      <c r="S22" s="35">
        <f t="shared" si="2"/>
        <v>1</v>
      </c>
      <c r="T22" s="90"/>
      <c r="U22" s="41">
        <f t="shared" si="3"/>
        <v>8.6000826907614888E-2</v>
      </c>
      <c r="V22" s="35">
        <f t="shared" si="4"/>
        <v>4.000000028213613E-3</v>
      </c>
      <c r="W22" s="90"/>
      <c r="X22" s="86">
        <f t="shared" si="13"/>
        <v>7725</v>
      </c>
      <c r="Y22" s="43">
        <f t="shared" si="5"/>
        <v>12696790.219515778</v>
      </c>
      <c r="Z22" s="43">
        <f t="shared" si="6"/>
        <v>267337.0384958958</v>
      </c>
      <c r="AA22" s="43">
        <f t="shared" si="7"/>
        <v>16527.128226910612</v>
      </c>
      <c r="AB22" s="44">
        <f t="shared" si="8"/>
        <v>36677.050054526982</v>
      </c>
      <c r="AD22" s="42">
        <f t="shared" si="9"/>
        <v>13025056.436293112</v>
      </c>
      <c r="AE22" s="115"/>
      <c r="AF22" s="56" t="s">
        <v>25</v>
      </c>
      <c r="AG22" s="47"/>
      <c r="AH22" s="47"/>
      <c r="AI22" s="82" t="s">
        <v>61</v>
      </c>
      <c r="AJ22" s="83"/>
    </row>
    <row r="23" spans="1:36" ht="15" thickTop="1" x14ac:dyDescent="0.3">
      <c r="A23" s="5">
        <f t="shared" si="10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90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88">
        <f>'[3]E-Auto'!$D21*(1/100)</f>
        <v>0.16549709677419358</v>
      </c>
      <c r="O23" s="33">
        <f t="shared" si="11"/>
        <v>12858.063430715009</v>
      </c>
      <c r="P23" s="37">
        <f t="shared" si="12"/>
        <v>1337.9748466636343</v>
      </c>
      <c r="Q23" s="90"/>
      <c r="R23" s="30">
        <f t="shared" si="1"/>
        <v>1</v>
      </c>
      <c r="S23" s="35">
        <f t="shared" si="2"/>
        <v>1</v>
      </c>
      <c r="T23" s="90"/>
      <c r="U23" s="41">
        <f t="shared" si="3"/>
        <v>8.600084364015978E-2</v>
      </c>
      <c r="V23" s="35">
        <f t="shared" si="4"/>
        <v>4.0000000287816438E-3</v>
      </c>
      <c r="W23" s="90"/>
      <c r="X23" s="86">
        <f t="shared" si="13"/>
        <v>7725</v>
      </c>
      <c r="Y23" s="43">
        <f t="shared" si="5"/>
        <v>12760540.17360126</v>
      </c>
      <c r="Z23" s="43">
        <f t="shared" si="6"/>
        <v>268679.14635220153</v>
      </c>
      <c r="AA23" s="43">
        <f t="shared" si="7"/>
        <v>16403.780175573407</v>
      </c>
      <c r="AB23" s="44">
        <f t="shared" si="8"/>
        <v>36861.065705390691</v>
      </c>
      <c r="AD23" s="42">
        <f t="shared" si="9"/>
        <v>13090209.165834427</v>
      </c>
      <c r="AE23" s="115"/>
      <c r="AF23" s="57" t="s">
        <v>34</v>
      </c>
      <c r="AG23" s="27"/>
      <c r="AH23" s="27"/>
      <c r="AI23" s="80" t="s">
        <v>62</v>
      </c>
      <c r="AJ23" s="84" t="s">
        <v>63</v>
      </c>
    </row>
    <row r="24" spans="1:36" x14ac:dyDescent="0.3">
      <c r="A24" s="5">
        <f t="shared" si="10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90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88">
        <f>'[3]E-Auto'!$D22*(1/100)</f>
        <v>0.18142580645161294</v>
      </c>
      <c r="O24" s="33">
        <f t="shared" si="11"/>
        <v>12922.299079231549</v>
      </c>
      <c r="P24" s="37">
        <f t="shared" si="12"/>
        <v>1344.6258057110369</v>
      </c>
      <c r="Q24" s="90"/>
      <c r="R24" s="30">
        <f t="shared" si="1"/>
        <v>1</v>
      </c>
      <c r="S24" s="35">
        <f t="shared" si="2"/>
        <v>1</v>
      </c>
      <c r="T24" s="90"/>
      <c r="U24" s="41">
        <f t="shared" si="3"/>
        <v>8.600086062536752E-2</v>
      </c>
      <c r="V24" s="35">
        <f t="shared" si="4"/>
        <v>4.0000000293582104E-3</v>
      </c>
      <c r="W24" s="90"/>
      <c r="X24" s="86">
        <f t="shared" si="13"/>
        <v>7725</v>
      </c>
      <c r="Y24" s="43">
        <f t="shared" si="5"/>
        <v>12824290.189981194</v>
      </c>
      <c r="Z24" s="43">
        <f t="shared" si="6"/>
        <v>270021.25420850725</v>
      </c>
      <c r="AA24" s="43">
        <f t="shared" si="7"/>
        <v>16278.370599017137</v>
      </c>
      <c r="AB24" s="44">
        <f t="shared" si="8"/>
        <v>37045.081356254392</v>
      </c>
      <c r="AD24" s="42">
        <f t="shared" si="9"/>
        <v>13155359.896144971</v>
      </c>
      <c r="AE24" s="115"/>
      <c r="AF24" s="49" t="s">
        <v>35</v>
      </c>
      <c r="AG24" s="28">
        <v>5</v>
      </c>
      <c r="AH24" s="27" t="s">
        <v>28</v>
      </c>
      <c r="AI24" s="80" t="s">
        <v>65</v>
      </c>
      <c r="AJ24" s="84" t="s">
        <v>64</v>
      </c>
    </row>
    <row r="25" spans="1:36" x14ac:dyDescent="0.3">
      <c r="A25" s="5">
        <f t="shared" si="10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90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88">
        <f>'[3]E-Auto'!$D23*(1/100)</f>
        <v>0.19735451612903226</v>
      </c>
      <c r="O25" s="33">
        <f t="shared" si="11"/>
        <v>12986.534727748087</v>
      </c>
      <c r="P25" s="37">
        <f t="shared" si="12"/>
        <v>1351.2767647584392</v>
      </c>
      <c r="Q25" s="90"/>
      <c r="R25" s="30">
        <f t="shared" si="1"/>
        <v>1</v>
      </c>
      <c r="S25" s="35">
        <f t="shared" si="2"/>
        <v>1</v>
      </c>
      <c r="T25" s="90"/>
      <c r="U25" s="41">
        <f t="shared" si="3"/>
        <v>8.6000877865768904E-2</v>
      </c>
      <c r="V25" s="35">
        <f t="shared" si="4"/>
        <v>4.0000000299433951E-3</v>
      </c>
      <c r="W25" s="90"/>
      <c r="X25" s="86">
        <f t="shared" si="13"/>
        <v>7725</v>
      </c>
      <c r="Y25" s="43">
        <f t="shared" si="5"/>
        <v>12888040.269593861</v>
      </c>
      <c r="Z25" s="43">
        <f t="shared" si="6"/>
        <v>271363.36206481286</v>
      </c>
      <c r="AA25" s="43">
        <f t="shared" si="7"/>
        <v>16150.899497241797</v>
      </c>
      <c r="AB25" s="44">
        <f t="shared" si="8"/>
        <v>37229.097007118085</v>
      </c>
      <c r="AD25" s="42">
        <f t="shared" si="9"/>
        <v>13220508.628163034</v>
      </c>
      <c r="AE25" s="115"/>
      <c r="AF25" s="49" t="s">
        <v>36</v>
      </c>
      <c r="AG25" s="28">
        <v>30</v>
      </c>
      <c r="AH25" s="27" t="s">
        <v>28</v>
      </c>
      <c r="AI25" s="80" t="s">
        <v>67</v>
      </c>
      <c r="AJ25" s="84" t="s">
        <v>66</v>
      </c>
    </row>
    <row r="26" spans="1:36" ht="15" thickBot="1" x14ac:dyDescent="0.35">
      <c r="A26" s="5">
        <f t="shared" si="10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90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88">
        <f>'[3]E-Auto'!$D24*(1/100)</f>
        <v>0.21328322580645162</v>
      </c>
      <c r="O26" s="33">
        <f t="shared" si="11"/>
        <v>13050.770376264627</v>
      </c>
      <c r="P26" s="37">
        <f t="shared" si="12"/>
        <v>1357.9277238058419</v>
      </c>
      <c r="Q26" s="90"/>
      <c r="R26" s="30">
        <f t="shared" si="1"/>
        <v>1</v>
      </c>
      <c r="S26" s="35">
        <f t="shared" si="2"/>
        <v>1</v>
      </c>
      <c r="T26" s="90"/>
      <c r="U26" s="41">
        <f t="shared" si="3"/>
        <v>8.6000895363907287E-2</v>
      </c>
      <c r="V26" s="35">
        <f t="shared" si="4"/>
        <v>4.0000000305372846E-3</v>
      </c>
      <c r="W26" s="90"/>
      <c r="X26" s="86">
        <f t="shared" si="13"/>
        <v>7725</v>
      </c>
      <c r="Y26" s="43">
        <f t="shared" si="5"/>
        <v>12951790.413386928</v>
      </c>
      <c r="Z26" s="43">
        <f t="shared" si="6"/>
        <v>272705.46992111852</v>
      </c>
      <c r="AA26" s="43">
        <f t="shared" si="7"/>
        <v>16021.366870247393</v>
      </c>
      <c r="AB26" s="44">
        <f t="shared" si="8"/>
        <v>37413.112657981786</v>
      </c>
      <c r="AD26" s="42">
        <f t="shared" si="9"/>
        <v>13285655.362836273</v>
      </c>
      <c r="AE26" s="115"/>
      <c r="AF26" s="58" t="s">
        <v>27</v>
      </c>
      <c r="AG26" s="59">
        <f>(3750*AJ11*AG8)+(850*AJ9)+(4*130000)</f>
        <v>1160000</v>
      </c>
      <c r="AH26" s="40" t="s">
        <v>21</v>
      </c>
      <c r="AI26" s="85"/>
      <c r="AJ26" s="39"/>
    </row>
    <row r="27" spans="1:36" ht="15" thickBot="1" x14ac:dyDescent="0.35">
      <c r="A27" s="5">
        <f t="shared" si="10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90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88">
        <f>'[3]E-Auto'!$D25*(1/100)</f>
        <v>0.22921193548387095</v>
      </c>
      <c r="O27" s="33">
        <f t="shared" si="11"/>
        <v>13115.006024781167</v>
      </c>
      <c r="P27" s="37">
        <f t="shared" si="12"/>
        <v>1364.5786828532443</v>
      </c>
      <c r="Q27" s="90"/>
      <c r="R27" s="30">
        <f t="shared" si="1"/>
        <v>1</v>
      </c>
      <c r="S27" s="35">
        <f t="shared" si="2"/>
        <v>1</v>
      </c>
      <c r="T27" s="90"/>
      <c r="U27" s="41">
        <f t="shared" si="3"/>
        <v>8.6000913122338693E-2</v>
      </c>
      <c r="V27" s="35">
        <f t="shared" si="4"/>
        <v>4.0000000311399666E-3</v>
      </c>
      <c r="W27" s="90"/>
      <c r="X27" s="86">
        <f t="shared" si="13"/>
        <v>7725</v>
      </c>
      <c r="Y27" s="43">
        <f t="shared" si="5"/>
        <v>13015540.622317472</v>
      </c>
      <c r="Z27" s="43">
        <f t="shared" si="6"/>
        <v>274047.57777742425</v>
      </c>
      <c r="AA27" s="43">
        <f t="shared" si="7"/>
        <v>15889.772718033932</v>
      </c>
      <c r="AB27" s="44">
        <f t="shared" si="8"/>
        <v>37597.128308845495</v>
      </c>
      <c r="AD27" s="42">
        <f t="shared" si="9"/>
        <v>13350800.101121778</v>
      </c>
      <c r="AE27" s="115"/>
    </row>
    <row r="28" spans="1:36" ht="15" thickBot="1" x14ac:dyDescent="0.35">
      <c r="A28" s="5">
        <f t="shared" si="10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90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88">
        <f>'[3]E-Auto'!$D26*(1/100)</f>
        <v>0.2451406451612903</v>
      </c>
      <c r="O28" s="33">
        <f t="shared" si="11"/>
        <v>13179.241673297707</v>
      </c>
      <c r="P28" s="37">
        <f t="shared" si="12"/>
        <v>1371.229641900647</v>
      </c>
      <c r="Q28" s="90"/>
      <c r="R28" s="30">
        <f t="shared" si="1"/>
        <v>1</v>
      </c>
      <c r="S28" s="35">
        <f t="shared" si="2"/>
        <v>1</v>
      </c>
      <c r="T28" s="90"/>
      <c r="U28" s="41">
        <f t="shared" si="3"/>
        <v>8.600093114363172E-2</v>
      </c>
      <c r="V28" s="35">
        <f t="shared" si="4"/>
        <v>4.0000000317515242E-3</v>
      </c>
      <c r="W28" s="90"/>
      <c r="X28" s="86">
        <f t="shared" si="13"/>
        <v>7725</v>
      </c>
      <c r="Y28" s="43">
        <f t="shared" si="5"/>
        <v>13079290.897352045</v>
      </c>
      <c r="Z28" s="43">
        <f t="shared" si="6"/>
        <v>275389.68563372997</v>
      </c>
      <c r="AA28" s="43">
        <f t="shared" si="7"/>
        <v>15756.117040601401</v>
      </c>
      <c r="AB28" s="44">
        <f t="shared" si="8"/>
        <v>37781.143959709188</v>
      </c>
      <c r="AD28" s="42">
        <f t="shared" si="9"/>
        <v>13415942.843986085</v>
      </c>
      <c r="AE28" s="11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0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90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88">
        <f>'[3]E-Auto'!$D27*(1/100)</f>
        <v>0.26106935483870963</v>
      </c>
      <c r="O29" s="33">
        <f t="shared" si="11"/>
        <v>13243.477321814247</v>
      </c>
      <c r="P29" s="37">
        <f t="shared" si="12"/>
        <v>1377.8806009480495</v>
      </c>
      <c r="Q29" s="90"/>
      <c r="R29" s="30">
        <f t="shared" si="1"/>
        <v>1</v>
      </c>
      <c r="S29" s="35">
        <f t="shared" si="2"/>
        <v>1</v>
      </c>
      <c r="T29" s="90"/>
      <c r="U29" s="41">
        <f t="shared" si="3"/>
        <v>8.6000949430367596E-2</v>
      </c>
      <c r="V29" s="35">
        <f t="shared" si="4"/>
        <v>4.0000000323720452E-3</v>
      </c>
      <c r="W29" s="90"/>
      <c r="X29" s="86">
        <f t="shared" si="13"/>
        <v>7725</v>
      </c>
      <c r="Y29" s="43">
        <f t="shared" si="5"/>
        <v>13143041.23946671</v>
      </c>
      <c r="Z29" s="43">
        <f t="shared" si="6"/>
        <v>276731.79349003569</v>
      </c>
      <c r="AA29" s="43">
        <f t="shared" si="7"/>
        <v>15620.399837949808</v>
      </c>
      <c r="AB29" s="44">
        <f t="shared" si="8"/>
        <v>37965.159610572897</v>
      </c>
      <c r="AD29" s="42">
        <f t="shared" si="9"/>
        <v>13481083.592405269</v>
      </c>
      <c r="AE29" s="11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0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90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88">
        <f>'[3]E-Auto'!$D28*(1/100)</f>
        <v>0.27699806451612896</v>
      </c>
      <c r="O30" s="33">
        <f t="shared" si="11"/>
        <v>13307.712970330787</v>
      </c>
      <c r="P30" s="37">
        <f t="shared" si="12"/>
        <v>1384.5315599954522</v>
      </c>
      <c r="Q30" s="90"/>
      <c r="R30" s="30">
        <f t="shared" si="1"/>
        <v>1</v>
      </c>
      <c r="S30" s="35">
        <f t="shared" si="2"/>
        <v>1</v>
      </c>
      <c r="T30" s="90"/>
      <c r="U30" s="41">
        <f t="shared" si="3"/>
        <v>8.6000967985140148E-2</v>
      </c>
      <c r="V30" s="35">
        <f t="shared" si="4"/>
        <v>4.000000033001618E-3</v>
      </c>
      <c r="W30" s="90"/>
      <c r="X30" s="86">
        <f t="shared" si="13"/>
        <v>7725</v>
      </c>
      <c r="Y30" s="43">
        <f t="shared" si="5"/>
        <v>13206791.649647098</v>
      </c>
      <c r="Z30" s="43">
        <f t="shared" si="6"/>
        <v>278073.90134634136</v>
      </c>
      <c r="AA30" s="43">
        <f t="shared" si="7"/>
        <v>15482.621110079152</v>
      </c>
      <c r="AB30" s="44">
        <f t="shared" si="8"/>
        <v>38149.175261436598</v>
      </c>
      <c r="AD30" s="42">
        <f t="shared" si="9"/>
        <v>13546222.347364955</v>
      </c>
      <c r="AE30" s="11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0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90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88">
        <f>'[3]E-Auto'!$D29*(1/100)</f>
        <v>0.29292677419354834</v>
      </c>
      <c r="O31" s="33">
        <f t="shared" si="11"/>
        <v>13371.948618847327</v>
      </c>
      <c r="P31" s="37">
        <f t="shared" si="12"/>
        <v>1391.1825190428547</v>
      </c>
      <c r="Q31" s="90"/>
      <c r="R31" s="30">
        <f t="shared" si="1"/>
        <v>1</v>
      </c>
      <c r="S31" s="35">
        <f t="shared" si="2"/>
        <v>1</v>
      </c>
      <c r="T31" s="90"/>
      <c r="U31" s="41">
        <f t="shared" si="3"/>
        <v>8.6000986810555832E-2</v>
      </c>
      <c r="V31" s="35">
        <f t="shared" si="4"/>
        <v>4.0000000336403302E-3</v>
      </c>
      <c r="W31" s="90"/>
      <c r="X31" s="86">
        <f t="shared" si="13"/>
        <v>7725</v>
      </c>
      <c r="Y31" s="43">
        <f t="shared" si="5"/>
        <v>13270542.128888439</v>
      </c>
      <c r="Z31" s="43">
        <f t="shared" si="6"/>
        <v>279416.00920264708</v>
      </c>
      <c r="AA31" s="43">
        <f t="shared" si="7"/>
        <v>15342.780856989424</v>
      </c>
      <c r="AB31" s="44">
        <f t="shared" si="8"/>
        <v>38333.190912300292</v>
      </c>
      <c r="AD31" s="42">
        <f t="shared" si="9"/>
        <v>13611359.109860377</v>
      </c>
      <c r="AE31" s="11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0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90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88">
        <f>'[3]E-Auto'!$D30*(1/100)</f>
        <v>0.30885548387096767</v>
      </c>
      <c r="O32" s="33">
        <f t="shared" si="11"/>
        <v>13436.184267363868</v>
      </c>
      <c r="P32" s="37">
        <f t="shared" si="12"/>
        <v>1397.8334780902571</v>
      </c>
      <c r="Q32" s="90"/>
      <c r="R32" s="30">
        <f t="shared" si="1"/>
        <v>1</v>
      </c>
      <c r="S32" s="35">
        <f t="shared" si="2"/>
        <v>1</v>
      </c>
      <c r="T32" s="90"/>
      <c r="U32" s="41">
        <f t="shared" si="3"/>
        <v>8.600100590923368E-2</v>
      </c>
      <c r="V32" s="35">
        <f t="shared" si="4"/>
        <v>4.0000000342882685E-3</v>
      </c>
      <c r="W32" s="90"/>
      <c r="X32" s="86">
        <f t="shared" si="13"/>
        <v>7725</v>
      </c>
      <c r="Y32" s="43">
        <f t="shared" si="5"/>
        <v>13334292.678195622</v>
      </c>
      <c r="Z32" s="43">
        <f t="shared" si="6"/>
        <v>280758.11705895275</v>
      </c>
      <c r="AA32" s="43">
        <f t="shared" si="7"/>
        <v>15200.87907868064</v>
      </c>
      <c r="AB32" s="44">
        <f t="shared" si="8"/>
        <v>38517.206563164</v>
      </c>
      <c r="AD32" s="42">
        <f t="shared" si="9"/>
        <v>13676493.880896419</v>
      </c>
      <c r="AE32" s="11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0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90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88">
        <f>'[3]E-Auto'!$D31*(1/100)</f>
        <v>0.324784193548387</v>
      </c>
      <c r="O33" s="33">
        <f t="shared" si="11"/>
        <v>13500.419915880406</v>
      </c>
      <c r="P33" s="37">
        <f t="shared" si="12"/>
        <v>1404.4844371376596</v>
      </c>
      <c r="Q33" s="90"/>
      <c r="R33" s="30">
        <f t="shared" si="1"/>
        <v>1</v>
      </c>
      <c r="S33" s="35">
        <f t="shared" si="2"/>
        <v>1</v>
      </c>
      <c r="T33" s="90"/>
      <c r="U33" s="41">
        <f t="shared" si="3"/>
        <v>8.6001025283805391E-2</v>
      </c>
      <c r="V33" s="35">
        <f t="shared" si="4"/>
        <v>4.0000000349455223E-3</v>
      </c>
      <c r="W33" s="90"/>
      <c r="X33" s="86">
        <f t="shared" si="13"/>
        <v>7725</v>
      </c>
      <c r="Y33" s="43">
        <f t="shared" si="5"/>
        <v>13398043.298583236</v>
      </c>
      <c r="Z33" s="43">
        <f t="shared" si="6"/>
        <v>282100.22491525841</v>
      </c>
      <c r="AA33" s="43">
        <f t="shared" si="7"/>
        <v>15056.915775152784</v>
      </c>
      <c r="AB33" s="44">
        <f t="shared" si="8"/>
        <v>38701.222214027694</v>
      </c>
      <c r="AD33" s="42">
        <f t="shared" si="9"/>
        <v>13741626.661487674</v>
      </c>
      <c r="AE33" s="115"/>
      <c r="AF33" s="87" t="s">
        <v>24</v>
      </c>
      <c r="AG33" s="40"/>
      <c r="AH33" s="59">
        <f>5/60</f>
        <v>8.3333333333333329E-2</v>
      </c>
      <c r="AI33" s="55" t="s">
        <v>57</v>
      </c>
    </row>
    <row r="34" spans="1:35" ht="15" thickBot="1" x14ac:dyDescent="0.35">
      <c r="A34" s="5">
        <f t="shared" si="10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90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88">
        <f>'[3]E-Auto'!$D32*(1/100)</f>
        <v>0.34071290322580638</v>
      </c>
      <c r="O34" s="33">
        <f t="shared" si="11"/>
        <v>13564.655564396946</v>
      </c>
      <c r="P34" s="37">
        <f t="shared" si="12"/>
        <v>1411.1353961850621</v>
      </c>
      <c r="Q34" s="90"/>
      <c r="R34" s="30">
        <f t="shared" si="1"/>
        <v>1</v>
      </c>
      <c r="S34" s="35">
        <f t="shared" si="2"/>
        <v>1</v>
      </c>
      <c r="T34" s="90"/>
      <c r="U34" s="41">
        <f t="shared" si="3"/>
        <v>8.6001044936915239E-2</v>
      </c>
      <c r="V34" s="35">
        <f t="shared" si="4"/>
        <v>4.0000000356121791E-3</v>
      </c>
      <c r="W34" s="90"/>
      <c r="X34" s="86">
        <f t="shared" si="13"/>
        <v>7725</v>
      </c>
      <c r="Y34" s="43">
        <f t="shared" si="5"/>
        <v>13461793.991075624</v>
      </c>
      <c r="Z34" s="43">
        <f t="shared" si="6"/>
        <v>283442.33277156414</v>
      </c>
      <c r="AA34" s="43">
        <f t="shared" si="7"/>
        <v>14910.890946405865</v>
      </c>
      <c r="AB34" s="44">
        <f t="shared" si="8"/>
        <v>38885.237864891395</v>
      </c>
      <c r="AD34" s="42">
        <f t="shared" si="9"/>
        <v>13806757.452658484</v>
      </c>
      <c r="AE34" s="115"/>
    </row>
    <row r="35" spans="1:35" ht="15" thickBot="1" x14ac:dyDescent="0.35">
      <c r="A35" s="5">
        <f t="shared" si="10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90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88">
        <f>'[3]E-Auto'!$D33*(1/100)</f>
        <v>0.35664161290322577</v>
      </c>
      <c r="O35" s="33">
        <f t="shared" si="11"/>
        <v>13628.891212913486</v>
      </c>
      <c r="P35" s="37">
        <f t="shared" si="12"/>
        <v>1417.7863552324648</v>
      </c>
      <c r="Q35" s="90"/>
      <c r="R35" s="30">
        <f t="shared" si="1"/>
        <v>1</v>
      </c>
      <c r="S35" s="35">
        <f t="shared" si="2"/>
        <v>1</v>
      </c>
      <c r="T35" s="90"/>
      <c r="U35" s="41">
        <f t="shared" si="3"/>
        <v>8.6001064871220098E-2</v>
      </c>
      <c r="V35" s="35">
        <f t="shared" si="4"/>
        <v>4.0000000362883292E-3</v>
      </c>
      <c r="W35" s="90"/>
      <c r="X35" s="86">
        <f t="shared" si="13"/>
        <v>7725</v>
      </c>
      <c r="Y35" s="43">
        <f t="shared" si="5"/>
        <v>13525544.756706903</v>
      </c>
      <c r="Z35" s="43">
        <f t="shared" si="6"/>
        <v>284784.44062786986</v>
      </c>
      <c r="AA35" s="43">
        <f t="shared" si="7"/>
        <v>14762.804592439885</v>
      </c>
      <c r="AB35" s="44">
        <f t="shared" si="8"/>
        <v>39069.253515755096</v>
      </c>
      <c r="AD35" s="42">
        <f t="shared" si="9"/>
        <v>13871886.255442968</v>
      </c>
      <c r="AE35" s="115"/>
      <c r="AF35" s="56" t="s">
        <v>37</v>
      </c>
      <c r="AG35" s="47"/>
      <c r="AH35" s="60"/>
    </row>
    <row r="36" spans="1:35" ht="15" thickTop="1" x14ac:dyDescent="0.3">
      <c r="A36" s="5">
        <f t="shared" si="10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90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88">
        <f>'[3]E-Auto'!$D34*(1/100)</f>
        <v>0.37257032258064515</v>
      </c>
      <c r="O36" s="33">
        <f t="shared" si="11"/>
        <v>13693.126861430024</v>
      </c>
      <c r="P36" s="37">
        <f t="shared" si="12"/>
        <v>1424.437314279867</v>
      </c>
      <c r="Q36" s="90"/>
      <c r="R36" s="30">
        <f t="shared" si="1"/>
        <v>1</v>
      </c>
      <c r="S36" s="35">
        <f t="shared" si="2"/>
        <v>1</v>
      </c>
      <c r="T36" s="90"/>
      <c r="U36" s="41">
        <f t="shared" si="3"/>
        <v>8.6001085089389473E-2</v>
      </c>
      <c r="V36" s="35">
        <f t="shared" si="4"/>
        <v>4.0000000369740619E-3</v>
      </c>
      <c r="W36" s="90"/>
      <c r="X36" s="86">
        <f t="shared" si="13"/>
        <v>7725</v>
      </c>
      <c r="Y36" s="43">
        <f t="shared" si="5"/>
        <v>13589295.596521052</v>
      </c>
      <c r="Z36" s="43">
        <f t="shared" si="6"/>
        <v>286126.54848417552</v>
      </c>
      <c r="AA36" s="43">
        <f t="shared" si="7"/>
        <v>14612.656713254837</v>
      </c>
      <c r="AB36" s="44">
        <f t="shared" si="8"/>
        <v>39253.269166618789</v>
      </c>
      <c r="AD36" s="42">
        <f t="shared" si="9"/>
        <v>13937013.070885101</v>
      </c>
      <c r="AE36" s="11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0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90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88">
        <f>'[3]E-Auto'!$D35*(1/100)</f>
        <v>0.38849903225806454</v>
      </c>
      <c r="O37" s="33">
        <f t="shared" si="11"/>
        <v>13757.362509946563</v>
      </c>
      <c r="P37" s="37">
        <f t="shared" si="12"/>
        <v>1431.0882733272695</v>
      </c>
      <c r="Q37" s="90"/>
      <c r="R37" s="30">
        <f t="shared" si="1"/>
        <v>1</v>
      </c>
      <c r="S37" s="35">
        <f t="shared" si="2"/>
        <v>1</v>
      </c>
      <c r="T37" s="90"/>
      <c r="U37" s="41">
        <f t="shared" si="3"/>
        <v>8.6001105594105495E-2</v>
      </c>
      <c r="V37" s="35">
        <f t="shared" si="4"/>
        <v>4.0000000376694683E-3</v>
      </c>
      <c r="W37" s="90"/>
      <c r="X37" s="86">
        <f t="shared" si="13"/>
        <v>7725</v>
      </c>
      <c r="Y37" s="43">
        <f t="shared" si="5"/>
        <v>13653046.511571934</v>
      </c>
      <c r="Z37" s="43">
        <f t="shared" si="6"/>
        <v>287468.65634048113</v>
      </c>
      <c r="AA37" s="43">
        <f t="shared" si="7"/>
        <v>14460.447308850724</v>
      </c>
      <c r="AB37" s="44">
        <f t="shared" si="8"/>
        <v>39437.28481748249</v>
      </c>
      <c r="AD37" s="42">
        <f t="shared" si="9"/>
        <v>14002137.900038751</v>
      </c>
      <c r="AE37" s="11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0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90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88">
        <f>'[3]E-Auto'!$D36*(1/100)</f>
        <v>0.40442774193548386</v>
      </c>
      <c r="O38" s="33">
        <f t="shared" si="11"/>
        <v>13821.598158463101</v>
      </c>
      <c r="P38" s="37">
        <f t="shared" si="12"/>
        <v>1437.7392323746719</v>
      </c>
      <c r="Q38" s="90"/>
      <c r="R38" s="30">
        <f t="shared" si="1"/>
        <v>1</v>
      </c>
      <c r="S38" s="35">
        <f t="shared" si="2"/>
        <v>1</v>
      </c>
      <c r="T38" s="90"/>
      <c r="U38" s="41">
        <f t="shared" si="3"/>
        <v>8.6001126388062885E-2</v>
      </c>
      <c r="V38" s="35">
        <f t="shared" si="4"/>
        <v>4.0000000383746386E-3</v>
      </c>
      <c r="W38" s="90"/>
      <c r="X38" s="86">
        <f t="shared" si="13"/>
        <v>7725</v>
      </c>
      <c r="Y38" s="43">
        <f t="shared" si="5"/>
        <v>13716797.50292334</v>
      </c>
      <c r="Z38" s="43">
        <f t="shared" si="6"/>
        <v>288810.7641967868</v>
      </c>
      <c r="AA38" s="43">
        <f t="shared" si="7"/>
        <v>14306.176379227545</v>
      </c>
      <c r="AB38" s="44">
        <f t="shared" si="8"/>
        <v>39621.300468346191</v>
      </c>
      <c r="AD38" s="42">
        <f t="shared" si="9"/>
        <v>14067260.743967701</v>
      </c>
      <c r="AE38" s="115"/>
    </row>
    <row r="39" spans="1:35" ht="15" thickBot="1" x14ac:dyDescent="0.35">
      <c r="A39" s="5">
        <f t="shared" si="10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90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88">
        <f>'[3]E-Auto'!$D37*(1/100)</f>
        <v>0.42035645161290325</v>
      </c>
      <c r="O39" s="33">
        <f t="shared" si="11"/>
        <v>13885.833806979641</v>
      </c>
      <c r="P39" s="37">
        <f t="shared" si="12"/>
        <v>1444.3901914220744</v>
      </c>
      <c r="Q39" s="90"/>
      <c r="R39" s="30">
        <f t="shared" si="1"/>
        <v>1</v>
      </c>
      <c r="S39" s="35">
        <f t="shared" si="2"/>
        <v>1</v>
      </c>
      <c r="T39" s="90"/>
      <c r="U39" s="41">
        <f t="shared" si="3"/>
        <v>8.6001147473968975E-2</v>
      </c>
      <c r="V39" s="35">
        <f t="shared" si="4"/>
        <v>4.000000039089663E-3</v>
      </c>
      <c r="W39" s="90"/>
      <c r="X39" s="86">
        <f t="shared" si="13"/>
        <v>7725</v>
      </c>
      <c r="Y39" s="43">
        <f t="shared" si="5"/>
        <v>13780548.571649043</v>
      </c>
      <c r="Z39" s="43">
        <f t="shared" si="6"/>
        <v>290152.87205309258</v>
      </c>
      <c r="AA39" s="43">
        <f t="shared" si="7"/>
        <v>14149.843924385306</v>
      </c>
      <c r="AB39" s="44">
        <f t="shared" si="8"/>
        <v>39805.316119209885</v>
      </c>
      <c r="AD39" s="42">
        <f t="shared" si="9"/>
        <v>14132381.603745731</v>
      </c>
      <c r="AE39" s="11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0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90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88">
        <f>'[3]E-Auto'!$D38*(1/100)</f>
        <v>0.43628516129032263</v>
      </c>
      <c r="O40" s="33">
        <f t="shared" si="11"/>
        <v>13950.069455496181</v>
      </c>
      <c r="P40" s="37">
        <f t="shared" si="12"/>
        <v>1451.0411504694769</v>
      </c>
      <c r="Q40" s="90"/>
      <c r="R40" s="30">
        <f t="shared" si="1"/>
        <v>1</v>
      </c>
      <c r="S40" s="35">
        <f t="shared" si="2"/>
        <v>1</v>
      </c>
      <c r="T40" s="90"/>
      <c r="U40" s="41">
        <f t="shared" si="3"/>
        <v>8.6001168854543716E-2</v>
      </c>
      <c r="V40" s="35">
        <f t="shared" si="4"/>
        <v>4.0000000398146334E-3</v>
      </c>
      <c r="W40" s="90"/>
      <c r="X40" s="86">
        <f t="shared" si="13"/>
        <v>7725</v>
      </c>
      <c r="Y40" s="43">
        <f t="shared" si="5"/>
        <v>13844299.718832843</v>
      </c>
      <c r="Z40" s="43">
        <f t="shared" si="6"/>
        <v>291494.97990939824</v>
      </c>
      <c r="AA40" s="43">
        <f t="shared" si="7"/>
        <v>13991.449944324002</v>
      </c>
      <c r="AB40" s="44">
        <f t="shared" si="8"/>
        <v>39989.331770073586</v>
      </c>
      <c r="AD40" s="42">
        <f t="shared" si="9"/>
        <v>14197500.480456639</v>
      </c>
      <c r="AE40" s="11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0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90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88">
        <f>'[3]E-Auto'!$D39*(1/100)</f>
        <v>0.45221387096774202</v>
      </c>
      <c r="O41" s="33">
        <f t="shared" si="11"/>
        <v>14014.305104012723</v>
      </c>
      <c r="P41" s="37">
        <f t="shared" si="12"/>
        <v>1457.6921095168798</v>
      </c>
      <c r="Q41" s="90"/>
      <c r="R41" s="30">
        <f t="shared" si="1"/>
        <v>1</v>
      </c>
      <c r="S41" s="35">
        <f t="shared" si="2"/>
        <v>1</v>
      </c>
      <c r="T41" s="90"/>
      <c r="U41" s="41">
        <f t="shared" si="3"/>
        <v>8.6001190532519672E-2</v>
      </c>
      <c r="V41" s="35">
        <f t="shared" si="4"/>
        <v>4.000000040549641E-3</v>
      </c>
      <c r="W41" s="90"/>
      <c r="X41" s="86">
        <f t="shared" si="13"/>
        <v>7725</v>
      </c>
      <c r="Y41" s="43">
        <f t="shared" si="5"/>
        <v>13908050.945568619</v>
      </c>
      <c r="Z41" s="43">
        <f t="shared" si="6"/>
        <v>292837.08776570397</v>
      </c>
      <c r="AA41" s="43">
        <f t="shared" si="7"/>
        <v>13830.994439043632</v>
      </c>
      <c r="AB41" s="44">
        <f t="shared" si="8"/>
        <v>40173.347420937294</v>
      </c>
      <c r="AD41" s="42">
        <f t="shared" si="9"/>
        <v>14262617.375194304</v>
      </c>
      <c r="AE41" s="11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0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90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88">
        <f>'[3]E-Auto'!$D40*(1/100)</f>
        <v>0.4681425806451614</v>
      </c>
      <c r="O42" s="33">
        <f t="shared" si="11"/>
        <v>14078.540752529261</v>
      </c>
      <c r="P42" s="37">
        <f t="shared" si="12"/>
        <v>1464.343068564282</v>
      </c>
      <c r="Q42" s="90"/>
      <c r="R42" s="30">
        <f t="shared" si="1"/>
        <v>1</v>
      </c>
      <c r="S42" s="35">
        <f t="shared" si="2"/>
        <v>1</v>
      </c>
      <c r="T42" s="90"/>
      <c r="U42" s="41">
        <f t="shared" si="3"/>
        <v>8.6001212510642022E-2</v>
      </c>
      <c r="V42" s="35">
        <f t="shared" si="4"/>
        <v>4.0000000412947793E-3</v>
      </c>
      <c r="W42" s="90"/>
      <c r="X42" s="86">
        <f t="shared" si="13"/>
        <v>7725</v>
      </c>
      <c r="Y42" s="43">
        <f t="shared" si="5"/>
        <v>13971802.25296036</v>
      </c>
      <c r="Z42" s="43">
        <f t="shared" si="6"/>
        <v>294179.19562200963</v>
      </c>
      <c r="AA42" s="43">
        <f t="shared" si="7"/>
        <v>13668.477408544197</v>
      </c>
      <c r="AB42" s="44">
        <f t="shared" si="8"/>
        <v>40357.363071800988</v>
      </c>
      <c r="AD42" s="42">
        <f t="shared" si="9"/>
        <v>14327732.289062716</v>
      </c>
      <c r="AE42" s="115"/>
    </row>
    <row r="43" spans="1:35" x14ac:dyDescent="0.3">
      <c r="A43" s="5">
        <f t="shared" si="10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90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88">
        <f>'[3]E-Auto'!$D41*(1/100)</f>
        <v>0.48407129032258078</v>
      </c>
      <c r="O43" s="33">
        <f t="shared" si="11"/>
        <v>14142.776401045803</v>
      </c>
      <c r="P43" s="37">
        <f t="shared" si="12"/>
        <v>1470.9940276116847</v>
      </c>
      <c r="Q43" s="90"/>
      <c r="R43" s="30">
        <f t="shared" si="1"/>
        <v>1</v>
      </c>
      <c r="S43" s="35">
        <f t="shared" si="2"/>
        <v>1</v>
      </c>
      <c r="T43" s="90"/>
      <c r="U43" s="41">
        <f t="shared" si="3"/>
        <v>8.6001234791668532E-2</v>
      </c>
      <c r="V43" s="35">
        <f t="shared" si="4"/>
        <v>4.0000000420501395E-3</v>
      </c>
      <c r="W43" s="90"/>
      <c r="X43" s="86">
        <f t="shared" si="13"/>
        <v>7725</v>
      </c>
      <c r="Y43" s="43">
        <f t="shared" si="5"/>
        <v>14035553.64212223</v>
      </c>
      <c r="Z43" s="43">
        <f t="shared" si="6"/>
        <v>295521.30347831541</v>
      </c>
      <c r="AA43" s="43">
        <f t="shared" si="7"/>
        <v>13503.8988528257</v>
      </c>
      <c r="AB43" s="44">
        <f t="shared" si="8"/>
        <v>40541.378722664689</v>
      </c>
      <c r="AD43" s="42">
        <f t="shared" si="9"/>
        <v>14392845.223176034</v>
      </c>
      <c r="AE43" s="115"/>
      <c r="AF43" s="46" t="s">
        <v>42</v>
      </c>
      <c r="AG43" s="47"/>
      <c r="AH43" s="48"/>
    </row>
    <row r="44" spans="1:35" x14ac:dyDescent="0.3">
      <c r="A44" s="5">
        <f t="shared" si="10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90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88">
        <f>'[3]E-Auto'!$D42*(1/100)</f>
        <v>0.5</v>
      </c>
      <c r="O44" s="33">
        <f t="shared" si="11"/>
        <v>14207.012049562343</v>
      </c>
      <c r="P44" s="37">
        <f t="shared" si="12"/>
        <v>1477.6449866590874</v>
      </c>
      <c r="Q44" s="90"/>
      <c r="R44" s="30">
        <f t="shared" si="1"/>
        <v>1</v>
      </c>
      <c r="S44" s="35">
        <f t="shared" si="2"/>
        <v>1</v>
      </c>
      <c r="T44" s="90"/>
      <c r="U44" s="41">
        <f t="shared" si="3"/>
        <v>8.6001257378369611E-2</v>
      </c>
      <c r="V44" s="35">
        <f t="shared" si="4"/>
        <v>4.0000000428158161E-3</v>
      </c>
      <c r="W44" s="90"/>
      <c r="X44" s="86">
        <f t="shared" si="13"/>
        <v>7725</v>
      </c>
      <c r="Y44" s="43">
        <f t="shared" si="5"/>
        <v>14099305.114178607</v>
      </c>
      <c r="Z44" s="43">
        <f t="shared" si="6"/>
        <v>296863.41133462108</v>
      </c>
      <c r="AA44" s="43">
        <f t="shared" si="7"/>
        <v>13337.258771888135</v>
      </c>
      <c r="AB44" s="44">
        <f t="shared" si="8"/>
        <v>40725.394373528405</v>
      </c>
      <c r="AD44" s="42">
        <f t="shared" si="9"/>
        <v>14457956.178658646</v>
      </c>
      <c r="AE44" s="115"/>
      <c r="AF44" s="137" t="s">
        <v>44</v>
      </c>
      <c r="AG44" s="138"/>
      <c r="AH44" s="139"/>
    </row>
    <row r="45" spans="1:35" x14ac:dyDescent="0.3">
      <c r="A45" s="5">
        <f t="shared" si="10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90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88">
        <f>'[3]E-Auto'!$D43*(1/100)</f>
        <v>0.51592870967741944</v>
      </c>
      <c r="O45" s="33">
        <f t="shared" si="11"/>
        <v>14271.247698078883</v>
      </c>
      <c r="P45" s="37">
        <f t="shared" si="12"/>
        <v>1484.2959457064899</v>
      </c>
      <c r="Q45" s="90"/>
      <c r="R45" s="30">
        <f t="shared" si="1"/>
        <v>1</v>
      </c>
      <c r="S45" s="35">
        <f t="shared" si="2"/>
        <v>1</v>
      </c>
      <c r="T45" s="90"/>
      <c r="U45" s="41">
        <f t="shared" si="3"/>
        <v>8.6001280273528269E-2</v>
      </c>
      <c r="V45" s="35">
        <f t="shared" si="4"/>
        <v>4.000000043591901E-3</v>
      </c>
      <c r="W45" s="90"/>
      <c r="X45" s="86">
        <f t="shared" si="13"/>
        <v>7725</v>
      </c>
      <c r="Y45" s="43">
        <f t="shared" si="5"/>
        <v>14163056.670264123</v>
      </c>
      <c r="Z45" s="43">
        <f t="shared" si="6"/>
        <v>298205.5191909268</v>
      </c>
      <c r="AA45" s="43">
        <f t="shared" si="7"/>
        <v>13168.557165731507</v>
      </c>
      <c r="AB45" s="44">
        <f t="shared" si="8"/>
        <v>40909.410024392098</v>
      </c>
      <c r="AD45" s="42">
        <f t="shared" si="9"/>
        <v>14523065.156645171</v>
      </c>
      <c r="AE45" s="11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0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90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88">
        <f>'[3]E-Auto'!$D44*(1/100)</f>
        <v>0.53185741935483877</v>
      </c>
      <c r="O46" s="33">
        <f t="shared" si="11"/>
        <v>14335.483346595423</v>
      </c>
      <c r="P46" s="37">
        <f t="shared" si="12"/>
        <v>1490.9469047538926</v>
      </c>
      <c r="Q46" s="90"/>
      <c r="R46" s="30">
        <f t="shared" si="1"/>
        <v>1</v>
      </c>
      <c r="S46" s="35">
        <f t="shared" si="2"/>
        <v>1</v>
      </c>
      <c r="T46" s="90"/>
      <c r="U46" s="41">
        <f t="shared" si="3"/>
        <v>8.6001303479940117E-2</v>
      </c>
      <c r="V46" s="35">
        <f t="shared" si="4"/>
        <v>4.0000000443784897E-3</v>
      </c>
      <c r="W46" s="90"/>
      <c r="X46" s="86">
        <f t="shared" si="13"/>
        <v>7725</v>
      </c>
      <c r="Y46" s="43">
        <f t="shared" si="5"/>
        <v>14226808.311523721</v>
      </c>
      <c r="Z46" s="43">
        <f t="shared" si="6"/>
        <v>299547.62704723253</v>
      </c>
      <c r="AA46" s="43">
        <f t="shared" si="7"/>
        <v>12997.794034355818</v>
      </c>
      <c r="AB46" s="44">
        <f t="shared" si="8"/>
        <v>41093.425675255799</v>
      </c>
      <c r="AD46" s="42">
        <f t="shared" si="9"/>
        <v>14588172.158280566</v>
      </c>
      <c r="AE46" s="11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0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90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88">
        <f>'[3]E-Auto'!$D45*(1/100)</f>
        <v>0.5477861290322581</v>
      </c>
      <c r="O47" s="33">
        <f t="shared" si="11"/>
        <v>14399.718995111962</v>
      </c>
      <c r="P47" s="37">
        <f t="shared" si="12"/>
        <v>1497.5978638012948</v>
      </c>
      <c r="Q47" s="90"/>
      <c r="R47" s="30">
        <f t="shared" si="1"/>
        <v>1</v>
      </c>
      <c r="S47" s="35">
        <f t="shared" si="2"/>
        <v>1</v>
      </c>
      <c r="T47" s="90"/>
      <c r="U47" s="41">
        <f t="shared" si="3"/>
        <v>8.600132700041338E-2</v>
      </c>
      <c r="V47" s="35">
        <f t="shared" si="4"/>
        <v>4.0000000451756749E-3</v>
      </c>
      <c r="W47" s="90"/>
      <c r="X47" s="86">
        <f t="shared" si="13"/>
        <v>7725</v>
      </c>
      <c r="Y47" s="43">
        <f t="shared" si="5"/>
        <v>14290560.039112696</v>
      </c>
      <c r="Z47" s="43">
        <f t="shared" si="6"/>
        <v>300889.73490353819</v>
      </c>
      <c r="AA47" s="43">
        <f t="shared" si="7"/>
        <v>12824.969377761057</v>
      </c>
      <c r="AB47" s="44">
        <f t="shared" si="8"/>
        <v>41277.4413261195</v>
      </c>
      <c r="AD47" s="42">
        <f t="shared" ref="AD47:AD54" si="14">SUM(X47:AB47)</f>
        <v>14653277.184720116</v>
      </c>
      <c r="AE47" s="11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0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90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88">
        <f>'[3]E-Auto'!$D46*(1/100)</f>
        <v>0.56371483870967753</v>
      </c>
      <c r="O48" s="33">
        <f t="shared" si="11"/>
        <v>14463.954643628502</v>
      </c>
      <c r="P48" s="37">
        <f t="shared" si="12"/>
        <v>1504.2488228486975</v>
      </c>
      <c r="Q48" s="90"/>
      <c r="R48" s="30">
        <f t="shared" si="1"/>
        <v>1</v>
      </c>
      <c r="S48" s="35">
        <f t="shared" si="2"/>
        <v>1</v>
      </c>
      <c r="T48" s="90"/>
      <c r="U48" s="41">
        <f t="shared" si="3"/>
        <v>8.6001350837768928E-2</v>
      </c>
      <c r="V48" s="35">
        <f t="shared" si="4"/>
        <v>4.000000045983553E-3</v>
      </c>
      <c r="W48" s="90"/>
      <c r="X48" s="86">
        <f t="shared" si="13"/>
        <v>7725</v>
      </c>
      <c r="Y48" s="43">
        <f t="shared" si="5"/>
        <v>14354311.854196751</v>
      </c>
      <c r="Z48" s="43">
        <f t="shared" si="6"/>
        <v>302231.84275984386</v>
      </c>
      <c r="AA48" s="43">
        <f t="shared" si="7"/>
        <v>12650.083195947236</v>
      </c>
      <c r="AB48" s="44">
        <f t="shared" si="8"/>
        <v>41461.456976983201</v>
      </c>
      <c r="AD48" s="42">
        <f t="shared" si="14"/>
        <v>14718380.237129526</v>
      </c>
      <c r="AE48" s="115"/>
      <c r="AF48" s="137" t="s">
        <v>45</v>
      </c>
      <c r="AG48" s="138"/>
      <c r="AH48" s="139"/>
    </row>
    <row r="49" spans="1:34" x14ac:dyDescent="0.3">
      <c r="A49" s="5">
        <f t="shared" si="10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90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88">
        <f>'[3]E-Auto'!$D47*(1/100)</f>
        <v>0.57964354838709686</v>
      </c>
      <c r="O49" s="33">
        <f t="shared" si="11"/>
        <v>14528.19029214504</v>
      </c>
      <c r="P49" s="37">
        <f t="shared" si="12"/>
        <v>1510.8997818960997</v>
      </c>
      <c r="Q49" s="90"/>
      <c r="R49" s="30">
        <f t="shared" si="1"/>
        <v>1</v>
      </c>
      <c r="S49" s="35">
        <f t="shared" si="2"/>
        <v>1</v>
      </c>
      <c r="T49" s="90"/>
      <c r="U49" s="41">
        <f t="shared" si="3"/>
        <v>8.6001374994840188E-2</v>
      </c>
      <c r="V49" s="35">
        <f t="shared" si="4"/>
        <v>4.0000000468022184E-3</v>
      </c>
      <c r="W49" s="90"/>
      <c r="X49" s="86">
        <f t="shared" si="13"/>
        <v>7725</v>
      </c>
      <c r="Y49" s="43">
        <f t="shared" si="5"/>
        <v>14418063.757952021</v>
      </c>
      <c r="Z49" s="43">
        <f t="shared" si="6"/>
        <v>303573.95061614952</v>
      </c>
      <c r="AA49" s="43">
        <f t="shared" si="7"/>
        <v>12473.135488914348</v>
      </c>
      <c r="AB49" s="44">
        <f t="shared" si="8"/>
        <v>41645.472627846895</v>
      </c>
      <c r="AD49" s="42">
        <f t="shared" si="14"/>
        <v>14783481.316684932</v>
      </c>
      <c r="AE49" s="11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0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90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88">
        <f>'[3]E-Auto'!$D48*(1/100)</f>
        <v>0.5955722580645163</v>
      </c>
      <c r="O50" s="33">
        <f t="shared" si="11"/>
        <v>14592.42594066158</v>
      </c>
      <c r="P50" s="37">
        <f t="shared" si="12"/>
        <v>1517.5507409435024</v>
      </c>
      <c r="Q50" s="90"/>
      <c r="R50" s="30">
        <f t="shared" si="1"/>
        <v>1</v>
      </c>
      <c r="S50" s="35">
        <f t="shared" si="2"/>
        <v>1</v>
      </c>
      <c r="T50" s="90"/>
      <c r="U50" s="41">
        <f t="shared" si="3"/>
        <v>8.6001399474473231E-2</v>
      </c>
      <c r="V50" s="35">
        <f t="shared" si="4"/>
        <v>4.0000000476317658E-3</v>
      </c>
      <c r="W50" s="90"/>
      <c r="X50" s="86">
        <f t="shared" si="13"/>
        <v>7725</v>
      </c>
      <c r="Y50" s="43">
        <f t="shared" si="5"/>
        <v>14481815.751565149</v>
      </c>
      <c r="Z50" s="43">
        <f t="shared" si="6"/>
        <v>304916.05847245525</v>
      </c>
      <c r="AA50" s="43">
        <f t="shared" si="7"/>
        <v>12294.126256662397</v>
      </c>
      <c r="AB50" s="44">
        <f t="shared" si="8"/>
        <v>41829.488278710589</v>
      </c>
      <c r="AD50" s="42">
        <f t="shared" si="14"/>
        <v>14848580.424572976</v>
      </c>
      <c r="AE50" s="11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0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90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88">
        <f>'[3]E-Auto'!$D49*(1/100)</f>
        <v>0.61150096774193563</v>
      </c>
      <c r="O51" s="33">
        <f t="shared" si="11"/>
        <v>14656.661589178118</v>
      </c>
      <c r="P51" s="37">
        <f t="shared" si="12"/>
        <v>1524.2016999909047</v>
      </c>
      <c r="Q51" s="90"/>
      <c r="R51" s="30">
        <f t="shared" si="1"/>
        <v>1</v>
      </c>
      <c r="S51" s="35">
        <f t="shared" si="2"/>
        <v>1</v>
      </c>
      <c r="T51" s="90"/>
      <c r="U51" s="41">
        <f t="shared" si="3"/>
        <v>8.6001424279526742E-2</v>
      </c>
      <c r="V51" s="35">
        <f t="shared" si="4"/>
        <v>4.000000048472294E-3</v>
      </c>
      <c r="W51" s="90"/>
      <c r="X51" s="86">
        <f t="shared" si="13"/>
        <v>7725</v>
      </c>
      <c r="Y51" s="43">
        <f t="shared" si="5"/>
        <v>14545567.836233301</v>
      </c>
      <c r="Z51" s="43">
        <f t="shared" si="6"/>
        <v>306258.16632876091</v>
      </c>
      <c r="AA51" s="43">
        <f t="shared" si="7"/>
        <v>12113.05549919138</v>
      </c>
      <c r="AB51" s="44">
        <f t="shared" si="8"/>
        <v>42013.503929574297</v>
      </c>
      <c r="AD51" s="42">
        <f t="shared" si="14"/>
        <v>14913677.561990827</v>
      </c>
      <c r="AE51" s="11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0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90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88">
        <f>'[3]E-Auto'!$D50*(1/100)</f>
        <v>0.62742967741935507</v>
      </c>
      <c r="O52" s="33">
        <f t="shared" si="11"/>
        <v>14720.897237694657</v>
      </c>
      <c r="P52" s="37">
        <f t="shared" si="12"/>
        <v>1530.8526590383071</v>
      </c>
      <c r="Q52" s="90"/>
      <c r="R52" s="30">
        <f t="shared" si="1"/>
        <v>1</v>
      </c>
      <c r="S52" s="35">
        <f t="shared" si="2"/>
        <v>1</v>
      </c>
      <c r="T52" s="90"/>
      <c r="U52" s="41">
        <f t="shared" si="3"/>
        <v>8.6001449412872008E-2</v>
      </c>
      <c r="V52" s="35">
        <f t="shared" si="4"/>
        <v>4.0000000493238957E-3</v>
      </c>
      <c r="W52" s="90"/>
      <c r="X52" s="86">
        <f t="shared" si="13"/>
        <v>7725</v>
      </c>
      <c r="Y52" s="43">
        <f t="shared" si="5"/>
        <v>14609320.013164246</v>
      </c>
      <c r="Z52" s="43">
        <f t="shared" si="6"/>
        <v>307600.27418506658</v>
      </c>
      <c r="AA52" s="43">
        <f t="shared" si="7"/>
        <v>11929.923216501298</v>
      </c>
      <c r="AB52" s="44">
        <f t="shared" si="8"/>
        <v>42197.519580437984</v>
      </c>
      <c r="AD52" s="42">
        <f t="shared" si="14"/>
        <v>14978772.730146253</v>
      </c>
      <c r="AE52" s="115"/>
      <c r="AF52" s="137" t="s">
        <v>46</v>
      </c>
      <c r="AG52" s="138"/>
      <c r="AH52" s="139"/>
    </row>
    <row r="53" spans="1:34" x14ac:dyDescent="0.3">
      <c r="A53" s="5">
        <f t="shared" si="10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90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88">
        <f>'[3]E-Auto'!$D51*(1/100)</f>
        <v>0.64335838709677429</v>
      </c>
      <c r="O53" s="33">
        <f t="shared" si="11"/>
        <v>14785.132886211197</v>
      </c>
      <c r="P53" s="37">
        <f t="shared" si="12"/>
        <v>1537.5036180857096</v>
      </c>
      <c r="Q53" s="90"/>
      <c r="R53" s="30">
        <f t="shared" si="1"/>
        <v>1</v>
      </c>
      <c r="S53" s="35">
        <f t="shared" si="2"/>
        <v>1</v>
      </c>
      <c r="T53" s="90"/>
      <c r="U53" s="41">
        <f t="shared" si="3"/>
        <v>8.6001474877392931E-2</v>
      </c>
      <c r="V53" s="35">
        <f t="shared" si="4"/>
        <v>4.0000000501866709E-3</v>
      </c>
      <c r="W53" s="90"/>
      <c r="X53" s="86">
        <f t="shared" si="13"/>
        <v>7725</v>
      </c>
      <c r="Y53" s="43">
        <f t="shared" si="5"/>
        <v>14673072.283576379</v>
      </c>
      <c r="Z53" s="43">
        <f t="shared" si="6"/>
        <v>308942.3820413723</v>
      </c>
      <c r="AA53" s="43">
        <f t="shared" si="7"/>
        <v>11744.729408592153</v>
      </c>
      <c r="AB53" s="44">
        <f t="shared" si="8"/>
        <v>42381.535231301685</v>
      </c>
      <c r="AD53" s="42">
        <f t="shared" si="14"/>
        <v>15043865.930257645</v>
      </c>
      <c r="AE53" s="11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0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90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88">
        <f>'[3]E-Auto'!$D52*(1/100)</f>
        <v>0.65928709677419362</v>
      </c>
      <c r="O54" s="33">
        <f t="shared" si="11"/>
        <v>14849.368534727735</v>
      </c>
      <c r="P54" s="37">
        <f>C54+(C54*I54)</f>
        <v>1544.1545771331121</v>
      </c>
      <c r="Q54" s="91"/>
      <c r="R54" s="30">
        <f t="shared" si="1"/>
        <v>1</v>
      </c>
      <c r="S54" s="35">
        <f t="shared" si="2"/>
        <v>1</v>
      </c>
      <c r="T54" s="91"/>
      <c r="U54" s="41">
        <f t="shared" si="3"/>
        <v>8.6001500675986026E-2</v>
      </c>
      <c r="V54" s="35">
        <f t="shared" si="4"/>
        <v>4.0000000510607156E-3</v>
      </c>
      <c r="W54" s="91"/>
      <c r="X54" s="86">
        <f t="shared" si="13"/>
        <v>7725</v>
      </c>
      <c r="Y54" s="43">
        <f t="shared" si="5"/>
        <v>14736824.648698773</v>
      </c>
      <c r="Z54" s="43">
        <f t="shared" si="6"/>
        <v>310284.48989767791</v>
      </c>
      <c r="AA54" s="43">
        <f t="shared" si="7"/>
        <v>11557.474075463942</v>
      </c>
      <c r="AB54" s="44">
        <f t="shared" si="8"/>
        <v>42565.550882165386</v>
      </c>
      <c r="AD54" s="42">
        <f t="shared" si="14"/>
        <v>15108957.163554082</v>
      </c>
      <c r="AE54" s="11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628746043.99747121</v>
      </c>
      <c r="AE55" s="11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122" t="s">
        <v>22</v>
      </c>
      <c r="V56" s="123"/>
      <c r="X56" s="9">
        <f>SUM(X9:X54)</f>
        <v>1490600</v>
      </c>
      <c r="Y56" s="67">
        <f>SUM(Y9:Y54)</f>
        <v>611911487.2762928</v>
      </c>
      <c r="Z56" s="68">
        <f>SUM(Z9:Z54)</f>
        <v>12884004.904016798</v>
      </c>
      <c r="AA56" s="68">
        <f>SUM(AA9:AA54)</f>
        <v>692392.67522552027</v>
      </c>
      <c r="AB56" s="75">
        <f>SUM(AB9:AB54)</f>
        <v>1767559.1419356787</v>
      </c>
      <c r="AD56" s="69">
        <f>X56+Y56+Z56+AA56+AB56</f>
        <v>628746043.99747086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7"/>
      <c r="AF58" s="140"/>
      <c r="AG58" s="141"/>
      <c r="AH58" s="45"/>
    </row>
    <row r="59" spans="1:34" ht="15" thickBot="1" x14ac:dyDescent="0.35">
      <c r="AF59" s="142"/>
      <c r="AG59" s="143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O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7"/>
      <c r="S1" s="77"/>
      <c r="T1" s="89"/>
      <c r="U1" s="77"/>
      <c r="V1" s="77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7"/>
      <c r="S2" s="77"/>
      <c r="T2" s="90"/>
      <c r="U2" s="77"/>
      <c r="V2" s="77"/>
      <c r="W2" s="90"/>
      <c r="Y2" s="124" t="s">
        <v>74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73</v>
      </c>
      <c r="P3" s="134"/>
      <c r="Q3" s="90"/>
      <c r="R3" s="77"/>
      <c r="S3" s="77"/>
      <c r="T3" s="90"/>
      <c r="U3" s="77"/>
      <c r="V3" s="77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77"/>
      <c r="S4" s="77"/>
      <c r="T4" s="90"/>
      <c r="U4" s="77"/>
      <c r="V4" s="77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1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77"/>
      <c r="S7" s="77"/>
      <c r="T7" s="90"/>
      <c r="U7" s="77"/>
      <c r="V7" s="77"/>
      <c r="W7" s="90"/>
      <c r="X7" s="3" t="s">
        <v>9</v>
      </c>
      <c r="Y7" s="78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2"/>
      <c r="J8" s="7"/>
      <c r="K8" s="20"/>
      <c r="L8" s="90"/>
      <c r="M8" s="25"/>
      <c r="O8" s="32"/>
      <c r="P8" s="36"/>
      <c r="Q8" s="90"/>
      <c r="R8" s="79"/>
      <c r="S8" s="78"/>
      <c r="T8" s="90"/>
      <c r="U8" s="79"/>
      <c r="V8" s="78"/>
      <c r="W8" s="90"/>
      <c r="X8" s="39"/>
      <c r="Y8" s="10"/>
      <c r="Z8" s="38"/>
      <c r="AA8" s="38"/>
      <c r="AB8" s="38"/>
      <c r="AD8" s="114"/>
      <c r="AE8" s="115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90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88">
        <f>'[3]E-Auto'!$D7*(1/100)</f>
        <v>1.6900000000000001E-3</v>
      </c>
      <c r="O9" s="33">
        <f>B9</f>
        <v>11958.76435148346</v>
      </c>
      <c r="P9" s="37">
        <f>C9+(C9*J9)</f>
        <v>1253.7057804353756</v>
      </c>
      <c r="Q9" s="90"/>
      <c r="R9" s="30">
        <f>IF(O9&lt;$AG$18,1,2)</f>
        <v>1</v>
      </c>
      <c r="S9" s="35">
        <f>IF(P9&lt;$AG$10,1,2)</f>
        <v>1</v>
      </c>
      <c r="T9" s="90"/>
      <c r="U9" s="41">
        <f>($AI$15/$AG$20)*(1+0.15*(O9/$AG$18)^4)+$AH$33</f>
        <v>8.600063124830129E-2</v>
      </c>
      <c r="V9" s="35">
        <f>($AI$7/$AG$12)*(1+0.15*(P9/$AG$10)^4)+$AH$32</f>
        <v>4.0000000221873952E-3</v>
      </c>
      <c r="W9" s="90"/>
      <c r="X9" s="77">
        <f t="shared" ref="X9:X12" si="0">($AG$7*$AG$8*S9*$AG$24+$AG$15*$AG$16*R9*$AG$24)</f>
        <v>3600</v>
      </c>
      <c r="Y9" s="43">
        <f>(O9*U9*$AG$30+P9*V9*$AG$29)*365</f>
        <v>11868300.456554636</v>
      </c>
      <c r="Z9" s="43">
        <f>(O9*$AI$15*$AG$37+P9*$AI$7*$AG$36)*365</f>
        <v>249928.37466262883</v>
      </c>
      <c r="AA9" s="43">
        <f>O9*$AI$15*($AG$41+$AG$40*(1-M9))*365</f>
        <v>17229.918533666874</v>
      </c>
      <c r="AB9" s="44">
        <f>365*((P9*$AI$7*($AG$53*$AG$54+$AG$49*$AG$50+$AG$45*$AG$46))+(O9*1.6*$AI$15*($AG$53*$AG$55+$AG$49*$AG$51+$AG$45*$AG$47)))</f>
        <v>34320.237178056479</v>
      </c>
      <c r="AD9" s="42">
        <f>SUM(X9:AB9)</f>
        <v>12173378.986928986</v>
      </c>
      <c r="AE9" s="115"/>
      <c r="AF9" s="144" t="s">
        <v>15</v>
      </c>
      <c r="AG9" s="17"/>
      <c r="AH9" s="147"/>
      <c r="AI9" s="80" t="s">
        <v>59</v>
      </c>
      <c r="AJ9" s="81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90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88">
        <f>'[3]E-Auto'!$D8*(1/100)</f>
        <v>2.3700000000000001E-3</v>
      </c>
      <c r="O10" s="33">
        <f>B10</f>
        <v>12023</v>
      </c>
      <c r="P10" s="37">
        <f t="shared" ref="P10:P54" si="1">C10+(C10*J10)</f>
        <v>1260.2474266019526</v>
      </c>
      <c r="Q10" s="90"/>
      <c r="R10" s="30">
        <f t="shared" ref="R10:R54" si="2">IF(O10&lt;$AG$18,1,2)</f>
        <v>1</v>
      </c>
      <c r="S10" s="35">
        <f t="shared" ref="S10:S54" si="3">IF(P10&lt;$AG$10,1,2)</f>
        <v>1</v>
      </c>
      <c r="T10" s="90"/>
      <c r="U10" s="41">
        <f t="shared" ref="U10:U54" si="4">($AI$15/$AG$20)*(1+0.15*(O10/$AG$18)^4)+$AH$33</f>
        <v>8.6000644920791361E-2</v>
      </c>
      <c r="V10" s="35">
        <f t="shared" ref="V10:V54" si="5">($AI$7/$AG$12)*(1+0.15*(P10/$AG$10)^4)+$AH$32</f>
        <v>4.0000000226541139E-3</v>
      </c>
      <c r="W10" s="90"/>
      <c r="X10" s="77">
        <f t="shared" si="0"/>
        <v>3600</v>
      </c>
      <c r="Y10" s="43">
        <f t="shared" ref="Y10:Y54" si="6">(O10*U10*$AG$30+P10*V10*$AG$29)*365</f>
        <v>11932046.537958607</v>
      </c>
      <c r="Z10" s="43">
        <f t="shared" ref="Z10:Z54" si="7">(O10*$AI$15*$AG$37+P10*$AI$7*$AG$36)*365</f>
        <v>251270.00372851655</v>
      </c>
      <c r="AA10" s="43">
        <f t="shared" ref="AA10:AA54" si="8">O10*$AI$15*($AG$41+$AG$40*(1-M10))*365</f>
        <v>17314.231670626003</v>
      </c>
      <c r="AB10" s="44">
        <f t="shared" ref="AB10:AB54" si="9">365*((P10*$AI$7*($AG$53*$AG$54+$AG$49*$AG$50+$AG$45*$AG$46))+(O10*1.6*$AI$15*($AG$53*$AG$55+$AG$49*$AG$51+$AG$45*$AG$47)))</f>
        <v>34503.815414954268</v>
      </c>
      <c r="AD10" s="42">
        <f t="shared" ref="AD10:AD46" si="10">SUM(X10:AB10)</f>
        <v>12238734.588772703</v>
      </c>
      <c r="AE10" s="115"/>
      <c r="AF10" s="145"/>
      <c r="AG10" s="18">
        <v>90408</v>
      </c>
      <c r="AH10" s="147"/>
      <c r="AI10" s="80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90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88">
        <f>'[3]E-Auto'!$D9*(1/100)</f>
        <v>3.1800000000000001E-3</v>
      </c>
      <c r="O11" s="33">
        <f t="shared" ref="O11:O54" si="12">B11</f>
        <v>12087.23564851654</v>
      </c>
      <c r="P11" s="37">
        <f t="shared" si="1"/>
        <v>1266.7917419090024</v>
      </c>
      <c r="Q11" s="90"/>
      <c r="R11" s="30">
        <f t="shared" si="2"/>
        <v>1</v>
      </c>
      <c r="S11" s="35">
        <f t="shared" si="3"/>
        <v>1</v>
      </c>
      <c r="T11" s="90"/>
      <c r="U11" s="41">
        <f t="shared" si="4"/>
        <v>8.600065881419186E-2</v>
      </c>
      <c r="V11" s="35">
        <f t="shared" si="5"/>
        <v>4.0000000231283526E-3</v>
      </c>
      <c r="W11" s="90"/>
      <c r="X11" s="77">
        <f t="shared" si="0"/>
        <v>3600</v>
      </c>
      <c r="Y11" s="43">
        <f t="shared" si="6"/>
        <v>11995792.747061023</v>
      </c>
      <c r="Z11" s="43">
        <f t="shared" si="7"/>
        <v>252611.64448523949</v>
      </c>
      <c r="AA11" s="43">
        <f t="shared" si="8"/>
        <v>17396.873832080575</v>
      </c>
      <c r="AB11" s="44">
        <f t="shared" si="9"/>
        <v>34687.404332380385</v>
      </c>
      <c r="AD11" s="42">
        <f t="shared" si="10"/>
        <v>12304088.669710724</v>
      </c>
      <c r="AE11" s="115"/>
      <c r="AF11" s="146"/>
      <c r="AG11" s="17"/>
      <c r="AH11" s="147"/>
      <c r="AI11" s="80" t="s">
        <v>60</v>
      </c>
      <c r="AJ11" s="81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90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88">
        <f>'[3]E-Auto'!$D10*(1/100)</f>
        <v>4.1700000000000001E-3</v>
      </c>
      <c r="O12" s="33">
        <f t="shared" si="12"/>
        <v>12151.471297033078</v>
      </c>
      <c r="P12" s="37">
        <f t="shared" si="1"/>
        <v>1273.3386297753007</v>
      </c>
      <c r="Q12" s="90"/>
      <c r="R12" s="30">
        <f t="shared" si="2"/>
        <v>1</v>
      </c>
      <c r="S12" s="35">
        <f t="shared" si="3"/>
        <v>1</v>
      </c>
      <c r="T12" s="90"/>
      <c r="U12" s="41">
        <f t="shared" si="4"/>
        <v>8.6000672930869618E-2</v>
      </c>
      <c r="V12" s="35">
        <f t="shared" si="5"/>
        <v>4.0000000236101885E-3</v>
      </c>
      <c r="W12" s="90"/>
      <c r="X12" s="77">
        <f t="shared" si="0"/>
        <v>3600</v>
      </c>
      <c r="Y12" s="43">
        <f t="shared" si="6"/>
        <v>12059539.081904672</v>
      </c>
      <c r="Z12" s="43">
        <f t="shared" si="7"/>
        <v>253953.29650977196</v>
      </c>
      <c r="AA12" s="43">
        <f t="shared" si="8"/>
        <v>17477.207711134364</v>
      </c>
      <c r="AB12" s="44">
        <f t="shared" si="9"/>
        <v>34871.003543866405</v>
      </c>
      <c r="AD12" s="42">
        <f t="shared" si="10"/>
        <v>12369440.589669446</v>
      </c>
      <c r="AE12" s="115"/>
      <c r="AF12" s="65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90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88">
        <f>'[3]E-Auto'!$D11*(1/100)</f>
        <v>6.2100000000000002E-3</v>
      </c>
      <c r="O13" s="33">
        <f t="shared" si="12"/>
        <v>12215.706945549618</v>
      </c>
      <c r="P13" s="37">
        <f t="shared" si="1"/>
        <v>1279.8879982237345</v>
      </c>
      <c r="Q13" s="90"/>
      <c r="R13" s="30">
        <f t="shared" si="2"/>
        <v>1</v>
      </c>
      <c r="S13" s="35">
        <f t="shared" si="3"/>
        <v>1</v>
      </c>
      <c r="T13" s="90"/>
      <c r="U13" s="41">
        <f t="shared" si="4"/>
        <v>8.6000687273204077E-2</v>
      </c>
      <c r="V13" s="35">
        <f t="shared" si="5"/>
        <v>4.0000000240997015E-3</v>
      </c>
      <c r="W13" s="90"/>
      <c r="X13" s="77">
        <f>($AG$7*$AG$8*S13*$AG$24+$AG$15*$AG$16*R13*$AG$24)</f>
        <v>3600</v>
      </c>
      <c r="Y13" s="43">
        <f t="shared" si="6"/>
        <v>12123285.540673537</v>
      </c>
      <c r="Z13" s="43">
        <f t="shared" si="7"/>
        <v>255294.95939925415</v>
      </c>
      <c r="AA13" s="43">
        <f t="shared" si="8"/>
        <v>17544.492054087576</v>
      </c>
      <c r="AB13" s="44">
        <f t="shared" si="9"/>
        <v>35054.612681367194</v>
      </c>
      <c r="AD13" s="42">
        <f t="shared" si="10"/>
        <v>12434779.604808247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90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88">
        <f>'[3]E-Auto'!$D12*(1/100)</f>
        <v>2.2138709677419356E-2</v>
      </c>
      <c r="O14" s="33">
        <f t="shared" si="12"/>
        <v>12279.942594066157</v>
      </c>
      <c r="P14" s="37">
        <f t="shared" si="1"/>
        <v>1286.4397596101812</v>
      </c>
      <c r="Q14" s="90"/>
      <c r="R14" s="30">
        <f t="shared" si="2"/>
        <v>1</v>
      </c>
      <c r="S14" s="35">
        <f t="shared" si="3"/>
        <v>1</v>
      </c>
      <c r="T14" s="90"/>
      <c r="U14" s="41">
        <f t="shared" si="4"/>
        <v>8.6000701843587254E-2</v>
      </c>
      <c r="V14" s="35">
        <f t="shared" si="5"/>
        <v>4.0000000245969704E-3</v>
      </c>
      <c r="W14" s="90"/>
      <c r="X14" s="77">
        <f>($AG$7*$AG$8*S14*$AG$24+$AG$15*$AG$16*R14*$AG$24)+AG26</f>
        <v>1163600</v>
      </c>
      <c r="Y14" s="43">
        <f t="shared" si="6"/>
        <v>12187032.121685024</v>
      </c>
      <c r="Z14" s="43">
        <f t="shared" si="7"/>
        <v>256636.63276980486</v>
      </c>
      <c r="AA14" s="43">
        <f t="shared" si="8"/>
        <v>17439.697729721949</v>
      </c>
      <c r="AB14" s="44">
        <f t="shared" si="9"/>
        <v>35238.231394176022</v>
      </c>
      <c r="AD14" s="42">
        <f t="shared" si="10"/>
        <v>13659946.683578726</v>
      </c>
      <c r="AE14" s="11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90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88">
        <f>'[3]E-Auto'!$D13*(1/100)</f>
        <v>3.8067419354838712E-2</v>
      </c>
      <c r="O15" s="33">
        <f t="shared" si="12"/>
        <v>12344.178242582695</v>
      </c>
      <c r="P15" s="37">
        <f t="shared" si="1"/>
        <v>1292.993830371322</v>
      </c>
      <c r="Q15" s="90"/>
      <c r="R15" s="30">
        <f t="shared" si="2"/>
        <v>1</v>
      </c>
      <c r="S15" s="35">
        <f t="shared" si="3"/>
        <v>1</v>
      </c>
      <c r="T15" s="90"/>
      <c r="U15" s="41">
        <f t="shared" si="4"/>
        <v>8.6000716644423839E-2</v>
      </c>
      <c r="V15" s="35">
        <f t="shared" si="5"/>
        <v>4.0000000251020741E-3</v>
      </c>
      <c r="W15" s="90"/>
      <c r="X15" s="77">
        <f>($AJ$11*$AG$8*S15*$AG$25+$AJ$9*$AG$8*$AG$24*S15+$AG$15*$AG$16*R15*$AG$24)</f>
        <v>7725</v>
      </c>
      <c r="Y15" s="43">
        <f t="shared" si="6"/>
        <v>12250778.823382799</v>
      </c>
      <c r="Z15" s="43">
        <f t="shared" si="7"/>
        <v>257978.31625541669</v>
      </c>
      <c r="AA15" s="43">
        <f t="shared" si="8"/>
        <v>17332.841880137257</v>
      </c>
      <c r="AB15" s="44">
        <f t="shared" si="9"/>
        <v>35421.85934791543</v>
      </c>
      <c r="AD15" s="42">
        <f t="shared" si="10"/>
        <v>12569236.840866268</v>
      </c>
      <c r="AE15" s="11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90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88">
        <f>'[3]E-Auto'!$D14*(1/100)</f>
        <v>5.3996129032258068E-2</v>
      </c>
      <c r="O16" s="33">
        <f t="shared" si="12"/>
        <v>12408.413891099233</v>
      </c>
      <c r="P16" s="37">
        <f t="shared" si="1"/>
        <v>1299.5501307898676</v>
      </c>
      <c r="Q16" s="90"/>
      <c r="R16" s="30">
        <f t="shared" si="2"/>
        <v>1</v>
      </c>
      <c r="S16" s="35">
        <f t="shared" si="3"/>
        <v>1</v>
      </c>
      <c r="T16" s="90"/>
      <c r="U16" s="41">
        <f t="shared" si="4"/>
        <v>8.600073167813109E-2</v>
      </c>
      <c r="V16" s="35">
        <f t="shared" si="5"/>
        <v>4.0000000256150943E-3</v>
      </c>
      <c r="W16" s="90"/>
      <c r="X16" s="86">
        <f t="shared" ref="X16:X54" si="13">($AJ$11*$AG$8*S16*$AG$25+$AJ$9*$AG$8*$AG$24*S16+$AG$15*$AG$16*R16*$AG$24)</f>
        <v>7725</v>
      </c>
      <c r="Y16" s="43">
        <f t="shared" si="6"/>
        <v>12314525.644330043</v>
      </c>
      <c r="Z16" s="43">
        <f t="shared" si="7"/>
        <v>259320.00950692795</v>
      </c>
      <c r="AA16" s="43">
        <f t="shared" si="8"/>
        <v>17223.924505333496</v>
      </c>
      <c r="AB16" s="44">
        <f t="shared" si="9"/>
        <v>35605.496223597802</v>
      </c>
      <c r="AD16" s="42">
        <f t="shared" si="10"/>
        <v>12634400.074565904</v>
      </c>
      <c r="AE16" s="115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90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88">
        <f>'[3]E-Auto'!$D15*(1/100)</f>
        <v>6.9924838709677431E-2</v>
      </c>
      <c r="O17" s="33">
        <f t="shared" si="12"/>
        <v>12472.649539615772</v>
      </c>
      <c r="P17" s="37">
        <f t="shared" si="1"/>
        <v>1306.1085847758056</v>
      </c>
      <c r="Q17" s="90"/>
      <c r="R17" s="30">
        <f t="shared" si="2"/>
        <v>1</v>
      </c>
      <c r="S17" s="35">
        <f t="shared" si="3"/>
        <v>1</v>
      </c>
      <c r="T17" s="90"/>
      <c r="U17" s="41">
        <f t="shared" si="4"/>
        <v>8.6000746947138898E-2</v>
      </c>
      <c r="V17" s="35">
        <f t="shared" si="5"/>
        <v>4.000000026136109E-3</v>
      </c>
      <c r="W17" s="90"/>
      <c r="X17" s="86">
        <f t="shared" si="13"/>
        <v>7725</v>
      </c>
      <c r="Y17" s="43">
        <f t="shared" si="6"/>
        <v>12378272.583203211</v>
      </c>
      <c r="Z17" s="43">
        <f t="shared" si="7"/>
        <v>260661.71219106438</v>
      </c>
      <c r="AA17" s="43">
        <f t="shared" si="8"/>
        <v>17112.945605310681</v>
      </c>
      <c r="AB17" s="44">
        <f t="shared" si="9"/>
        <v>35789.141716750019</v>
      </c>
      <c r="AD17" s="42">
        <f t="shared" si="10"/>
        <v>12699561.382716337</v>
      </c>
      <c r="AE17" s="115"/>
      <c r="AF17" s="144" t="s">
        <v>16</v>
      </c>
      <c r="AG17" s="17"/>
      <c r="AH17" s="147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90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88">
        <f>'[3]E-Auto'!$D16*(1/100)</f>
        <v>8.5853548387096787E-2</v>
      </c>
      <c r="O18" s="33">
        <f t="shared" si="12"/>
        <v>12536.885188132312</v>
      </c>
      <c r="P18" s="37">
        <f t="shared" si="1"/>
        <v>1312.6691196624124</v>
      </c>
      <c r="Q18" s="90"/>
      <c r="R18" s="30">
        <f t="shared" si="2"/>
        <v>1</v>
      </c>
      <c r="S18" s="35">
        <f t="shared" si="3"/>
        <v>1</v>
      </c>
      <c r="T18" s="90"/>
      <c r="U18" s="41">
        <f t="shared" si="4"/>
        <v>8.6000762453889754E-2</v>
      </c>
      <c r="V18" s="35">
        <f t="shared" si="5"/>
        <v>4.0000000266652014E-3</v>
      </c>
      <c r="W18" s="90"/>
      <c r="X18" s="86">
        <f t="shared" si="13"/>
        <v>7725</v>
      </c>
      <c r="Y18" s="43">
        <f t="shared" si="6"/>
        <v>12442019.638786245</v>
      </c>
      <c r="Z18" s="43">
        <f t="shared" si="7"/>
        <v>262003.42398954584</v>
      </c>
      <c r="AA18" s="43">
        <f t="shared" si="8"/>
        <v>16999.905180068796</v>
      </c>
      <c r="AB18" s="44">
        <f t="shared" si="9"/>
        <v>35972.795536597208</v>
      </c>
      <c r="AD18" s="42">
        <f t="shared" si="10"/>
        <v>12764720.763492456</v>
      </c>
      <c r="AE18" s="115"/>
      <c r="AF18" s="145"/>
      <c r="AG18" s="18">
        <v>60000</v>
      </c>
      <c r="AH18" s="147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90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88">
        <f>'[3]E-Auto'!$D17*(1/100)</f>
        <v>0.10178225806451614</v>
      </c>
      <c r="O19" s="33">
        <f t="shared" si="12"/>
        <v>12601.120836648852</v>
      </c>
      <c r="P19" s="37">
        <f t="shared" si="1"/>
        <v>1319.231666015877</v>
      </c>
      <c r="Q19" s="90"/>
      <c r="R19" s="30">
        <f t="shared" si="2"/>
        <v>1</v>
      </c>
      <c r="S19" s="35">
        <f t="shared" si="3"/>
        <v>1</v>
      </c>
      <c r="T19" s="90"/>
      <c r="U19" s="41">
        <f t="shared" si="4"/>
        <v>8.6000778200838748E-2</v>
      </c>
      <c r="V19" s="35">
        <f t="shared" si="5"/>
        <v>4.0000000272024539E-3</v>
      </c>
      <c r="W19" s="90"/>
      <c r="X19" s="86">
        <f t="shared" si="13"/>
        <v>7725</v>
      </c>
      <c r="Y19" s="43">
        <f t="shared" si="6"/>
        <v>12505766.809965093</v>
      </c>
      <c r="Z19" s="43">
        <f t="shared" si="7"/>
        <v>263345.14459825202</v>
      </c>
      <c r="AA19" s="43">
        <f t="shared" si="8"/>
        <v>16884.803229607845</v>
      </c>
      <c r="AB19" s="44">
        <f t="shared" si="9"/>
        <v>36156.457405300927</v>
      </c>
      <c r="AD19" s="42">
        <f t="shared" si="10"/>
        <v>12829878.215198252</v>
      </c>
      <c r="AE19" s="115"/>
      <c r="AF19" s="146"/>
      <c r="AG19" s="17"/>
      <c r="AH19" s="147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90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88">
        <f>'[3]E-Auto'!$D18*(1/100)</f>
        <v>0.1177109677419355</v>
      </c>
      <c r="O20" s="33">
        <f t="shared" si="12"/>
        <v>12665.356485165392</v>
      </c>
      <c r="P20" s="37">
        <f t="shared" si="1"/>
        <v>1325.7961574574899</v>
      </c>
      <c r="Q20" s="90"/>
      <c r="R20" s="30">
        <f t="shared" si="2"/>
        <v>1</v>
      </c>
      <c r="S20" s="35">
        <f t="shared" si="3"/>
        <v>1</v>
      </c>
      <c r="T20" s="90"/>
      <c r="U20" s="41">
        <f t="shared" si="4"/>
        <v>8.6000794190453617E-2</v>
      </c>
      <c r="V20" s="35">
        <f t="shared" si="5"/>
        <v>4.0000000277479455E-3</v>
      </c>
      <c r="W20" s="90"/>
      <c r="X20" s="86">
        <f t="shared" si="13"/>
        <v>7725</v>
      </c>
      <c r="Y20" s="43">
        <f t="shared" si="6"/>
        <v>12569514.09572269</v>
      </c>
      <c r="Z20" s="43">
        <f t="shared" si="7"/>
        <v>264686.87372644444</v>
      </c>
      <c r="AA20" s="43">
        <f t="shared" si="8"/>
        <v>16767.639753927837</v>
      </c>
      <c r="AB20" s="44">
        <f t="shared" si="9"/>
        <v>36340.127057247708</v>
      </c>
      <c r="AD20" s="42">
        <f t="shared" si="10"/>
        <v>12895033.73626031</v>
      </c>
      <c r="AE20" s="11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90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88">
        <f>'[3]E-Auto'!$D19*(1/100)</f>
        <v>0.13363967741935487</v>
      </c>
      <c r="O21" s="33">
        <f t="shared" si="12"/>
        <v>12729.59213368193</v>
      </c>
      <c r="P21" s="37">
        <f t="shared" si="1"/>
        <v>1332.36253049744</v>
      </c>
      <c r="Q21" s="90"/>
      <c r="R21" s="30">
        <f t="shared" si="2"/>
        <v>1</v>
      </c>
      <c r="S21" s="35">
        <f t="shared" si="3"/>
        <v>1</v>
      </c>
      <c r="T21" s="90"/>
      <c r="U21" s="41">
        <f t="shared" si="4"/>
        <v>8.600081042521468E-2</v>
      </c>
      <c r="V21" s="35">
        <f t="shared" si="5"/>
        <v>4.0000000283017603E-3</v>
      </c>
      <c r="W21" s="90"/>
      <c r="X21" s="86">
        <f t="shared" si="13"/>
        <v>7725</v>
      </c>
      <c r="Y21" s="43">
        <f t="shared" si="6"/>
        <v>12633261.495134192</v>
      </c>
      <c r="Z21" s="43">
        <f t="shared" si="7"/>
        <v>266028.61109603744</v>
      </c>
      <c r="AA21" s="43">
        <f t="shared" si="8"/>
        <v>16648.414753028756</v>
      </c>
      <c r="AB21" s="44">
        <f t="shared" si="9"/>
        <v>36523.804238383949</v>
      </c>
      <c r="AD21" s="42">
        <f t="shared" si="10"/>
        <v>12960187.325221643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90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88">
        <f>'[3]E-Auto'!$D20*(1/100)</f>
        <v>0.14956838709677422</v>
      </c>
      <c r="O22" s="33">
        <f t="shared" si="12"/>
        <v>12793.827782198468</v>
      </c>
      <c r="P22" s="37">
        <f t="shared" si="1"/>
        <v>1338.9307243793455</v>
      </c>
      <c r="Q22" s="90"/>
      <c r="R22" s="30">
        <f t="shared" si="2"/>
        <v>1</v>
      </c>
      <c r="S22" s="35">
        <f t="shared" si="3"/>
        <v>1</v>
      </c>
      <c r="T22" s="90"/>
      <c r="U22" s="41">
        <f t="shared" si="4"/>
        <v>8.6000826907614888E-2</v>
      </c>
      <c r="V22" s="35">
        <f t="shared" si="5"/>
        <v>4.0000000288639816E-3</v>
      </c>
      <c r="W22" s="90"/>
      <c r="X22" s="86">
        <f t="shared" si="13"/>
        <v>7725</v>
      </c>
      <c r="Y22" s="43">
        <f t="shared" si="6"/>
        <v>12697009.007362561</v>
      </c>
      <c r="Z22" s="43">
        <f t="shared" si="7"/>
        <v>267370.35644091823</v>
      </c>
      <c r="AA22" s="43">
        <f t="shared" si="8"/>
        <v>16527.128226910612</v>
      </c>
      <c r="AB22" s="44">
        <f t="shared" si="9"/>
        <v>36707.488705593845</v>
      </c>
      <c r="AD22" s="42">
        <f t="shared" si="10"/>
        <v>13025338.980735984</v>
      </c>
      <c r="AE22" s="115"/>
      <c r="AF22" s="56" t="s">
        <v>25</v>
      </c>
      <c r="AG22" s="47"/>
      <c r="AH22" s="47"/>
      <c r="AI22" s="82" t="s">
        <v>61</v>
      </c>
      <c r="AJ22" s="83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90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88">
        <f>'[3]E-Auto'!$D21*(1/100)</f>
        <v>0.16549709677419358</v>
      </c>
      <c r="O23" s="33">
        <f t="shared" si="12"/>
        <v>12858.063430715009</v>
      </c>
      <c r="P23" s="37">
        <f t="shared" si="1"/>
        <v>1345.5006809347165</v>
      </c>
      <c r="Q23" s="90"/>
      <c r="R23" s="30">
        <f t="shared" si="2"/>
        <v>1</v>
      </c>
      <c r="S23" s="35">
        <f t="shared" si="3"/>
        <v>1</v>
      </c>
      <c r="T23" s="90"/>
      <c r="U23" s="41">
        <f t="shared" si="4"/>
        <v>8.600084364015978E-2</v>
      </c>
      <c r="V23" s="35">
        <f t="shared" si="5"/>
        <v>4.0000000294346917E-3</v>
      </c>
      <c r="W23" s="90"/>
      <c r="X23" s="86">
        <f t="shared" si="13"/>
        <v>7725</v>
      </c>
      <c r="Y23" s="43">
        <f t="shared" si="6"/>
        <v>12760756.631654441</v>
      </c>
      <c r="Z23" s="43">
        <f t="shared" si="7"/>
        <v>268712.10950630886</v>
      </c>
      <c r="AA23" s="43">
        <f t="shared" si="8"/>
        <v>16403.780175573407</v>
      </c>
      <c r="AB23" s="44">
        <f t="shared" si="9"/>
        <v>36891.180226117009</v>
      </c>
      <c r="AD23" s="42">
        <f t="shared" si="10"/>
        <v>13090488.701562442</v>
      </c>
      <c r="AE23" s="115"/>
      <c r="AF23" s="57" t="s">
        <v>34</v>
      </c>
      <c r="AG23" s="27"/>
      <c r="AH23" s="27"/>
      <c r="AI23" s="80" t="s">
        <v>62</v>
      </c>
      <c r="AJ23" s="84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90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88">
        <f>'[3]E-Auto'!$D22*(1/100)</f>
        <v>0.18142580645161294</v>
      </c>
      <c r="O24" s="33">
        <f t="shared" si="12"/>
        <v>12922.299079231549</v>
      </c>
      <c r="P24" s="37">
        <f t="shared" si="1"/>
        <v>1352.0723444466191</v>
      </c>
      <c r="Q24" s="90"/>
      <c r="R24" s="30">
        <f t="shared" si="2"/>
        <v>1</v>
      </c>
      <c r="S24" s="35">
        <f t="shared" si="3"/>
        <v>1</v>
      </c>
      <c r="T24" s="90"/>
      <c r="U24" s="41">
        <f t="shared" si="4"/>
        <v>8.600086062536752E-2</v>
      </c>
      <c r="V24" s="35">
        <f t="shared" si="5"/>
        <v>4.0000000300139758E-3</v>
      </c>
      <c r="W24" s="90"/>
      <c r="X24" s="86">
        <f t="shared" si="13"/>
        <v>7725</v>
      </c>
      <c r="Y24" s="43">
        <f t="shared" si="6"/>
        <v>12824504.367336255</v>
      </c>
      <c r="Z24" s="43">
        <f t="shared" si="7"/>
        <v>270053.8700481691</v>
      </c>
      <c r="AA24" s="43">
        <f t="shared" si="8"/>
        <v>16278.370599017137</v>
      </c>
      <c r="AB24" s="44">
        <f t="shared" si="9"/>
        <v>37074.878577002884</v>
      </c>
      <c r="AD24" s="42">
        <f t="shared" si="10"/>
        <v>13155636.486560443</v>
      </c>
      <c r="AE24" s="115"/>
      <c r="AF24" s="49" t="s">
        <v>35</v>
      </c>
      <c r="AG24" s="28">
        <v>5</v>
      </c>
      <c r="AH24" s="27" t="s">
        <v>28</v>
      </c>
      <c r="AI24" s="80" t="s">
        <v>65</v>
      </c>
      <c r="AJ24" s="84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90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88">
        <f>'[3]E-Auto'!$D23*(1/100)</f>
        <v>0.19735451612903226</v>
      </c>
      <c r="O25" s="33">
        <f t="shared" si="12"/>
        <v>12986.534727748087</v>
      </c>
      <c r="P25" s="37">
        <f t="shared" si="1"/>
        <v>1358.6456615218688</v>
      </c>
      <c r="Q25" s="90"/>
      <c r="R25" s="30">
        <f t="shared" si="2"/>
        <v>1</v>
      </c>
      <c r="S25" s="35">
        <f t="shared" si="3"/>
        <v>1</v>
      </c>
      <c r="T25" s="90"/>
      <c r="U25" s="41">
        <f t="shared" si="4"/>
        <v>8.6000877865768904E-2</v>
      </c>
      <c r="V25" s="35">
        <f t="shared" si="5"/>
        <v>4.0000000306019169E-3</v>
      </c>
      <c r="W25" s="90"/>
      <c r="X25" s="86">
        <f t="shared" si="13"/>
        <v>7725</v>
      </c>
      <c r="Y25" s="43">
        <f t="shared" si="6"/>
        <v>12888252.213810593</v>
      </c>
      <c r="Z25" s="43">
        <f t="shared" si="7"/>
        <v>271395.63783263671</v>
      </c>
      <c r="AA25" s="43">
        <f t="shared" si="8"/>
        <v>16150.899497241797</v>
      </c>
      <c r="AB25" s="44">
        <f t="shared" si="9"/>
        <v>37258.583544599402</v>
      </c>
      <c r="AD25" s="42">
        <f t="shared" si="10"/>
        <v>13220782.33468507</v>
      </c>
      <c r="AE25" s="115"/>
      <c r="AF25" s="49" t="s">
        <v>36</v>
      </c>
      <c r="AG25" s="28">
        <v>30</v>
      </c>
      <c r="AH25" s="27" t="s">
        <v>28</v>
      </c>
      <c r="AI25" s="80" t="s">
        <v>67</v>
      </c>
      <c r="AJ25" s="84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90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88">
        <f>'[3]E-Auto'!$D24*(1/100)</f>
        <v>0.21328322580645162</v>
      </c>
      <c r="O26" s="33">
        <f t="shared" si="12"/>
        <v>13050.770376264627</v>
      </c>
      <c r="P26" s="37">
        <f t="shared" si="1"/>
        <v>1365.2205809711379</v>
      </c>
      <c r="Q26" s="90"/>
      <c r="R26" s="30">
        <f t="shared" si="2"/>
        <v>1</v>
      </c>
      <c r="S26" s="35">
        <f t="shared" si="3"/>
        <v>1</v>
      </c>
      <c r="T26" s="90"/>
      <c r="U26" s="41">
        <f t="shared" si="4"/>
        <v>8.6000895363907287E-2</v>
      </c>
      <c r="V26" s="35">
        <f t="shared" si="5"/>
        <v>4.0000000311986002E-3</v>
      </c>
      <c r="W26" s="90"/>
      <c r="X26" s="86">
        <f t="shared" si="13"/>
        <v>7725</v>
      </c>
      <c r="Y26" s="43">
        <f t="shared" si="6"/>
        <v>12952000.170552811</v>
      </c>
      <c r="Z26" s="43">
        <f t="shared" si="7"/>
        <v>272737.41263550252</v>
      </c>
      <c r="AA26" s="43">
        <f t="shared" si="8"/>
        <v>16021.366870247393</v>
      </c>
      <c r="AB26" s="44">
        <f t="shared" si="9"/>
        <v>37442.294924073169</v>
      </c>
      <c r="AD26" s="42">
        <f t="shared" si="10"/>
        <v>13285926.244982634</v>
      </c>
      <c r="AE26" s="115"/>
      <c r="AF26" s="58" t="s">
        <v>27</v>
      </c>
      <c r="AG26" s="59">
        <f>(3750*AJ11*AG8)+(850*AJ9)+(4*130000)</f>
        <v>1160000</v>
      </c>
      <c r="AH26" s="40" t="s">
        <v>21</v>
      </c>
      <c r="AI26" s="85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90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88">
        <f>'[3]E-Auto'!$D25*(1/100)</f>
        <v>0.22921193548387095</v>
      </c>
      <c r="O27" s="33">
        <f t="shared" si="12"/>
        <v>13115.006024781167</v>
      </c>
      <c r="P27" s="37">
        <f t="shared" si="1"/>
        <v>1371.7970536964062</v>
      </c>
      <c r="Q27" s="90"/>
      <c r="R27" s="30">
        <f t="shared" si="2"/>
        <v>1</v>
      </c>
      <c r="S27" s="35">
        <f t="shared" si="3"/>
        <v>1</v>
      </c>
      <c r="T27" s="90"/>
      <c r="U27" s="41">
        <f t="shared" si="4"/>
        <v>8.6000913122338693E-2</v>
      </c>
      <c r="V27" s="35">
        <f t="shared" si="5"/>
        <v>4.0000000318041115E-3</v>
      </c>
      <c r="W27" s="90"/>
      <c r="X27" s="86">
        <f t="shared" si="13"/>
        <v>7725</v>
      </c>
      <c r="Y27" s="43">
        <f t="shared" si="6"/>
        <v>13015748.237107828</v>
      </c>
      <c r="Z27" s="43">
        <f t="shared" si="7"/>
        <v>274079.19424171728</v>
      </c>
      <c r="AA27" s="43">
        <f t="shared" si="8"/>
        <v>15889.772718033932</v>
      </c>
      <c r="AB27" s="44">
        <f t="shared" si="9"/>
        <v>37626.012518959171</v>
      </c>
      <c r="AD27" s="42">
        <f t="shared" si="10"/>
        <v>13351068.21658654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90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88">
        <f>'[3]E-Auto'!$D26*(1/100)</f>
        <v>0.2451406451612903</v>
      </c>
      <c r="O28" s="33">
        <f t="shared" si="12"/>
        <v>13179.241673297707</v>
      </c>
      <c r="P28" s="37">
        <f t="shared" si="1"/>
        <v>1378.375032585245</v>
      </c>
      <c r="Q28" s="90"/>
      <c r="R28" s="30">
        <f t="shared" si="2"/>
        <v>1</v>
      </c>
      <c r="S28" s="35">
        <f t="shared" si="3"/>
        <v>1</v>
      </c>
      <c r="T28" s="90"/>
      <c r="U28" s="41">
        <f t="shared" si="4"/>
        <v>8.600093114363172E-2</v>
      </c>
      <c r="V28" s="35">
        <f t="shared" si="5"/>
        <v>4.0000000324185358E-3</v>
      </c>
      <c r="W28" s="90"/>
      <c r="X28" s="86">
        <f t="shared" si="13"/>
        <v>7725</v>
      </c>
      <c r="Y28" s="43">
        <f t="shared" si="6"/>
        <v>13079496.413087156</v>
      </c>
      <c r="Z28" s="43">
        <f t="shared" si="7"/>
        <v>275420.98244492849</v>
      </c>
      <c r="AA28" s="43">
        <f t="shared" si="8"/>
        <v>15756.117040601401</v>
      </c>
      <c r="AB28" s="44">
        <f t="shared" si="9"/>
        <v>37809.736140737652</v>
      </c>
      <c r="AD28" s="42">
        <f t="shared" si="10"/>
        <v>13416208.248713423</v>
      </c>
      <c r="AE28" s="11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90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88">
        <f>'[3]E-Auto'!$D27*(1/100)</f>
        <v>0.26106935483870963</v>
      </c>
      <c r="O29" s="33">
        <f t="shared" si="12"/>
        <v>13243.477321814247</v>
      </c>
      <c r="P29" s="37">
        <f t="shared" si="1"/>
        <v>1384.9544724114442</v>
      </c>
      <c r="Q29" s="90"/>
      <c r="R29" s="30">
        <f t="shared" si="2"/>
        <v>1</v>
      </c>
      <c r="S29" s="35">
        <f t="shared" si="3"/>
        <v>1</v>
      </c>
      <c r="T29" s="90"/>
      <c r="U29" s="41">
        <f t="shared" si="4"/>
        <v>8.6000949430367596E-2</v>
      </c>
      <c r="V29" s="35">
        <f t="shared" si="5"/>
        <v>4.0000000330419599E-3</v>
      </c>
      <c r="W29" s="90"/>
      <c r="X29" s="86">
        <f t="shared" si="13"/>
        <v>7725</v>
      </c>
      <c r="Y29" s="43">
        <f t="shared" si="6"/>
        <v>13143244.698166059</v>
      </c>
      <c r="Z29" s="43">
        <f t="shared" si="7"/>
        <v>276762.77704704535</v>
      </c>
      <c r="AA29" s="43">
        <f t="shared" si="8"/>
        <v>15620.399837949808</v>
      </c>
      <c r="AB29" s="44">
        <f t="shared" si="9"/>
        <v>37993.465608436578</v>
      </c>
      <c r="AD29" s="42">
        <f t="shared" si="10"/>
        <v>13481346.340659492</v>
      </c>
      <c r="AE29" s="11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90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88">
        <f>'[3]E-Auto'!$D28*(1/100)</f>
        <v>0.27699806451612896</v>
      </c>
      <c r="O30" s="33">
        <f t="shared" si="12"/>
        <v>13307.712970330787</v>
      </c>
      <c r="P30" s="37">
        <f t="shared" si="1"/>
        <v>1391.5353297415527</v>
      </c>
      <c r="Q30" s="90"/>
      <c r="R30" s="30">
        <f t="shared" si="2"/>
        <v>1</v>
      </c>
      <c r="S30" s="35">
        <f t="shared" si="3"/>
        <v>1</v>
      </c>
      <c r="T30" s="90"/>
      <c r="U30" s="41">
        <f t="shared" si="4"/>
        <v>8.6000967985140148E-2</v>
      </c>
      <c r="V30" s="35">
        <f t="shared" si="5"/>
        <v>4.0000000336744687E-3</v>
      </c>
      <c r="W30" s="90"/>
      <c r="X30" s="86">
        <f t="shared" si="13"/>
        <v>7725</v>
      </c>
      <c r="Y30" s="43">
        <f t="shared" si="6"/>
        <v>13206993.09208093</v>
      </c>
      <c r="Z30" s="43">
        <f t="shared" si="7"/>
        <v>278104.57785782928</v>
      </c>
      <c r="AA30" s="43">
        <f t="shared" si="8"/>
        <v>15482.621110079152</v>
      </c>
      <c r="AB30" s="44">
        <f t="shared" si="9"/>
        <v>38177.200748257601</v>
      </c>
      <c r="AD30" s="42">
        <f t="shared" si="10"/>
        <v>13546482.491797097</v>
      </c>
      <c r="AE30" s="11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90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88">
        <f>'[3]E-Auto'!$D29*(1/100)</f>
        <v>0.29292677419354834</v>
      </c>
      <c r="O31" s="33">
        <f t="shared" si="12"/>
        <v>13371.948618847327</v>
      </c>
      <c r="P31" s="37">
        <f t="shared" si="1"/>
        <v>1398.1175628469175</v>
      </c>
      <c r="Q31" s="90"/>
      <c r="R31" s="30">
        <f t="shared" si="2"/>
        <v>1</v>
      </c>
      <c r="S31" s="35">
        <f t="shared" si="3"/>
        <v>1</v>
      </c>
      <c r="T31" s="90"/>
      <c r="U31" s="41">
        <f t="shared" si="4"/>
        <v>8.6000986810555832E-2</v>
      </c>
      <c r="V31" s="35">
        <f t="shared" si="5"/>
        <v>4.0000000343161507E-3</v>
      </c>
      <c r="W31" s="90"/>
      <c r="X31" s="86">
        <f t="shared" si="13"/>
        <v>7725</v>
      </c>
      <c r="Y31" s="43">
        <f t="shared" si="6"/>
        <v>13270741.594626805</v>
      </c>
      <c r="Z31" s="43">
        <f t="shared" si="7"/>
        <v>279446.38469450886</v>
      </c>
      <c r="AA31" s="43">
        <f t="shared" si="8"/>
        <v>15342.780856989424</v>
      </c>
      <c r="AB31" s="44">
        <f t="shared" si="9"/>
        <v>38360.9413932241</v>
      </c>
      <c r="AD31" s="42">
        <f t="shared" si="10"/>
        <v>13611616.701571528</v>
      </c>
      <c r="AE31" s="11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90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88">
        <f>'[3]E-Auto'!$D30*(1/100)</f>
        <v>0.30885548387096767</v>
      </c>
      <c r="O32" s="33">
        <f t="shared" si="12"/>
        <v>13436.184267363868</v>
      </c>
      <c r="P32" s="37">
        <f t="shared" si="1"/>
        <v>1404.7011316208545</v>
      </c>
      <c r="Q32" s="90"/>
      <c r="R32" s="30">
        <f t="shared" si="2"/>
        <v>1</v>
      </c>
      <c r="S32" s="35">
        <f t="shared" si="3"/>
        <v>1</v>
      </c>
      <c r="T32" s="90"/>
      <c r="U32" s="41">
        <f t="shared" si="4"/>
        <v>8.600100590923368E-2</v>
      </c>
      <c r="V32" s="35">
        <f t="shared" si="5"/>
        <v>4.0000000349670935E-3</v>
      </c>
      <c r="W32" s="90"/>
      <c r="X32" s="86">
        <f t="shared" si="13"/>
        <v>7725</v>
      </c>
      <c r="Y32" s="43">
        <f t="shared" si="6"/>
        <v>13334490.205655016</v>
      </c>
      <c r="Z32" s="43">
        <f t="shared" si="7"/>
        <v>280788.1973814168</v>
      </c>
      <c r="AA32" s="43">
        <f t="shared" si="8"/>
        <v>15200.87907868064</v>
      </c>
      <c r="AB32" s="44">
        <f t="shared" si="9"/>
        <v>38544.687382849741</v>
      </c>
      <c r="AD32" s="42">
        <f t="shared" si="10"/>
        <v>13676748.969497962</v>
      </c>
      <c r="AE32" s="11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90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88">
        <f>'[3]E-Auto'!$D31*(1/100)</f>
        <v>0.324784193548387</v>
      </c>
      <c r="O33" s="33">
        <f t="shared" si="12"/>
        <v>13500.419915880406</v>
      </c>
      <c r="P33" s="37">
        <f t="shared" si="1"/>
        <v>1411.2859975006002</v>
      </c>
      <c r="Q33" s="90"/>
      <c r="R33" s="30">
        <f t="shared" si="2"/>
        <v>1</v>
      </c>
      <c r="S33" s="35">
        <f t="shared" si="3"/>
        <v>1</v>
      </c>
      <c r="T33" s="90"/>
      <c r="U33" s="41">
        <f t="shared" si="4"/>
        <v>8.6001025283805391E-2</v>
      </c>
      <c r="V33" s="35">
        <f t="shared" si="5"/>
        <v>4.0000000356273839E-3</v>
      </c>
      <c r="W33" s="90"/>
      <c r="X33" s="86">
        <f t="shared" si="13"/>
        <v>7725</v>
      </c>
      <c r="Y33" s="43">
        <f t="shared" si="6"/>
        <v>13398238.925071023</v>
      </c>
      <c r="Z33" s="43">
        <f t="shared" si="7"/>
        <v>282130.0157496481</v>
      </c>
      <c r="AA33" s="43">
        <f t="shared" si="8"/>
        <v>15056.915775152784</v>
      </c>
      <c r="AB33" s="44">
        <f t="shared" si="9"/>
        <v>38728.438562826144</v>
      </c>
      <c r="AD33" s="42">
        <f t="shared" si="10"/>
        <v>13741879.295158649</v>
      </c>
      <c r="AE33" s="115"/>
      <c r="AF33" s="87" t="s">
        <v>24</v>
      </c>
      <c r="AG33" s="40"/>
      <c r="AH33" s="59">
        <f>5/60</f>
        <v>8.3333333333333329E-2</v>
      </c>
      <c r="AI33" s="55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90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88">
        <f>'[3]E-Auto'!$D32*(1/100)</f>
        <v>0.34071290322580638</v>
      </c>
      <c r="O34" s="33">
        <f t="shared" si="12"/>
        <v>13564.655564396946</v>
      </c>
      <c r="P34" s="37">
        <f t="shared" si="1"/>
        <v>1417.872123393727</v>
      </c>
      <c r="Q34" s="90"/>
      <c r="R34" s="30">
        <f t="shared" si="2"/>
        <v>1</v>
      </c>
      <c r="S34" s="35">
        <f t="shared" si="3"/>
        <v>1</v>
      </c>
      <c r="T34" s="90"/>
      <c r="U34" s="41">
        <f t="shared" si="4"/>
        <v>8.6001044936915239E-2</v>
      </c>
      <c r="V34" s="35">
        <f t="shared" si="5"/>
        <v>4.0000000362971112E-3</v>
      </c>
      <c r="W34" s="90"/>
      <c r="X34" s="86">
        <f t="shared" si="13"/>
        <v>7725</v>
      </c>
      <c r="Y34" s="43">
        <f t="shared" si="6"/>
        <v>13461987.752832307</v>
      </c>
      <c r="Z34" s="43">
        <f t="shared" si="7"/>
        <v>283471.83963673812</v>
      </c>
      <c r="AA34" s="43">
        <f t="shared" si="8"/>
        <v>14910.890946405865</v>
      </c>
      <c r="AB34" s="44">
        <f t="shared" si="9"/>
        <v>38912.194784728497</v>
      </c>
      <c r="AD34" s="42">
        <f t="shared" si="10"/>
        <v>13807007.678200178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90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88">
        <f>'[3]E-Auto'!$D33*(1/100)</f>
        <v>0.35664161290322577</v>
      </c>
      <c r="O35" s="33">
        <f t="shared" si="12"/>
        <v>13628.891212913486</v>
      </c>
      <c r="P35" s="37">
        <f t="shared" si="1"/>
        <v>1424.4594736087292</v>
      </c>
      <c r="Q35" s="90"/>
      <c r="R35" s="30">
        <f t="shared" si="2"/>
        <v>1</v>
      </c>
      <c r="S35" s="35">
        <f t="shared" si="3"/>
        <v>1</v>
      </c>
      <c r="T35" s="90"/>
      <c r="U35" s="41">
        <f t="shared" si="4"/>
        <v>8.6001064871220098E-2</v>
      </c>
      <c r="V35" s="35">
        <f t="shared" si="5"/>
        <v>4.000000036976363E-3</v>
      </c>
      <c r="W35" s="90"/>
      <c r="X35" s="86">
        <f t="shared" si="13"/>
        <v>7725</v>
      </c>
      <c r="Y35" s="43">
        <f t="shared" si="6"/>
        <v>13525736.68894643</v>
      </c>
      <c r="Z35" s="43">
        <f t="shared" si="7"/>
        <v>284813.66888635792</v>
      </c>
      <c r="AA35" s="43">
        <f t="shared" si="8"/>
        <v>14762.804592439885</v>
      </c>
      <c r="AB35" s="44">
        <f t="shared" si="9"/>
        <v>39095.955905737741</v>
      </c>
      <c r="AD35" s="42">
        <f t="shared" si="10"/>
        <v>13872134.118330965</v>
      </c>
      <c r="AE35" s="115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90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88">
        <f>'[3]E-Auto'!$D34*(1/100)</f>
        <v>0.37257032258064515</v>
      </c>
      <c r="O36" s="33">
        <f t="shared" si="12"/>
        <v>13693.126861430024</v>
      </c>
      <c r="P36" s="37">
        <f t="shared" si="1"/>
        <v>1431.0480137895017</v>
      </c>
      <c r="Q36" s="90"/>
      <c r="R36" s="30">
        <f t="shared" si="2"/>
        <v>1</v>
      </c>
      <c r="S36" s="35">
        <f t="shared" si="3"/>
        <v>1</v>
      </c>
      <c r="T36" s="90"/>
      <c r="U36" s="41">
        <f t="shared" si="4"/>
        <v>8.6001085089389473E-2</v>
      </c>
      <c r="V36" s="35">
        <f t="shared" si="5"/>
        <v>4.0000000376652304E-3</v>
      </c>
      <c r="W36" s="90"/>
      <c r="X36" s="86">
        <f t="shared" si="13"/>
        <v>7725</v>
      </c>
      <c r="Y36" s="43">
        <f t="shared" si="6"/>
        <v>13589485.733469218</v>
      </c>
      <c r="Z36" s="43">
        <f t="shared" si="7"/>
        <v>286155.50334802771</v>
      </c>
      <c r="AA36" s="43">
        <f t="shared" si="8"/>
        <v>14612.656713254837</v>
      </c>
      <c r="AB36" s="44">
        <f t="shared" si="9"/>
        <v>39279.721788378389</v>
      </c>
      <c r="AD36" s="42">
        <f t="shared" si="10"/>
        <v>13937258.615318879</v>
      </c>
      <c r="AE36" s="11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90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88">
        <f>'[3]E-Auto'!$D35*(1/100)</f>
        <v>0.38849903225806454</v>
      </c>
      <c r="O37" s="33">
        <f t="shared" si="12"/>
        <v>13757.362509946563</v>
      </c>
      <c r="P37" s="37">
        <f t="shared" si="1"/>
        <v>1437.6377108534659</v>
      </c>
      <c r="Q37" s="90"/>
      <c r="R37" s="30">
        <f t="shared" si="2"/>
        <v>1</v>
      </c>
      <c r="S37" s="35">
        <f t="shared" si="3"/>
        <v>1</v>
      </c>
      <c r="T37" s="90"/>
      <c r="U37" s="41">
        <f t="shared" si="4"/>
        <v>8.6001105594105495E-2</v>
      </c>
      <c r="V37" s="35">
        <f t="shared" si="5"/>
        <v>4.0000000383638009E-3</v>
      </c>
      <c r="W37" s="90"/>
      <c r="X37" s="86">
        <f t="shared" si="13"/>
        <v>7725</v>
      </c>
      <c r="Y37" s="43">
        <f t="shared" si="6"/>
        <v>13653234.886503015</v>
      </c>
      <c r="Z37" s="43">
        <f t="shared" si="7"/>
        <v>287497.34287684591</v>
      </c>
      <c r="AA37" s="43">
        <f t="shared" si="8"/>
        <v>14460.447308850724</v>
      </c>
      <c r="AB37" s="44">
        <f t="shared" si="9"/>
        <v>39463.492300270969</v>
      </c>
      <c r="AD37" s="42">
        <f t="shared" si="10"/>
        <v>14002381.168988982</v>
      </c>
      <c r="AE37" s="11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90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88">
        <f>'[3]E-Auto'!$D36*(1/100)</f>
        <v>0.40442774193548386</v>
      </c>
      <c r="O38" s="33">
        <f t="shared" si="12"/>
        <v>13821.598158463101</v>
      </c>
      <c r="P38" s="37">
        <f t="shared" si="1"/>
        <v>1444.2285329331003</v>
      </c>
      <c r="Q38" s="90"/>
      <c r="R38" s="30">
        <f t="shared" si="2"/>
        <v>1</v>
      </c>
      <c r="S38" s="35">
        <f t="shared" si="3"/>
        <v>1</v>
      </c>
      <c r="T38" s="90"/>
      <c r="U38" s="41">
        <f t="shared" si="4"/>
        <v>8.6001126388062885E-2</v>
      </c>
      <c r="V38" s="35">
        <f t="shared" si="5"/>
        <v>4.0000000390721657E-3</v>
      </c>
      <c r="W38" s="90"/>
      <c r="X38" s="86">
        <f t="shared" si="13"/>
        <v>7725</v>
      </c>
      <c r="Y38" s="43">
        <f t="shared" si="6"/>
        <v>13716984.148195036</v>
      </c>
      <c r="Z38" s="43">
        <f t="shared" si="7"/>
        <v>288839.18733323272</v>
      </c>
      <c r="AA38" s="43">
        <f t="shared" si="8"/>
        <v>14306.176379227545</v>
      </c>
      <c r="AB38" s="44">
        <f t="shared" si="9"/>
        <v>39647.267313898046</v>
      </c>
      <c r="AD38" s="42">
        <f t="shared" si="10"/>
        <v>14067501.779221395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90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88">
        <f>'[3]E-Auto'!$D37*(1/100)</f>
        <v>0.42035645161290325</v>
      </c>
      <c r="O39" s="33">
        <f t="shared" si="12"/>
        <v>13885.833806979641</v>
      </c>
      <c r="P39" s="37">
        <f t="shared" si="1"/>
        <v>1450.8204493206649</v>
      </c>
      <c r="Q39" s="90"/>
      <c r="R39" s="30">
        <f t="shared" si="2"/>
        <v>1</v>
      </c>
      <c r="S39" s="35">
        <f t="shared" si="3"/>
        <v>1</v>
      </c>
      <c r="T39" s="90"/>
      <c r="U39" s="41">
        <f t="shared" si="4"/>
        <v>8.6001147473968975E-2</v>
      </c>
      <c r="V39" s="35">
        <f t="shared" si="5"/>
        <v>4.0000000397904158E-3</v>
      </c>
      <c r="W39" s="90"/>
      <c r="X39" s="86">
        <f t="shared" si="13"/>
        <v>7725</v>
      </c>
      <c r="Y39" s="43">
        <f t="shared" si="6"/>
        <v>13780733.518735839</v>
      </c>
      <c r="Z39" s="43">
        <f t="shared" si="7"/>
        <v>290181.03658268839</v>
      </c>
      <c r="AA39" s="43">
        <f t="shared" si="8"/>
        <v>14149.843924385306</v>
      </c>
      <c r="AB39" s="44">
        <f t="shared" si="9"/>
        <v>39831.046706383022</v>
      </c>
      <c r="AD39" s="42">
        <f t="shared" si="10"/>
        <v>14132620.445949294</v>
      </c>
      <c r="AE39" s="11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90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88">
        <f>'[3]E-Auto'!$D38*(1/100)</f>
        <v>0.43628516129032263</v>
      </c>
      <c r="O40" s="33">
        <f t="shared" si="12"/>
        <v>13950.069455496181</v>
      </c>
      <c r="P40" s="37">
        <f t="shared" si="1"/>
        <v>1457.4134304159165</v>
      </c>
      <c r="Q40" s="90"/>
      <c r="R40" s="30">
        <f t="shared" si="2"/>
        <v>1</v>
      </c>
      <c r="S40" s="35">
        <f t="shared" si="3"/>
        <v>1</v>
      </c>
      <c r="T40" s="90"/>
      <c r="U40" s="41">
        <f t="shared" si="4"/>
        <v>8.6001168854543716E-2</v>
      </c>
      <c r="V40" s="35">
        <f t="shared" si="5"/>
        <v>4.0000000405186406E-3</v>
      </c>
      <c r="W40" s="90"/>
      <c r="X40" s="86">
        <f t="shared" si="13"/>
        <v>7725</v>
      </c>
      <c r="Y40" s="43">
        <f t="shared" si="6"/>
        <v>13844482.998357864</v>
      </c>
      <c r="Z40" s="43">
        <f t="shared" si="7"/>
        <v>291522.89049556362</v>
      </c>
      <c r="AA40" s="43">
        <f t="shared" si="8"/>
        <v>13991.449944324002</v>
      </c>
      <c r="AB40" s="44">
        <f t="shared" si="9"/>
        <v>40014.830359280939</v>
      </c>
      <c r="AD40" s="42">
        <f t="shared" si="10"/>
        <v>14197737.169157032</v>
      </c>
      <c r="AE40" s="11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90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88">
        <f>'[3]E-Auto'!$D39*(1/100)</f>
        <v>0.45221387096774202</v>
      </c>
      <c r="O41" s="33">
        <f t="shared" si="12"/>
        <v>14014.305104012723</v>
      </c>
      <c r="P41" s="37">
        <f t="shared" si="1"/>
        <v>1464.0074476766267</v>
      </c>
      <c r="Q41" s="90"/>
      <c r="R41" s="30">
        <f t="shared" si="2"/>
        <v>1</v>
      </c>
      <c r="S41" s="35">
        <f t="shared" si="3"/>
        <v>1</v>
      </c>
      <c r="T41" s="90"/>
      <c r="U41" s="41">
        <f t="shared" si="4"/>
        <v>8.6001190532519672E-2</v>
      </c>
      <c r="V41" s="35">
        <f t="shared" si="5"/>
        <v>4.0000000412569337E-3</v>
      </c>
      <c r="W41" s="90"/>
      <c r="X41" s="86">
        <f t="shared" si="13"/>
        <v>7725</v>
      </c>
      <c r="Y41" s="43">
        <f t="shared" si="6"/>
        <v>13908232.587334057</v>
      </c>
      <c r="Z41" s="43">
        <f t="shared" si="7"/>
        <v>292864.74894684367</v>
      </c>
      <c r="AA41" s="43">
        <f t="shared" si="8"/>
        <v>13830.994439043632</v>
      </c>
      <c r="AB41" s="44">
        <f t="shared" si="9"/>
        <v>40198.618158380479</v>
      </c>
      <c r="AD41" s="42">
        <f t="shared" si="10"/>
        <v>14262851.948878324</v>
      </c>
      <c r="AE41" s="11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90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88">
        <f>'[3]E-Auto'!$D40*(1/100)</f>
        <v>0.4681425806451614</v>
      </c>
      <c r="O42" s="33">
        <f t="shared" si="12"/>
        <v>14078.540752529261</v>
      </c>
      <c r="P42" s="37">
        <f t="shared" si="1"/>
        <v>1470.6024735717263</v>
      </c>
      <c r="Q42" s="90"/>
      <c r="R42" s="30">
        <f t="shared" si="2"/>
        <v>1</v>
      </c>
      <c r="S42" s="35">
        <f t="shared" si="3"/>
        <v>1</v>
      </c>
      <c r="T42" s="90"/>
      <c r="U42" s="41">
        <f t="shared" si="4"/>
        <v>8.6001212510642022E-2</v>
      </c>
      <c r="V42" s="35">
        <f t="shared" si="5"/>
        <v>4.0000000420053854E-3</v>
      </c>
      <c r="W42" s="90"/>
      <c r="X42" s="86">
        <f t="shared" si="13"/>
        <v>7725</v>
      </c>
      <c r="Y42" s="43">
        <f t="shared" si="6"/>
        <v>13971982.285976555</v>
      </c>
      <c r="Z42" s="43">
        <f t="shared" si="7"/>
        <v>294206.61181594222</v>
      </c>
      <c r="AA42" s="43">
        <f t="shared" si="8"/>
        <v>13668.477408544197</v>
      </c>
      <c r="AB42" s="44">
        <f t="shared" si="9"/>
        <v>40382.409993516427</v>
      </c>
      <c r="AD42" s="42">
        <f t="shared" si="10"/>
        <v>14327964.785194559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90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88">
        <f>'[3]E-Auto'!$D41*(1/100)</f>
        <v>0.48407129032258078</v>
      </c>
      <c r="O43" s="33">
        <f t="shared" si="12"/>
        <v>14142.776401045803</v>
      </c>
      <c r="P43" s="37">
        <f t="shared" si="1"/>
        <v>1477.1984815369262</v>
      </c>
      <c r="Q43" s="90"/>
      <c r="R43" s="30">
        <f t="shared" si="2"/>
        <v>1</v>
      </c>
      <c r="S43" s="35">
        <f t="shared" si="3"/>
        <v>1</v>
      </c>
      <c r="T43" s="90"/>
      <c r="U43" s="41">
        <f t="shared" si="4"/>
        <v>8.6001234791668532E-2</v>
      </c>
      <c r="V43" s="35">
        <f t="shared" si="5"/>
        <v>4.0000000427640884E-3</v>
      </c>
      <c r="W43" s="90"/>
      <c r="X43" s="86">
        <f t="shared" si="13"/>
        <v>7725</v>
      </c>
      <c r="Y43" s="43">
        <f t="shared" si="6"/>
        <v>14035732.094635487</v>
      </c>
      <c r="Z43" s="43">
        <f t="shared" si="7"/>
        <v>295548.47898650798</v>
      </c>
      <c r="AA43" s="43">
        <f t="shared" si="8"/>
        <v>13503.8988528257</v>
      </c>
      <c r="AB43" s="44">
        <f t="shared" si="9"/>
        <v>40566.205758392163</v>
      </c>
      <c r="AD43" s="42">
        <f t="shared" si="10"/>
        <v>14393075.678233212</v>
      </c>
      <c r="AE43" s="115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90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88">
        <f>'[3]E-Auto'!$D42*(1/100)</f>
        <v>0.5</v>
      </c>
      <c r="O44" s="33">
        <f t="shared" si="12"/>
        <v>14207.012049562343</v>
      </c>
      <c r="P44" s="37">
        <f t="shared" si="1"/>
        <v>1483.795445932645</v>
      </c>
      <c r="Q44" s="90"/>
      <c r="R44" s="30">
        <f t="shared" si="2"/>
        <v>1</v>
      </c>
      <c r="S44" s="35">
        <f t="shared" si="3"/>
        <v>1</v>
      </c>
      <c r="T44" s="90"/>
      <c r="U44" s="41">
        <f t="shared" si="4"/>
        <v>8.6001257378369611E-2</v>
      </c>
      <c r="V44" s="35">
        <f t="shared" si="5"/>
        <v>4.0000000435331346E-3</v>
      </c>
      <c r="W44" s="90"/>
      <c r="X44" s="86">
        <f t="shared" si="13"/>
        <v>7725</v>
      </c>
      <c r="Y44" s="43">
        <f t="shared" si="6"/>
        <v>14099482.013697781</v>
      </c>
      <c r="Z44" s="43">
        <f t="shared" si="7"/>
        <v>296890.35034623923</v>
      </c>
      <c r="AA44" s="43">
        <f t="shared" si="8"/>
        <v>13337.258771888135</v>
      </c>
      <c r="AB44" s="44">
        <f t="shared" si="9"/>
        <v>40750.005350411273</v>
      </c>
      <c r="AD44" s="42">
        <f t="shared" si="10"/>
        <v>14458184.62816632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90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88">
        <f>'[3]E-Auto'!$D43*(1/100)</f>
        <v>0.51592870967741944</v>
      </c>
      <c r="O45" s="33">
        <f t="shared" si="12"/>
        <v>14271.247698078883</v>
      </c>
      <c r="P45" s="37">
        <f t="shared" si="1"/>
        <v>1490.3933420041212</v>
      </c>
      <c r="Q45" s="90"/>
      <c r="R45" s="30">
        <f t="shared" si="2"/>
        <v>1</v>
      </c>
      <c r="S45" s="35">
        <f t="shared" si="3"/>
        <v>1</v>
      </c>
      <c r="T45" s="90"/>
      <c r="U45" s="41">
        <f t="shared" si="4"/>
        <v>8.6001280273528269E-2</v>
      </c>
      <c r="V45" s="35">
        <f t="shared" si="5"/>
        <v>4.0000000443126188E-3</v>
      </c>
      <c r="W45" s="90"/>
      <c r="X45" s="86">
        <f t="shared" si="13"/>
        <v>7725</v>
      </c>
      <c r="Y45" s="43">
        <f t="shared" si="6"/>
        <v>14163232.04358607</v>
      </c>
      <c r="Z45" s="43">
        <f t="shared" si="7"/>
        <v>298232.22578671045</v>
      </c>
      <c r="AA45" s="43">
        <f t="shared" si="8"/>
        <v>13168.557165731507</v>
      </c>
      <c r="AB45" s="44">
        <f t="shared" si="9"/>
        <v>40933.808670517901</v>
      </c>
      <c r="AD45" s="42">
        <f t="shared" si="10"/>
        <v>14523291.635209028</v>
      </c>
      <c r="AE45" s="11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90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88">
        <f>'[3]E-Auto'!$D44*(1/100)</f>
        <v>0.53185741935483877</v>
      </c>
      <c r="O46" s="33">
        <f t="shared" si="12"/>
        <v>14335.483346595423</v>
      </c>
      <c r="P46" s="37">
        <f t="shared" si="1"/>
        <v>1496.9921458435724</v>
      </c>
      <c r="Q46" s="90"/>
      <c r="R46" s="30">
        <f t="shared" si="2"/>
        <v>1</v>
      </c>
      <c r="S46" s="35">
        <f t="shared" si="3"/>
        <v>1</v>
      </c>
      <c r="T46" s="90"/>
      <c r="U46" s="41">
        <f t="shared" si="4"/>
        <v>8.6001303479940117E-2</v>
      </c>
      <c r="V46" s="35">
        <f t="shared" si="5"/>
        <v>4.0000000451026326E-3</v>
      </c>
      <c r="W46" s="90"/>
      <c r="X46" s="86">
        <f t="shared" si="13"/>
        <v>7725</v>
      </c>
      <c r="Y46" s="43">
        <f t="shared" si="6"/>
        <v>14226982.184757667</v>
      </c>
      <c r="Z46" s="43">
        <f t="shared" si="7"/>
        <v>299574.10520320531</v>
      </c>
      <c r="AA46" s="43">
        <f t="shared" si="8"/>
        <v>12997.794034355818</v>
      </c>
      <c r="AB46" s="44">
        <f t="shared" si="9"/>
        <v>41117.615623045414</v>
      </c>
      <c r="AD46" s="42">
        <f t="shared" si="10"/>
        <v>14588396.699618274</v>
      </c>
      <c r="AE46" s="11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90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88">
        <f>'[3]E-Auto'!$D45*(1/100)</f>
        <v>0.5477861290322581</v>
      </c>
      <c r="O47" s="33">
        <f t="shared" si="12"/>
        <v>14399.718995111962</v>
      </c>
      <c r="P47" s="37">
        <f t="shared" si="1"/>
        <v>1503.5918343542758</v>
      </c>
      <c r="Q47" s="90"/>
      <c r="R47" s="30">
        <f t="shared" si="2"/>
        <v>1</v>
      </c>
      <c r="S47" s="35">
        <f t="shared" si="3"/>
        <v>1</v>
      </c>
      <c r="T47" s="90"/>
      <c r="U47" s="41">
        <f t="shared" si="4"/>
        <v>8.600132700041338E-2</v>
      </c>
      <c r="V47" s="35">
        <f t="shared" si="5"/>
        <v>4.0000000459032717E-3</v>
      </c>
      <c r="W47" s="90"/>
      <c r="X47" s="86">
        <f t="shared" si="13"/>
        <v>7725</v>
      </c>
      <c r="Y47" s="43">
        <f t="shared" si="6"/>
        <v>14290732.437703555</v>
      </c>
      <c r="Z47" s="43">
        <f t="shared" si="7"/>
        <v>300915.98849456024</v>
      </c>
      <c r="AA47" s="43">
        <f t="shared" si="8"/>
        <v>12824.969377761057</v>
      </c>
      <c r="AB47" s="44">
        <f t="shared" si="9"/>
        <v>41301.426115572576</v>
      </c>
      <c r="AD47" s="42">
        <f t="shared" ref="AD47:AD54" si="14">SUM(X47:AB47)</f>
        <v>14653499.82169145</v>
      </c>
      <c r="AE47" s="11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90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88">
        <f>'[3]E-Auto'!$D46*(1/100)</f>
        <v>0.56371483870967753</v>
      </c>
      <c r="O48" s="33">
        <f t="shared" si="12"/>
        <v>14463.954643628502</v>
      </c>
      <c r="P48" s="37">
        <f t="shared" si="1"/>
        <v>1510.1923852164666</v>
      </c>
      <c r="Q48" s="90"/>
      <c r="R48" s="30">
        <f t="shared" si="2"/>
        <v>1</v>
      </c>
      <c r="S48" s="35">
        <f t="shared" si="3"/>
        <v>1</v>
      </c>
      <c r="T48" s="90"/>
      <c r="U48" s="41">
        <f t="shared" si="4"/>
        <v>8.6001350837768928E-2</v>
      </c>
      <c r="V48" s="35">
        <f t="shared" si="5"/>
        <v>4.0000000467146296E-3</v>
      </c>
      <c r="W48" s="90"/>
      <c r="X48" s="86">
        <f t="shared" si="13"/>
        <v>7725</v>
      </c>
      <c r="Y48" s="43">
        <f t="shared" si="6"/>
        <v>14354482.802947477</v>
      </c>
      <c r="Z48" s="43">
        <f t="shared" si="7"/>
        <v>302257.87556301471</v>
      </c>
      <c r="AA48" s="43">
        <f t="shared" si="8"/>
        <v>12650.083195947236</v>
      </c>
      <c r="AB48" s="44">
        <f t="shared" si="9"/>
        <v>41485.240058787174</v>
      </c>
      <c r="AD48" s="42">
        <f t="shared" si="14"/>
        <v>14718601.001765225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90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88">
        <f>'[3]E-Auto'!$D47*(1/100)</f>
        <v>0.57964354838709686</v>
      </c>
      <c r="O49" s="33">
        <f t="shared" si="12"/>
        <v>14528.19029214504</v>
      </c>
      <c r="P49" s="37">
        <f t="shared" si="1"/>
        <v>1516.7937768549373</v>
      </c>
      <c r="Q49" s="90"/>
      <c r="R49" s="30">
        <f t="shared" si="2"/>
        <v>1</v>
      </c>
      <c r="S49" s="35">
        <f t="shared" si="3"/>
        <v>1</v>
      </c>
      <c r="T49" s="90"/>
      <c r="U49" s="41">
        <f t="shared" si="4"/>
        <v>8.6001374994840188E-2</v>
      </c>
      <c r="V49" s="35">
        <f t="shared" si="5"/>
        <v>4.000000047536801E-3</v>
      </c>
      <c r="W49" s="90"/>
      <c r="X49" s="86">
        <f t="shared" si="13"/>
        <v>7725</v>
      </c>
      <c r="Y49" s="43">
        <f t="shared" si="6"/>
        <v>14418233.281045023</v>
      </c>
      <c r="Z49" s="43">
        <f t="shared" si="7"/>
        <v>303599.76631406927</v>
      </c>
      <c r="AA49" s="43">
        <f t="shared" si="8"/>
        <v>12473.135488914348</v>
      </c>
      <c r="AB49" s="44">
        <f t="shared" si="9"/>
        <v>41669.057366356319</v>
      </c>
      <c r="AD49" s="42">
        <f t="shared" si="14"/>
        <v>14783700.240214363</v>
      </c>
      <c r="AE49" s="11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90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88">
        <f>'[3]E-Auto'!$D48*(1/100)</f>
        <v>0.5955722580645163</v>
      </c>
      <c r="O50" s="33">
        <f t="shared" si="12"/>
        <v>14592.42594066158</v>
      </c>
      <c r="P50" s="37">
        <f t="shared" si="1"/>
        <v>1523.395988408251</v>
      </c>
      <c r="Q50" s="90"/>
      <c r="R50" s="30">
        <f t="shared" si="2"/>
        <v>1</v>
      </c>
      <c r="S50" s="35">
        <f t="shared" si="3"/>
        <v>1</v>
      </c>
      <c r="T50" s="90"/>
      <c r="U50" s="41">
        <f t="shared" si="4"/>
        <v>8.6001399474473231E-2</v>
      </c>
      <c r="V50" s="35">
        <f t="shared" si="5"/>
        <v>4.0000000483698828E-3</v>
      </c>
      <c r="W50" s="90"/>
      <c r="X50" s="86">
        <f t="shared" si="13"/>
        <v>7725</v>
      </c>
      <c r="Y50" s="43">
        <f t="shared" si="6"/>
        <v>14481983.872582816</v>
      </c>
      <c r="Z50" s="43">
        <f t="shared" si="7"/>
        <v>304941.66065635084</v>
      </c>
      <c r="AA50" s="43">
        <f t="shared" si="8"/>
        <v>12294.126256662397</v>
      </c>
      <c r="AB50" s="44">
        <f t="shared" si="9"/>
        <v>41852.877954803247</v>
      </c>
      <c r="AD50" s="42">
        <f t="shared" si="14"/>
        <v>14848797.537450632</v>
      </c>
      <c r="AE50" s="11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90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88">
        <f>'[3]E-Auto'!$D49*(1/100)</f>
        <v>0.61150096774193563</v>
      </c>
      <c r="O51" s="33">
        <f t="shared" si="12"/>
        <v>14656.661589178118</v>
      </c>
      <c r="P51" s="37">
        <f t="shared" si="1"/>
        <v>1529.9989996994625</v>
      </c>
      <c r="Q51" s="90"/>
      <c r="R51" s="30">
        <f t="shared" si="2"/>
        <v>1</v>
      </c>
      <c r="S51" s="35">
        <f t="shared" si="3"/>
        <v>1</v>
      </c>
      <c r="T51" s="90"/>
      <c r="U51" s="41">
        <f t="shared" si="4"/>
        <v>8.6001424279526742E-2</v>
      </c>
      <c r="V51" s="35">
        <f t="shared" si="5"/>
        <v>4.0000000492139689E-3</v>
      </c>
      <c r="W51" s="90"/>
      <c r="X51" s="86">
        <f t="shared" si="13"/>
        <v>7725</v>
      </c>
      <c r="Y51" s="43">
        <f t="shared" si="6"/>
        <v>14545734.578177698</v>
      </c>
      <c r="Z51" s="43">
        <f t="shared" si="7"/>
        <v>306283.5585014844</v>
      </c>
      <c r="AA51" s="43">
        <f t="shared" si="8"/>
        <v>12113.05549919138</v>
      </c>
      <c r="AB51" s="44">
        <f t="shared" si="9"/>
        <v>42036.701743390215</v>
      </c>
      <c r="AD51" s="42">
        <f t="shared" si="14"/>
        <v>14913892.893921763</v>
      </c>
      <c r="AE51" s="11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90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88">
        <f>'[3]E-Auto'!$D50*(1/100)</f>
        <v>0.62742967741935507</v>
      </c>
      <c r="O52" s="33">
        <f t="shared" si="12"/>
        <v>14720.897237694657</v>
      </c>
      <c r="P52" s="37">
        <f t="shared" si="1"/>
        <v>1536.6027912082768</v>
      </c>
      <c r="Q52" s="90"/>
      <c r="R52" s="30">
        <f t="shared" si="2"/>
        <v>1</v>
      </c>
      <c r="S52" s="35">
        <f t="shared" si="3"/>
        <v>1</v>
      </c>
      <c r="T52" s="90"/>
      <c r="U52" s="41">
        <f t="shared" si="4"/>
        <v>8.6001449412872008E-2</v>
      </c>
      <c r="V52" s="35">
        <f t="shared" si="5"/>
        <v>4.0000000500691564E-3</v>
      </c>
      <c r="W52" s="90"/>
      <c r="X52" s="86">
        <f t="shared" si="13"/>
        <v>7725</v>
      </c>
      <c r="Y52" s="43">
        <f t="shared" si="6"/>
        <v>14609485.398475993</v>
      </c>
      <c r="Z52" s="43">
        <f t="shared" si="7"/>
        <v>307625.4597639711</v>
      </c>
      <c r="AA52" s="43">
        <f t="shared" si="8"/>
        <v>11929.923216501298</v>
      </c>
      <c r="AB52" s="44">
        <f t="shared" si="9"/>
        <v>42220.528654007008</v>
      </c>
      <c r="AD52" s="42">
        <f t="shared" si="14"/>
        <v>14978986.310110472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90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88">
        <f>'[3]E-Auto'!$D51*(1/100)</f>
        <v>0.64335838709677429</v>
      </c>
      <c r="O53" s="33">
        <f t="shared" si="12"/>
        <v>14785.132886211197</v>
      </c>
      <c r="P53" s="37">
        <f t="shared" si="1"/>
        <v>1543.2073440445495</v>
      </c>
      <c r="Q53" s="90"/>
      <c r="R53" s="30">
        <f t="shared" si="2"/>
        <v>1</v>
      </c>
      <c r="S53" s="35">
        <f t="shared" si="3"/>
        <v>1</v>
      </c>
      <c r="T53" s="90"/>
      <c r="U53" s="41">
        <f t="shared" si="4"/>
        <v>8.6001474877392931E-2</v>
      </c>
      <c r="V53" s="35">
        <f t="shared" si="5"/>
        <v>4.0000000509355423E-3</v>
      </c>
      <c r="W53" s="90"/>
      <c r="X53" s="86">
        <f t="shared" si="13"/>
        <v>7725</v>
      </c>
      <c r="Y53" s="43">
        <f t="shared" si="6"/>
        <v>14673236.334152775</v>
      </c>
      <c r="Z53" s="43">
        <f t="shared" si="7"/>
        <v>308967.36436107202</v>
      </c>
      <c r="AA53" s="43">
        <f t="shared" si="8"/>
        <v>11744.729408592153</v>
      </c>
      <c r="AB53" s="44">
        <f t="shared" si="9"/>
        <v>42404.358611065007</v>
      </c>
      <c r="AD53" s="42">
        <f t="shared" si="14"/>
        <v>15044077.786533505</v>
      </c>
      <c r="AE53" s="11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90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88">
        <f>'[3]E-Auto'!$D52*(1/100)</f>
        <v>0.65928709677419362</v>
      </c>
      <c r="O54" s="33">
        <f t="shared" si="12"/>
        <v>14849.368534727735</v>
      </c>
      <c r="P54" s="37">
        <f t="shared" si="1"/>
        <v>1549.8126399230619</v>
      </c>
      <c r="Q54" s="91"/>
      <c r="R54" s="30">
        <f t="shared" si="2"/>
        <v>1</v>
      </c>
      <c r="S54" s="35">
        <f t="shared" si="3"/>
        <v>1</v>
      </c>
      <c r="T54" s="91"/>
      <c r="U54" s="41">
        <f t="shared" si="4"/>
        <v>8.6001500675986026E-2</v>
      </c>
      <c r="V54" s="35">
        <f t="shared" si="5"/>
        <v>4.0000000518132213E-3</v>
      </c>
      <c r="W54" s="91"/>
      <c r="X54" s="86">
        <f t="shared" si="13"/>
        <v>7725</v>
      </c>
      <c r="Y54" s="43">
        <f t="shared" si="6"/>
        <v>14736987.385911202</v>
      </c>
      <c r="Z54" s="43">
        <f t="shared" si="7"/>
        <v>310309.27221269789</v>
      </c>
      <c r="AA54" s="43">
        <f t="shared" si="8"/>
        <v>11557.474075463942</v>
      </c>
      <c r="AB54" s="44">
        <f t="shared" si="9"/>
        <v>42588.191541396147</v>
      </c>
      <c r="AD54" s="42">
        <f t="shared" si="14"/>
        <v>15109167.32374076</v>
      </c>
      <c r="AE54" s="11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628758039.74019587</v>
      </c>
      <c r="AE55" s="11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122" t="s">
        <v>22</v>
      </c>
      <c r="V56" s="123"/>
      <c r="X56" s="9">
        <f>SUM(X9:X54)</f>
        <v>1490600</v>
      </c>
      <c r="Y56" s="67">
        <f>SUM(Y9:Y54)</f>
        <v>611920776.16089714</v>
      </c>
      <c r="Z56" s="68">
        <f>SUM(Z9:Z54)</f>
        <v>12885419.454911657</v>
      </c>
      <c r="AA56" s="68">
        <f>SUM(AA9:AA54)</f>
        <v>692392.67522552027</v>
      </c>
      <c r="AB56" s="75">
        <f>SUM(AB9:AB54)</f>
        <v>1768851.4491615901</v>
      </c>
      <c r="AD56" s="69">
        <f>X56+Y56+Z56+AA56+AB56</f>
        <v>628758039.74019599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7"/>
      <c r="AF58" s="140"/>
      <c r="AG58" s="141"/>
      <c r="AH58" s="45"/>
    </row>
    <row r="59" spans="1:34" ht="15" thickBot="1" x14ac:dyDescent="0.35">
      <c r="AF59" s="142"/>
      <c r="AG59" s="143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7"/>
      <c r="S1" s="77"/>
      <c r="T1" s="89"/>
      <c r="U1" s="77"/>
      <c r="V1" s="77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7"/>
      <c r="S2" s="77"/>
      <c r="T2" s="90"/>
      <c r="U2" s="77"/>
      <c r="V2" s="77"/>
      <c r="W2" s="90"/>
      <c r="Y2" s="124" t="s">
        <v>76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75</v>
      </c>
      <c r="P3" s="134"/>
      <c r="Q3" s="90"/>
      <c r="R3" s="77"/>
      <c r="S3" s="77"/>
      <c r="T3" s="90"/>
      <c r="U3" s="77"/>
      <c r="V3" s="77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77"/>
      <c r="S4" s="77"/>
      <c r="T4" s="90"/>
      <c r="U4" s="77"/>
      <c r="V4" s="77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1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77"/>
      <c r="S7" s="77"/>
      <c r="T7" s="90"/>
      <c r="U7" s="77"/>
      <c r="V7" s="77"/>
      <c r="W7" s="90"/>
      <c r="X7" s="3" t="s">
        <v>9</v>
      </c>
      <c r="Y7" s="78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2"/>
      <c r="J8" s="7"/>
      <c r="K8" s="20"/>
      <c r="L8" s="90"/>
      <c r="M8" s="25"/>
      <c r="O8" s="32"/>
      <c r="P8" s="36"/>
      <c r="Q8" s="90"/>
      <c r="R8" s="79"/>
      <c r="S8" s="78"/>
      <c r="T8" s="90"/>
      <c r="U8" s="79"/>
      <c r="V8" s="78"/>
      <c r="W8" s="90"/>
      <c r="X8" s="39"/>
      <c r="Y8" s="10"/>
      <c r="Z8" s="38"/>
      <c r="AA8" s="38"/>
      <c r="AB8" s="38"/>
      <c r="AD8" s="114"/>
      <c r="AE8" s="115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90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88">
        <f>'[3]E-Auto'!$D7*(1/100)</f>
        <v>1.6900000000000001E-3</v>
      </c>
      <c r="O9" s="33">
        <f>B9</f>
        <v>11958.76435148346</v>
      </c>
      <c r="P9" s="37">
        <f>C9+(C9*K9)</f>
        <v>1259.436925997499</v>
      </c>
      <c r="Q9" s="90"/>
      <c r="R9" s="30">
        <f>IF(O9&lt;$AG$18,1,2)</f>
        <v>1</v>
      </c>
      <c r="S9" s="35">
        <f>IF(P9&lt;$AG$10,1,2)</f>
        <v>1</v>
      </c>
      <c r="T9" s="90"/>
      <c r="U9" s="41">
        <f>($AI$15/$AG$20)*(1+0.15*(O9/$AG$18)^4)+$AH$33</f>
        <v>8.600063124830129E-2</v>
      </c>
      <c r="V9" s="35">
        <f>($AI$7/$AG$12)*(1+0.15*(P9/$AG$10)^4)+$AH$32</f>
        <v>4.0000000225958923E-3</v>
      </c>
      <c r="W9" s="90"/>
      <c r="X9" s="77">
        <f t="shared" ref="X9:X12" si="0">($AG$7*$AG$8*S9*$AG$24+$AG$15*$AG$16*R9*$AG$24)</f>
        <v>3600</v>
      </c>
      <c r="Y9" s="43">
        <f>(O9*U9*$AG$30+P9*V9*$AG$29)*365</f>
        <v>11868465.295767907</v>
      </c>
      <c r="Z9" s="43">
        <f>(O9*$AI$15*$AG$37+P9*$AI$7*$AG$36)*365</f>
        <v>249953.47708019093</v>
      </c>
      <c r="AA9" s="43">
        <f>O9*$AI$15*($AG$41+$AG$40*(1-M9))*365</f>
        <v>17229.918533666874</v>
      </c>
      <c r="AB9" s="44">
        <f>365*((P9*$AI$7*($AG$53*$AG$54+$AG$49*$AG$50+$AG$45*$AG$46))+(O9*1.6*$AI$15*($AG$53*$AG$55+$AG$49*$AG$51+$AG$45*$AG$47)))</f>
        <v>34343.170276979377</v>
      </c>
      <c r="AD9" s="42">
        <f>SUM(X9:AB9)</f>
        <v>12173591.861658743</v>
      </c>
      <c r="AE9" s="115"/>
      <c r="AF9" s="144" t="s">
        <v>15</v>
      </c>
      <c r="AG9" s="17"/>
      <c r="AH9" s="147"/>
      <c r="AI9" s="80" t="s">
        <v>59</v>
      </c>
      <c r="AJ9" s="81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90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88">
        <f>'[3]E-Auto'!$D8*(1/100)</f>
        <v>2.3700000000000001E-3</v>
      </c>
      <c r="O10" s="33">
        <f>B10</f>
        <v>12023</v>
      </c>
      <c r="P10" s="37">
        <f t="shared" ref="P10:P54" si="1">C10+(C10*K10)</f>
        <v>1265.8422304494381</v>
      </c>
      <c r="Q10" s="90"/>
      <c r="R10" s="30">
        <f t="shared" ref="R10:R54" si="2">IF(O10&lt;$AG$18,1,2)</f>
        <v>1</v>
      </c>
      <c r="S10" s="35">
        <f t="shared" ref="S10:S54" si="3">IF(P10&lt;$AG$10,1,2)</f>
        <v>1</v>
      </c>
      <c r="T10" s="90"/>
      <c r="U10" s="41">
        <f t="shared" ref="U10:U54" si="4">($AI$15/$AG$20)*(1+0.15*(O10/$AG$18)^4)+$AH$33</f>
        <v>8.6000644920791361E-2</v>
      </c>
      <c r="V10" s="35">
        <f t="shared" ref="V10:V54" si="5">($AI$7/$AG$12)*(1+0.15*(P10/$AG$10)^4)+$AH$32</f>
        <v>4.0000000230590877E-3</v>
      </c>
      <c r="W10" s="90"/>
      <c r="X10" s="77">
        <f t="shared" si="0"/>
        <v>3600</v>
      </c>
      <c r="Y10" s="43">
        <f t="shared" ref="Y10:Y54" si="6">(O10*U10*$AG$30+P10*V10*$AG$29)*365</f>
        <v>11932207.455711465</v>
      </c>
      <c r="Z10" s="43">
        <f t="shared" ref="Z10:Z54" si="7">(O10*$AI$15*$AG$37+P10*$AI$7*$AG$36)*365</f>
        <v>251294.50896936853</v>
      </c>
      <c r="AA10" s="43">
        <f t="shared" ref="AA10:AA54" si="8">O10*$AI$15*($AG$41+$AG$40*(1-M10))*365</f>
        <v>17314.231670626003</v>
      </c>
      <c r="AB10" s="44">
        <f t="shared" ref="AB10:AB54" si="9">365*((P10*$AI$7*($AG$53*$AG$54+$AG$49*$AG$50+$AG$45*$AG$46))+(O10*1.6*$AI$15*($AG$53*$AG$55+$AG$49*$AG$51+$AG$45*$AG$47)))</f>
        <v>34526.202944410259</v>
      </c>
      <c r="AD10" s="42">
        <f t="shared" ref="AD10:AD46" si="10">SUM(X10:AB10)</f>
        <v>12238942.39929587</v>
      </c>
      <c r="AE10" s="115"/>
      <c r="AF10" s="145"/>
      <c r="AG10" s="18">
        <v>90408</v>
      </c>
      <c r="AH10" s="147"/>
      <c r="AI10" s="80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90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88">
        <f>'[3]E-Auto'!$D9*(1/100)</f>
        <v>3.1800000000000001E-3</v>
      </c>
      <c r="O11" s="33">
        <f t="shared" ref="O11:O54" si="12">B11</f>
        <v>12087.23564851654</v>
      </c>
      <c r="P11" s="37">
        <f t="shared" si="1"/>
        <v>1272.2556781476355</v>
      </c>
      <c r="Q11" s="90"/>
      <c r="R11" s="30">
        <f t="shared" si="2"/>
        <v>1</v>
      </c>
      <c r="S11" s="35">
        <f t="shared" si="3"/>
        <v>1</v>
      </c>
      <c r="T11" s="90"/>
      <c r="U11" s="41">
        <f t="shared" si="4"/>
        <v>8.600065881419186E-2</v>
      </c>
      <c r="V11" s="35">
        <f t="shared" si="5"/>
        <v>4.0000000235299706E-3</v>
      </c>
      <c r="W11" s="90"/>
      <c r="X11" s="77">
        <f t="shared" si="0"/>
        <v>3600</v>
      </c>
      <c r="Y11" s="43">
        <f t="shared" si="6"/>
        <v>11995949.900799705</v>
      </c>
      <c r="Z11" s="43">
        <f t="shared" si="7"/>
        <v>252635.57652596472</v>
      </c>
      <c r="AA11" s="43">
        <f t="shared" si="8"/>
        <v>17396.873832080575</v>
      </c>
      <c r="AB11" s="44">
        <f t="shared" si="9"/>
        <v>34709.268196927318</v>
      </c>
      <c r="AD11" s="42">
        <f t="shared" si="10"/>
        <v>12304291.619354676</v>
      </c>
      <c r="AE11" s="115"/>
      <c r="AF11" s="146"/>
      <c r="AG11" s="17"/>
      <c r="AH11" s="147"/>
      <c r="AI11" s="80" t="s">
        <v>60</v>
      </c>
      <c r="AJ11" s="81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90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88">
        <f>'[3]E-Auto'!$D10*(1/100)</f>
        <v>4.1700000000000001E-3</v>
      </c>
      <c r="O12" s="33">
        <f t="shared" si="12"/>
        <v>12151.471297033078</v>
      </c>
      <c r="P12" s="37">
        <f>C12+(C12*K12)</f>
        <v>1278.6768707811332</v>
      </c>
      <c r="Q12" s="90"/>
      <c r="R12" s="30">
        <f t="shared" si="2"/>
        <v>1</v>
      </c>
      <c r="S12" s="35">
        <f t="shared" si="3"/>
        <v>1</v>
      </c>
      <c r="T12" s="90"/>
      <c r="U12" s="41">
        <f t="shared" si="4"/>
        <v>8.6000672930869618E-2</v>
      </c>
      <c r="V12" s="35">
        <f t="shared" si="5"/>
        <v>4.0000000240086112E-3</v>
      </c>
      <c r="W12" s="90"/>
      <c r="X12" s="77">
        <f t="shared" si="0"/>
        <v>3600</v>
      </c>
      <c r="Y12" s="43">
        <f t="shared" si="6"/>
        <v>12059692.620397052</v>
      </c>
      <c r="Z12" s="43">
        <f t="shared" si="7"/>
        <v>253976.6780053775</v>
      </c>
      <c r="AA12" s="43">
        <f t="shared" si="8"/>
        <v>17477.207711134364</v>
      </c>
      <c r="AB12" s="44">
        <f t="shared" si="9"/>
        <v>34892.364440694808</v>
      </c>
      <c r="AD12" s="42">
        <f t="shared" si="10"/>
        <v>12369638.870554257</v>
      </c>
      <c r="AE12" s="115"/>
      <c r="AF12" s="65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90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88">
        <f>'[3]E-Auto'!$D11*(1/100)</f>
        <v>6.2100000000000002E-3</v>
      </c>
      <c r="O13" s="33">
        <f t="shared" si="12"/>
        <v>12215.706945549618</v>
      </c>
      <c r="P13" s="37">
        <f t="shared" si="1"/>
        <v>1285.1054355990343</v>
      </c>
      <c r="Q13" s="90"/>
      <c r="R13" s="30">
        <f t="shared" si="2"/>
        <v>1</v>
      </c>
      <c r="S13" s="35">
        <f t="shared" si="3"/>
        <v>1</v>
      </c>
      <c r="T13" s="90"/>
      <c r="U13" s="41">
        <f t="shared" si="4"/>
        <v>8.6000687273204077E-2</v>
      </c>
      <c r="V13" s="35">
        <f t="shared" si="5"/>
        <v>4.0000000244950788E-3</v>
      </c>
      <c r="W13" s="90"/>
      <c r="X13" s="77">
        <f>($AG$7*$AG$8*S13*$AG$24+$AG$15*$AG$16*R13*$AG$24)</f>
        <v>3600</v>
      </c>
      <c r="Y13" s="43">
        <f t="shared" si="6"/>
        <v>12123435.604611881</v>
      </c>
      <c r="Z13" s="43">
        <f t="shared" si="7"/>
        <v>255317.81177495795</v>
      </c>
      <c r="AA13" s="43">
        <f t="shared" si="8"/>
        <v>17544.492054087576</v>
      </c>
      <c r="AB13" s="44">
        <f t="shared" si="9"/>
        <v>35075.49018415522</v>
      </c>
      <c r="AD13" s="42">
        <f t="shared" si="10"/>
        <v>12434973.398625081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90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88">
        <f>'[3]E-Auto'!$D12*(1/100)</f>
        <v>2.2138709677419356E-2</v>
      </c>
      <c r="O14" s="33">
        <f t="shared" si="12"/>
        <v>12279.942594066157</v>
      </c>
      <c r="P14" s="37">
        <f t="shared" si="1"/>
        <v>1291.5410233926036</v>
      </c>
      <c r="Q14" s="90"/>
      <c r="R14" s="30">
        <f t="shared" si="2"/>
        <v>1</v>
      </c>
      <c r="S14" s="35">
        <f t="shared" si="3"/>
        <v>1</v>
      </c>
      <c r="T14" s="90"/>
      <c r="U14" s="41">
        <f t="shared" si="4"/>
        <v>8.6000701843587254E-2</v>
      </c>
      <c r="V14" s="35">
        <f t="shared" si="5"/>
        <v>4.0000000249894464E-3</v>
      </c>
      <c r="W14" s="90"/>
      <c r="X14" s="77">
        <f>($AG$7*$AG$8*S14*$AG$24+$AG$15*$AG$16*R14*$AG$24)+AG26</f>
        <v>1163600</v>
      </c>
      <c r="Y14" s="43">
        <f t="shared" si="6"/>
        <v>12187178.844238482</v>
      </c>
      <c r="Z14" s="43">
        <f t="shared" si="7"/>
        <v>256658.97630517185</v>
      </c>
      <c r="AA14" s="43">
        <f t="shared" si="8"/>
        <v>17439.697729721949</v>
      </c>
      <c r="AB14" s="44">
        <f t="shared" si="9"/>
        <v>35258.644029954681</v>
      </c>
      <c r="AD14" s="42">
        <f t="shared" si="10"/>
        <v>13660136.16230333</v>
      </c>
      <c r="AE14" s="11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90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88">
        <f>'[3]E-Auto'!$D13*(1/100)</f>
        <v>3.8067419354838712E-2</v>
      </c>
      <c r="O15" s="33">
        <f t="shared" si="12"/>
        <v>12344.178242582695</v>
      </c>
      <c r="P15" s="37">
        <f t="shared" si="1"/>
        <v>1297.9833066655667</v>
      </c>
      <c r="Q15" s="90"/>
      <c r="R15" s="30">
        <f t="shared" si="2"/>
        <v>1</v>
      </c>
      <c r="S15" s="35">
        <f t="shared" si="3"/>
        <v>1</v>
      </c>
      <c r="T15" s="90"/>
      <c r="U15" s="41">
        <f t="shared" si="4"/>
        <v>8.6000716644423839E-2</v>
      </c>
      <c r="V15" s="35">
        <f t="shared" si="5"/>
        <v>4.0000000254917841E-3</v>
      </c>
      <c r="W15" s="90"/>
      <c r="X15" s="77">
        <f>($AJ$11*$AG$8*S15*$AG$25+$AJ$9*$AG$8*$AG$24*S15+$AG$15*$AG$16*R15*$AG$24)</f>
        <v>7725</v>
      </c>
      <c r="Y15" s="43">
        <f t="shared" si="6"/>
        <v>12250922.330704514</v>
      </c>
      <c r="Z15" s="43">
        <f t="shared" si="7"/>
        <v>258000.17016158547</v>
      </c>
      <c r="AA15" s="43">
        <f t="shared" si="8"/>
        <v>17332.841880137257</v>
      </c>
      <c r="AB15" s="44">
        <f t="shared" si="9"/>
        <v>35441.824667621433</v>
      </c>
      <c r="AD15" s="42">
        <f t="shared" si="10"/>
        <v>12569422.167413859</v>
      </c>
      <c r="AE15" s="11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90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88">
        <f>'[3]E-Auto'!$D14*(1/100)</f>
        <v>5.3996129032258068E-2</v>
      </c>
      <c r="O16" s="33">
        <f t="shared" si="12"/>
        <v>12408.413891099233</v>
      </c>
      <c r="P16" s="37">
        <f t="shared" si="1"/>
        <v>1304.4319779724412</v>
      </c>
      <c r="Q16" s="90"/>
      <c r="R16" s="30">
        <f t="shared" si="2"/>
        <v>1</v>
      </c>
      <c r="S16" s="35">
        <f t="shared" si="3"/>
        <v>1</v>
      </c>
      <c r="T16" s="90"/>
      <c r="U16" s="41">
        <f t="shared" si="4"/>
        <v>8.600073167813109E-2</v>
      </c>
      <c r="V16" s="35">
        <f t="shared" si="5"/>
        <v>4.0000000260021675E-3</v>
      </c>
      <c r="W16" s="90"/>
      <c r="X16" s="86">
        <f t="shared" ref="X16:X54" si="13">($AJ$11*$AG$8*S16*$AG$25+$AJ$9*$AG$8*$AG$24*S16+$AG$15*$AG$16*R16*$AG$24)</f>
        <v>7725</v>
      </c>
      <c r="Y16" s="43">
        <f t="shared" si="6"/>
        <v>12314666.056023238</v>
      </c>
      <c r="Z16" s="43">
        <f t="shared" si="7"/>
        <v>259341.39199758761</v>
      </c>
      <c r="AA16" s="43">
        <f t="shared" si="8"/>
        <v>17223.924505333496</v>
      </c>
      <c r="AB16" s="44">
        <f t="shared" si="9"/>
        <v>35625.030866916655</v>
      </c>
      <c r="AD16" s="42">
        <f t="shared" si="10"/>
        <v>12634581.403393077</v>
      </c>
      <c r="AE16" s="115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90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88">
        <f>'[3]E-Auto'!$D15*(1/100)</f>
        <v>6.9924838709677431E-2</v>
      </c>
      <c r="O17" s="33">
        <f t="shared" si="12"/>
        <v>12472.649539615772</v>
      </c>
      <c r="P17" s="37">
        <f t="shared" si="1"/>
        <v>1310.8867484071711</v>
      </c>
      <c r="Q17" s="90"/>
      <c r="R17" s="30">
        <f t="shared" si="2"/>
        <v>1</v>
      </c>
      <c r="S17" s="35">
        <f t="shared" si="3"/>
        <v>1</v>
      </c>
      <c r="T17" s="90"/>
      <c r="U17" s="41">
        <f t="shared" si="4"/>
        <v>8.6000746947138898E-2</v>
      </c>
      <c r="V17" s="35">
        <f t="shared" si="5"/>
        <v>4.0000000265206703E-3</v>
      </c>
      <c r="W17" s="90"/>
      <c r="X17" s="86">
        <f t="shared" si="13"/>
        <v>7725</v>
      </c>
      <c r="Y17" s="43">
        <f t="shared" si="6"/>
        <v>12378410.012750098</v>
      </c>
      <c r="Z17" s="43">
        <f t="shared" si="7"/>
        <v>260682.64054776976</v>
      </c>
      <c r="AA17" s="43">
        <f t="shared" si="8"/>
        <v>17112.945605310681</v>
      </c>
      <c r="AB17" s="44">
        <f t="shared" si="9"/>
        <v>35808.261471786805</v>
      </c>
      <c r="AD17" s="42">
        <f t="shared" si="10"/>
        <v>12699738.860374967</v>
      </c>
      <c r="AE17" s="115"/>
      <c r="AF17" s="144" t="s">
        <v>16</v>
      </c>
      <c r="AG17" s="17"/>
      <c r="AH17" s="147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90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88">
        <f>'[3]E-Auto'!$D16*(1/100)</f>
        <v>8.5853548387096787E-2</v>
      </c>
      <c r="O18" s="33">
        <f t="shared" si="12"/>
        <v>12536.885188132312</v>
      </c>
      <c r="P18" s="37">
        <f t="shared" si="1"/>
        <v>1317.3473462264355</v>
      </c>
      <c r="Q18" s="90"/>
      <c r="R18" s="30">
        <f t="shared" si="2"/>
        <v>1</v>
      </c>
      <c r="S18" s="35">
        <f t="shared" si="3"/>
        <v>1</v>
      </c>
      <c r="T18" s="90"/>
      <c r="U18" s="41">
        <f t="shared" si="4"/>
        <v>8.6000762453889754E-2</v>
      </c>
      <c r="V18" s="35">
        <f t="shared" si="5"/>
        <v>4.0000000270473679E-3</v>
      </c>
      <c r="W18" s="90"/>
      <c r="X18" s="86">
        <f t="shared" si="13"/>
        <v>7725</v>
      </c>
      <c r="Y18" s="43">
        <f t="shared" si="6"/>
        <v>12442154.193943195</v>
      </c>
      <c r="Z18" s="43">
        <f t="shared" si="7"/>
        <v>262023.91462189626</v>
      </c>
      <c r="AA18" s="43">
        <f t="shared" si="8"/>
        <v>16999.905180068796</v>
      </c>
      <c r="AB18" s="44">
        <f t="shared" si="9"/>
        <v>35991.515394854789</v>
      </c>
      <c r="AD18" s="42">
        <f t="shared" si="10"/>
        <v>12764894.529140016</v>
      </c>
      <c r="AE18" s="115"/>
      <c r="AF18" s="145"/>
      <c r="AG18" s="18">
        <v>60000</v>
      </c>
      <c r="AH18" s="147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90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88">
        <f>'[3]E-Auto'!$D17*(1/100)</f>
        <v>0.10178225806451614</v>
      </c>
      <c r="O19" s="33">
        <f t="shared" si="12"/>
        <v>12601.120836648852</v>
      </c>
      <c r="P19" s="37">
        <f t="shared" si="1"/>
        <v>1323.8135155938407</v>
      </c>
      <c r="Q19" s="90"/>
      <c r="R19" s="30">
        <f t="shared" si="2"/>
        <v>1</v>
      </c>
      <c r="S19" s="35">
        <f t="shared" si="3"/>
        <v>1</v>
      </c>
      <c r="T19" s="90"/>
      <c r="U19" s="41">
        <f t="shared" si="4"/>
        <v>8.6000778200838748E-2</v>
      </c>
      <c r="V19" s="35">
        <f t="shared" si="5"/>
        <v>4.0000000275823367E-3</v>
      </c>
      <c r="W19" s="90"/>
      <c r="X19" s="86">
        <f t="shared" si="13"/>
        <v>7725</v>
      </c>
      <c r="Y19" s="43">
        <f t="shared" si="6"/>
        <v>12505898.593127167</v>
      </c>
      <c r="Z19" s="43">
        <f t="shared" si="7"/>
        <v>263365.21309940354</v>
      </c>
      <c r="AA19" s="43">
        <f t="shared" si="8"/>
        <v>16884.803229607845</v>
      </c>
      <c r="AB19" s="44">
        <f t="shared" si="9"/>
        <v>36174.791612394831</v>
      </c>
      <c r="AD19" s="42">
        <f t="shared" si="10"/>
        <v>12830048.401068572</v>
      </c>
      <c r="AE19" s="115"/>
      <c r="AF19" s="146"/>
      <c r="AG19" s="17"/>
      <c r="AH19" s="147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90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88">
        <f>'[3]E-Auto'!$D18*(1/100)</f>
        <v>0.1177109677419355</v>
      </c>
      <c r="O20" s="33">
        <f t="shared" si="12"/>
        <v>12665.356485165392</v>
      </c>
      <c r="P20" s="37">
        <f t="shared" si="1"/>
        <v>1330.2850154327846</v>
      </c>
      <c r="Q20" s="90"/>
      <c r="R20" s="30">
        <f t="shared" si="2"/>
        <v>1</v>
      </c>
      <c r="S20" s="35">
        <f t="shared" si="3"/>
        <v>1</v>
      </c>
      <c r="T20" s="90"/>
      <c r="U20" s="41">
        <f t="shared" si="4"/>
        <v>8.6000794190453617E-2</v>
      </c>
      <c r="V20" s="35">
        <f t="shared" si="5"/>
        <v>4.0000000281256521E-3</v>
      </c>
      <c r="W20" s="90"/>
      <c r="X20" s="86">
        <f t="shared" si="13"/>
        <v>7725</v>
      </c>
      <c r="Y20" s="43">
        <f t="shared" si="6"/>
        <v>12569643.204260286</v>
      </c>
      <c r="Z20" s="43">
        <f t="shared" si="7"/>
        <v>264706.53492437617</v>
      </c>
      <c r="AA20" s="43">
        <f t="shared" si="8"/>
        <v>16767.639753927837</v>
      </c>
      <c r="AB20" s="44">
        <f t="shared" si="9"/>
        <v>36358.089159742303</v>
      </c>
      <c r="AD20" s="42">
        <f t="shared" si="10"/>
        <v>12895200.468098333</v>
      </c>
      <c r="AE20" s="11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90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88">
        <f>'[3]E-Auto'!$D19*(1/100)</f>
        <v>0.13363967741935487</v>
      </c>
      <c r="O21" s="33">
        <f t="shared" si="12"/>
        <v>12729.59213368193</v>
      </c>
      <c r="P21" s="37">
        <f t="shared" si="1"/>
        <v>1336.7616183771818</v>
      </c>
      <c r="Q21" s="90"/>
      <c r="R21" s="30">
        <f t="shared" si="2"/>
        <v>1</v>
      </c>
      <c r="S21" s="35">
        <f t="shared" si="3"/>
        <v>1</v>
      </c>
      <c r="T21" s="90"/>
      <c r="U21" s="41">
        <f t="shared" si="4"/>
        <v>8.600081042521468E-2</v>
      </c>
      <c r="V21" s="35">
        <f t="shared" si="5"/>
        <v>4.000000028677393E-3</v>
      </c>
      <c r="W21" s="90"/>
      <c r="X21" s="86">
        <f t="shared" si="13"/>
        <v>7725</v>
      </c>
      <c r="Y21" s="43">
        <f t="shared" si="6"/>
        <v>12633388.021704296</v>
      </c>
      <c r="Z21" s="43">
        <f t="shared" si="7"/>
        <v>266047.87910095067</v>
      </c>
      <c r="AA21" s="43">
        <f t="shared" si="8"/>
        <v>16648.414753028756</v>
      </c>
      <c r="AB21" s="44">
        <f t="shared" si="9"/>
        <v>36541.407127094964</v>
      </c>
      <c r="AD21" s="42">
        <f t="shared" si="10"/>
        <v>12960350.722685371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90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88">
        <f>'[3]E-Auto'!$D20*(1/100)</f>
        <v>0.14956838709677422</v>
      </c>
      <c r="O22" s="33">
        <f t="shared" si="12"/>
        <v>12793.827782198468</v>
      </c>
      <c r="P22" s="37">
        <f t="shared" si="1"/>
        <v>1343.2431098104485</v>
      </c>
      <c r="Q22" s="90"/>
      <c r="R22" s="30">
        <f t="shared" si="2"/>
        <v>1</v>
      </c>
      <c r="S22" s="35">
        <f t="shared" si="3"/>
        <v>1</v>
      </c>
      <c r="T22" s="90"/>
      <c r="U22" s="41">
        <f t="shared" si="4"/>
        <v>8.6000826907614888E-2</v>
      </c>
      <c r="V22" s="35">
        <f t="shared" si="5"/>
        <v>4.0000000292376384E-3</v>
      </c>
      <c r="W22" s="90"/>
      <c r="X22" s="86">
        <f t="shared" si="13"/>
        <v>7725</v>
      </c>
      <c r="Y22" s="43">
        <f t="shared" si="6"/>
        <v>12697133.040196836</v>
      </c>
      <c r="Z22" s="43">
        <f t="shared" si="7"/>
        <v>267389.24468910642</v>
      </c>
      <c r="AA22" s="43">
        <f t="shared" si="8"/>
        <v>16527.128226910612</v>
      </c>
      <c r="AB22" s="44">
        <f t="shared" si="9"/>
        <v>36724.744655667564</v>
      </c>
      <c r="AD22" s="42">
        <f t="shared" si="10"/>
        <v>13025499.15776852</v>
      </c>
      <c r="AE22" s="115"/>
      <c r="AF22" s="56" t="s">
        <v>25</v>
      </c>
      <c r="AG22" s="47"/>
      <c r="AH22" s="47"/>
      <c r="AI22" s="82" t="s">
        <v>61</v>
      </c>
      <c r="AJ22" s="83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90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88">
        <f>'[3]E-Auto'!$D21*(1/100)</f>
        <v>0.16549709677419358</v>
      </c>
      <c r="O23" s="33">
        <f t="shared" si="12"/>
        <v>12858.063430715009</v>
      </c>
      <c r="P23" s="37">
        <f t="shared" si="1"/>
        <v>1349.7292869841981</v>
      </c>
      <c r="Q23" s="90"/>
      <c r="R23" s="30">
        <f t="shared" si="2"/>
        <v>1</v>
      </c>
      <c r="S23" s="35">
        <f t="shared" si="3"/>
        <v>1</v>
      </c>
      <c r="T23" s="90"/>
      <c r="U23" s="41">
        <f t="shared" si="4"/>
        <v>8.600084364015978E-2</v>
      </c>
      <c r="V23" s="35">
        <f t="shared" si="5"/>
        <v>4.0000000298064655E-3</v>
      </c>
      <c r="W23" s="90"/>
      <c r="X23" s="86">
        <f t="shared" si="13"/>
        <v>7725</v>
      </c>
      <c r="Y23" s="43">
        <f t="shared" si="6"/>
        <v>12760878.25482614</v>
      </c>
      <c r="Z23" s="43">
        <f t="shared" si="7"/>
        <v>268730.63080080558</v>
      </c>
      <c r="AA23" s="43">
        <f t="shared" si="8"/>
        <v>16403.780175573407</v>
      </c>
      <c r="AB23" s="44">
        <f t="shared" si="9"/>
        <v>36908.100934165268</v>
      </c>
      <c r="AD23" s="42">
        <f t="shared" si="10"/>
        <v>13090645.766736684</v>
      </c>
      <c r="AE23" s="115"/>
      <c r="AF23" s="57" t="s">
        <v>34</v>
      </c>
      <c r="AG23" s="27"/>
      <c r="AH23" s="27"/>
      <c r="AI23" s="80" t="s">
        <v>62</v>
      </c>
      <c r="AJ23" s="84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90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88">
        <f>'[3]E-Auto'!$D22*(1/100)</f>
        <v>0.18142580645161294</v>
      </c>
      <c r="O24" s="33">
        <f t="shared" si="12"/>
        <v>12922.299079231549</v>
      </c>
      <c r="P24" s="37">
        <f t="shared" si="1"/>
        <v>1356.2199582090477</v>
      </c>
      <c r="Q24" s="90"/>
      <c r="R24" s="30">
        <f t="shared" si="2"/>
        <v>1</v>
      </c>
      <c r="S24" s="35">
        <f t="shared" si="3"/>
        <v>1</v>
      </c>
      <c r="T24" s="90"/>
      <c r="U24" s="41">
        <f t="shared" si="4"/>
        <v>8.600086062536752E-2</v>
      </c>
      <c r="V24" s="35">
        <f t="shared" si="5"/>
        <v>4.0000000303839567E-3</v>
      </c>
      <c r="W24" s="90"/>
      <c r="X24" s="86">
        <f t="shared" si="13"/>
        <v>7725</v>
      </c>
      <c r="Y24" s="43">
        <f t="shared" si="6"/>
        <v>12824623.661007794</v>
      </c>
      <c r="Z24" s="43">
        <f t="shared" si="7"/>
        <v>270072.03659644851</v>
      </c>
      <c r="AA24" s="43">
        <f t="shared" si="8"/>
        <v>16278.370599017137</v>
      </c>
      <c r="AB24" s="44">
        <f t="shared" si="9"/>
        <v>37091.475195545681</v>
      </c>
      <c r="AD24" s="42">
        <f t="shared" si="10"/>
        <v>13155790.543398805</v>
      </c>
      <c r="AE24" s="115"/>
      <c r="AF24" s="49" t="s">
        <v>35</v>
      </c>
      <c r="AG24" s="28">
        <v>5</v>
      </c>
      <c r="AH24" s="27" t="s">
        <v>28</v>
      </c>
      <c r="AI24" s="80" t="s">
        <v>65</v>
      </c>
      <c r="AJ24" s="84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90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88">
        <f>'[3]E-Auto'!$D23*(1/100)</f>
        <v>0.19735451612903226</v>
      </c>
      <c r="O25" s="33">
        <f t="shared" si="12"/>
        <v>12986.534727748087</v>
      </c>
      <c r="P25" s="37">
        <f t="shared" si="1"/>
        <v>1362.7149421107367</v>
      </c>
      <c r="Q25" s="90"/>
      <c r="R25" s="30">
        <f t="shared" si="2"/>
        <v>1</v>
      </c>
      <c r="S25" s="35">
        <f t="shared" si="3"/>
        <v>1</v>
      </c>
      <c r="T25" s="90"/>
      <c r="U25" s="41">
        <f t="shared" si="4"/>
        <v>8.6000877865768904E-2</v>
      </c>
      <c r="V25" s="35">
        <f t="shared" si="5"/>
        <v>4.00000003097019E-3</v>
      </c>
      <c r="W25" s="90"/>
      <c r="X25" s="86">
        <f t="shared" si="13"/>
        <v>7725</v>
      </c>
      <c r="Y25" s="43">
        <f t="shared" si="6"/>
        <v>12888369.254463391</v>
      </c>
      <c r="Z25" s="43">
        <f t="shared" si="7"/>
        <v>271413.46128161595</v>
      </c>
      <c r="AA25" s="43">
        <f t="shared" si="8"/>
        <v>16150.899497241797</v>
      </c>
      <c r="AB25" s="44">
        <f t="shared" si="9"/>
        <v>37274.866714042226</v>
      </c>
      <c r="AD25" s="42">
        <f t="shared" si="10"/>
        <v>13220933.481956292</v>
      </c>
      <c r="AE25" s="115"/>
      <c r="AF25" s="49" t="s">
        <v>36</v>
      </c>
      <c r="AG25" s="28">
        <v>30</v>
      </c>
      <c r="AH25" s="27" t="s">
        <v>28</v>
      </c>
      <c r="AI25" s="80" t="s">
        <v>67</v>
      </c>
      <c r="AJ25" s="84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90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88">
        <f>'[3]E-Auto'!$D24*(1/100)</f>
        <v>0.21328322580645162</v>
      </c>
      <c r="O26" s="33">
        <f t="shared" si="12"/>
        <v>13050.770376264627</v>
      </c>
      <c r="P26" s="37">
        <f t="shared" si="1"/>
        <v>1369.2140669454984</v>
      </c>
      <c r="Q26" s="90"/>
      <c r="R26" s="30">
        <f t="shared" si="2"/>
        <v>1</v>
      </c>
      <c r="S26" s="35">
        <f t="shared" si="3"/>
        <v>1</v>
      </c>
      <c r="T26" s="90"/>
      <c r="U26" s="41">
        <f t="shared" si="4"/>
        <v>8.6000895363907287E-2</v>
      </c>
      <c r="V26" s="35">
        <f t="shared" si="5"/>
        <v>4.0000000315652479E-3</v>
      </c>
      <c r="W26" s="90"/>
      <c r="X26" s="86">
        <f t="shared" si="13"/>
        <v>7725</v>
      </c>
      <c r="Y26" s="43">
        <f t="shared" si="6"/>
        <v>12952115.031200908</v>
      </c>
      <c r="Z26" s="43">
        <f t="shared" si="7"/>
        <v>272754.90410407021</v>
      </c>
      <c r="AA26" s="43">
        <f t="shared" si="8"/>
        <v>16021.366870247393</v>
      </c>
      <c r="AB26" s="44">
        <f t="shared" si="9"/>
        <v>37458.274802424632</v>
      </c>
      <c r="AD26" s="42">
        <f t="shared" si="10"/>
        <v>13286074.57697765</v>
      </c>
      <c r="AE26" s="115"/>
      <c r="AF26" s="58" t="s">
        <v>27</v>
      </c>
      <c r="AG26" s="59">
        <f>(3750*AJ11*AG8)+(850*AJ9)+(4*130000)</f>
        <v>1160000</v>
      </c>
      <c r="AH26" s="40" t="s">
        <v>21</v>
      </c>
      <c r="AI26" s="85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90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88">
        <f>'[3]E-Auto'!$D25*(1/100)</f>
        <v>0.22921193548387095</v>
      </c>
      <c r="O27" s="33">
        <f t="shared" si="12"/>
        <v>13115.006024781167</v>
      </c>
      <c r="P27" s="37">
        <f t="shared" si="1"/>
        <v>1375.7171699692371</v>
      </c>
      <c r="Q27" s="90"/>
      <c r="R27" s="30">
        <f t="shared" si="2"/>
        <v>1</v>
      </c>
      <c r="S27" s="35">
        <f t="shared" si="3"/>
        <v>1</v>
      </c>
      <c r="T27" s="90"/>
      <c r="U27" s="41">
        <f t="shared" si="4"/>
        <v>8.6000913122338693E-2</v>
      </c>
      <c r="V27" s="35">
        <f t="shared" si="5"/>
        <v>4.0000000321692136E-3</v>
      </c>
      <c r="W27" s="90"/>
      <c r="X27" s="86">
        <f t="shared" si="13"/>
        <v>7725</v>
      </c>
      <c r="Y27" s="43">
        <f t="shared" si="6"/>
        <v>13015860.987496575</v>
      </c>
      <c r="Z27" s="43">
        <f t="shared" si="7"/>
        <v>274096.36435099231</v>
      </c>
      <c r="AA27" s="43">
        <f t="shared" si="8"/>
        <v>15889.772718033932</v>
      </c>
      <c r="AB27" s="44">
        <f t="shared" si="9"/>
        <v>37641.698809474678</v>
      </c>
      <c r="AD27" s="42">
        <f t="shared" si="10"/>
        <v>13351213.823375078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90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88">
        <f>'[3]E-Auto'!$D26*(1/100)</f>
        <v>0.2451406451612903</v>
      </c>
      <c r="O28" s="33">
        <f t="shared" si="12"/>
        <v>13179.241673297707</v>
      </c>
      <c r="P28" s="37">
        <f t="shared" si="1"/>
        <v>1382.2240968556573</v>
      </c>
      <c r="Q28" s="90"/>
      <c r="R28" s="30">
        <f t="shared" si="2"/>
        <v>1</v>
      </c>
      <c r="S28" s="35">
        <f t="shared" si="3"/>
        <v>1</v>
      </c>
      <c r="T28" s="90"/>
      <c r="U28" s="41">
        <f t="shared" si="4"/>
        <v>8.600093114363172E-2</v>
      </c>
      <c r="V28" s="35">
        <f t="shared" si="5"/>
        <v>4.0000000327821651E-3</v>
      </c>
      <c r="W28" s="90"/>
      <c r="X28" s="86">
        <f t="shared" si="13"/>
        <v>7725</v>
      </c>
      <c r="Y28" s="43">
        <f t="shared" si="6"/>
        <v>13079607.119878212</v>
      </c>
      <c r="Z28" s="43">
        <f t="shared" si="7"/>
        <v>275437.84134643292</v>
      </c>
      <c r="AA28" s="43">
        <f t="shared" si="8"/>
        <v>15756.117040601401</v>
      </c>
      <c r="AB28" s="44">
        <f t="shared" si="9"/>
        <v>37825.138117657829</v>
      </c>
      <c r="AD28" s="42">
        <f t="shared" si="10"/>
        <v>13416351.216382904</v>
      </c>
      <c r="AE28" s="11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90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88">
        <f>'[3]E-Auto'!$D27*(1/100)</f>
        <v>0.26106935483870963</v>
      </c>
      <c r="O29" s="33">
        <f t="shared" si="12"/>
        <v>13243.477321814247</v>
      </c>
      <c r="P29" s="37">
        <f t="shared" si="1"/>
        <v>1388.7347011589532</v>
      </c>
      <c r="Q29" s="90"/>
      <c r="R29" s="30">
        <f t="shared" si="2"/>
        <v>1</v>
      </c>
      <c r="S29" s="35">
        <f t="shared" si="3"/>
        <v>1</v>
      </c>
      <c r="T29" s="90"/>
      <c r="U29" s="41">
        <f t="shared" si="4"/>
        <v>8.6000949430367596E-2</v>
      </c>
      <c r="V29" s="35">
        <f t="shared" si="5"/>
        <v>4.000000033404191E-3</v>
      </c>
      <c r="W29" s="90"/>
      <c r="X29" s="86">
        <f t="shared" si="13"/>
        <v>7725</v>
      </c>
      <c r="Y29" s="43">
        <f t="shared" si="6"/>
        <v>13143353.425109809</v>
      </c>
      <c r="Z29" s="43">
        <f t="shared" si="7"/>
        <v>276779.33444895945</v>
      </c>
      <c r="AA29" s="43">
        <f t="shared" si="8"/>
        <v>15620.399837949808</v>
      </c>
      <c r="AB29" s="44">
        <f t="shared" si="9"/>
        <v>38008.59214097324</v>
      </c>
      <c r="AD29" s="42">
        <f t="shared" si="10"/>
        <v>13481486.751537692</v>
      </c>
      <c r="AE29" s="11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90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88">
        <f>'[3]E-Auto'!$D28*(1/100)</f>
        <v>0.27699806451612896</v>
      </c>
      <c r="O30" s="33">
        <f t="shared" si="12"/>
        <v>13307.712970330787</v>
      </c>
      <c r="P30" s="37">
        <f t="shared" si="1"/>
        <v>1395.2488438171429</v>
      </c>
      <c r="Q30" s="90"/>
      <c r="R30" s="30">
        <f t="shared" si="2"/>
        <v>1</v>
      </c>
      <c r="S30" s="35">
        <f t="shared" si="3"/>
        <v>1</v>
      </c>
      <c r="T30" s="90"/>
      <c r="U30" s="41">
        <f t="shared" si="4"/>
        <v>8.6000967985140148E-2</v>
      </c>
      <c r="V30" s="35">
        <f t="shared" si="5"/>
        <v>4.000000034035371E-3</v>
      </c>
      <c r="W30" s="90"/>
      <c r="X30" s="86">
        <f t="shared" si="13"/>
        <v>7725</v>
      </c>
      <c r="Y30" s="43">
        <f t="shared" si="6"/>
        <v>13207099.900177291</v>
      </c>
      <c r="Z30" s="43">
        <f t="shared" si="7"/>
        <v>278120.84304948041</v>
      </c>
      <c r="AA30" s="43">
        <f t="shared" si="8"/>
        <v>15482.621110079152</v>
      </c>
      <c r="AB30" s="44">
        <f t="shared" si="9"/>
        <v>38192.060322966354</v>
      </c>
      <c r="AD30" s="42">
        <f t="shared" si="10"/>
        <v>13546620.424659817</v>
      </c>
      <c r="AE30" s="11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90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88">
        <f>'[3]E-Auto'!$D29*(1/100)</f>
        <v>0.29292677419354834</v>
      </c>
      <c r="O31" s="33">
        <f t="shared" si="12"/>
        <v>13371.948618847327</v>
      </c>
      <c r="P31" s="37">
        <f t="shared" si="1"/>
        <v>1401.7663926924911</v>
      </c>
      <c r="Q31" s="90"/>
      <c r="R31" s="30">
        <f t="shared" si="2"/>
        <v>1</v>
      </c>
      <c r="S31" s="35">
        <f t="shared" si="3"/>
        <v>1</v>
      </c>
      <c r="T31" s="90"/>
      <c r="U31" s="41">
        <f t="shared" si="4"/>
        <v>8.6000986810555832E-2</v>
      </c>
      <c r="V31" s="35">
        <f t="shared" si="5"/>
        <v>4.000000034675791E-3</v>
      </c>
      <c r="W31" s="90"/>
      <c r="X31" s="86">
        <f t="shared" si="13"/>
        <v>7725</v>
      </c>
      <c r="Y31" s="43">
        <f t="shared" si="6"/>
        <v>13270846.542275347</v>
      </c>
      <c r="Z31" s="43">
        <f t="shared" si="7"/>
        <v>279462.36656923249</v>
      </c>
      <c r="AA31" s="43">
        <f t="shared" si="8"/>
        <v>15342.780856989424</v>
      </c>
      <c r="AB31" s="44">
        <f t="shared" si="9"/>
        <v>38375.542134889845</v>
      </c>
      <c r="AD31" s="42">
        <f t="shared" si="10"/>
        <v>13611752.231836459</v>
      </c>
      <c r="AE31" s="11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90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88">
        <f>'[3]E-Auto'!$D30*(1/100)</f>
        <v>0.30885548387096767</v>
      </c>
      <c r="O32" s="33">
        <f t="shared" si="12"/>
        <v>13436.184267363868</v>
      </c>
      <c r="P32" s="37">
        <f t="shared" si="1"/>
        <v>1408.2872221458406</v>
      </c>
      <c r="Q32" s="90"/>
      <c r="R32" s="30">
        <f t="shared" si="2"/>
        <v>1</v>
      </c>
      <c r="S32" s="35">
        <f t="shared" si="3"/>
        <v>1</v>
      </c>
      <c r="T32" s="90"/>
      <c r="U32" s="41">
        <f t="shared" si="4"/>
        <v>8.600100590923368E-2</v>
      </c>
      <c r="V32" s="35">
        <f t="shared" si="5"/>
        <v>4.0000000353255351E-3</v>
      </c>
      <c r="W32" s="90"/>
      <c r="X32" s="86">
        <f t="shared" si="13"/>
        <v>7725</v>
      </c>
      <c r="Y32" s="43">
        <f t="shared" si="6"/>
        <v>13334593.34879523</v>
      </c>
      <c r="Z32" s="43">
        <f t="shared" si="7"/>
        <v>280803.90445791621</v>
      </c>
      <c r="AA32" s="43">
        <f t="shared" si="8"/>
        <v>15200.87907868064</v>
      </c>
      <c r="AB32" s="44">
        <f t="shared" si="9"/>
        <v>38559.037074000407</v>
      </c>
      <c r="AD32" s="42">
        <f t="shared" si="10"/>
        <v>13676882.169405825</v>
      </c>
      <c r="AE32" s="11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90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88">
        <f>'[3]E-Auto'!$D31*(1/100)</f>
        <v>0.324784193548387</v>
      </c>
      <c r="O33" s="33">
        <f t="shared" si="12"/>
        <v>13500.419915880406</v>
      </c>
      <c r="P33" s="37">
        <f t="shared" si="1"/>
        <v>1414.8112126419608</v>
      </c>
      <c r="Q33" s="90"/>
      <c r="R33" s="30">
        <f t="shared" si="2"/>
        <v>1</v>
      </c>
      <c r="S33" s="35">
        <f t="shared" si="3"/>
        <v>1</v>
      </c>
      <c r="T33" s="90"/>
      <c r="U33" s="41">
        <f t="shared" si="4"/>
        <v>8.6001025283805391E-2</v>
      </c>
      <c r="V33" s="35">
        <f t="shared" si="5"/>
        <v>4.000000035984691E-3</v>
      </c>
      <c r="W33" s="90"/>
      <c r="X33" s="86">
        <f t="shared" si="13"/>
        <v>7725</v>
      </c>
      <c r="Y33" s="43">
        <f t="shared" si="6"/>
        <v>13398340.317313457</v>
      </c>
      <c r="Z33" s="43">
        <f t="shared" si="7"/>
        <v>282145.45619196724</v>
      </c>
      <c r="AA33" s="43">
        <f t="shared" si="8"/>
        <v>15056.915775152784</v>
      </c>
      <c r="AB33" s="44">
        <f t="shared" si="9"/>
        <v>38742.544661979446</v>
      </c>
      <c r="AD33" s="42">
        <f t="shared" si="10"/>
        <v>13742010.233942555</v>
      </c>
      <c r="AE33" s="115"/>
      <c r="AF33" s="87" t="s">
        <v>24</v>
      </c>
      <c r="AG33" s="40"/>
      <c r="AH33" s="59">
        <f>5/60</f>
        <v>8.3333333333333329E-2</v>
      </c>
      <c r="AI33" s="55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90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88">
        <f>'[3]E-Auto'!$D32*(1/100)</f>
        <v>0.34071290322580638</v>
      </c>
      <c r="O34" s="33">
        <f t="shared" si="12"/>
        <v>13564.655564396946</v>
      </c>
      <c r="P34" s="37">
        <f t="shared" si="1"/>
        <v>1421.3382503833116</v>
      </c>
      <c r="Q34" s="90"/>
      <c r="R34" s="30">
        <f t="shared" si="2"/>
        <v>1</v>
      </c>
      <c r="S34" s="35">
        <f t="shared" si="3"/>
        <v>1</v>
      </c>
      <c r="T34" s="90"/>
      <c r="U34" s="41">
        <f t="shared" si="4"/>
        <v>8.6001044936915239E-2</v>
      </c>
      <c r="V34" s="35">
        <f t="shared" si="5"/>
        <v>4.0000000366533419E-3</v>
      </c>
      <c r="W34" s="90"/>
      <c r="X34" s="86">
        <f t="shared" si="13"/>
        <v>7725</v>
      </c>
      <c r="Y34" s="43">
        <f t="shared" si="6"/>
        <v>13462087.445581326</v>
      </c>
      <c r="Z34" s="43">
        <f t="shared" si="7"/>
        <v>283487.02127295249</v>
      </c>
      <c r="AA34" s="43">
        <f t="shared" si="8"/>
        <v>14910.890946405865</v>
      </c>
      <c r="AB34" s="44">
        <f t="shared" si="9"/>
        <v>38926.064443467723</v>
      </c>
      <c r="AD34" s="42">
        <f t="shared" si="10"/>
        <v>13807136.42224415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90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88">
        <f>'[3]E-Auto'!$D33*(1/100)</f>
        <v>0.35664161290322577</v>
      </c>
      <c r="O35" s="33">
        <f t="shared" si="12"/>
        <v>13628.891212913486</v>
      </c>
      <c r="P35" s="37">
        <f t="shared" si="1"/>
        <v>1427.8682269698654</v>
      </c>
      <c r="Q35" s="90"/>
      <c r="R35" s="30">
        <f t="shared" si="2"/>
        <v>1</v>
      </c>
      <c r="S35" s="35">
        <f t="shared" si="3"/>
        <v>1</v>
      </c>
      <c r="T35" s="90"/>
      <c r="U35" s="41">
        <f t="shared" si="4"/>
        <v>8.6001064871220098E-2</v>
      </c>
      <c r="V35" s="35">
        <f t="shared" si="5"/>
        <v>4.0000000373315763E-3</v>
      </c>
      <c r="W35" s="90"/>
      <c r="X35" s="86">
        <f t="shared" si="13"/>
        <v>7725</v>
      </c>
      <c r="Y35" s="43">
        <f t="shared" si="6"/>
        <v>13525834.731515156</v>
      </c>
      <c r="Z35" s="43">
        <f t="shared" si="7"/>
        <v>284828.59922607971</v>
      </c>
      <c r="AA35" s="43">
        <f t="shared" si="8"/>
        <v>14762.804592439885</v>
      </c>
      <c r="AB35" s="44">
        <f t="shared" si="9"/>
        <v>39109.595984704036</v>
      </c>
      <c r="AD35" s="42">
        <f t="shared" si="10"/>
        <v>13872260.731318381</v>
      </c>
      <c r="AE35" s="115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90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88">
        <f>'[3]E-Auto'!$D34*(1/100)</f>
        <v>0.37257032258064515</v>
      </c>
      <c r="O36" s="33">
        <f t="shared" si="12"/>
        <v>13693.126861430024</v>
      </c>
      <c r="P36" s="37">
        <f t="shared" si="1"/>
        <v>1434.401039082845</v>
      </c>
      <c r="Q36" s="90"/>
      <c r="R36" s="30">
        <f t="shared" si="2"/>
        <v>1</v>
      </c>
      <c r="S36" s="35">
        <f t="shared" si="3"/>
        <v>1</v>
      </c>
      <c r="T36" s="90"/>
      <c r="U36" s="41">
        <f t="shared" si="4"/>
        <v>8.6001085089389473E-2</v>
      </c>
      <c r="V36" s="35">
        <f t="shared" si="5"/>
        <v>4.0000000380194791E-3</v>
      </c>
      <c r="W36" s="90"/>
      <c r="X36" s="86">
        <f t="shared" si="13"/>
        <v>7725</v>
      </c>
      <c r="Y36" s="43">
        <f t="shared" si="6"/>
        <v>13589582.173187265</v>
      </c>
      <c r="Z36" s="43">
        <f t="shared" si="7"/>
        <v>286170.18959881255</v>
      </c>
      <c r="AA36" s="43">
        <f t="shared" si="8"/>
        <v>14612.656713254837</v>
      </c>
      <c r="AB36" s="44">
        <f t="shared" si="9"/>
        <v>39293.13887225974</v>
      </c>
      <c r="AD36" s="42">
        <f t="shared" si="10"/>
        <v>13937383.158371592</v>
      </c>
      <c r="AE36" s="11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90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88">
        <f>'[3]E-Auto'!$D35*(1/100)</f>
        <v>0.38849903225806454</v>
      </c>
      <c r="O37" s="33">
        <f t="shared" si="12"/>
        <v>13757.362509946563</v>
      </c>
      <c r="P37" s="37">
        <f t="shared" si="1"/>
        <v>1440.9365881904446</v>
      </c>
      <c r="Q37" s="90"/>
      <c r="R37" s="30">
        <f t="shared" si="2"/>
        <v>1</v>
      </c>
      <c r="S37" s="35">
        <f t="shared" si="3"/>
        <v>1</v>
      </c>
      <c r="T37" s="90"/>
      <c r="U37" s="41">
        <f t="shared" si="4"/>
        <v>8.6001105594105495E-2</v>
      </c>
      <c r="V37" s="35">
        <f t="shared" si="5"/>
        <v>4.0000000387171407E-3</v>
      </c>
      <c r="W37" s="90"/>
      <c r="X37" s="86">
        <f t="shared" si="13"/>
        <v>7725</v>
      </c>
      <c r="Y37" s="43">
        <f t="shared" si="6"/>
        <v>13653329.76881755</v>
      </c>
      <c r="Z37" s="43">
        <f t="shared" si="7"/>
        <v>287511.7919595819</v>
      </c>
      <c r="AA37" s="43">
        <f t="shared" si="8"/>
        <v>14460.447308850724</v>
      </c>
      <c r="AB37" s="44">
        <f t="shared" si="9"/>
        <v>39476.692711861186</v>
      </c>
      <c r="AD37" s="42">
        <f t="shared" si="10"/>
        <v>14002503.700797845</v>
      </c>
      <c r="AE37" s="11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90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88">
        <f>'[3]E-Auto'!$D36*(1/100)</f>
        <v>0.40442774193548386</v>
      </c>
      <c r="O38" s="33">
        <f t="shared" si="12"/>
        <v>13821.598158463101</v>
      </c>
      <c r="P38" s="37">
        <f t="shared" si="1"/>
        <v>1447.474780273765</v>
      </c>
      <c r="Q38" s="90"/>
      <c r="R38" s="30">
        <f t="shared" si="2"/>
        <v>1</v>
      </c>
      <c r="S38" s="35">
        <f t="shared" si="3"/>
        <v>1</v>
      </c>
      <c r="T38" s="90"/>
      <c r="U38" s="41">
        <f t="shared" si="4"/>
        <v>8.6001126388062885E-2</v>
      </c>
      <c r="V38" s="35">
        <f t="shared" si="5"/>
        <v>4.0000000394246485E-3</v>
      </c>
      <c r="W38" s="90"/>
      <c r="X38" s="86">
        <f t="shared" si="13"/>
        <v>7725</v>
      </c>
      <c r="Y38" s="43">
        <f t="shared" si="6"/>
        <v>13717077.516765628</v>
      </c>
      <c r="Z38" s="43">
        <f t="shared" si="7"/>
        <v>288853.40589658485</v>
      </c>
      <c r="AA38" s="43">
        <f t="shared" si="8"/>
        <v>14306.176379227545</v>
      </c>
      <c r="AB38" s="44">
        <f t="shared" si="9"/>
        <v>39660.257127293073</v>
      </c>
      <c r="AD38" s="42">
        <f t="shared" si="10"/>
        <v>14067622.356168734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90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88">
        <f>'[3]E-Auto'!$D37*(1/100)</f>
        <v>0.42035645161290325</v>
      </c>
      <c r="O39" s="33">
        <f t="shared" si="12"/>
        <v>13885.833806979641</v>
      </c>
      <c r="P39" s="37">
        <f t="shared" si="1"/>
        <v>1454.0155255713664</v>
      </c>
      <c r="Q39" s="90"/>
      <c r="R39" s="30">
        <f t="shared" si="2"/>
        <v>1</v>
      </c>
      <c r="S39" s="35">
        <f t="shared" si="3"/>
        <v>1</v>
      </c>
      <c r="T39" s="90"/>
      <c r="U39" s="41">
        <f t="shared" si="4"/>
        <v>8.6001147473968975E-2</v>
      </c>
      <c r="V39" s="35">
        <f t="shared" si="5"/>
        <v>4.0000000401420894E-3</v>
      </c>
      <c r="W39" s="90"/>
      <c r="X39" s="86">
        <f t="shared" si="13"/>
        <v>7725</v>
      </c>
      <c r="Y39" s="43">
        <f t="shared" si="6"/>
        <v>13780825.415523553</v>
      </c>
      <c r="Z39" s="43">
        <f t="shared" si="7"/>
        <v>290195.03101666644</v>
      </c>
      <c r="AA39" s="43">
        <f t="shared" si="8"/>
        <v>14149.843924385306</v>
      </c>
      <c r="AB39" s="44">
        <f t="shared" si="9"/>
        <v>39843.831759376233</v>
      </c>
      <c r="AD39" s="42">
        <f t="shared" si="10"/>
        <v>14132739.122223981</v>
      </c>
      <c r="AE39" s="11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90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88">
        <f>'[3]E-Auto'!$D38*(1/100)</f>
        <v>0.43628516129032263</v>
      </c>
      <c r="O40" s="33">
        <f t="shared" si="12"/>
        <v>13950.069455496181</v>
      </c>
      <c r="P40" s="37">
        <f t="shared" si="1"/>
        <v>1460.5587383409782</v>
      </c>
      <c r="Q40" s="90"/>
      <c r="R40" s="30">
        <f t="shared" si="2"/>
        <v>1</v>
      </c>
      <c r="S40" s="35">
        <f t="shared" si="3"/>
        <v>1</v>
      </c>
      <c r="T40" s="90"/>
      <c r="U40" s="41">
        <f t="shared" si="4"/>
        <v>8.6001168854543716E-2</v>
      </c>
      <c r="V40" s="35">
        <f t="shared" si="5"/>
        <v>4.0000000408695561E-3</v>
      </c>
      <c r="W40" s="90"/>
      <c r="X40" s="86">
        <f t="shared" si="13"/>
        <v>7725</v>
      </c>
      <c r="Y40" s="43">
        <f t="shared" si="6"/>
        <v>13844573.463709008</v>
      </c>
      <c r="Z40" s="43">
        <f t="shared" si="7"/>
        <v>291536.66694427544</v>
      </c>
      <c r="AA40" s="43">
        <f t="shared" si="8"/>
        <v>13991.449944324002</v>
      </c>
      <c r="AB40" s="44">
        <f t="shared" si="9"/>
        <v>40027.416265014195</v>
      </c>
      <c r="AD40" s="42">
        <f t="shared" si="10"/>
        <v>14197853.996862622</v>
      </c>
      <c r="AE40" s="11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90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88">
        <f>'[3]E-Auto'!$D39*(1/100)</f>
        <v>0.45221387096774202</v>
      </c>
      <c r="O41" s="33">
        <f t="shared" si="12"/>
        <v>14014.305104012723</v>
      </c>
      <c r="P41" s="37">
        <f t="shared" si="1"/>
        <v>1467.1043366370361</v>
      </c>
      <c r="Q41" s="90"/>
      <c r="R41" s="30">
        <f t="shared" si="2"/>
        <v>1</v>
      </c>
      <c r="S41" s="35">
        <f t="shared" si="3"/>
        <v>1</v>
      </c>
      <c r="T41" s="90"/>
      <c r="U41" s="41">
        <f t="shared" si="4"/>
        <v>8.6001190532519672E-2</v>
      </c>
      <c r="V41" s="35">
        <f t="shared" si="5"/>
        <v>4.0000000416071345E-3</v>
      </c>
      <c r="W41" s="90"/>
      <c r="X41" s="86">
        <f t="shared" si="13"/>
        <v>7725</v>
      </c>
      <c r="Y41" s="43">
        <f t="shared" si="6"/>
        <v>13908321.660058947</v>
      </c>
      <c r="Z41" s="43">
        <f t="shared" si="7"/>
        <v>292878.3133204903</v>
      </c>
      <c r="AA41" s="43">
        <f t="shared" si="8"/>
        <v>13830.994439043632</v>
      </c>
      <c r="AB41" s="44">
        <f t="shared" si="9"/>
        <v>40211.010316302913</v>
      </c>
      <c r="AD41" s="42">
        <f t="shared" si="10"/>
        <v>14262966.978134783</v>
      </c>
      <c r="AE41" s="11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90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88">
        <f>'[3]E-Auto'!$D40*(1/100)</f>
        <v>0.4681425806451614</v>
      </c>
      <c r="O42" s="33">
        <f t="shared" si="12"/>
        <v>14078.540752529261</v>
      </c>
      <c r="P42" s="37">
        <f t="shared" si="1"/>
        <v>1473.6522421028308</v>
      </c>
      <c r="Q42" s="90"/>
      <c r="R42" s="30">
        <f t="shared" si="2"/>
        <v>1</v>
      </c>
      <c r="S42" s="35">
        <f t="shared" si="3"/>
        <v>1</v>
      </c>
      <c r="T42" s="90"/>
      <c r="U42" s="41">
        <f t="shared" si="4"/>
        <v>8.6001212510642022E-2</v>
      </c>
      <c r="V42" s="35">
        <f t="shared" si="5"/>
        <v>4.0000000423549183E-3</v>
      </c>
      <c r="W42" s="90"/>
      <c r="X42" s="86">
        <f t="shared" si="13"/>
        <v>7725</v>
      </c>
      <c r="Y42" s="43">
        <f t="shared" si="6"/>
        <v>13972070.003423672</v>
      </c>
      <c r="Z42" s="43">
        <f t="shared" si="7"/>
        <v>294219.96980210848</v>
      </c>
      <c r="AA42" s="43">
        <f t="shared" si="8"/>
        <v>13668.477408544197</v>
      </c>
      <c r="AB42" s="44">
        <f t="shared" si="9"/>
        <v>40394.613599699107</v>
      </c>
      <c r="AD42" s="42">
        <f t="shared" si="10"/>
        <v>14328078.064234024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90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88">
        <f>'[3]E-Auto'!$D41*(1/100)</f>
        <v>0.48407129032258078</v>
      </c>
      <c r="O43" s="33">
        <f t="shared" si="12"/>
        <v>14142.776401045803</v>
      </c>
      <c r="P43" s="37">
        <f t="shared" si="1"/>
        <v>1480.2023797761699</v>
      </c>
      <c r="Q43" s="90"/>
      <c r="R43" s="30">
        <f t="shared" si="2"/>
        <v>1</v>
      </c>
      <c r="S43" s="35">
        <f t="shared" si="3"/>
        <v>1</v>
      </c>
      <c r="T43" s="90"/>
      <c r="U43" s="41">
        <f t="shared" si="4"/>
        <v>8.6001234791668532E-2</v>
      </c>
      <c r="V43" s="35">
        <f t="shared" si="5"/>
        <v>4.000000043112995E-3</v>
      </c>
      <c r="W43" s="90"/>
      <c r="X43" s="86">
        <f t="shared" si="13"/>
        <v>7725</v>
      </c>
      <c r="Y43" s="43">
        <f t="shared" si="6"/>
        <v>14035818.492761282</v>
      </c>
      <c r="Z43" s="43">
        <f t="shared" si="7"/>
        <v>295561.63606079586</v>
      </c>
      <c r="AA43" s="43">
        <f t="shared" si="8"/>
        <v>13503.8988528257</v>
      </c>
      <c r="AB43" s="44">
        <f t="shared" si="9"/>
        <v>40578.225815242607</v>
      </c>
      <c r="AD43" s="42">
        <f t="shared" si="10"/>
        <v>14393187.253490146</v>
      </c>
      <c r="AE43" s="115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90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88">
        <f>'[3]E-Auto'!$D42*(1/100)</f>
        <v>0.5</v>
      </c>
      <c r="O44" s="33">
        <f t="shared" si="12"/>
        <v>14207.012049562343</v>
      </c>
      <c r="P44" s="37">
        <f t="shared" si="1"/>
        <v>1486.7546779075244</v>
      </c>
      <c r="Q44" s="90"/>
      <c r="R44" s="30">
        <f t="shared" si="2"/>
        <v>1</v>
      </c>
      <c r="S44" s="35">
        <f t="shared" si="3"/>
        <v>1</v>
      </c>
      <c r="T44" s="90"/>
      <c r="U44" s="41">
        <f t="shared" si="4"/>
        <v>8.6001257378369611E-2</v>
      </c>
      <c r="V44" s="35">
        <f t="shared" si="5"/>
        <v>4.0000000438814584E-3</v>
      </c>
      <c r="W44" s="90"/>
      <c r="X44" s="86">
        <f t="shared" si="13"/>
        <v>7725</v>
      </c>
      <c r="Y44" s="43">
        <f t="shared" si="6"/>
        <v>14099567.127132488</v>
      </c>
      <c r="Z44" s="43">
        <f t="shared" si="7"/>
        <v>296903.31178228924</v>
      </c>
      <c r="AA44" s="43">
        <f t="shared" si="8"/>
        <v>13337.258771888135</v>
      </c>
      <c r="AB44" s="44">
        <f t="shared" si="9"/>
        <v>40761.846675828696</v>
      </c>
      <c r="AD44" s="42">
        <f t="shared" si="10"/>
        <v>14458294.544362495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90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88">
        <f>'[3]E-Auto'!$D43*(1/100)</f>
        <v>0.51592870967741944</v>
      </c>
      <c r="O45" s="33">
        <f t="shared" si="12"/>
        <v>14271.247698078883</v>
      </c>
      <c r="P45" s="37">
        <f t="shared" si="1"/>
        <v>1493.3090677897492</v>
      </c>
      <c r="Q45" s="90"/>
      <c r="R45" s="30">
        <f t="shared" si="2"/>
        <v>1</v>
      </c>
      <c r="S45" s="35">
        <f t="shared" si="3"/>
        <v>1</v>
      </c>
      <c r="T45" s="90"/>
      <c r="U45" s="41">
        <f t="shared" si="4"/>
        <v>8.6001280273528269E-2</v>
      </c>
      <c r="V45" s="35">
        <f t="shared" si="5"/>
        <v>4.0000000446604005E-3</v>
      </c>
      <c r="W45" s="90"/>
      <c r="X45" s="86">
        <f t="shared" si="13"/>
        <v>7725</v>
      </c>
      <c r="Y45" s="43">
        <f t="shared" si="6"/>
        <v>14163315.905695779</v>
      </c>
      <c r="Z45" s="43">
        <f t="shared" si="7"/>
        <v>298244.99666565144</v>
      </c>
      <c r="AA45" s="43">
        <f t="shared" si="8"/>
        <v>13168.557165731507</v>
      </c>
      <c r="AB45" s="44">
        <f t="shared" si="9"/>
        <v>40945.475906526663</v>
      </c>
      <c r="AD45" s="42">
        <f t="shared" si="10"/>
        <v>14523399.935433688</v>
      </c>
      <c r="AE45" s="11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90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88">
        <f>'[3]E-Auto'!$D44*(1/100)</f>
        <v>0.53185741935483877</v>
      </c>
      <c r="O46" s="33">
        <f t="shared" si="12"/>
        <v>14335.483346595423</v>
      </c>
      <c r="P46" s="37">
        <f t="shared" si="1"/>
        <v>1499.8654835985162</v>
      </c>
      <c r="Q46" s="90"/>
      <c r="R46" s="30">
        <f t="shared" si="2"/>
        <v>1</v>
      </c>
      <c r="S46" s="35">
        <f t="shared" si="3"/>
        <v>1</v>
      </c>
      <c r="T46" s="90"/>
      <c r="U46" s="41">
        <f t="shared" si="4"/>
        <v>8.6001303479940117E-2</v>
      </c>
      <c r="V46" s="35">
        <f t="shared" si="5"/>
        <v>4.0000000454499121E-3</v>
      </c>
      <c r="W46" s="90"/>
      <c r="X46" s="86">
        <f t="shared" si="13"/>
        <v>7725</v>
      </c>
      <c r="Y46" s="43">
        <f t="shared" si="6"/>
        <v>14227064.82770285</v>
      </c>
      <c r="Z46" s="43">
        <f t="shared" si="7"/>
        <v>299586.69042257196</v>
      </c>
      <c r="AA46" s="43">
        <f t="shared" si="8"/>
        <v>12997.794034355818</v>
      </c>
      <c r="AB46" s="44">
        <f t="shared" si="9"/>
        <v>41129.1132439414</v>
      </c>
      <c r="AD46" s="42">
        <f t="shared" si="10"/>
        <v>14588503.42540372</v>
      </c>
      <c r="AE46" s="11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90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88">
        <f>'[3]E-Auto'!$D45*(1/100)</f>
        <v>0.5477861290322581</v>
      </c>
      <c r="O47" s="33">
        <f t="shared" si="12"/>
        <v>14399.718995111962</v>
      </c>
      <c r="P47" s="37">
        <f t="shared" si="1"/>
        <v>1506.4238622426872</v>
      </c>
      <c r="Q47" s="90"/>
      <c r="R47" s="30">
        <f t="shared" si="2"/>
        <v>1</v>
      </c>
      <c r="S47" s="35">
        <f t="shared" si="3"/>
        <v>1</v>
      </c>
      <c r="T47" s="90"/>
      <c r="U47" s="41">
        <f t="shared" si="4"/>
        <v>8.600132700041338E-2</v>
      </c>
      <c r="V47" s="35">
        <f t="shared" si="5"/>
        <v>4.0000000462500863E-3</v>
      </c>
      <c r="W47" s="90"/>
      <c r="X47" s="86">
        <f t="shared" si="13"/>
        <v>7725</v>
      </c>
      <c r="Y47" s="43">
        <f t="shared" si="6"/>
        <v>14290813.892494373</v>
      </c>
      <c r="Z47" s="43">
        <f t="shared" si="7"/>
        <v>300928.39277671144</v>
      </c>
      <c r="AA47" s="43">
        <f t="shared" si="8"/>
        <v>12824.969377761057</v>
      </c>
      <c r="AB47" s="44">
        <f t="shared" si="9"/>
        <v>41312.758435614596</v>
      </c>
      <c r="AD47" s="42">
        <f t="shared" ref="AD47:AD54" si="14">SUM(X47:AB47)</f>
        <v>14653605.01308446</v>
      </c>
      <c r="AE47" s="11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90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88">
        <f>'[3]E-Auto'!$D46*(1/100)</f>
        <v>0.56371483870967753</v>
      </c>
      <c r="O48" s="33">
        <f t="shared" si="12"/>
        <v>14463.954643628502</v>
      </c>
      <c r="P48" s="37">
        <f t="shared" si="1"/>
        <v>1512.9841432239111</v>
      </c>
      <c r="Q48" s="90"/>
      <c r="R48" s="30">
        <f t="shared" si="2"/>
        <v>1</v>
      </c>
      <c r="S48" s="35">
        <f t="shared" si="3"/>
        <v>1</v>
      </c>
      <c r="T48" s="90"/>
      <c r="U48" s="41">
        <f t="shared" si="4"/>
        <v>8.6001350837768928E-2</v>
      </c>
      <c r="V48" s="35">
        <f t="shared" si="5"/>
        <v>4.0000000470610175E-3</v>
      </c>
      <c r="W48" s="90"/>
      <c r="X48" s="86">
        <f t="shared" si="13"/>
        <v>7725</v>
      </c>
      <c r="Y48" s="43">
        <f t="shared" si="6"/>
        <v>14354563.099495994</v>
      </c>
      <c r="Z48" s="43">
        <f t="shared" si="7"/>
        <v>302270.10346308729</v>
      </c>
      <c r="AA48" s="43">
        <f t="shared" si="8"/>
        <v>12650.083195947236</v>
      </c>
      <c r="AB48" s="44">
        <f t="shared" si="9"/>
        <v>41496.411239462934</v>
      </c>
      <c r="AD48" s="42">
        <f t="shared" si="14"/>
        <v>14718704.697394492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90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88">
        <f>'[3]E-Auto'!$D47*(1/100)</f>
        <v>0.57964354838709686</v>
      </c>
      <c r="O49" s="33">
        <f t="shared" si="12"/>
        <v>14528.19029214504</v>
      </c>
      <c r="P49" s="37">
        <f t="shared" si="1"/>
        <v>1519.5462685047858</v>
      </c>
      <c r="Q49" s="90"/>
      <c r="R49" s="30">
        <f t="shared" si="2"/>
        <v>1</v>
      </c>
      <c r="S49" s="35">
        <f t="shared" si="3"/>
        <v>1</v>
      </c>
      <c r="T49" s="90"/>
      <c r="U49" s="41">
        <f t="shared" si="4"/>
        <v>8.6001374994840188E-2</v>
      </c>
      <c r="V49" s="35">
        <f t="shared" si="5"/>
        <v>4.0000000478827976E-3</v>
      </c>
      <c r="W49" s="90"/>
      <c r="X49" s="86">
        <f t="shared" si="13"/>
        <v>7725</v>
      </c>
      <c r="Y49" s="43">
        <f t="shared" si="6"/>
        <v>14418312.448214576</v>
      </c>
      <c r="Z49" s="43">
        <f t="shared" si="7"/>
        <v>303611.82222749561</v>
      </c>
      <c r="AA49" s="43">
        <f t="shared" si="8"/>
        <v>12473.135488914348</v>
      </c>
      <c r="AB49" s="44">
        <f t="shared" si="9"/>
        <v>41680.071423250571</v>
      </c>
      <c r="AD49" s="42">
        <f t="shared" si="14"/>
        <v>14783802.477354236</v>
      </c>
      <c r="AE49" s="11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90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88">
        <f>'[3]E-Auto'!$D48*(1/100)</f>
        <v>0.5955722580645163</v>
      </c>
      <c r="O50" s="33">
        <f t="shared" si="12"/>
        <v>14592.42594066158</v>
      </c>
      <c r="P50" s="37">
        <f t="shared" si="1"/>
        <v>1526.110182384987</v>
      </c>
      <c r="Q50" s="90"/>
      <c r="R50" s="30">
        <f t="shared" si="2"/>
        <v>1</v>
      </c>
      <c r="S50" s="35">
        <f t="shared" si="3"/>
        <v>1</v>
      </c>
      <c r="T50" s="90"/>
      <c r="U50" s="41">
        <f t="shared" si="4"/>
        <v>8.6001399474473231E-2</v>
      </c>
      <c r="V50" s="35">
        <f t="shared" si="5"/>
        <v>4.0000000487155222E-3</v>
      </c>
      <c r="W50" s="90"/>
      <c r="X50" s="86">
        <f t="shared" si="13"/>
        <v>7725</v>
      </c>
      <c r="Y50" s="43">
        <f t="shared" si="6"/>
        <v>14482061.938234713</v>
      </c>
      <c r="Z50" s="43">
        <f t="shared" si="7"/>
        <v>304953.54882596893</v>
      </c>
      <c r="AA50" s="43">
        <f t="shared" si="8"/>
        <v>12294.126256662397</v>
      </c>
      <c r="AB50" s="44">
        <f t="shared" si="9"/>
        <v>41863.738764093418</v>
      </c>
      <c r="AD50" s="42">
        <f t="shared" si="14"/>
        <v>14848898.352081437</v>
      </c>
      <c r="AE50" s="11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90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88">
        <f>'[3]E-Auto'!$D49*(1/100)</f>
        <v>0.61150096774193563</v>
      </c>
      <c r="O51" s="33">
        <f t="shared" si="12"/>
        <v>14656.661589178118</v>
      </c>
      <c r="P51" s="37">
        <f t="shared" si="1"/>
        <v>1532.6758313847995</v>
      </c>
      <c r="Q51" s="90"/>
      <c r="R51" s="30">
        <f t="shared" si="2"/>
        <v>1</v>
      </c>
      <c r="S51" s="35">
        <f t="shared" si="3"/>
        <v>1</v>
      </c>
      <c r="T51" s="90"/>
      <c r="U51" s="41">
        <f t="shared" si="4"/>
        <v>8.6001424279526742E-2</v>
      </c>
      <c r="V51" s="35">
        <f t="shared" si="5"/>
        <v>4.0000000495592856E-3</v>
      </c>
      <c r="W51" s="90"/>
      <c r="X51" s="86">
        <f t="shared" si="13"/>
        <v>7725</v>
      </c>
      <c r="Y51" s="43">
        <f t="shared" si="6"/>
        <v>14545811.569215383</v>
      </c>
      <c r="Z51" s="43">
        <f t="shared" si="7"/>
        <v>306295.28302426613</v>
      </c>
      <c r="AA51" s="43">
        <f t="shared" si="8"/>
        <v>12113.05549919138</v>
      </c>
      <c r="AB51" s="44">
        <f t="shared" si="9"/>
        <v>42047.41304799317</v>
      </c>
      <c r="AD51" s="42">
        <f t="shared" si="14"/>
        <v>14913992.320786834</v>
      </c>
      <c r="AE51" s="11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90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88">
        <f>'[3]E-Auto'!$D50*(1/100)</f>
        <v>0.62742967741935507</v>
      </c>
      <c r="O52" s="33">
        <f t="shared" si="12"/>
        <v>14720.897237694657</v>
      </c>
      <c r="P52" s="37">
        <f t="shared" si="1"/>
        <v>1539.2431641355518</v>
      </c>
      <c r="Q52" s="90"/>
      <c r="R52" s="30">
        <f t="shared" si="2"/>
        <v>1</v>
      </c>
      <c r="S52" s="35">
        <f t="shared" si="3"/>
        <v>1</v>
      </c>
      <c r="T52" s="90"/>
      <c r="U52" s="41">
        <f t="shared" si="4"/>
        <v>8.6001449412872008E-2</v>
      </c>
      <c r="V52" s="35">
        <f t="shared" si="5"/>
        <v>4.0000000504141833E-3</v>
      </c>
      <c r="W52" s="90"/>
      <c r="X52" s="86">
        <f t="shared" si="13"/>
        <v>7725</v>
      </c>
      <c r="Y52" s="43">
        <f t="shared" si="6"/>
        <v>14609561.340886895</v>
      </c>
      <c r="Z52" s="43">
        <f t="shared" si="7"/>
        <v>307637.02459739253</v>
      </c>
      <c r="AA52" s="43">
        <f t="shared" si="8"/>
        <v>11929.923216501298</v>
      </c>
      <c r="AB52" s="44">
        <f t="shared" si="9"/>
        <v>42231.094069398787</v>
      </c>
      <c r="AD52" s="42">
        <f t="shared" si="14"/>
        <v>14979084.382770188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90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88">
        <f>'[3]E-Auto'!$D51*(1/100)</f>
        <v>0.64335838709677429</v>
      </c>
      <c r="O53" s="33">
        <f t="shared" si="12"/>
        <v>14785.132886211197</v>
      </c>
      <c r="P53" s="37">
        <f t="shared" si="1"/>
        <v>1545.8121312764665</v>
      </c>
      <c r="Q53" s="90"/>
      <c r="R53" s="30">
        <f t="shared" si="2"/>
        <v>1</v>
      </c>
      <c r="S53" s="35">
        <f t="shared" si="3"/>
        <v>1</v>
      </c>
      <c r="T53" s="90"/>
      <c r="U53" s="41">
        <f t="shared" si="4"/>
        <v>8.6001474877392931E-2</v>
      </c>
      <c r="V53" s="35">
        <f t="shared" si="5"/>
        <v>4.0000000512803108E-3</v>
      </c>
      <c r="W53" s="90"/>
      <c r="X53" s="86">
        <f t="shared" si="13"/>
        <v>7725</v>
      </c>
      <c r="Y53" s="43">
        <f t="shared" si="6"/>
        <v>14673311.253047926</v>
      </c>
      <c r="Z53" s="43">
        <f t="shared" si="7"/>
        <v>308978.77332914778</v>
      </c>
      <c r="AA53" s="43">
        <f t="shared" si="8"/>
        <v>11744.729408592153</v>
      </c>
      <c r="AB53" s="44">
        <f t="shared" si="9"/>
        <v>42414.781630793812</v>
      </c>
      <c r="AD53" s="42">
        <f t="shared" si="14"/>
        <v>15044174.53741646</v>
      </c>
      <c r="AE53" s="11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90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88">
        <f>'[3]E-Auto'!$D52*(1/100)</f>
        <v>0.65928709677419362</v>
      </c>
      <c r="O54" s="33">
        <f t="shared" si="12"/>
        <v>14849.368534727735</v>
      </c>
      <c r="P54" s="37">
        <f t="shared" si="1"/>
        <v>1552.3826853575067</v>
      </c>
      <c r="Q54" s="91"/>
      <c r="R54" s="30">
        <f t="shared" si="2"/>
        <v>1</v>
      </c>
      <c r="S54" s="35">
        <f t="shared" si="3"/>
        <v>1</v>
      </c>
      <c r="T54" s="91"/>
      <c r="U54" s="41">
        <f t="shared" si="4"/>
        <v>8.6001500675986026E-2</v>
      </c>
      <c r="V54" s="35">
        <f t="shared" si="5"/>
        <v>4.0000000521577634E-3</v>
      </c>
      <c r="W54" s="91"/>
      <c r="X54" s="86">
        <f t="shared" si="13"/>
        <v>7725</v>
      </c>
      <c r="Y54" s="43">
        <f t="shared" si="6"/>
        <v>14737061.30556279</v>
      </c>
      <c r="Z54" s="43">
        <f t="shared" si="7"/>
        <v>310320.52901170077</v>
      </c>
      <c r="AA54" s="43">
        <f t="shared" si="8"/>
        <v>11557.474075463942</v>
      </c>
      <c r="AB54" s="44">
        <f t="shared" si="9"/>
        <v>42598.475542307591</v>
      </c>
      <c r="AD54" s="42">
        <f t="shared" si="14"/>
        <v>15109262.784192262</v>
      </c>
      <c r="AE54" s="11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628764525.49607086</v>
      </c>
      <c r="AE55" s="11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122" t="s">
        <v>22</v>
      </c>
      <c r="V56" s="123"/>
      <c r="X56" s="9">
        <f>SUM(X9:X54)</f>
        <v>1490600</v>
      </c>
      <c r="Y56" s="67">
        <f>SUM(Y9:Y54)</f>
        <v>611925798.3958075</v>
      </c>
      <c r="Z56" s="68">
        <f>SUM(Z9:Z54)</f>
        <v>12886184.262226257</v>
      </c>
      <c r="AA56" s="68">
        <f>SUM(AA9:AA54)</f>
        <v>692392.67522552027</v>
      </c>
      <c r="AB56" s="75">
        <f>SUM(AB9:AB54)</f>
        <v>1769550.1628117533</v>
      </c>
      <c r="AD56" s="69">
        <f>X56+Y56+Z56+AA56+AB56</f>
        <v>628764525.49607098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7"/>
      <c r="AF58" s="140"/>
      <c r="AG58" s="141"/>
      <c r="AH58" s="45"/>
    </row>
    <row r="59" spans="1:34" ht="15" thickBot="1" x14ac:dyDescent="0.35">
      <c r="AF59" s="142"/>
      <c r="AG59" s="143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O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7"/>
      <c r="S1" s="77"/>
      <c r="T1" s="89"/>
      <c r="U1" s="77"/>
      <c r="V1" s="77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7"/>
      <c r="S2" s="77"/>
      <c r="T2" s="90"/>
      <c r="U2" s="77"/>
      <c r="V2" s="77"/>
      <c r="W2" s="90"/>
      <c r="Y2" s="124" t="s">
        <v>78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77</v>
      </c>
      <c r="P3" s="134"/>
      <c r="Q3" s="90"/>
      <c r="R3" s="77"/>
      <c r="S3" s="77"/>
      <c r="T3" s="90"/>
      <c r="U3" s="77"/>
      <c r="V3" s="77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77"/>
      <c r="S4" s="77"/>
      <c r="T4" s="90"/>
      <c r="U4" s="77"/>
      <c r="V4" s="77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1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77"/>
      <c r="S7" s="77"/>
      <c r="T7" s="90"/>
      <c r="U7" s="77"/>
      <c r="V7" s="77"/>
      <c r="W7" s="90"/>
      <c r="X7" s="3" t="s">
        <v>9</v>
      </c>
      <c r="Y7" s="78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2"/>
      <c r="J8" s="7"/>
      <c r="K8" s="20"/>
      <c r="L8" s="90"/>
      <c r="M8" s="25"/>
      <c r="O8" s="32"/>
      <c r="P8" s="36"/>
      <c r="Q8" s="90"/>
      <c r="R8" s="79"/>
      <c r="S8" s="78"/>
      <c r="T8" s="90"/>
      <c r="U8" s="79"/>
      <c r="V8" s="78"/>
      <c r="W8" s="90"/>
      <c r="X8" s="39"/>
      <c r="Y8" s="10"/>
      <c r="Z8" s="38"/>
      <c r="AA8" s="38"/>
      <c r="AB8" s="38"/>
      <c r="AD8" s="114"/>
      <c r="AE8" s="115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90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88">
        <f>'[3]E-Auto'!$D7*(1/100)</f>
        <v>1.6900000000000001E-3</v>
      </c>
      <c r="O9" s="33">
        <f>D9</f>
        <v>11899.584311285807</v>
      </c>
      <c r="P9" s="37">
        <f>E9+(E9*I9)</f>
        <v>1238.7010052020473</v>
      </c>
      <c r="Q9" s="90"/>
      <c r="R9" s="30">
        <f>IF(O9&lt;$AG$18,1,2)</f>
        <v>1</v>
      </c>
      <c r="S9" s="35">
        <f>IF(P9&lt;$AG$10,1,2)</f>
        <v>1</v>
      </c>
      <c r="T9" s="90"/>
      <c r="U9" s="41">
        <f>($AI$15/$AG$20)*(1+0.15*(O9/$AG$18)^4)+$AH$33</f>
        <v>8.6000618845377783E-2</v>
      </c>
      <c r="V9" s="35">
        <f>($AI$7/$AG$12)*(1+0.15*(P9/$AG$10)^4)+$AH$32</f>
        <v>4.0000000211441273E-3</v>
      </c>
      <c r="W9" s="90"/>
      <c r="X9" s="77">
        <f t="shared" ref="X9:X12" si="0">($AG$7*$AG$8*S9*$AG$24+$AG$15*$AG$16*R9*$AG$24)</f>
        <v>3600</v>
      </c>
      <c r="Y9" s="43">
        <f>(O9*U9*$AG$30+P9*V9*$AG$29)*365</f>
        <v>11809313.272144133</v>
      </c>
      <c r="Z9" s="43">
        <f>(O9*$AI$15*$AG$37+P9*$AI$7*$AG$36)*365</f>
        <v>248653.01372546685</v>
      </c>
      <c r="AA9" s="43">
        <f>O9*$AI$15*($AG$41+$AG$40*(1-M9))*365</f>
        <v>17144.653263656084</v>
      </c>
      <c r="AB9" s="44">
        <f>365*((P9*$AI$7*($AG$53*$AG$54+$AG$49*$AG$50+$AG$45*$AG$46))+(O9*1.6*$AI$15*($AG$53*$AG$55+$AG$49*$AG$51+$AG$45*$AG$47)))</f>
        <v>34115.182024290982</v>
      </c>
      <c r="AD9" s="42">
        <f>SUM(X9:AB9)</f>
        <v>12112826.121157547</v>
      </c>
      <c r="AE9" s="115"/>
      <c r="AF9" s="144" t="s">
        <v>15</v>
      </c>
      <c r="AG9" s="17"/>
      <c r="AH9" s="147"/>
      <c r="AI9" s="80" t="s">
        <v>59</v>
      </c>
      <c r="AJ9" s="81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90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88">
        <f>'[3]E-Auto'!$D8*(1/100)</f>
        <v>2.3700000000000001E-3</v>
      </c>
      <c r="O10" s="33">
        <f t="shared" ref="O10:O54" si="1">D10</f>
        <v>12023</v>
      </c>
      <c r="P10" s="37">
        <f t="shared" ref="P10:P54" si="2">E10+(E10*I10)</f>
        <v>1251.5123790474024</v>
      </c>
      <c r="Q10" s="90"/>
      <c r="R10" s="30">
        <f t="shared" ref="R10:R54" si="3">IF(O10&lt;$AG$18,1,2)</f>
        <v>1</v>
      </c>
      <c r="S10" s="35">
        <f t="shared" ref="S10:S54" si="4">IF(P10&lt;$AG$10,1,2)</f>
        <v>1</v>
      </c>
      <c r="T10" s="90"/>
      <c r="U10" s="41">
        <f t="shared" ref="U10:U54" si="5">($AI$15/$AG$20)*(1+0.15*(O10/$AG$18)^4)+$AH$33</f>
        <v>8.6000644920791361E-2</v>
      </c>
      <c r="V10" s="35">
        <f t="shared" ref="V10:V54" si="6">($AI$7/$AG$12)*(1+0.15*(P10/$AG$10)^4)+$AH$32</f>
        <v>4.0000000220325313E-3</v>
      </c>
      <c r="W10" s="90"/>
      <c r="X10" s="77">
        <f t="shared" si="0"/>
        <v>3600</v>
      </c>
      <c r="Y10" s="43">
        <f t="shared" ref="Y10:Y54" si="7">(O10*U10*$AG$30+P10*V10*$AG$29)*365</f>
        <v>11931795.300513826</v>
      </c>
      <c r="Z10" s="43">
        <f t="shared" ref="Z10:Z54" si="8">(O10*$AI$15*$AG$37+P10*$AI$7*$AG$36)*365</f>
        <v>251231.74422022761</v>
      </c>
      <c r="AA10" s="43">
        <f t="shared" ref="AA10:AA54" si="9">O10*$AI$15*($AG$41+$AG$40*(1-M10))*365</f>
        <v>17314.231670626003</v>
      </c>
      <c r="AB10" s="44">
        <f t="shared" ref="AB10:AB54" si="10">365*((P10*$AI$7*($AG$53*$AG$54+$AG$49*$AG$50+$AG$45*$AG$46))+(O10*1.6*$AI$15*($AG$53*$AG$55+$AG$49*$AG$51+$AG$45*$AG$47)))</f>
        <v>34468.862244162607</v>
      </c>
      <c r="AD10" s="42">
        <f t="shared" ref="AD10:AD46" si="11">SUM(X10:AB10)</f>
        <v>12238410.138648842</v>
      </c>
      <c r="AE10" s="115"/>
      <c r="AF10" s="145"/>
      <c r="AG10" s="18">
        <v>90408</v>
      </c>
      <c r="AH10" s="147"/>
      <c r="AI10" s="80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90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88">
        <f>'[3]E-Auto'!$D9*(1/100)</f>
        <v>3.1800000000000001E-3</v>
      </c>
      <c r="O11" s="33">
        <f>D11</f>
        <v>12146.415688714193</v>
      </c>
      <c r="P11" s="37">
        <f t="shared" si="2"/>
        <v>1264.3234030665508</v>
      </c>
      <c r="Q11" s="90"/>
      <c r="R11" s="30">
        <f t="shared" si="3"/>
        <v>1</v>
      </c>
      <c r="S11" s="35">
        <f t="shared" si="4"/>
        <v>1</v>
      </c>
      <c r="T11" s="90"/>
      <c r="U11" s="41">
        <f t="shared" si="5"/>
        <v>8.600067181167928E-2</v>
      </c>
      <c r="V11" s="35">
        <f t="shared" si="6"/>
        <v>4.0000000229486162E-3</v>
      </c>
      <c r="W11" s="90"/>
      <c r="X11" s="77">
        <f t="shared" si="0"/>
        <v>3600</v>
      </c>
      <c r="Y11" s="43">
        <f t="shared" si="7"/>
        <v>12054277.506825859</v>
      </c>
      <c r="Z11" s="43">
        <f t="shared" si="8"/>
        <v>253810.47318274959</v>
      </c>
      <c r="AA11" s="43">
        <f t="shared" si="9"/>
        <v>17482.05027131235</v>
      </c>
      <c r="AB11" s="44">
        <f t="shared" si="10"/>
        <v>34822.541064209559</v>
      </c>
      <c r="AD11" s="42">
        <f t="shared" si="11"/>
        <v>12363992.57134413</v>
      </c>
      <c r="AE11" s="115"/>
      <c r="AF11" s="146"/>
      <c r="AG11" s="17"/>
      <c r="AH11" s="147"/>
      <c r="AI11" s="80" t="s">
        <v>60</v>
      </c>
      <c r="AJ11" s="81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90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88">
        <f>'[3]E-Auto'!$D10*(1/100)</f>
        <v>4.1700000000000001E-3</v>
      </c>
      <c r="O12" s="33">
        <f t="shared" si="1"/>
        <v>12269.831377428385</v>
      </c>
      <c r="P12" s="37">
        <f t="shared" si="2"/>
        <v>1277.1340828072928</v>
      </c>
      <c r="Q12" s="90"/>
      <c r="R12" s="30">
        <f t="shared" si="3"/>
        <v>1</v>
      </c>
      <c r="S12" s="35">
        <f t="shared" si="4"/>
        <v>1</v>
      </c>
      <c r="T12" s="90"/>
      <c r="U12" s="41">
        <f t="shared" si="5"/>
        <v>8.6000699534868788E-2</v>
      </c>
      <c r="V12" s="35">
        <f t="shared" si="6"/>
        <v>4.0000000238929511E-3</v>
      </c>
      <c r="W12" s="90"/>
      <c r="X12" s="77">
        <f t="shared" si="0"/>
        <v>3600</v>
      </c>
      <c r="Y12" s="43">
        <f t="shared" si="7"/>
        <v>12176759.897088783</v>
      </c>
      <c r="Z12" s="43">
        <f t="shared" si="8"/>
        <v>256389.20063733213</v>
      </c>
      <c r="AA12" s="43">
        <f t="shared" si="9"/>
        <v>17647.442546012378</v>
      </c>
      <c r="AB12" s="44">
        <f t="shared" si="10"/>
        <v>35176.218506631267</v>
      </c>
      <c r="AD12" s="42">
        <f t="shared" si="11"/>
        <v>12489572.758778756</v>
      </c>
      <c r="AE12" s="115"/>
      <c r="AF12" s="65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90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88">
        <f>'[3]E-Auto'!$D11*(1/100)</f>
        <v>6.2100000000000002E-3</v>
      </c>
      <c r="O13" s="33">
        <f t="shared" si="1"/>
        <v>12393.24706614258</v>
      </c>
      <c r="P13" s="37">
        <f t="shared" si="2"/>
        <v>1289.9444237007381</v>
      </c>
      <c r="Q13" s="90"/>
      <c r="R13" s="30">
        <f t="shared" si="3"/>
        <v>1</v>
      </c>
      <c r="S13" s="35">
        <f t="shared" si="4"/>
        <v>1</v>
      </c>
      <c r="T13" s="90"/>
      <c r="U13" s="41">
        <f t="shared" si="5"/>
        <v>8.6000728107359023E-2</v>
      </c>
      <c r="V13" s="35">
        <f t="shared" si="6"/>
        <v>4.0000000248661075E-3</v>
      </c>
      <c r="W13" s="90"/>
      <c r="X13" s="77">
        <f>($AG$7*$AG$8*S13*$AG$24+$AG$15*$AG$16*R13*$AG$24)</f>
        <v>3600</v>
      </c>
      <c r="Y13" s="43">
        <f t="shared" si="7"/>
        <v>12299242.477427881</v>
      </c>
      <c r="Z13" s="43">
        <f t="shared" si="8"/>
        <v>258967.92660776351</v>
      </c>
      <c r="AA13" s="43">
        <f t="shared" si="9"/>
        <v>17799.479444412926</v>
      </c>
      <c r="AB13" s="44">
        <f t="shared" si="10"/>
        <v>35529.89459316025</v>
      </c>
      <c r="AD13" s="42">
        <f t="shared" si="11"/>
        <v>12615139.778073218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90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88">
        <f>'[3]E-Auto'!$D12*(1/100)</f>
        <v>2.2138709677419356E-2</v>
      </c>
      <c r="O14" s="33">
        <f t="shared" si="1"/>
        <v>12516.662754856772</v>
      </c>
      <c r="P14" s="37">
        <f t="shared" si="2"/>
        <v>1302.7544310643564</v>
      </c>
      <c r="Q14" s="90"/>
      <c r="R14" s="30">
        <f t="shared" si="3"/>
        <v>1</v>
      </c>
      <c r="S14" s="35">
        <f t="shared" si="4"/>
        <v>1</v>
      </c>
      <c r="T14" s="90"/>
      <c r="U14" s="41">
        <f t="shared" si="5"/>
        <v>8.600075754632093E-2</v>
      </c>
      <c r="V14" s="35">
        <f t="shared" si="6"/>
        <v>4.0000000258686667E-3</v>
      </c>
      <c r="W14" s="90"/>
      <c r="X14" s="77">
        <f>($AG$7*$AG$8*S14*$AG$24+$AG$15*$AG$16*R14*$AG$24)+AG26</f>
        <v>1163600</v>
      </c>
      <c r="Y14" s="43">
        <f t="shared" si="7"/>
        <v>12421725.254086452</v>
      </c>
      <c r="Z14" s="43">
        <f t="shared" si="8"/>
        <v>261546.65111733429</v>
      </c>
      <c r="AA14" s="43">
        <f t="shared" si="9"/>
        <v>17775.882367320693</v>
      </c>
      <c r="AB14" s="44">
        <f t="shared" si="10"/>
        <v>35883.569345074291</v>
      </c>
      <c r="AD14" s="42">
        <f t="shared" si="11"/>
        <v>13900531.35691618</v>
      </c>
      <c r="AE14" s="11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90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88">
        <f>'[3]E-Auto'!$D13*(1/100)</f>
        <v>3.8067419354838712E-2</v>
      </c>
      <c r="O15" s="33">
        <f t="shared" si="1"/>
        <v>12640.078443570965</v>
      </c>
      <c r="P15" s="37">
        <f t="shared" si="2"/>
        <v>1315.5641101049355</v>
      </c>
      <c r="Q15" s="90"/>
      <c r="R15" s="30">
        <f t="shared" si="3"/>
        <v>1</v>
      </c>
      <c r="S15" s="35">
        <f t="shared" si="4"/>
        <v>1</v>
      </c>
      <c r="T15" s="90"/>
      <c r="U15" s="41">
        <f t="shared" si="5"/>
        <v>8.6000787869097317E-2</v>
      </c>
      <c r="V15" s="35">
        <f t="shared" si="6"/>
        <v>4.000000026901214E-3</v>
      </c>
      <c r="W15" s="90"/>
      <c r="X15" s="77">
        <f>($AJ$11*$AG$8*S15*$AG$25+$AJ$9*$AG$8*$AG$24*S15+$AG$15*$AG$16*R15*$AG$24)</f>
        <v>7725</v>
      </c>
      <c r="Y15" s="43">
        <f t="shared" si="7"/>
        <v>12544208.233427119</v>
      </c>
      <c r="Z15" s="43">
        <f t="shared" si="8"/>
        <v>264125.37418885017</v>
      </c>
      <c r="AA15" s="43">
        <f t="shared" si="9"/>
        <v>17748.324490258532</v>
      </c>
      <c r="AB15" s="44">
        <f t="shared" si="10"/>
        <v>36237.242783208283</v>
      </c>
      <c r="AD15" s="42">
        <f t="shared" si="11"/>
        <v>12870044.174889434</v>
      </c>
      <c r="AE15" s="11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90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88">
        <f>'[3]E-Auto'!$D14*(1/100)</f>
        <v>5.3996129032258068E-2</v>
      </c>
      <c r="O16" s="33">
        <f t="shared" si="1"/>
        <v>12763.494132285157</v>
      </c>
      <c r="P16" s="37">
        <f t="shared" si="2"/>
        <v>1328.3734659214454</v>
      </c>
      <c r="Q16" s="90"/>
      <c r="R16" s="30">
        <f t="shared" si="3"/>
        <v>1</v>
      </c>
      <c r="S16" s="35">
        <f t="shared" si="4"/>
        <v>1</v>
      </c>
      <c r="T16" s="90"/>
      <c r="U16" s="41">
        <f t="shared" si="5"/>
        <v>8.6000819093202868E-2</v>
      </c>
      <c r="V16" s="35">
        <f t="shared" si="6"/>
        <v>4.0000000279643401E-3</v>
      </c>
      <c r="W16" s="90"/>
      <c r="X16" s="86">
        <f t="shared" ref="X16:X54" si="13">($AJ$11*$AG$8*S16*$AG$25+$AJ$9*$AG$8*$AG$24*S16+$AG$15*$AG$16*R16*$AG$24)</f>
        <v>7725</v>
      </c>
      <c r="Y16" s="43">
        <f t="shared" si="7"/>
        <v>12666691.421933144</v>
      </c>
      <c r="Z16" s="43">
        <f t="shared" si="8"/>
        <v>266704.09584464453</v>
      </c>
      <c r="AA16" s="43">
        <f t="shared" si="9"/>
        <v>17716.805813226441</v>
      </c>
      <c r="AB16" s="44">
        <f t="shared" si="10"/>
        <v>36590.914927965678</v>
      </c>
      <c r="AD16" s="42">
        <f t="shared" si="11"/>
        <v>12995428.238518981</v>
      </c>
      <c r="AE16" s="115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90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88">
        <f>'[3]E-Auto'!$D15*(1/100)</f>
        <v>6.9924838709677431E-2</v>
      </c>
      <c r="O17" s="33">
        <f t="shared" si="1"/>
        <v>12886.909820999348</v>
      </c>
      <c r="P17" s="37">
        <f t="shared" si="2"/>
        <v>1341.1825035078148</v>
      </c>
      <c r="Q17" s="90"/>
      <c r="R17" s="30">
        <f t="shared" si="3"/>
        <v>1</v>
      </c>
      <c r="S17" s="35">
        <f t="shared" si="4"/>
        <v>1</v>
      </c>
      <c r="T17" s="90"/>
      <c r="U17" s="41">
        <f t="shared" si="5"/>
        <v>8.6000851236324075E-2</v>
      </c>
      <c r="V17" s="35">
        <f t="shared" si="6"/>
        <v>4.0000000290586427E-3</v>
      </c>
      <c r="W17" s="90"/>
      <c r="X17" s="86">
        <f t="shared" si="13"/>
        <v>7725</v>
      </c>
      <c r="Y17" s="43">
        <f t="shared" si="7"/>
        <v>12789174.826209722</v>
      </c>
      <c r="Z17" s="43">
        <f t="shared" si="8"/>
        <v>269282.81610659097</v>
      </c>
      <c r="AA17" s="43">
        <f t="shared" si="9"/>
        <v>17681.326336224432</v>
      </c>
      <c r="AB17" s="44">
        <f t="shared" si="10"/>
        <v>36944.585799329594</v>
      </c>
      <c r="AD17" s="42">
        <f t="shared" si="11"/>
        <v>13120808.554451866</v>
      </c>
      <c r="AE17" s="115"/>
      <c r="AF17" s="144" t="s">
        <v>16</v>
      </c>
      <c r="AG17" s="17"/>
      <c r="AH17" s="147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90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88">
        <f>'[3]E-Auto'!$D16*(1/100)</f>
        <v>8.5853548387096787E-2</v>
      </c>
      <c r="O18" s="33">
        <f t="shared" si="1"/>
        <v>13010.325509713541</v>
      </c>
      <c r="P18" s="37">
        <f t="shared" si="2"/>
        <v>1353.9912277556223</v>
      </c>
      <c r="Q18" s="90"/>
      <c r="R18" s="30">
        <f t="shared" si="3"/>
        <v>1</v>
      </c>
      <c r="S18" s="35">
        <f t="shared" si="4"/>
        <v>1</v>
      </c>
      <c r="T18" s="90"/>
      <c r="U18" s="41">
        <f t="shared" si="5"/>
        <v>8.6000884316319304E-2</v>
      </c>
      <c r="V18" s="35">
        <f t="shared" si="6"/>
        <v>4.0000000301847237E-3</v>
      </c>
      <c r="W18" s="90"/>
      <c r="X18" s="86">
        <f t="shared" si="13"/>
        <v>7725</v>
      </c>
      <c r="Y18" s="43">
        <f t="shared" si="7"/>
        <v>12911658.452985281</v>
      </c>
      <c r="Z18" s="43">
        <f t="shared" si="8"/>
        <v>271861.53499611438</v>
      </c>
      <c r="AA18" s="43">
        <f t="shared" si="9"/>
        <v>17641.886059252487</v>
      </c>
      <c r="AB18" s="44">
        <f t="shared" si="10"/>
        <v>37298.255416873631</v>
      </c>
      <c r="AD18" s="42">
        <f t="shared" si="11"/>
        <v>13246185.129457522</v>
      </c>
      <c r="AE18" s="115"/>
      <c r="AF18" s="145"/>
      <c r="AG18" s="18">
        <v>60000</v>
      </c>
      <c r="AH18" s="147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90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88">
        <f>'[3]E-Auto'!$D17*(1/100)</f>
        <v>0.10178225806451614</v>
      </c>
      <c r="O19" s="33">
        <f t="shared" si="1"/>
        <v>13133.741198427733</v>
      </c>
      <c r="P19" s="37">
        <f t="shared" si="2"/>
        <v>1366.7996434567046</v>
      </c>
      <c r="Q19" s="90"/>
      <c r="R19" s="30">
        <f t="shared" si="3"/>
        <v>1</v>
      </c>
      <c r="S19" s="35">
        <f t="shared" si="4"/>
        <v>1</v>
      </c>
      <c r="T19" s="90"/>
      <c r="U19" s="41">
        <f t="shared" si="5"/>
        <v>8.6000918351218744E-2</v>
      </c>
      <c r="V19" s="35">
        <f t="shared" si="6"/>
        <v>4.0000000313431929E-3</v>
      </c>
      <c r="W19" s="90"/>
      <c r="X19" s="86">
        <f t="shared" si="13"/>
        <v>7725</v>
      </c>
      <c r="Y19" s="43">
        <f t="shared" si="7"/>
        <v>13034142.309112757</v>
      </c>
      <c r="Z19" s="43">
        <f t="shared" si="8"/>
        <v>274440.25253420323</v>
      </c>
      <c r="AA19" s="43">
        <f t="shared" si="9"/>
        <v>17598.484982310616</v>
      </c>
      <c r="AB19" s="44">
        <f t="shared" si="10"/>
        <v>37651.923799772267</v>
      </c>
      <c r="AD19" s="42">
        <f t="shared" si="11"/>
        <v>13371557.970429042</v>
      </c>
      <c r="AE19" s="115"/>
      <c r="AF19" s="146"/>
      <c r="AG19" s="17"/>
      <c r="AH19" s="147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90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88">
        <f>'[3]E-Auto'!$D18*(1/100)</f>
        <v>0.1177109677419355</v>
      </c>
      <c r="O20" s="33">
        <f t="shared" si="1"/>
        <v>13257.156887141928</v>
      </c>
      <c r="P20" s="37">
        <f t="shared" si="2"/>
        <v>1379.6077553056873</v>
      </c>
      <c r="Q20" s="90"/>
      <c r="R20" s="30">
        <f t="shared" si="3"/>
        <v>1</v>
      </c>
      <c r="S20" s="35">
        <f t="shared" si="4"/>
        <v>1</v>
      </c>
      <c r="T20" s="90"/>
      <c r="U20" s="41">
        <f t="shared" si="5"/>
        <v>8.6000953359224488E-2</v>
      </c>
      <c r="V20" s="35">
        <f t="shared" si="6"/>
        <v>4.0000000325346634E-3</v>
      </c>
      <c r="W20" s="90"/>
      <c r="X20" s="86">
        <f t="shared" si="13"/>
        <v>7725</v>
      </c>
      <c r="Y20" s="43">
        <f t="shared" si="7"/>
        <v>13156626.401570927</v>
      </c>
      <c r="Z20" s="43">
        <f t="shared" si="8"/>
        <v>277018.9687414199</v>
      </c>
      <c r="AA20" s="43">
        <f t="shared" si="9"/>
        <v>17551.12310539883</v>
      </c>
      <c r="AB20" s="44">
        <f t="shared" si="10"/>
        <v>38005.590966810967</v>
      </c>
      <c r="AD20" s="42">
        <f t="shared" si="11"/>
        <v>13496927.084384559</v>
      </c>
      <c r="AE20" s="11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90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88">
        <f>'[3]E-Auto'!$D19*(1/100)</f>
        <v>0.13363967741935487</v>
      </c>
      <c r="O21" s="33">
        <f t="shared" si="1"/>
        <v>13380.57257585612</v>
      </c>
      <c r="P21" s="37">
        <f t="shared" si="2"/>
        <v>1392.415567902435</v>
      </c>
      <c r="Q21" s="90"/>
      <c r="R21" s="30">
        <f t="shared" si="3"/>
        <v>1</v>
      </c>
      <c r="S21" s="35">
        <f t="shared" si="4"/>
        <v>1</v>
      </c>
      <c r="T21" s="90"/>
      <c r="U21" s="41">
        <f t="shared" si="5"/>
        <v>8.6000989358710422E-2</v>
      </c>
      <c r="V21" s="35">
        <f t="shared" si="6"/>
        <v>4.0000000337597555E-3</v>
      </c>
      <c r="W21" s="90"/>
      <c r="X21" s="86">
        <f t="shared" si="13"/>
        <v>7725</v>
      </c>
      <c r="Y21" s="43">
        <f t="shared" si="7"/>
        <v>13279110.737465654</v>
      </c>
      <c r="Z21" s="43">
        <f t="shared" si="8"/>
        <v>279597.6836379118</v>
      </c>
      <c r="AA21" s="43">
        <f t="shared" si="9"/>
        <v>17499.800428517105</v>
      </c>
      <c r="AB21" s="44">
        <f t="shared" si="10"/>
        <v>38359.256936396036</v>
      </c>
      <c r="AD21" s="42">
        <f t="shared" si="11"/>
        <v>13622292.478468478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90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88">
        <f>'[3]E-Auto'!$D20*(1/100)</f>
        <v>0.14956838709677422</v>
      </c>
      <c r="O22" s="33">
        <f t="shared" si="1"/>
        <v>13503.988264570315</v>
      </c>
      <c r="P22" s="37">
        <f t="shared" si="2"/>
        <v>1405.2230857544328</v>
      </c>
      <c r="Q22" s="90"/>
      <c r="R22" s="30">
        <f t="shared" si="3"/>
        <v>1</v>
      </c>
      <c r="S22" s="35">
        <f t="shared" si="4"/>
        <v>1</v>
      </c>
      <c r="T22" s="90"/>
      <c r="U22" s="41">
        <f t="shared" si="5"/>
        <v>8.6001026368222294E-2</v>
      </c>
      <c r="V22" s="35">
        <f t="shared" si="6"/>
        <v>4.0000000350190945E-3</v>
      </c>
      <c r="W22" s="90"/>
      <c r="X22" s="86">
        <f t="shared" si="13"/>
        <v>7725</v>
      </c>
      <c r="Y22" s="43">
        <f t="shared" si="7"/>
        <v>13401595.324031208</v>
      </c>
      <c r="Z22" s="43">
        <f t="shared" si="8"/>
        <v>282176.39724342164</v>
      </c>
      <c r="AA22" s="43">
        <f t="shared" si="9"/>
        <v>17444.516951665461</v>
      </c>
      <c r="AB22" s="44">
        <f t="shared" si="10"/>
        <v>38712.921726564105</v>
      </c>
      <c r="AD22" s="42">
        <f t="shared" si="11"/>
        <v>13747654.159952858</v>
      </c>
      <c r="AE22" s="115"/>
      <c r="AF22" s="56" t="s">
        <v>25</v>
      </c>
      <c r="AG22" s="47"/>
      <c r="AH22" s="47"/>
      <c r="AI22" s="82" t="s">
        <v>61</v>
      </c>
      <c r="AJ22" s="83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90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88">
        <f>'[3]E-Auto'!$D21*(1/100)</f>
        <v>0.16549709677419358</v>
      </c>
      <c r="O23" s="33">
        <f t="shared" si="1"/>
        <v>13627.403953284507</v>
      </c>
      <c r="P23" s="37">
        <f t="shared" si="2"/>
        <v>1418.0303132790923</v>
      </c>
      <c r="Q23" s="90"/>
      <c r="R23" s="30">
        <f t="shared" si="3"/>
        <v>1</v>
      </c>
      <c r="S23" s="35">
        <f t="shared" si="4"/>
        <v>1</v>
      </c>
      <c r="T23" s="90"/>
      <c r="U23" s="41">
        <f t="shared" si="5"/>
        <v>8.6001064406477742E-2</v>
      </c>
      <c r="V23" s="35">
        <f t="shared" si="6"/>
        <v>4.0000000363133127E-3</v>
      </c>
      <c r="W23" s="90"/>
      <c r="X23" s="86">
        <f t="shared" si="13"/>
        <v>7725</v>
      </c>
      <c r="Y23" s="43">
        <f t="shared" si="7"/>
        <v>13524080.168631546</v>
      </c>
      <c r="Z23" s="43">
        <f t="shared" si="8"/>
        <v>284755.10957729776</v>
      </c>
      <c r="AA23" s="43">
        <f t="shared" si="9"/>
        <v>17385.272674843884</v>
      </c>
      <c r="AB23" s="44">
        <f t="shared" si="10"/>
        <v>39066.585354991374</v>
      </c>
      <c r="AD23" s="42">
        <f t="shared" si="11"/>
        <v>13873012.136238679</v>
      </c>
      <c r="AE23" s="115"/>
      <c r="AF23" s="57" t="s">
        <v>34</v>
      </c>
      <c r="AG23" s="27"/>
      <c r="AH23" s="27"/>
      <c r="AI23" s="80" t="s">
        <v>62</v>
      </c>
      <c r="AJ23" s="84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90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88">
        <f>'[3]E-Auto'!$D22*(1/100)</f>
        <v>0.18142580645161294</v>
      </c>
      <c r="O24" s="33">
        <f t="shared" si="1"/>
        <v>13750.819641998702</v>
      </c>
      <c r="P24" s="37">
        <f t="shared" si="2"/>
        <v>1430.8372548059913</v>
      </c>
      <c r="Q24" s="90"/>
      <c r="R24" s="30">
        <f t="shared" si="3"/>
        <v>1</v>
      </c>
      <c r="S24" s="35">
        <f t="shared" si="4"/>
        <v>1</v>
      </c>
      <c r="T24" s="90"/>
      <c r="U24" s="41">
        <f t="shared" si="5"/>
        <v>8.6001103492366185E-2</v>
      </c>
      <c r="V24" s="35">
        <f t="shared" si="6"/>
        <v>4.0000000376430459E-3</v>
      </c>
      <c r="W24" s="90"/>
      <c r="X24" s="86">
        <f t="shared" si="13"/>
        <v>7725</v>
      </c>
      <c r="Y24" s="43">
        <f t="shared" si="7"/>
        <v>13646565.278761581</v>
      </c>
      <c r="Z24" s="43">
        <f t="shared" si="8"/>
        <v>287333.82065850374</v>
      </c>
      <c r="AA24" s="43">
        <f t="shared" si="9"/>
        <v>17322.067598052388</v>
      </c>
      <c r="AB24" s="44">
        <f t="shared" si="10"/>
        <v>39420.247839002601</v>
      </c>
      <c r="AD24" s="42">
        <f t="shared" si="11"/>
        <v>13998366.414857138</v>
      </c>
      <c r="AE24" s="115"/>
      <c r="AF24" s="49" t="s">
        <v>35</v>
      </c>
      <c r="AG24" s="28">
        <v>5</v>
      </c>
      <c r="AH24" s="27" t="s">
        <v>28</v>
      </c>
      <c r="AI24" s="80" t="s">
        <v>65</v>
      </c>
      <c r="AJ24" s="84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90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88">
        <f>'[3]E-Auto'!$D23*(1/100)</f>
        <v>0.19735451612903226</v>
      </c>
      <c r="O25" s="33">
        <f t="shared" si="1"/>
        <v>13874.235330712894</v>
      </c>
      <c r="P25" s="37">
        <f t="shared" si="2"/>
        <v>1443.6439145790446</v>
      </c>
      <c r="Q25" s="90"/>
      <c r="R25" s="30">
        <f t="shared" si="3"/>
        <v>1</v>
      </c>
      <c r="S25" s="35">
        <f t="shared" si="4"/>
        <v>1</v>
      </c>
      <c r="T25" s="90"/>
      <c r="U25" s="41">
        <f t="shared" si="5"/>
        <v>8.6001143644948944E-2</v>
      </c>
      <c r="V25" s="35">
        <f t="shared" si="6"/>
        <v>4.0000000390089394E-3</v>
      </c>
      <c r="W25" s="90"/>
      <c r="X25" s="86">
        <f t="shared" si="13"/>
        <v>7725</v>
      </c>
      <c r="Y25" s="43">
        <f t="shared" si="7"/>
        <v>13769050.662048481</v>
      </c>
      <c r="Z25" s="43">
        <f t="shared" si="8"/>
        <v>289912.53050562774</v>
      </c>
      <c r="AA25" s="43">
        <f t="shared" si="9"/>
        <v>17254.901721290957</v>
      </c>
      <c r="AB25" s="44">
        <f t="shared" si="10"/>
        <v>39773.909195579756</v>
      </c>
      <c r="AD25" s="42">
        <f t="shared" si="11"/>
        <v>14123717.00347098</v>
      </c>
      <c r="AE25" s="115"/>
      <c r="AF25" s="49" t="s">
        <v>36</v>
      </c>
      <c r="AG25" s="28">
        <v>30</v>
      </c>
      <c r="AH25" s="27" t="s">
        <v>28</v>
      </c>
      <c r="AI25" s="80" t="s">
        <v>67</v>
      </c>
      <c r="AJ25" s="84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90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88">
        <f>'[3]E-Auto'!$D24*(1/100)</f>
        <v>0.21328322580645162</v>
      </c>
      <c r="O26" s="33">
        <f t="shared" si="1"/>
        <v>13997.651019427089</v>
      </c>
      <c r="P26" s="37">
        <f t="shared" si="2"/>
        <v>1456.4502967586143</v>
      </c>
      <c r="Q26" s="90"/>
      <c r="R26" s="30">
        <f t="shared" si="3"/>
        <v>1</v>
      </c>
      <c r="S26" s="35">
        <f t="shared" si="4"/>
        <v>1</v>
      </c>
      <c r="T26" s="90"/>
      <c r="U26" s="41">
        <f t="shared" si="5"/>
        <v>8.6001184883459175E-2</v>
      </c>
      <c r="V26" s="35">
        <f t="shared" si="6"/>
        <v>4.0000000404116403E-3</v>
      </c>
      <c r="W26" s="90"/>
      <c r="X26" s="86">
        <f t="shared" si="13"/>
        <v>7725</v>
      </c>
      <c r="Y26" s="43">
        <f t="shared" si="7"/>
        <v>13891536.326252948</v>
      </c>
      <c r="Z26" s="43">
        <f t="shared" si="8"/>
        <v>292491.23913689249</v>
      </c>
      <c r="AA26" s="43">
        <f t="shared" si="9"/>
        <v>17183.775044559607</v>
      </c>
      <c r="AB26" s="44">
        <f t="shared" si="10"/>
        <v>40127.569441370462</v>
      </c>
      <c r="AD26" s="42">
        <f t="shared" si="11"/>
        <v>14249063.909875773</v>
      </c>
      <c r="AE26" s="115"/>
      <c r="AF26" s="58" t="s">
        <v>27</v>
      </c>
      <c r="AG26" s="59">
        <f>(3750*AJ11*AG8)+(850*AJ9)+(4*130000)</f>
        <v>1160000</v>
      </c>
      <c r="AH26" s="40" t="s">
        <v>21</v>
      </c>
      <c r="AI26" s="85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90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88">
        <f>'[3]E-Auto'!$D25*(1/100)</f>
        <v>0.22921193548387095</v>
      </c>
      <c r="O27" s="33">
        <f t="shared" si="1"/>
        <v>14121.066708141281</v>
      </c>
      <c r="P27" s="37">
        <f t="shared" si="2"/>
        <v>1469.2564054235538</v>
      </c>
      <c r="Q27" s="90"/>
      <c r="R27" s="30">
        <f t="shared" si="3"/>
        <v>1</v>
      </c>
      <c r="S27" s="35">
        <f t="shared" si="4"/>
        <v>1</v>
      </c>
      <c r="T27" s="90"/>
      <c r="U27" s="41">
        <f t="shared" si="5"/>
        <v>8.6001227227301871E-2</v>
      </c>
      <c r="V27" s="35">
        <f t="shared" si="6"/>
        <v>4.0000000418518034E-3</v>
      </c>
      <c r="W27" s="90"/>
      <c r="X27" s="86">
        <f t="shared" si="13"/>
        <v>7725</v>
      </c>
      <c r="Y27" s="43">
        <f t="shared" si="7"/>
        <v>14014022.279270483</v>
      </c>
      <c r="Z27" s="43">
        <f t="shared" si="8"/>
        <v>295069.94657016295</v>
      </c>
      <c r="AA27" s="43">
        <f t="shared" si="9"/>
        <v>17108.687567858324</v>
      </c>
      <c r="AB27" s="44">
        <f t="shared" si="10"/>
        <v>40481.228592696185</v>
      </c>
      <c r="AD27" s="42">
        <f t="shared" si="11"/>
        <v>14374407.1420012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90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88">
        <f>'[3]E-Auto'!$D26*(1/100)</f>
        <v>0.2451406451612903</v>
      </c>
      <c r="O28" s="33">
        <f t="shared" si="1"/>
        <v>14244.482396855472</v>
      </c>
      <c r="P28" s="37">
        <f t="shared" si="2"/>
        <v>1482.0622445731958</v>
      </c>
      <c r="Q28" s="90"/>
      <c r="R28" s="30">
        <f t="shared" si="3"/>
        <v>1</v>
      </c>
      <c r="S28" s="35">
        <f t="shared" si="4"/>
        <v>1</v>
      </c>
      <c r="T28" s="90"/>
      <c r="U28" s="41">
        <f t="shared" si="5"/>
        <v>8.60012706960539E-2</v>
      </c>
      <c r="V28" s="35">
        <f t="shared" si="6"/>
        <v>4.0000000433300887E-3</v>
      </c>
      <c r="W28" s="90"/>
      <c r="X28" s="86">
        <f t="shared" si="13"/>
        <v>7725</v>
      </c>
      <c r="Y28" s="43">
        <f t="shared" si="7"/>
        <v>14136508.529132687</v>
      </c>
      <c r="Z28" s="43">
        <f t="shared" si="8"/>
        <v>297648.65282295644</v>
      </c>
      <c r="AA28" s="43">
        <f t="shared" si="9"/>
        <v>17029.639291187108</v>
      </c>
      <c r="AB28" s="44">
        <f t="shared" si="10"/>
        <v>40834.886665560218</v>
      </c>
      <c r="AD28" s="42">
        <f t="shared" si="11"/>
        <v>14499746.707912391</v>
      </c>
      <c r="AE28" s="11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90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88">
        <f>'[3]E-Auto'!$D27*(1/100)</f>
        <v>0.26106935483870963</v>
      </c>
      <c r="O29" s="33">
        <f t="shared" si="1"/>
        <v>14367.898085569666</v>
      </c>
      <c r="P29" s="37">
        <f t="shared" si="2"/>
        <v>1494.8678181292801</v>
      </c>
      <c r="Q29" s="90"/>
      <c r="R29" s="30">
        <f t="shared" si="3"/>
        <v>1</v>
      </c>
      <c r="S29" s="35">
        <f t="shared" si="4"/>
        <v>1</v>
      </c>
      <c r="T29" s="90"/>
      <c r="U29" s="41">
        <f t="shared" si="5"/>
        <v>8.6001315309463949E-2</v>
      </c>
      <c r="V29" s="35">
        <f t="shared" si="6"/>
        <v>4.0000000448471625E-3</v>
      </c>
      <c r="W29" s="90"/>
      <c r="X29" s="86">
        <f t="shared" si="13"/>
        <v>7725</v>
      </c>
      <c r="Y29" s="43">
        <f t="shared" si="7"/>
        <v>14258995.084008511</v>
      </c>
      <c r="Z29" s="43">
        <f t="shared" si="8"/>
        <v>300227.35791245021</v>
      </c>
      <c r="AA29" s="43">
        <f t="shared" si="9"/>
        <v>16946.630214545978</v>
      </c>
      <c r="AB29" s="44">
        <f t="shared" si="10"/>
        <v>41188.543675655339</v>
      </c>
      <c r="AD29" s="42">
        <f t="shared" si="11"/>
        <v>14625082.615811164</v>
      </c>
      <c r="AE29" s="11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90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88">
        <f>'[3]E-Auto'!$D28*(1/100)</f>
        <v>0.27699806451612896</v>
      </c>
      <c r="O30" s="33">
        <f t="shared" si="1"/>
        <v>14491.313774283859</v>
      </c>
      <c r="P30" s="37">
        <f t="shared" si="2"/>
        <v>1507.6731299378255</v>
      </c>
      <c r="Q30" s="90"/>
      <c r="R30" s="30">
        <f t="shared" si="3"/>
        <v>1</v>
      </c>
      <c r="S30" s="35">
        <f t="shared" si="4"/>
        <v>1</v>
      </c>
      <c r="T30" s="90"/>
      <c r="U30" s="41">
        <f t="shared" si="5"/>
        <v>8.6001361087452571E-2</v>
      </c>
      <c r="V30" s="35">
        <f t="shared" si="6"/>
        <v>4.0000000464036969E-3</v>
      </c>
      <c r="W30" s="90"/>
      <c r="X30" s="86">
        <f t="shared" si="13"/>
        <v>7725</v>
      </c>
      <c r="Y30" s="43">
        <f t="shared" si="7"/>
        <v>14381481.952205546</v>
      </c>
      <c r="Z30" s="43">
        <f t="shared" si="8"/>
        <v>302806.06185548968</v>
      </c>
      <c r="AA30" s="43">
        <f t="shared" si="9"/>
        <v>16859.660337934914</v>
      </c>
      <c r="AB30" s="44">
        <f t="shared" si="10"/>
        <v>41542.199638371334</v>
      </c>
      <c r="AD30" s="42">
        <f t="shared" si="11"/>
        <v>14750414.87403734</v>
      </c>
      <c r="AE30" s="11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90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88">
        <f>'[3]E-Auto'!$D29*(1/100)</f>
        <v>0.29292677419354834</v>
      </c>
      <c r="O31" s="33">
        <f t="shared" si="1"/>
        <v>14614.729462998052</v>
      </c>
      <c r="P31" s="37">
        <f t="shared" si="2"/>
        <v>1520.4781837709506</v>
      </c>
      <c r="Q31" s="90"/>
      <c r="R31" s="30">
        <f t="shared" si="3"/>
        <v>1</v>
      </c>
      <c r="S31" s="35">
        <f t="shared" si="4"/>
        <v>1</v>
      </c>
      <c r="T31" s="90"/>
      <c r="U31" s="41">
        <f t="shared" si="5"/>
        <v>8.6001408050112166E-2</v>
      </c>
      <c r="V31" s="35">
        <f t="shared" si="6"/>
        <v>4.0000000480003694E-3</v>
      </c>
      <c r="W31" s="90"/>
      <c r="X31" s="86">
        <f t="shared" si="13"/>
        <v>7725</v>
      </c>
      <c r="Y31" s="43">
        <f t="shared" si="7"/>
        <v>14503969.142171295</v>
      </c>
      <c r="Z31" s="43">
        <f t="shared" si="8"/>
        <v>305384.76466859691</v>
      </c>
      <c r="AA31" s="43">
        <f t="shared" si="9"/>
        <v>16768.729661353926</v>
      </c>
      <c r="AB31" s="44">
        <f t="shared" si="10"/>
        <v>41895.854568802293</v>
      </c>
      <c r="AD31" s="42">
        <f t="shared" si="11"/>
        <v>14875743.491070049</v>
      </c>
      <c r="AE31" s="11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90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88">
        <f>'[3]E-Auto'!$D30*(1/100)</f>
        <v>0.30885548387096767</v>
      </c>
      <c r="O32" s="33">
        <f t="shared" si="1"/>
        <v>14738.145151712242</v>
      </c>
      <c r="P32" s="37">
        <f t="shared" si="2"/>
        <v>1533.2829833286382</v>
      </c>
      <c r="Q32" s="90"/>
      <c r="R32" s="30">
        <f t="shared" si="3"/>
        <v>1</v>
      </c>
      <c r="S32" s="35">
        <f t="shared" si="4"/>
        <v>1</v>
      </c>
      <c r="T32" s="90"/>
      <c r="U32" s="41">
        <f t="shared" si="5"/>
        <v>8.6001456217706995E-2</v>
      </c>
      <c r="V32" s="35">
        <f t="shared" si="6"/>
        <v>4.0000000496378616E-3</v>
      </c>
      <c r="W32" s="90"/>
      <c r="X32" s="86">
        <f t="shared" si="13"/>
        <v>7725</v>
      </c>
      <c r="Y32" s="43">
        <f t="shared" si="7"/>
        <v>14626456.66249443</v>
      </c>
      <c r="Z32" s="43">
        <f t="shared" si="8"/>
        <v>307963.46636797767</v>
      </c>
      <c r="AA32" s="43">
        <f t="shared" si="9"/>
        <v>16673.838184803015</v>
      </c>
      <c r="AB32" s="44">
        <f t="shared" si="10"/>
        <v>42249.508481753626</v>
      </c>
      <c r="AD32" s="42">
        <f t="shared" si="11"/>
        <v>15001068.475528965</v>
      </c>
      <c r="AE32" s="11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90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88">
        <f>'[3]E-Auto'!$D31*(1/100)</f>
        <v>0.324784193548387</v>
      </c>
      <c r="O33" s="33">
        <f t="shared" si="1"/>
        <v>14861.560840426435</v>
      </c>
      <c r="P33" s="37">
        <f t="shared" si="2"/>
        <v>1546.0875322404534</v>
      </c>
      <c r="Q33" s="90"/>
      <c r="R33" s="30">
        <f t="shared" si="3"/>
        <v>1</v>
      </c>
      <c r="S33" s="35">
        <f t="shared" si="4"/>
        <v>1</v>
      </c>
      <c r="T33" s="90"/>
      <c r="U33" s="41">
        <f t="shared" si="5"/>
        <v>8.6001505610673143E-2</v>
      </c>
      <c r="V33" s="35">
        <f t="shared" si="6"/>
        <v>4.0000000513168649E-3</v>
      </c>
      <c r="W33" s="90"/>
      <c r="X33" s="86">
        <f t="shared" si="13"/>
        <v>7725</v>
      </c>
      <c r="Y33" s="43">
        <f t="shared" si="7"/>
        <v>14748944.521906085</v>
      </c>
      <c r="Z33" s="43">
        <f t="shared" si="8"/>
        <v>310542.16696952947</v>
      </c>
      <c r="AA33" s="43">
        <f t="shared" si="9"/>
        <v>16574.985908282168</v>
      </c>
      <c r="AB33" s="44">
        <f t="shared" si="10"/>
        <v>42603.161391749025</v>
      </c>
      <c r="AD33" s="42">
        <f t="shared" si="11"/>
        <v>15126389.836175647</v>
      </c>
      <c r="AE33" s="115"/>
      <c r="AF33" s="87" t="s">
        <v>24</v>
      </c>
      <c r="AG33" s="40"/>
      <c r="AH33" s="59">
        <f>5/60</f>
        <v>8.3333333333333329E-2</v>
      </c>
      <c r="AI33" s="55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90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88">
        <f>'[3]E-Auto'!$D32*(1/100)</f>
        <v>0.34071290322580638</v>
      </c>
      <c r="O34" s="33">
        <f t="shared" si="1"/>
        <v>14984.976529140627</v>
      </c>
      <c r="P34" s="37">
        <f t="shared" si="2"/>
        <v>1558.8918340672083</v>
      </c>
      <c r="Q34" s="90"/>
      <c r="R34" s="30">
        <f t="shared" si="3"/>
        <v>1</v>
      </c>
      <c r="S34" s="35">
        <f t="shared" si="4"/>
        <v>1</v>
      </c>
      <c r="T34" s="90"/>
      <c r="U34" s="41">
        <f t="shared" si="5"/>
        <v>8.6001556249618555E-2</v>
      </c>
      <c r="V34" s="35">
        <f t="shared" si="6"/>
        <v>4.0000000530380723E-3</v>
      </c>
      <c r="W34" s="90"/>
      <c r="X34" s="86">
        <f t="shared" si="13"/>
        <v>7725</v>
      </c>
      <c r="Y34" s="43">
        <f t="shared" si="7"/>
        <v>14871432.7292811</v>
      </c>
      <c r="Z34" s="43">
        <f t="shared" si="8"/>
        <v>313120.86648884875</v>
      </c>
      <c r="AA34" s="43">
        <f t="shared" si="9"/>
        <v>16472.172831791398</v>
      </c>
      <c r="AB34" s="44">
        <f t="shared" si="10"/>
        <v>42956.81331303699</v>
      </c>
      <c r="AD34" s="42">
        <f t="shared" si="11"/>
        <v>15251707.581914775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90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88">
        <f>'[3]E-Auto'!$D33*(1/100)</f>
        <v>0.35664161290322577</v>
      </c>
      <c r="O35" s="33">
        <f t="shared" si="1"/>
        <v>15108.392217854818</v>
      </c>
      <c r="P35" s="37">
        <f t="shared" si="2"/>
        <v>1571.6958923025848</v>
      </c>
      <c r="Q35" s="90"/>
      <c r="R35" s="30">
        <f t="shared" si="3"/>
        <v>1</v>
      </c>
      <c r="S35" s="35">
        <f t="shared" si="4"/>
        <v>1</v>
      </c>
      <c r="T35" s="90"/>
      <c r="U35" s="41">
        <f t="shared" si="5"/>
        <v>8.6001608155323039E-2</v>
      </c>
      <c r="V35" s="35">
        <f t="shared" si="6"/>
        <v>4.0000000548021854E-3</v>
      </c>
      <c r="W35" s="90"/>
      <c r="X35" s="86">
        <f t="shared" si="13"/>
        <v>7725</v>
      </c>
      <c r="Y35" s="43">
        <f t="shared" si="7"/>
        <v>14993921.293639297</v>
      </c>
      <c r="Z35" s="43">
        <f t="shared" si="8"/>
        <v>315699.5649412378</v>
      </c>
      <c r="AA35" s="43">
        <f t="shared" si="9"/>
        <v>16365.398955330702</v>
      </c>
      <c r="AB35" s="44">
        <f t="shared" si="10"/>
        <v>43310.464259597451</v>
      </c>
      <c r="AD35" s="42">
        <f t="shared" si="11"/>
        <v>15377021.721795462</v>
      </c>
      <c r="AE35" s="115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90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88">
        <f>'[3]E-Auto'!$D34*(1/100)</f>
        <v>0.37257032258064515</v>
      </c>
      <c r="O36" s="33">
        <f t="shared" si="1"/>
        <v>15231.807906569011</v>
      </c>
      <c r="P36" s="37">
        <f t="shared" si="2"/>
        <v>1584.499710374708</v>
      </c>
      <c r="Q36" s="90"/>
      <c r="R36" s="30">
        <f t="shared" si="3"/>
        <v>1</v>
      </c>
      <c r="S36" s="35">
        <f t="shared" si="4"/>
        <v>1</v>
      </c>
      <c r="T36" s="90"/>
      <c r="U36" s="41">
        <f t="shared" si="5"/>
        <v>8.600166134873824E-2</v>
      </c>
      <c r="V36" s="35">
        <f t="shared" si="6"/>
        <v>4.0000000566099096E-3</v>
      </c>
      <c r="W36" s="90"/>
      <c r="X36" s="86">
        <f t="shared" si="13"/>
        <v>7725</v>
      </c>
      <c r="Y36" s="43">
        <f t="shared" si="7"/>
        <v>15116410.22414675</v>
      </c>
      <c r="Z36" s="43">
        <f t="shared" si="8"/>
        <v>318278.26234171179</v>
      </c>
      <c r="AA36" s="43">
        <f t="shared" si="9"/>
        <v>16254.664278900078</v>
      </c>
      <c r="AB36" s="44">
        <f t="shared" si="10"/>
        <v>43664.114245148012</v>
      </c>
      <c r="AD36" s="42">
        <f t="shared" si="11"/>
        <v>15502332.26501251</v>
      </c>
      <c r="AE36" s="11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90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88">
        <f>'[3]E-Auto'!$D35*(1/100)</f>
        <v>0.38849903225806454</v>
      </c>
      <c r="O37" s="33">
        <f t="shared" si="1"/>
        <v>15355.223595283205</v>
      </c>
      <c r="P37" s="37">
        <f t="shared" si="2"/>
        <v>1597.3032916476768</v>
      </c>
      <c r="Q37" s="90"/>
      <c r="R37" s="30">
        <f t="shared" si="3"/>
        <v>1</v>
      </c>
      <c r="S37" s="35">
        <f t="shared" si="4"/>
        <v>1</v>
      </c>
      <c r="T37" s="90"/>
      <c r="U37" s="41">
        <f t="shared" si="5"/>
        <v>8.6001715850987648E-2</v>
      </c>
      <c r="V37" s="35">
        <f t="shared" si="6"/>
        <v>4.0000000584619567E-3</v>
      </c>
      <c r="W37" s="90"/>
      <c r="X37" s="86">
        <f t="shared" si="13"/>
        <v>7725</v>
      </c>
      <c r="Y37" s="43">
        <f t="shared" si="7"/>
        <v>15238899.530117048</v>
      </c>
      <c r="Z37" s="43">
        <f t="shared" si="8"/>
        <v>320856.95870500559</v>
      </c>
      <c r="AA37" s="43">
        <f t="shared" si="9"/>
        <v>16139.96880249953</v>
      </c>
      <c r="AB37" s="44">
        <f t="shared" si="10"/>
        <v>44017.763283150081</v>
      </c>
      <c r="AD37" s="42">
        <f t="shared" si="11"/>
        <v>15627639.220907703</v>
      </c>
      <c r="AE37" s="11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90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88">
        <f>'[3]E-Auto'!$D36*(1/100)</f>
        <v>0.40442774193548386</v>
      </c>
      <c r="O38" s="33">
        <f t="shared" si="1"/>
        <v>15478.639283997396</v>
      </c>
      <c r="P38" s="37">
        <f t="shared" si="2"/>
        <v>1610.1066394230513</v>
      </c>
      <c r="Q38" s="90"/>
      <c r="R38" s="30">
        <f t="shared" si="3"/>
        <v>1</v>
      </c>
      <c r="S38" s="35">
        <f t="shared" si="4"/>
        <v>1</v>
      </c>
      <c r="T38" s="90"/>
      <c r="U38" s="41">
        <f t="shared" si="5"/>
        <v>8.6001771683366618E-2</v>
      </c>
      <c r="V38" s="35">
        <f t="shared" si="6"/>
        <v>4.000000060359046E-3</v>
      </c>
      <c r="W38" s="90"/>
      <c r="X38" s="86">
        <f t="shared" si="13"/>
        <v>7725</v>
      </c>
      <c r="Y38" s="43">
        <f t="shared" si="7"/>
        <v>15361389.221012549</v>
      </c>
      <c r="Z38" s="43">
        <f t="shared" si="8"/>
        <v>323435.65404557978</v>
      </c>
      <c r="AA38" s="43">
        <f t="shared" si="9"/>
        <v>16021.312526129052</v>
      </c>
      <c r="AB38" s="44">
        <f t="shared" si="10"/>
        <v>44371.411386814769</v>
      </c>
      <c r="AD38" s="42">
        <f t="shared" si="11"/>
        <v>15752942.598971073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90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88">
        <f>'[3]E-Auto'!$D37*(1/100)</f>
        <v>0.42035645161290325</v>
      </c>
      <c r="O39" s="33">
        <f t="shared" si="1"/>
        <v>15602.054972711589</v>
      </c>
      <c r="P39" s="37">
        <f t="shared" si="2"/>
        <v>1622.9097569413002</v>
      </c>
      <c r="Q39" s="90"/>
      <c r="R39" s="30">
        <f t="shared" si="3"/>
        <v>1</v>
      </c>
      <c r="S39" s="35">
        <f t="shared" si="4"/>
        <v>1</v>
      </c>
      <c r="T39" s="90"/>
      <c r="U39" s="41">
        <f t="shared" si="5"/>
        <v>8.6001828867342339E-2</v>
      </c>
      <c r="V39" s="35">
        <f t="shared" si="6"/>
        <v>4.0000000623018998E-3</v>
      </c>
      <c r="W39" s="90"/>
      <c r="X39" s="86">
        <f t="shared" si="13"/>
        <v>7725</v>
      </c>
      <c r="Y39" s="43">
        <f t="shared" si="7"/>
        <v>15483879.306445653</v>
      </c>
      <c r="Z39" s="43">
        <f t="shared" si="8"/>
        <v>326014.34837762773</v>
      </c>
      <c r="AA39" s="43">
        <f t="shared" si="9"/>
        <v>15898.695449788647</v>
      </c>
      <c r="AB39" s="44">
        <f t="shared" si="10"/>
        <v>44725.058569108791</v>
      </c>
      <c r="AD39" s="42">
        <f t="shared" si="11"/>
        <v>15878242.408842178</v>
      </c>
      <c r="AE39" s="11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90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88">
        <f>'[3]E-Auto'!$D38*(1/100)</f>
        <v>0.43628516129032263</v>
      </c>
      <c r="O40" s="33">
        <f t="shared" si="1"/>
        <v>15725.470661425783</v>
      </c>
      <c r="P40" s="37">
        <f t="shared" si="2"/>
        <v>1635.7126473832072</v>
      </c>
      <c r="Q40" s="90"/>
      <c r="R40" s="30">
        <f t="shared" si="3"/>
        <v>1</v>
      </c>
      <c r="S40" s="35">
        <f t="shared" si="4"/>
        <v>1</v>
      </c>
      <c r="T40" s="90"/>
      <c r="U40" s="41">
        <f t="shared" si="5"/>
        <v>8.6001887424553849E-2</v>
      </c>
      <c r="V40" s="35">
        <f t="shared" si="6"/>
        <v>4.0000000642912469E-3</v>
      </c>
      <c r="W40" s="90"/>
      <c r="X40" s="86">
        <f t="shared" si="13"/>
        <v>7725</v>
      </c>
      <c r="Y40" s="43">
        <f t="shared" si="7"/>
        <v>15606369.796180049</v>
      </c>
      <c r="Z40" s="43">
        <f t="shared" si="8"/>
        <v>328593.04171508143</v>
      </c>
      <c r="AA40" s="43">
        <f t="shared" si="9"/>
        <v>15772.117573478323</v>
      </c>
      <c r="AB40" s="44">
        <f t="shared" si="10"/>
        <v>45078.704842760009</v>
      </c>
      <c r="AD40" s="42">
        <f t="shared" si="11"/>
        <v>16003538.660311369</v>
      </c>
      <c r="AE40" s="11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90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88">
        <f>'[3]E-Auto'!$D39*(1/100)</f>
        <v>0.45221387096774202</v>
      </c>
      <c r="O41" s="33">
        <f t="shared" si="1"/>
        <v>15848.886350139976</v>
      </c>
      <c r="P41" s="37">
        <f t="shared" si="2"/>
        <v>1648.5153138712376</v>
      </c>
      <c r="Q41" s="90"/>
      <c r="R41" s="30">
        <f t="shared" si="3"/>
        <v>1</v>
      </c>
      <c r="S41" s="35">
        <f t="shared" si="4"/>
        <v>1</v>
      </c>
      <c r="T41" s="90"/>
      <c r="U41" s="41">
        <f t="shared" si="5"/>
        <v>8.6001947376812035E-2</v>
      </c>
      <c r="V41" s="35">
        <f t="shared" si="6"/>
        <v>4.0000000663278235E-3</v>
      </c>
      <c r="W41" s="90"/>
      <c r="X41" s="86">
        <f t="shared" si="13"/>
        <v>7725</v>
      </c>
      <c r="Y41" s="43">
        <f t="shared" si="7"/>
        <v>15728860.700131994</v>
      </c>
      <c r="Z41" s="43">
        <f t="shared" si="8"/>
        <v>331171.73407161707</v>
      </c>
      <c r="AA41" s="43">
        <f t="shared" si="9"/>
        <v>15641.578897198062</v>
      </c>
      <c r="AB41" s="44">
        <f t="shared" si="10"/>
        <v>45432.350220262902</v>
      </c>
      <c r="AD41" s="42">
        <f t="shared" si="11"/>
        <v>16128831.363321073</v>
      </c>
      <c r="AE41" s="11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90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88">
        <f>'[3]E-Auto'!$D40*(1/100)</f>
        <v>0.4681425806451614</v>
      </c>
      <c r="O42" s="33">
        <f t="shared" si="1"/>
        <v>15972.302038854168</v>
      </c>
      <c r="P42" s="37">
        <f t="shared" si="2"/>
        <v>1661.3177594708702</v>
      </c>
      <c r="Q42" s="90"/>
      <c r="R42" s="30">
        <f t="shared" si="3"/>
        <v>1</v>
      </c>
      <c r="S42" s="35">
        <f t="shared" si="4"/>
        <v>1</v>
      </c>
      <c r="T42" s="90"/>
      <c r="U42" s="41">
        <f t="shared" si="5"/>
        <v>8.6002008746099659E-2</v>
      </c>
      <c r="V42" s="35">
        <f t="shared" si="6"/>
        <v>4.0000000684123705E-3</v>
      </c>
      <c r="W42" s="90"/>
      <c r="X42" s="86">
        <f t="shared" si="13"/>
        <v>7725</v>
      </c>
      <c r="Y42" s="43">
        <f t="shared" si="7"/>
        <v>15851352.02837155</v>
      </c>
      <c r="Z42" s="43">
        <f t="shared" si="8"/>
        <v>333750.42546066159</v>
      </c>
      <c r="AA42" s="43">
        <f t="shared" si="9"/>
        <v>15507.079420947883</v>
      </c>
      <c r="AB42" s="44">
        <f t="shared" si="10"/>
        <v>45785.994713883971</v>
      </c>
      <c r="AD42" s="42">
        <f t="shared" si="11"/>
        <v>16254120.527967043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90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88">
        <f>'[3]E-Auto'!$D41*(1/100)</f>
        <v>0.48407129032258078</v>
      </c>
      <c r="O43" s="33">
        <f t="shared" si="1"/>
        <v>16095.717727568361</v>
      </c>
      <c r="P43" s="37">
        <f t="shared" si="2"/>
        <v>1674.1199871918911</v>
      </c>
      <c r="Q43" s="90"/>
      <c r="R43" s="30">
        <f t="shared" si="3"/>
        <v>1</v>
      </c>
      <c r="S43" s="35">
        <f t="shared" si="4"/>
        <v>1</v>
      </c>
      <c r="T43" s="90"/>
      <c r="U43" s="41">
        <f t="shared" si="5"/>
        <v>8.6002071554571305E-2</v>
      </c>
      <c r="V43" s="35">
        <f t="shared" si="6"/>
        <v>4.0000000705456319E-3</v>
      </c>
      <c r="W43" s="90"/>
      <c r="X43" s="86">
        <f t="shared" si="13"/>
        <v>7725</v>
      </c>
      <c r="Y43" s="43">
        <f t="shared" si="7"/>
        <v>15973843.791123856</v>
      </c>
      <c r="Z43" s="43">
        <f t="shared" si="8"/>
        <v>336329.11589539773</v>
      </c>
      <c r="AA43" s="43">
        <f t="shared" si="9"/>
        <v>15368.619144727771</v>
      </c>
      <c r="AB43" s="44">
        <f t="shared" si="10"/>
        <v>46139.638335666816</v>
      </c>
      <c r="AD43" s="42">
        <f t="shared" si="11"/>
        <v>16379406.16449965</v>
      </c>
      <c r="AE43" s="115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90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88">
        <f>'[3]E-Auto'!$D42*(1/100)</f>
        <v>0.5</v>
      </c>
      <c r="O44" s="33">
        <f t="shared" si="1"/>
        <v>16219.133416282555</v>
      </c>
      <c r="P44" s="37">
        <f t="shared" si="2"/>
        <v>1686.921999989652</v>
      </c>
      <c r="Q44" s="90"/>
      <c r="R44" s="30">
        <f t="shared" si="3"/>
        <v>1</v>
      </c>
      <c r="S44" s="35">
        <f t="shared" si="4"/>
        <v>1</v>
      </c>
      <c r="T44" s="90"/>
      <c r="U44" s="41">
        <f t="shared" si="5"/>
        <v>8.6002135824553405E-2</v>
      </c>
      <c r="V44" s="35">
        <f t="shared" si="6"/>
        <v>4.0000000727283633E-3</v>
      </c>
      <c r="W44" s="90"/>
      <c r="X44" s="86">
        <f t="shared" si="13"/>
        <v>7725</v>
      </c>
      <c r="Y44" s="43">
        <f t="shared" si="7"/>
        <v>16096335.998770379</v>
      </c>
      <c r="Z44" s="43">
        <f t="shared" si="8"/>
        <v>338907.80538877007</v>
      </c>
      <c r="AA44" s="43">
        <f t="shared" si="9"/>
        <v>15226.198068537735</v>
      </c>
      <c r="AB44" s="44">
        <f t="shared" si="10"/>
        <v>46493.281097437233</v>
      </c>
      <c r="AD44" s="42">
        <f t="shared" si="11"/>
        <v>16504688.283325123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90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88">
        <f>'[3]E-Auto'!$D43*(1/100)</f>
        <v>0.51592870967741944</v>
      </c>
      <c r="O45" s="33">
        <f t="shared" si="1"/>
        <v>16342.54910499675</v>
      </c>
      <c r="P45" s="37">
        <f t="shared" si="2"/>
        <v>1699.7238007662966</v>
      </c>
      <c r="Q45" s="90"/>
      <c r="R45" s="30">
        <f t="shared" si="3"/>
        <v>1</v>
      </c>
      <c r="S45" s="35">
        <f t="shared" si="4"/>
        <v>1</v>
      </c>
      <c r="T45" s="90"/>
      <c r="U45" s="41">
        <f t="shared" si="5"/>
        <v>8.6002201578544255E-2</v>
      </c>
      <c r="V45" s="35">
        <f t="shared" si="6"/>
        <v>4.0000000749613202E-3</v>
      </c>
      <c r="W45" s="90"/>
      <c r="X45" s="86">
        <f t="shared" si="13"/>
        <v>7725</v>
      </c>
      <c r="Y45" s="43">
        <f t="shared" si="7"/>
        <v>16218828.661850164</v>
      </c>
      <c r="Z45" s="43">
        <f t="shared" si="8"/>
        <v>341486.49395348987</v>
      </c>
      <c r="AA45" s="43">
        <f t="shared" si="9"/>
        <v>15079.816192377773</v>
      </c>
      <c r="AB45" s="44">
        <f t="shared" si="10"/>
        <v>46846.923010808132</v>
      </c>
      <c r="AD45" s="42">
        <f t="shared" si="11"/>
        <v>16629966.895006839</v>
      </c>
      <c r="AE45" s="11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90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88">
        <f>'[3]E-Auto'!$D44*(1/100)</f>
        <v>0.53185741935483877</v>
      </c>
      <c r="O46" s="33">
        <f t="shared" si="1"/>
        <v>16465.964793710944</v>
      </c>
      <c r="P46" s="37">
        <f t="shared" si="2"/>
        <v>1712.5253923719511</v>
      </c>
      <c r="Q46" s="90"/>
      <c r="R46" s="30">
        <f t="shared" si="3"/>
        <v>1</v>
      </c>
      <c r="S46" s="35">
        <f t="shared" si="4"/>
        <v>1</v>
      </c>
      <c r="T46" s="90"/>
      <c r="U46" s="41">
        <f t="shared" si="5"/>
        <v>8.6002268839213997E-2</v>
      </c>
      <c r="V46" s="35">
        <f t="shared" si="6"/>
        <v>4.0000000772452676E-3</v>
      </c>
      <c r="W46" s="90"/>
      <c r="X46" s="86">
        <f t="shared" si="13"/>
        <v>7725</v>
      </c>
      <c r="Y46" s="43">
        <f t="shared" si="7"/>
        <v>16341321.7910611</v>
      </c>
      <c r="Z46" s="43">
        <f t="shared" si="8"/>
        <v>344065.18160204077</v>
      </c>
      <c r="AA46" s="43">
        <f t="shared" si="9"/>
        <v>14929.473516247886</v>
      </c>
      <c r="AB46" s="44">
        <f t="shared" si="10"/>
        <v>47200.564087184219</v>
      </c>
      <c r="AD46" s="42">
        <f t="shared" si="11"/>
        <v>16755242.010266572</v>
      </c>
      <c r="AE46" s="11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90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88">
        <f>'[3]E-Auto'!$D45*(1/100)</f>
        <v>0.5477861290322581</v>
      </c>
      <c r="O47" s="33">
        <f t="shared" si="1"/>
        <v>16589.380482425138</v>
      </c>
      <c r="P47" s="37">
        <f t="shared" si="2"/>
        <v>1725.3267776058856</v>
      </c>
      <c r="Q47" s="90"/>
      <c r="R47" s="30">
        <f t="shared" si="3"/>
        <v>1</v>
      </c>
      <c r="S47" s="35">
        <f t="shared" si="4"/>
        <v>1</v>
      </c>
      <c r="T47" s="90"/>
      <c r="U47" s="41">
        <f t="shared" si="5"/>
        <v>8.600233762940461E-2</v>
      </c>
      <c r="V47" s="35">
        <f t="shared" si="6"/>
        <v>4.0000000795809747E-3</v>
      </c>
      <c r="W47" s="90"/>
      <c r="X47" s="86">
        <f t="shared" si="13"/>
        <v>7725</v>
      </c>
      <c r="Y47" s="43">
        <f t="shared" si="7"/>
        <v>16463815.397261171</v>
      </c>
      <c r="Z47" s="43">
        <f t="shared" si="8"/>
        <v>346643.86834668362</v>
      </c>
      <c r="AA47" s="43">
        <f t="shared" si="9"/>
        <v>14775.17004014807</v>
      </c>
      <c r="AB47" s="44">
        <f t="shared" si="10"/>
        <v>47554.204337766765</v>
      </c>
      <c r="AD47" s="42">
        <f t="shared" ref="AD47:AD54" si="14">SUM(X47:AB47)</f>
        <v>16880513.63998577</v>
      </c>
      <c r="AE47" s="11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90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88">
        <f>'[3]E-Auto'!$D46*(1/100)</f>
        <v>0.56371483870967753</v>
      </c>
      <c r="O48" s="33">
        <f t="shared" si="1"/>
        <v>16712.796171139333</v>
      </c>
      <c r="P48" s="37">
        <f t="shared" si="2"/>
        <v>1738.1279592176429</v>
      </c>
      <c r="Q48" s="90"/>
      <c r="R48" s="30">
        <f t="shared" si="3"/>
        <v>1</v>
      </c>
      <c r="S48" s="35">
        <f t="shared" si="4"/>
        <v>1</v>
      </c>
      <c r="T48" s="90"/>
      <c r="U48" s="41">
        <f t="shared" si="5"/>
        <v>8.6002407972129949E-2</v>
      </c>
      <c r="V48" s="35">
        <f t="shared" si="6"/>
        <v>4.0000000819692162E-3</v>
      </c>
      <c r="W48" s="90"/>
      <c r="X48" s="86">
        <f t="shared" si="13"/>
        <v>7725</v>
      </c>
      <c r="Y48" s="43">
        <f t="shared" si="7"/>
        <v>16586309.491469691</v>
      </c>
      <c r="Z48" s="43">
        <f t="shared" si="8"/>
        <v>349222.55419946124</v>
      </c>
      <c r="AA48" s="43">
        <f t="shared" si="9"/>
        <v>14616.90576407833</v>
      </c>
      <c r="AB48" s="44">
        <f t="shared" si="10"/>
        <v>47907.843773557994</v>
      </c>
      <c r="AD48" s="42">
        <f t="shared" si="14"/>
        <v>17005781.795206789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90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88">
        <f>'[3]E-Auto'!$D47*(1/100)</f>
        <v>0.57964354838709686</v>
      </c>
      <c r="O49" s="33">
        <f t="shared" si="1"/>
        <v>16836.211859853523</v>
      </c>
      <c r="P49" s="37">
        <f t="shared" si="2"/>
        <v>1750.9289399081383</v>
      </c>
      <c r="Q49" s="90"/>
      <c r="R49" s="30">
        <f t="shared" si="3"/>
        <v>1</v>
      </c>
      <c r="S49" s="35">
        <f t="shared" si="4"/>
        <v>1</v>
      </c>
      <c r="T49" s="90"/>
      <c r="U49" s="41">
        <f t="shared" si="5"/>
        <v>8.6002479890575689E-2</v>
      </c>
      <c r="V49" s="35">
        <f t="shared" si="6"/>
        <v>4.0000000844107745E-3</v>
      </c>
      <c r="W49" s="90"/>
      <c r="X49" s="86">
        <f t="shared" si="13"/>
        <v>7725</v>
      </c>
      <c r="Y49" s="43">
        <f t="shared" si="7"/>
        <v>16708804.084868576</v>
      </c>
      <c r="Z49" s="43">
        <f t="shared" si="8"/>
        <v>351801.23917220364</v>
      </c>
      <c r="AA49" s="43">
        <f t="shared" si="9"/>
        <v>14454.680688038658</v>
      </c>
      <c r="AB49" s="44">
        <f t="shared" si="10"/>
        <v>48261.48240536559</v>
      </c>
      <c r="AD49" s="42">
        <f t="shared" si="14"/>
        <v>17131046.487134185</v>
      </c>
      <c r="AE49" s="11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90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88">
        <f>'[3]E-Auto'!$D48*(1/100)</f>
        <v>0.5955722580645163</v>
      </c>
      <c r="O50" s="33">
        <f t="shared" si="1"/>
        <v>16959.627548567718</v>
      </c>
      <c r="P50" s="37">
        <f t="shared" si="2"/>
        <v>1763.7297223307291</v>
      </c>
      <c r="Q50" s="90"/>
      <c r="R50" s="30">
        <f t="shared" si="3"/>
        <v>1</v>
      </c>
      <c r="S50" s="35">
        <f t="shared" si="4"/>
        <v>1</v>
      </c>
      <c r="T50" s="90"/>
      <c r="U50" s="41">
        <f t="shared" si="5"/>
        <v>8.6002553408099355E-2</v>
      </c>
      <c r="V50" s="35">
        <f t="shared" si="6"/>
        <v>4.0000000869064361E-3</v>
      </c>
      <c r="W50" s="90"/>
      <c r="X50" s="86">
        <f t="shared" si="13"/>
        <v>7725</v>
      </c>
      <c r="Y50" s="43">
        <f t="shared" si="7"/>
        <v>16831299.188803598</v>
      </c>
      <c r="Z50" s="43">
        <f t="shared" si="8"/>
        <v>354379.92327653273</v>
      </c>
      <c r="AA50" s="43">
        <f t="shared" si="9"/>
        <v>14288.494812029061</v>
      </c>
      <c r="AB50" s="44">
        <f t="shared" si="10"/>
        <v>48615.120243806967</v>
      </c>
      <c r="AD50" s="42">
        <f t="shared" si="14"/>
        <v>17256307.727135967</v>
      </c>
      <c r="AE50" s="11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90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88">
        <f>'[3]E-Auto'!$D49*(1/100)</f>
        <v>0.61150096774193563</v>
      </c>
      <c r="O51" s="33">
        <f t="shared" si="1"/>
        <v>17083.043237281912</v>
      </c>
      <c r="P51" s="37">
        <f t="shared" si="2"/>
        <v>1776.5303090922573</v>
      </c>
      <c r="Q51" s="90"/>
      <c r="R51" s="30">
        <f t="shared" si="3"/>
        <v>1</v>
      </c>
      <c r="S51" s="35">
        <f t="shared" si="4"/>
        <v>1</v>
      </c>
      <c r="T51" s="90"/>
      <c r="U51" s="41">
        <f t="shared" si="5"/>
        <v>8.6002628548230362E-2</v>
      </c>
      <c r="V51" s="35">
        <f t="shared" si="6"/>
        <v>4.0000000894569914E-3</v>
      </c>
      <c r="W51" s="90"/>
      <c r="X51" s="86">
        <f t="shared" si="13"/>
        <v>7725</v>
      </c>
      <c r="Y51" s="43">
        <f t="shared" si="7"/>
        <v>16953794.814785615</v>
      </c>
      <c r="Z51" s="43">
        <f t="shared" si="8"/>
        <v>356958.60652386636</v>
      </c>
      <c r="AA51" s="43">
        <f t="shared" si="9"/>
        <v>14118.348136049539</v>
      </c>
      <c r="AB51" s="44">
        <f t="shared" si="10"/>
        <v>48968.757299313314</v>
      </c>
      <c r="AD51" s="42">
        <f t="shared" si="14"/>
        <v>17381565.526744843</v>
      </c>
      <c r="AE51" s="11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90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88">
        <f>'[3]E-Auto'!$D50*(1/100)</f>
        <v>0.62742967741935507</v>
      </c>
      <c r="O52" s="33">
        <f t="shared" si="1"/>
        <v>17206.458925996103</v>
      </c>
      <c r="P52" s="37">
        <f t="shared" si="2"/>
        <v>1789.3307027540648</v>
      </c>
      <c r="Q52" s="90"/>
      <c r="R52" s="30">
        <f t="shared" si="3"/>
        <v>1</v>
      </c>
      <c r="S52" s="35">
        <f t="shared" si="4"/>
        <v>1</v>
      </c>
      <c r="T52" s="90"/>
      <c r="U52" s="41">
        <f t="shared" si="5"/>
        <v>8.6002705334669916E-2</v>
      </c>
      <c r="V52" s="35">
        <f t="shared" si="6"/>
        <v>4.0000000920632408E-3</v>
      </c>
      <c r="W52" s="90"/>
      <c r="X52" s="86">
        <f t="shared" si="13"/>
        <v>7725</v>
      </c>
      <c r="Y52" s="43">
        <f t="shared" si="7"/>
        <v>17076290.974491823</v>
      </c>
      <c r="Z52" s="43">
        <f t="shared" si="8"/>
        <v>359537.28892542311</v>
      </c>
      <c r="AA52" s="43">
        <f t="shared" si="9"/>
        <v>13944.240660100084</v>
      </c>
      <c r="AB52" s="44">
        <f t="shared" si="10"/>
        <v>49322.393582133824</v>
      </c>
      <c r="AD52" s="42">
        <f t="shared" si="14"/>
        <v>17506819.897659484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90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88">
        <f>'[3]E-Auto'!$D51*(1/100)</f>
        <v>0.64335838709677429</v>
      </c>
      <c r="O53" s="33">
        <f t="shared" si="1"/>
        <v>17329.874614710297</v>
      </c>
      <c r="P53" s="37">
        <f t="shared" si="2"/>
        <v>1802.1309058329807</v>
      </c>
      <c r="Q53" s="90"/>
      <c r="R53" s="30">
        <f t="shared" si="3"/>
        <v>1</v>
      </c>
      <c r="S53" s="35">
        <f t="shared" si="4"/>
        <v>1</v>
      </c>
      <c r="T53" s="90"/>
      <c r="U53" s="41">
        <f t="shared" si="5"/>
        <v>8.6002783791291115E-2</v>
      </c>
      <c r="V53" s="35">
        <f t="shared" si="6"/>
        <v>4.0000000947259884E-3</v>
      </c>
      <c r="W53" s="90"/>
      <c r="X53" s="86">
        <f t="shared" si="13"/>
        <v>7725</v>
      </c>
      <c r="Y53" s="43">
        <f t="shared" si="7"/>
        <v>17198787.679767035</v>
      </c>
      <c r="Z53" s="43">
        <f t="shared" si="8"/>
        <v>362115.97049222689</v>
      </c>
      <c r="AA53" s="43">
        <f t="shared" si="9"/>
        <v>13766.172384180712</v>
      </c>
      <c r="AB53" s="44">
        <f t="shared" si="10"/>
        <v>49676.029102339569</v>
      </c>
      <c r="AD53" s="42">
        <f t="shared" si="14"/>
        <v>17632070.851745781</v>
      </c>
      <c r="AE53" s="11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90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88">
        <f>'[3]E-Auto'!$D52*(1/100)</f>
        <v>0.65928709677419362</v>
      </c>
      <c r="O54" s="33">
        <f t="shared" si="1"/>
        <v>17453.290303424488</v>
      </c>
      <c r="P54" s="37">
        <f t="shared" si="2"/>
        <v>1814.9309208022851</v>
      </c>
      <c r="Q54" s="91"/>
      <c r="R54" s="30">
        <f t="shared" si="3"/>
        <v>1</v>
      </c>
      <c r="S54" s="35">
        <f t="shared" si="4"/>
        <v>1</v>
      </c>
      <c r="T54" s="91"/>
      <c r="U54" s="41">
        <f t="shared" si="5"/>
        <v>8.6002863942138894E-2</v>
      </c>
      <c r="V54" s="35">
        <f t="shared" si="6"/>
        <v>4.0000000974460418E-3</v>
      </c>
      <c r="W54" s="91"/>
      <c r="X54" s="86">
        <f t="shared" si="13"/>
        <v>7725</v>
      </c>
      <c r="Y54" s="43">
        <f t="shared" si="7"/>
        <v>17321284.942624874</v>
      </c>
      <c r="Z54" s="43">
        <f t="shared" si="8"/>
        <v>364694.65123511053</v>
      </c>
      <c r="AA54" s="43">
        <f t="shared" si="9"/>
        <v>13584.143308291408</v>
      </c>
      <c r="AB54" s="44">
        <f t="shared" si="10"/>
        <v>50029.663869827324</v>
      </c>
      <c r="AD54" s="42">
        <f t="shared" si="14"/>
        <v>17757318.401038107</v>
      </c>
      <c r="AE54" s="11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688285487.15124297</v>
      </c>
      <c r="AE55" s="11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122" t="s">
        <v>22</v>
      </c>
      <c r="V56" s="123"/>
      <c r="X56" s="9">
        <f>SUM(X9:X54)</f>
        <v>1490600</v>
      </c>
      <c r="Y56" s="67">
        <f>SUM(Y9:Y54)</f>
        <v>670001163.66791022</v>
      </c>
      <c r="Z56" s="68">
        <f>SUM(Z9:Z54)</f>
        <v>14107004.80498809</v>
      </c>
      <c r="AA56" s="68">
        <f>SUM(AA9:AA54)</f>
        <v>751379.44738577795</v>
      </c>
      <c r="AB56" s="75">
        <f>SUM(AB9:AB54)</f>
        <v>1935339.2309589528</v>
      </c>
      <c r="AD56" s="69">
        <f>X56+Y56+Z56+AA56+AB56</f>
        <v>688285487.15124309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7"/>
      <c r="AF58" s="140"/>
      <c r="AG58" s="141"/>
      <c r="AH58" s="45"/>
    </row>
    <row r="59" spans="1:34" ht="15" thickBot="1" x14ac:dyDescent="0.35">
      <c r="AF59" s="142"/>
      <c r="AG59" s="143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6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7"/>
      <c r="S1" s="77"/>
      <c r="T1" s="89"/>
      <c r="U1" s="77"/>
      <c r="V1" s="77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7"/>
      <c r="S2" s="77"/>
      <c r="T2" s="90"/>
      <c r="U2" s="77"/>
      <c r="V2" s="77"/>
      <c r="W2" s="90"/>
      <c r="Y2" s="124" t="s">
        <v>80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79</v>
      </c>
      <c r="P3" s="134"/>
      <c r="Q3" s="90"/>
      <c r="R3" s="77"/>
      <c r="S3" s="77"/>
      <c r="T3" s="90"/>
      <c r="U3" s="77"/>
      <c r="V3" s="77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77"/>
      <c r="S4" s="77"/>
      <c r="T4" s="90"/>
      <c r="U4" s="77"/>
      <c r="V4" s="77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1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77"/>
      <c r="S7" s="77"/>
      <c r="T7" s="90"/>
      <c r="U7" s="77"/>
      <c r="V7" s="77"/>
      <c r="W7" s="90"/>
      <c r="X7" s="3" t="s">
        <v>9</v>
      </c>
      <c r="Y7" s="78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2"/>
      <c r="J8" s="7"/>
      <c r="K8" s="20"/>
      <c r="L8" s="90"/>
      <c r="M8" s="25"/>
      <c r="O8" s="32"/>
      <c r="P8" s="36"/>
      <c r="Q8" s="90"/>
      <c r="R8" s="79"/>
      <c r="S8" s="78"/>
      <c r="T8" s="90"/>
      <c r="U8" s="79"/>
      <c r="V8" s="78"/>
      <c r="W8" s="90"/>
      <c r="X8" s="39"/>
      <c r="Y8" s="10"/>
      <c r="Z8" s="38"/>
      <c r="AA8" s="38"/>
      <c r="AB8" s="38"/>
      <c r="AD8" s="114"/>
      <c r="AE8" s="115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90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88">
        <f>'[3]E-Auto'!$D7*(1/100)</f>
        <v>1.6900000000000001E-3</v>
      </c>
      <c r="O9" s="33">
        <f>D9</f>
        <v>11899.584311285807</v>
      </c>
      <c r="P9" s="37">
        <f>E9+(E9*J9)</f>
        <v>1247.5015977705511</v>
      </c>
      <c r="Q9" s="90"/>
      <c r="R9" s="30">
        <f>IF(O9&lt;$AG$18,1,2)</f>
        <v>1</v>
      </c>
      <c r="S9" s="35">
        <f>IF(P9&lt;$AG$10,1,2)</f>
        <v>1</v>
      </c>
      <c r="T9" s="90"/>
      <c r="U9" s="41">
        <f>($AI$15/$AG$20)*(1+0.15*(O9/$AG$18)^4)+$AH$33</f>
        <v>8.6000618845377783E-2</v>
      </c>
      <c r="V9" s="35">
        <f>($AI$7/$AG$12)*(1+0.15*(P9/$AG$10)^4)+$AH$32</f>
        <v>4.0000000217514514E-3</v>
      </c>
      <c r="W9" s="90"/>
      <c r="X9" s="77">
        <f t="shared" ref="X9:X12" si="0">($AG$7*$AG$8*S9*$AG$24+$AG$15*$AG$16*R9*$AG$24)</f>
        <v>3600</v>
      </c>
      <c r="Y9" s="43">
        <f>(O9*U9*$AG$30+P9*V9*$AG$29)*365</f>
        <v>11809566.394794375</v>
      </c>
      <c r="Z9" s="43">
        <f>(O9*$AI$15*$AG$37+P9*$AI$7*$AG$36)*365</f>
        <v>248691.56032091693</v>
      </c>
      <c r="AA9" s="43">
        <f>O9*$AI$15*($AG$41+$AG$40*(1-M9))*365</f>
        <v>17144.653263656084</v>
      </c>
      <c r="AB9" s="44">
        <f>365*((P9*$AI$7*($AG$53*$AG$54+$AG$49*$AG$50+$AG$45*$AG$46))+(O9*1.6*$AI$15*($AG$53*$AG$55+$AG$49*$AG$51+$AG$45*$AG$47)))</f>
        <v>34150.397472540542</v>
      </c>
      <c r="AD9" s="42">
        <f>SUM(X9:AB9)</f>
        <v>12113153.005851489</v>
      </c>
      <c r="AE9" s="115"/>
      <c r="AF9" s="144" t="s">
        <v>15</v>
      </c>
      <c r="AG9" s="17"/>
      <c r="AH9" s="147"/>
      <c r="AI9" s="80" t="s">
        <v>59</v>
      </c>
      <c r="AJ9" s="81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90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88">
        <f>'[3]E-Auto'!$D8*(1/100)</f>
        <v>2.3700000000000001E-3</v>
      </c>
      <c r="O10" s="33">
        <f t="shared" ref="O10:O54" si="1">D10</f>
        <v>12023</v>
      </c>
      <c r="P10" s="37">
        <f>E10+(E10*J10)</f>
        <v>1260.2474266019526</v>
      </c>
      <c r="Q10" s="90"/>
      <c r="R10" s="30">
        <f t="shared" ref="R10:R54" si="2">IF(O10&lt;$AG$18,1,2)</f>
        <v>1</v>
      </c>
      <c r="S10" s="35">
        <f t="shared" ref="S10:S54" si="3">IF(P10&lt;$AG$10,1,2)</f>
        <v>1</v>
      </c>
      <c r="T10" s="90"/>
      <c r="U10" s="41">
        <f t="shared" ref="U10:U54" si="4">($AI$15/$AG$20)*(1+0.15*(O10/$AG$18)^4)+$AH$33</f>
        <v>8.6000644920791361E-2</v>
      </c>
      <c r="V10" s="35">
        <f t="shared" ref="V10:V54" si="5">($AI$7/$AG$12)*(1+0.15*(P10/$AG$10)^4)+$AH$32</f>
        <v>4.0000000226541139E-3</v>
      </c>
      <c r="W10" s="90"/>
      <c r="X10" s="77">
        <f t="shared" si="0"/>
        <v>3600</v>
      </c>
      <c r="Y10" s="43">
        <f t="shared" ref="Y10:Y54" si="6">(O10*U10*$AG$30+P10*V10*$AG$29)*365</f>
        <v>11932046.537958607</v>
      </c>
      <c r="Z10" s="43">
        <f t="shared" ref="Z10:Z54" si="7">(O10*$AI$15*$AG$37+P10*$AI$7*$AG$36)*365</f>
        <v>251270.00372851655</v>
      </c>
      <c r="AA10" s="43">
        <f t="shared" ref="AA10:AA54" si="8">O10*$AI$15*($AG$41+$AG$40*(1-M10))*365</f>
        <v>17314.231670626003</v>
      </c>
      <c r="AB10" s="44">
        <f t="shared" ref="AB10:AB54" si="9">365*((P10*$AI$7*($AG$53*$AG$54+$AG$49*$AG$50+$AG$45*$AG$46))+(O10*1.6*$AI$15*($AG$53*$AG$55+$AG$49*$AG$51+$AG$45*$AG$47)))</f>
        <v>34503.815414954268</v>
      </c>
      <c r="AD10" s="42">
        <f t="shared" ref="AD10:AD46" si="10">SUM(X10:AB10)</f>
        <v>12238734.588772703</v>
      </c>
      <c r="AE10" s="115"/>
      <c r="AF10" s="145"/>
      <c r="AG10" s="18">
        <v>90408</v>
      </c>
      <c r="AH10" s="147"/>
      <c r="AI10" s="80"/>
      <c r="AJ10" s="50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90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88">
        <f>'[3]E-Auto'!$D9*(1/100)</f>
        <v>3.1800000000000001E-3</v>
      </c>
      <c r="O11" s="33">
        <f>D11</f>
        <v>12146.415688714193</v>
      </c>
      <c r="P11" s="37">
        <f t="shared" ref="P11:P54" si="12">E11+(E11*J11)</f>
        <v>1272.9940522128832</v>
      </c>
      <c r="Q11" s="90"/>
      <c r="R11" s="30">
        <f t="shared" si="2"/>
        <v>1</v>
      </c>
      <c r="S11" s="35">
        <f t="shared" si="3"/>
        <v>1</v>
      </c>
      <c r="T11" s="90"/>
      <c r="U11" s="41">
        <f t="shared" si="4"/>
        <v>8.600067181167928E-2</v>
      </c>
      <c r="V11" s="35">
        <f t="shared" si="5"/>
        <v>4.000000023584643E-3</v>
      </c>
      <c r="W11" s="90"/>
      <c r="X11" s="77">
        <f t="shared" si="0"/>
        <v>3600</v>
      </c>
      <c r="Y11" s="43">
        <f t="shared" si="6"/>
        <v>12054526.892043857</v>
      </c>
      <c r="Z11" s="43">
        <f t="shared" si="7"/>
        <v>253848.45062601048</v>
      </c>
      <c r="AA11" s="43">
        <f t="shared" si="8"/>
        <v>17482.05027131235</v>
      </c>
      <c r="AB11" s="44">
        <f t="shared" si="9"/>
        <v>34857.236545670152</v>
      </c>
      <c r="AD11" s="42">
        <f t="shared" si="10"/>
        <v>12364314.62948685</v>
      </c>
      <c r="AE11" s="115"/>
      <c r="AF11" s="146"/>
      <c r="AG11" s="17"/>
      <c r="AH11" s="147"/>
      <c r="AI11" s="80" t="s">
        <v>60</v>
      </c>
      <c r="AJ11" s="81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90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88">
        <f>'[3]E-Auto'!$D10*(1/100)</f>
        <v>4.1700000000000001E-3</v>
      </c>
      <c r="O12" s="33">
        <f t="shared" si="1"/>
        <v>12269.831377428385</v>
      </c>
      <c r="P12" s="37">
        <f t="shared" si="12"/>
        <v>1285.7414457723603</v>
      </c>
      <c r="Q12" s="90"/>
      <c r="R12" s="30">
        <f t="shared" si="2"/>
        <v>1</v>
      </c>
      <c r="S12" s="35">
        <f t="shared" si="3"/>
        <v>1</v>
      </c>
      <c r="T12" s="90"/>
      <c r="U12" s="41">
        <f t="shared" si="4"/>
        <v>8.6000699534868788E-2</v>
      </c>
      <c r="V12" s="35">
        <f t="shared" si="5"/>
        <v>4.0000000245436059E-3</v>
      </c>
      <c r="W12" s="90"/>
      <c r="X12" s="77">
        <f t="shared" si="0"/>
        <v>3600</v>
      </c>
      <c r="Y12" s="43">
        <f t="shared" si="6"/>
        <v>12177007.462069878</v>
      </c>
      <c r="Z12" s="43">
        <f t="shared" si="7"/>
        <v>256426.90088711915</v>
      </c>
      <c r="AA12" s="43">
        <f t="shared" si="8"/>
        <v>17647.442546012378</v>
      </c>
      <c r="AB12" s="44">
        <f t="shared" si="9"/>
        <v>35210.660749321418</v>
      </c>
      <c r="AD12" s="42">
        <f t="shared" si="10"/>
        <v>12489892.466252331</v>
      </c>
      <c r="AE12" s="115"/>
      <c r="AF12" s="65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90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88">
        <f>'[3]E-Auto'!$D11*(1/100)</f>
        <v>6.2100000000000002E-3</v>
      </c>
      <c r="O13" s="33">
        <f t="shared" si="1"/>
        <v>12393.24706614258</v>
      </c>
      <c r="P13" s="37">
        <f t="shared" si="12"/>
        <v>1298.4895798237999</v>
      </c>
      <c r="Q13" s="90"/>
      <c r="R13" s="30">
        <f t="shared" si="2"/>
        <v>1</v>
      </c>
      <c r="S13" s="35">
        <f t="shared" si="3"/>
        <v>1</v>
      </c>
      <c r="T13" s="90"/>
      <c r="U13" s="41">
        <f t="shared" si="4"/>
        <v>8.6000728107359023E-2</v>
      </c>
      <c r="V13" s="35">
        <f t="shared" si="5"/>
        <v>4.0000000255315795E-3</v>
      </c>
      <c r="W13" s="90"/>
      <c r="X13" s="77">
        <f>($AG$7*$AG$8*S13*$AG$24+$AG$15*$AG$16*R13*$AG$24)</f>
        <v>3600</v>
      </c>
      <c r="Y13" s="43">
        <f t="shared" si="6"/>
        <v>12299488.253216034</v>
      </c>
      <c r="Z13" s="43">
        <f t="shared" si="7"/>
        <v>259005.35439158254</v>
      </c>
      <c r="AA13" s="43">
        <f t="shared" si="8"/>
        <v>17799.479444412926</v>
      </c>
      <c r="AB13" s="44">
        <f t="shared" si="9"/>
        <v>35564.087916040931</v>
      </c>
      <c r="AD13" s="42">
        <f t="shared" si="10"/>
        <v>12615457.174968069</v>
      </c>
      <c r="AE13" s="11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90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88">
        <f>'[3]E-Auto'!$D12*(1/100)</f>
        <v>2.2138709677419356E-2</v>
      </c>
      <c r="O14" s="33">
        <f t="shared" si="1"/>
        <v>12516.662754856772</v>
      </c>
      <c r="P14" s="37">
        <f t="shared" si="12"/>
        <v>1311.2384282040812</v>
      </c>
      <c r="Q14" s="90"/>
      <c r="R14" s="30">
        <f t="shared" si="2"/>
        <v>1</v>
      </c>
      <c r="S14" s="35">
        <f t="shared" si="3"/>
        <v>1</v>
      </c>
      <c r="T14" s="90"/>
      <c r="U14" s="41">
        <f t="shared" si="4"/>
        <v>8.600075754632093E-2</v>
      </c>
      <c r="V14" s="35">
        <f t="shared" si="5"/>
        <v>4.0000000265491414E-3</v>
      </c>
      <c r="W14" s="90"/>
      <c r="X14" s="77">
        <f>($AG$7*$AG$8*S14*$AG$24+$AG$15*$AG$16*R14*$AG$24)+AG26</f>
        <v>1163600</v>
      </c>
      <c r="Y14" s="43">
        <f t="shared" si="6"/>
        <v>12421969.270820176</v>
      </c>
      <c r="Z14" s="43">
        <f t="shared" si="7"/>
        <v>261583.81102480629</v>
      </c>
      <c r="AA14" s="43">
        <f t="shared" si="8"/>
        <v>17775.882367320693</v>
      </c>
      <c r="AB14" s="44">
        <f t="shared" si="9"/>
        <v>35917.517941137325</v>
      </c>
      <c r="AD14" s="42">
        <f t="shared" si="10"/>
        <v>13900846.48215344</v>
      </c>
      <c r="AE14" s="11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90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88">
        <f>'[3]E-Auto'!$D13*(1/100)</f>
        <v>3.8067419354838712E-2</v>
      </c>
      <c r="O15" s="33">
        <f t="shared" si="1"/>
        <v>12640.078443570965</v>
      </c>
      <c r="P15" s="37">
        <f t="shared" si="12"/>
        <v>1323.987965968267</v>
      </c>
      <c r="Q15" s="90"/>
      <c r="R15" s="30">
        <f t="shared" si="2"/>
        <v>1</v>
      </c>
      <c r="S15" s="35">
        <f t="shared" si="3"/>
        <v>1</v>
      </c>
      <c r="T15" s="90"/>
      <c r="U15" s="41">
        <f t="shared" si="4"/>
        <v>8.6000787869097317E-2</v>
      </c>
      <c r="V15" s="35">
        <f t="shared" si="5"/>
        <v>4.000000027596878E-3</v>
      </c>
      <c r="W15" s="90"/>
      <c r="X15" s="77">
        <f>($AJ$11*$AG$8*S15*$AG$25+$AJ$9*$AG$8*$AG$24*S15+$AG$15*$AG$16*R15*$AG$24)</f>
        <v>7725</v>
      </c>
      <c r="Y15" s="43">
        <f t="shared" si="6"/>
        <v>12544450.520377712</v>
      </c>
      <c r="Z15" s="43">
        <f t="shared" si="7"/>
        <v>264162.27067753155</v>
      </c>
      <c r="AA15" s="43">
        <f t="shared" si="8"/>
        <v>17748.324490258532</v>
      </c>
      <c r="AB15" s="44">
        <f t="shared" si="9"/>
        <v>36270.950724793787</v>
      </c>
      <c r="AD15" s="42">
        <f t="shared" si="10"/>
        <v>12870357.066270296</v>
      </c>
      <c r="AE15" s="11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90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88">
        <f>'[3]E-Auto'!$D14*(1/100)</f>
        <v>5.3996129032258068E-2</v>
      </c>
      <c r="O16" s="33">
        <f t="shared" si="1"/>
        <v>12763.494132285157</v>
      </c>
      <c r="P16" s="37">
        <f t="shared" si="12"/>
        <v>1336.7381693195193</v>
      </c>
      <c r="Q16" s="90"/>
      <c r="R16" s="30">
        <f t="shared" si="2"/>
        <v>1</v>
      </c>
      <c r="S16" s="35">
        <f t="shared" si="3"/>
        <v>1</v>
      </c>
      <c r="T16" s="90"/>
      <c r="U16" s="41">
        <f t="shared" si="4"/>
        <v>8.6000819093202868E-2</v>
      </c>
      <c r="V16" s="35">
        <f t="shared" si="5"/>
        <v>4.0000000286753816E-3</v>
      </c>
      <c r="W16" s="90"/>
      <c r="X16" s="86">
        <f t="shared" ref="X16:X54" si="13">($AJ$11*$AG$8*S16*$AG$25+$AJ$9*$AG$8*$AG$24*S16+$AG$15*$AG$16*R16*$AG$24)</f>
        <v>7725</v>
      </c>
      <c r="Y16" s="43">
        <f t="shared" si="6"/>
        <v>12666932.007540798</v>
      </c>
      <c r="Z16" s="43">
        <f t="shared" si="7"/>
        <v>266740.73324552807</v>
      </c>
      <c r="AA16" s="43">
        <f t="shared" si="8"/>
        <v>17716.805813226441</v>
      </c>
      <c r="AB16" s="44">
        <f t="shared" si="9"/>
        <v>36624.386171787599</v>
      </c>
      <c r="AD16" s="42">
        <f t="shared" si="10"/>
        <v>12995738.93277134</v>
      </c>
      <c r="AE16" s="115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90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88">
        <f>'[3]E-Auto'!$D15*(1/100)</f>
        <v>6.9924838709677431E-2</v>
      </c>
      <c r="O17" s="33">
        <f t="shared" si="1"/>
        <v>12886.909820999348</v>
      </c>
      <c r="P17" s="37">
        <f t="shared" si="12"/>
        <v>1349.4890155437977</v>
      </c>
      <c r="Q17" s="90"/>
      <c r="R17" s="30">
        <f t="shared" si="2"/>
        <v>1</v>
      </c>
      <c r="S17" s="35">
        <f t="shared" si="3"/>
        <v>1</v>
      </c>
      <c r="T17" s="90"/>
      <c r="U17" s="41">
        <f t="shared" si="4"/>
        <v>8.6000851236324075E-2</v>
      </c>
      <c r="V17" s="35">
        <f t="shared" si="5"/>
        <v>4.0000000297852481E-3</v>
      </c>
      <c r="W17" s="90"/>
      <c r="X17" s="86">
        <f t="shared" si="13"/>
        <v>7725</v>
      </c>
      <c r="Y17" s="43">
        <f t="shared" si="6"/>
        <v>12789413.738117687</v>
      </c>
      <c r="Z17" s="43">
        <f t="shared" si="7"/>
        <v>269319.19862930855</v>
      </c>
      <c r="AA17" s="43">
        <f t="shared" si="8"/>
        <v>17681.326336224432</v>
      </c>
      <c r="AB17" s="44">
        <f t="shared" si="9"/>
        <v>36977.824191228836</v>
      </c>
      <c r="AD17" s="42">
        <f t="shared" si="10"/>
        <v>13121117.087274449</v>
      </c>
      <c r="AE17" s="115"/>
      <c r="AF17" s="144" t="s">
        <v>16</v>
      </c>
      <c r="AG17" s="17"/>
      <c r="AH17" s="147"/>
      <c r="AI17" s="27"/>
      <c r="AJ17" s="50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90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88">
        <f>'[3]E-Auto'!$D16*(1/100)</f>
        <v>8.5853548387096787E-2</v>
      </c>
      <c r="O18" s="33">
        <f t="shared" si="1"/>
        <v>13010.325509713541</v>
      </c>
      <c r="P18" s="37">
        <f t="shared" si="12"/>
        <v>1362.240482948966</v>
      </c>
      <c r="Q18" s="90"/>
      <c r="R18" s="30">
        <f t="shared" si="2"/>
        <v>1</v>
      </c>
      <c r="S18" s="35">
        <f t="shared" si="3"/>
        <v>1</v>
      </c>
      <c r="T18" s="90"/>
      <c r="U18" s="41">
        <f t="shared" si="4"/>
        <v>8.6000884316319304E-2</v>
      </c>
      <c r="V18" s="35">
        <f t="shared" si="5"/>
        <v>4.0000000309270813E-3</v>
      </c>
      <c r="W18" s="90"/>
      <c r="X18" s="86">
        <f t="shared" si="13"/>
        <v>7725</v>
      </c>
      <c r="Y18" s="43">
        <f t="shared" si="6"/>
        <v>12911895.718072213</v>
      </c>
      <c r="Z18" s="43">
        <f t="shared" si="7"/>
        <v>271897.66673386126</v>
      </c>
      <c r="AA18" s="43">
        <f t="shared" si="8"/>
        <v>17641.886059252487</v>
      </c>
      <c r="AB18" s="44">
        <f t="shared" si="9"/>
        <v>37331.264696316735</v>
      </c>
      <c r="AD18" s="42">
        <f t="shared" si="10"/>
        <v>13246491.535561644</v>
      </c>
      <c r="AE18" s="115"/>
      <c r="AF18" s="145"/>
      <c r="AG18" s="18">
        <v>60000</v>
      </c>
      <c r="AH18" s="147"/>
      <c r="AI18" s="27"/>
      <c r="AJ18" s="50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90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88">
        <f>'[3]E-Auto'!$D17*(1/100)</f>
        <v>0.10178225806451614</v>
      </c>
      <c r="O19" s="33">
        <f t="shared" si="1"/>
        <v>13133.741198427733</v>
      </c>
      <c r="P19" s="37">
        <f t="shared" si="12"/>
        <v>1374.9925508079632</v>
      </c>
      <c r="Q19" s="90"/>
      <c r="R19" s="30">
        <f t="shared" si="2"/>
        <v>1</v>
      </c>
      <c r="S19" s="35">
        <f t="shared" si="3"/>
        <v>1</v>
      </c>
      <c r="T19" s="90"/>
      <c r="U19" s="41">
        <f t="shared" si="4"/>
        <v>8.6000918351218744E-2</v>
      </c>
      <c r="V19" s="35">
        <f t="shared" si="5"/>
        <v>4.00000003210149E-3</v>
      </c>
      <c r="W19" s="90"/>
      <c r="X19" s="86">
        <f t="shared" si="13"/>
        <v>7725</v>
      </c>
      <c r="Y19" s="43">
        <f t="shared" si="6"/>
        <v>13034377.953523338</v>
      </c>
      <c r="Z19" s="43">
        <f t="shared" si="7"/>
        <v>274476.13746840175</v>
      </c>
      <c r="AA19" s="43">
        <f t="shared" si="8"/>
        <v>17598.484982310616</v>
      </c>
      <c r="AB19" s="44">
        <f t="shared" si="9"/>
        <v>37684.707604112249</v>
      </c>
      <c r="AD19" s="42">
        <f t="shared" si="10"/>
        <v>13371862.283578161</v>
      </c>
      <c r="AE19" s="115"/>
      <c r="AF19" s="146"/>
      <c r="AG19" s="17"/>
      <c r="AH19" s="147"/>
      <c r="AI19" s="27"/>
      <c r="AJ19" s="50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90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88">
        <f>'[3]E-Auto'!$D18*(1/100)</f>
        <v>0.1177109677419355</v>
      </c>
      <c r="O20" s="33">
        <f t="shared" si="1"/>
        <v>13257.156887141928</v>
      </c>
      <c r="P20" s="37">
        <f t="shared" si="12"/>
        <v>1387.7451993057221</v>
      </c>
      <c r="Q20" s="90"/>
      <c r="R20" s="30">
        <f t="shared" si="2"/>
        <v>1</v>
      </c>
      <c r="S20" s="35">
        <f t="shared" si="3"/>
        <v>1</v>
      </c>
      <c r="T20" s="90"/>
      <c r="U20" s="41">
        <f t="shared" si="4"/>
        <v>8.6000953359224488E-2</v>
      </c>
      <c r="V20" s="35">
        <f t="shared" si="5"/>
        <v>4.0000000333090882E-3</v>
      </c>
      <c r="W20" s="90"/>
      <c r="X20" s="86">
        <f t="shared" si="13"/>
        <v>7725</v>
      </c>
      <c r="Y20" s="43">
        <f t="shared" si="6"/>
        <v>13156860.450744888</v>
      </c>
      <c r="Z20" s="43">
        <f t="shared" si="7"/>
        <v>277054.61074614007</v>
      </c>
      <c r="AA20" s="43">
        <f t="shared" si="8"/>
        <v>17551.12310539883</v>
      </c>
      <c r="AB20" s="44">
        <f t="shared" si="9"/>
        <v>38038.152835325658</v>
      </c>
      <c r="AD20" s="42">
        <f t="shared" si="10"/>
        <v>13497229.337431753</v>
      </c>
      <c r="AE20" s="11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90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88">
        <f>'[3]E-Auto'!$D19*(1/100)</f>
        <v>0.13363967741935487</v>
      </c>
      <c r="O21" s="33">
        <f t="shared" si="1"/>
        <v>13380.57257585612</v>
      </c>
      <c r="P21" s="37">
        <f t="shared" si="12"/>
        <v>1400.4984094895563</v>
      </c>
      <c r="Q21" s="90"/>
      <c r="R21" s="30">
        <f t="shared" si="2"/>
        <v>1</v>
      </c>
      <c r="S21" s="35">
        <f t="shared" si="3"/>
        <v>1</v>
      </c>
      <c r="T21" s="90"/>
      <c r="U21" s="41">
        <f t="shared" si="4"/>
        <v>8.6000989358710422E-2</v>
      </c>
      <c r="V21" s="35">
        <f t="shared" si="5"/>
        <v>4.0000000345504962E-3</v>
      </c>
      <c r="W21" s="90"/>
      <c r="X21" s="86">
        <f t="shared" si="13"/>
        <v>7725</v>
      </c>
      <c r="Y21" s="43">
        <f t="shared" si="6"/>
        <v>13279343.216165308</v>
      </c>
      <c r="Z21" s="43">
        <f t="shared" si="7"/>
        <v>279633.08648406336</v>
      </c>
      <c r="AA21" s="43">
        <f t="shared" si="8"/>
        <v>17499.800428517105</v>
      </c>
      <c r="AB21" s="44">
        <f t="shared" si="9"/>
        <v>38391.600314118055</v>
      </c>
      <c r="AD21" s="42">
        <f t="shared" si="10"/>
        <v>13622592.703392006</v>
      </c>
      <c r="AE21" s="11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90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88">
        <f>'[3]E-Auto'!$D20*(1/100)</f>
        <v>0.14956838709677422</v>
      </c>
      <c r="O22" s="33">
        <f t="shared" si="1"/>
        <v>13503.988264570315</v>
      </c>
      <c r="P22" s="37">
        <f t="shared" si="12"/>
        <v>1413.2521632227508</v>
      </c>
      <c r="Q22" s="90"/>
      <c r="R22" s="30">
        <f t="shared" si="2"/>
        <v>1</v>
      </c>
      <c r="S22" s="35">
        <f t="shared" si="3"/>
        <v>1</v>
      </c>
      <c r="T22" s="90"/>
      <c r="U22" s="41">
        <f t="shared" si="4"/>
        <v>8.6001026368222294E-2</v>
      </c>
      <c r="V22" s="35">
        <f t="shared" si="5"/>
        <v>4.0000000358263394E-3</v>
      </c>
      <c r="W22" s="90"/>
      <c r="X22" s="86">
        <f t="shared" si="13"/>
        <v>7725</v>
      </c>
      <c r="Y22" s="43">
        <f t="shared" si="6"/>
        <v>13401826.256367577</v>
      </c>
      <c r="Z22" s="43">
        <f t="shared" si="7"/>
        <v>282211.56460273289</v>
      </c>
      <c r="AA22" s="43">
        <f t="shared" si="8"/>
        <v>17444.516951665461</v>
      </c>
      <c r="AB22" s="44">
        <f t="shared" si="9"/>
        <v>38745.049967915627</v>
      </c>
      <c r="AD22" s="42">
        <f t="shared" si="10"/>
        <v>13747952.38788989</v>
      </c>
      <c r="AE22" s="115"/>
      <c r="AF22" s="56" t="s">
        <v>25</v>
      </c>
      <c r="AG22" s="47"/>
      <c r="AH22" s="47"/>
      <c r="AI22" s="82" t="s">
        <v>61</v>
      </c>
      <c r="AJ22" s="83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90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88">
        <f>'[3]E-Auto'!$D21*(1/100)</f>
        <v>0.16549709677419358</v>
      </c>
      <c r="O23" s="33">
        <f t="shared" si="1"/>
        <v>13627.403953284507</v>
      </c>
      <c r="P23" s="37">
        <f t="shared" si="12"/>
        <v>1426.0064431411149</v>
      </c>
      <c r="Q23" s="90"/>
      <c r="R23" s="30">
        <f t="shared" si="2"/>
        <v>1</v>
      </c>
      <c r="S23" s="35">
        <f t="shared" si="3"/>
        <v>1</v>
      </c>
      <c r="T23" s="90"/>
      <c r="U23" s="41">
        <f t="shared" si="4"/>
        <v>8.6001064406477742E-2</v>
      </c>
      <c r="V23" s="35">
        <f t="shared" si="5"/>
        <v>4.0000000371372517E-3</v>
      </c>
      <c r="W23" s="90"/>
      <c r="X23" s="86">
        <f t="shared" si="13"/>
        <v>7725</v>
      </c>
      <c r="Y23" s="43">
        <f t="shared" si="6"/>
        <v>13524309.578089168</v>
      </c>
      <c r="Z23" s="43">
        <f t="shared" si="7"/>
        <v>284790.04502609343</v>
      </c>
      <c r="AA23" s="43">
        <f t="shared" si="8"/>
        <v>17385.272674843884</v>
      </c>
      <c r="AB23" s="44">
        <f t="shared" si="9"/>
        <v>39098.501727235795</v>
      </c>
      <c r="AD23" s="42">
        <f t="shared" si="10"/>
        <v>13873308.397517342</v>
      </c>
      <c r="AE23" s="115"/>
      <c r="AF23" s="57" t="s">
        <v>34</v>
      </c>
      <c r="AG23" s="27"/>
      <c r="AH23" s="27"/>
      <c r="AI23" s="80" t="s">
        <v>62</v>
      </c>
      <c r="AJ23" s="84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90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88">
        <f>'[3]E-Auto'!$D22*(1/100)</f>
        <v>0.18142580645161294</v>
      </c>
      <c r="O24" s="33">
        <f t="shared" si="1"/>
        <v>13750.819641998702</v>
      </c>
      <c r="P24" s="37">
        <f t="shared" si="12"/>
        <v>1438.7612326122869</v>
      </c>
      <c r="Q24" s="90"/>
      <c r="R24" s="30">
        <f t="shared" si="2"/>
        <v>1</v>
      </c>
      <c r="S24" s="35">
        <f t="shared" si="3"/>
        <v>1</v>
      </c>
      <c r="T24" s="90"/>
      <c r="U24" s="41">
        <f t="shared" si="4"/>
        <v>8.6001103492366185E-2</v>
      </c>
      <c r="V24" s="35">
        <f t="shared" si="5"/>
        <v>4.0000000384838681E-3</v>
      </c>
      <c r="W24" s="90"/>
      <c r="X24" s="86">
        <f t="shared" si="13"/>
        <v>7725</v>
      </c>
      <c r="Y24" s="43">
        <f t="shared" si="6"/>
        <v>13646793.188222088</v>
      </c>
      <c r="Z24" s="43">
        <f t="shared" si="7"/>
        <v>287368.52768129529</v>
      </c>
      <c r="AA24" s="43">
        <f t="shared" si="8"/>
        <v>17322.067598052388</v>
      </c>
      <c r="AB24" s="44">
        <f t="shared" si="9"/>
        <v>39451.955525524412</v>
      </c>
      <c r="AD24" s="42">
        <f t="shared" si="10"/>
        <v>13998660.73902696</v>
      </c>
      <c r="AE24" s="115"/>
      <c r="AF24" s="49" t="s">
        <v>35</v>
      </c>
      <c r="AG24" s="28">
        <v>5</v>
      </c>
      <c r="AH24" s="27" t="s">
        <v>28</v>
      </c>
      <c r="AI24" s="80" t="s">
        <v>65</v>
      </c>
      <c r="AJ24" s="84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90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88">
        <f>'[3]E-Auto'!$D23*(1/100)</f>
        <v>0.19735451612903226</v>
      </c>
      <c r="O25" s="33">
        <f t="shared" si="1"/>
        <v>13874.235330712894</v>
      </c>
      <c r="P25" s="37">
        <f t="shared" si="12"/>
        <v>1451.5165156975786</v>
      </c>
      <c r="Q25" s="90"/>
      <c r="R25" s="30">
        <f t="shared" si="2"/>
        <v>1</v>
      </c>
      <c r="S25" s="35">
        <f t="shared" si="3"/>
        <v>1</v>
      </c>
      <c r="T25" s="90"/>
      <c r="U25" s="41">
        <f t="shared" si="4"/>
        <v>8.6001143644948944E-2</v>
      </c>
      <c r="V25" s="35">
        <f t="shared" si="5"/>
        <v>4.000000039866833E-3</v>
      </c>
      <c r="W25" s="90"/>
      <c r="X25" s="86">
        <f t="shared" si="13"/>
        <v>7725</v>
      </c>
      <c r="Y25" s="43">
        <f t="shared" si="6"/>
        <v>13769277.093813015</v>
      </c>
      <c r="Z25" s="43">
        <f t="shared" si="7"/>
        <v>289947.01249852695</v>
      </c>
      <c r="AA25" s="43">
        <f t="shared" si="8"/>
        <v>17254.901721290957</v>
      </c>
      <c r="AB25" s="44">
        <f t="shared" si="9"/>
        <v>39805.411299003041</v>
      </c>
      <c r="AD25" s="42">
        <f t="shared" si="10"/>
        <v>14124009.419331837</v>
      </c>
      <c r="AE25" s="115"/>
      <c r="AF25" s="49" t="s">
        <v>36</v>
      </c>
      <c r="AG25" s="28">
        <v>30</v>
      </c>
      <c r="AH25" s="27" t="s">
        <v>28</v>
      </c>
      <c r="AI25" s="80" t="s">
        <v>67</v>
      </c>
      <c r="AJ25" s="84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90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88">
        <f>'[3]E-Auto'!$D24*(1/100)</f>
        <v>0.21328322580645162</v>
      </c>
      <c r="O26" s="33">
        <f t="shared" si="1"/>
        <v>13997.651019427089</v>
      </c>
      <c r="P26" s="37">
        <f t="shared" si="12"/>
        <v>1464.2722771161875</v>
      </c>
      <c r="Q26" s="90"/>
      <c r="R26" s="30">
        <f t="shared" si="2"/>
        <v>1</v>
      </c>
      <c r="S26" s="35">
        <f t="shared" si="3"/>
        <v>1</v>
      </c>
      <c r="T26" s="90"/>
      <c r="U26" s="41">
        <f t="shared" si="4"/>
        <v>8.6001184883459175E-2</v>
      </c>
      <c r="V26" s="35">
        <f t="shared" si="5"/>
        <v>4.0000000412867944E-3</v>
      </c>
      <c r="W26" s="90"/>
      <c r="X26" s="86">
        <f t="shared" si="13"/>
        <v>7725</v>
      </c>
      <c r="Y26" s="43">
        <f t="shared" si="6"/>
        <v>13891761.30206348</v>
      </c>
      <c r="Z26" s="43">
        <f t="shared" si="7"/>
        <v>292525.49941085861</v>
      </c>
      <c r="AA26" s="43">
        <f t="shared" si="8"/>
        <v>17183.775044559607</v>
      </c>
      <c r="AB26" s="44">
        <f t="shared" si="9"/>
        <v>40158.868986525755</v>
      </c>
      <c r="AD26" s="42">
        <f t="shared" si="10"/>
        <v>14249354.445505425</v>
      </c>
      <c r="AE26" s="115"/>
      <c r="AF26" s="58" t="s">
        <v>27</v>
      </c>
      <c r="AG26" s="59">
        <f>(3750*AJ11*AG8)+(850*AJ9)+(4*130000)</f>
        <v>1160000</v>
      </c>
      <c r="AH26" s="40" t="s">
        <v>21</v>
      </c>
      <c r="AI26" s="85"/>
      <c r="AJ26" s="39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90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88">
        <f>'[3]E-Auto'!$D25*(1/100)</f>
        <v>0.22921193548387095</v>
      </c>
      <c r="O27" s="33">
        <f t="shared" si="1"/>
        <v>14121.066708141281</v>
      </c>
      <c r="P27" s="37">
        <f t="shared" si="12"/>
        <v>1477.0285022115986</v>
      </c>
      <c r="Q27" s="90"/>
      <c r="R27" s="30">
        <f t="shared" si="2"/>
        <v>1</v>
      </c>
      <c r="S27" s="35">
        <f t="shared" si="3"/>
        <v>1</v>
      </c>
      <c r="T27" s="90"/>
      <c r="U27" s="41">
        <f t="shared" si="4"/>
        <v>8.6001227227301871E-2</v>
      </c>
      <c r="V27" s="35">
        <f t="shared" si="5"/>
        <v>4.0000000427444079E-3</v>
      </c>
      <c r="W27" s="90"/>
      <c r="X27" s="86">
        <f t="shared" si="13"/>
        <v>7725</v>
      </c>
      <c r="Y27" s="43">
        <f t="shared" si="6"/>
        <v>14014245.820330122</v>
      </c>
      <c r="Z27" s="43">
        <f t="shared" si="7"/>
        <v>295103.98835409456</v>
      </c>
      <c r="AA27" s="43">
        <f t="shared" si="8"/>
        <v>17108.687567858324</v>
      </c>
      <c r="AB27" s="44">
        <f t="shared" si="9"/>
        <v>40512.328529444712</v>
      </c>
      <c r="AD27" s="42">
        <f t="shared" si="10"/>
        <v>14374695.82478152</v>
      </c>
      <c r="AE27" s="11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90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88">
        <f>'[3]E-Auto'!$D26*(1/100)</f>
        <v>0.2451406451612903</v>
      </c>
      <c r="O28" s="33">
        <f t="shared" si="1"/>
        <v>14244.482396855472</v>
      </c>
      <c r="P28" s="37">
        <f t="shared" si="12"/>
        <v>1489.7851769200265</v>
      </c>
      <c r="Q28" s="90"/>
      <c r="R28" s="30">
        <f t="shared" si="2"/>
        <v>1</v>
      </c>
      <c r="S28" s="35">
        <f t="shared" si="3"/>
        <v>1</v>
      </c>
      <c r="T28" s="90"/>
      <c r="U28" s="41">
        <f t="shared" si="4"/>
        <v>8.60012706960539E-2</v>
      </c>
      <c r="V28" s="35">
        <f t="shared" si="5"/>
        <v>4.0000000442403346E-3</v>
      </c>
      <c r="W28" s="90"/>
      <c r="X28" s="86">
        <f t="shared" si="13"/>
        <v>7725</v>
      </c>
      <c r="Y28" s="43">
        <f t="shared" si="6"/>
        <v>14136730.656125003</v>
      </c>
      <c r="Z28" s="43">
        <f t="shared" si="7"/>
        <v>297682.47926663555</v>
      </c>
      <c r="AA28" s="43">
        <f t="shared" si="8"/>
        <v>17029.639291187108</v>
      </c>
      <c r="AB28" s="44">
        <f t="shared" si="9"/>
        <v>40865.789871483874</v>
      </c>
      <c r="AD28" s="42">
        <f t="shared" si="10"/>
        <v>14500033.564554311</v>
      </c>
      <c r="AE28" s="11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90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88">
        <f>'[3]E-Auto'!$D27*(1/100)</f>
        <v>0.26106935483870963</v>
      </c>
      <c r="O29" s="33">
        <f t="shared" si="1"/>
        <v>14367.898085569666</v>
      </c>
      <c r="P29" s="37">
        <f t="shared" si="12"/>
        <v>1502.5422877407514</v>
      </c>
      <c r="Q29" s="90"/>
      <c r="R29" s="30">
        <f t="shared" si="2"/>
        <v>1</v>
      </c>
      <c r="S29" s="35">
        <f t="shared" si="3"/>
        <v>1</v>
      </c>
      <c r="T29" s="90"/>
      <c r="U29" s="41">
        <f t="shared" si="4"/>
        <v>8.6001315309463949E-2</v>
      </c>
      <c r="V29" s="35">
        <f t="shared" si="5"/>
        <v>4.0000000457752387E-3</v>
      </c>
      <c r="W29" s="90"/>
      <c r="X29" s="86">
        <f t="shared" si="13"/>
        <v>7725</v>
      </c>
      <c r="Y29" s="43">
        <f t="shared" si="6"/>
        <v>14259215.817115979</v>
      </c>
      <c r="Z29" s="43">
        <f t="shared" si="7"/>
        <v>300260.97208934842</v>
      </c>
      <c r="AA29" s="43">
        <f t="shared" si="8"/>
        <v>16946.630214545978</v>
      </c>
      <c r="AB29" s="44">
        <f t="shared" si="9"/>
        <v>41219.252958620316</v>
      </c>
      <c r="AD29" s="42">
        <f t="shared" si="10"/>
        <v>14625367.672378493</v>
      </c>
      <c r="AE29" s="11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90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88">
        <f>'[3]E-Auto'!$D28*(1/100)</f>
        <v>0.27699806451612896</v>
      </c>
      <c r="O30" s="33">
        <f t="shared" si="1"/>
        <v>14491.313774283859</v>
      </c>
      <c r="P30" s="37">
        <f t="shared" si="12"/>
        <v>1515.2998217082188</v>
      </c>
      <c r="Q30" s="90"/>
      <c r="R30" s="30">
        <f t="shared" si="2"/>
        <v>1</v>
      </c>
      <c r="S30" s="35">
        <f t="shared" si="3"/>
        <v>1</v>
      </c>
      <c r="T30" s="90"/>
      <c r="U30" s="41">
        <f t="shared" si="4"/>
        <v>8.6001361087452571E-2</v>
      </c>
      <c r="V30" s="35">
        <f t="shared" si="5"/>
        <v>4.0000000473497934E-3</v>
      </c>
      <c r="W30" s="90"/>
      <c r="X30" s="86">
        <f t="shared" si="13"/>
        <v>7725</v>
      </c>
      <c r="Y30" s="43">
        <f t="shared" si="6"/>
        <v>14381701.3111271</v>
      </c>
      <c r="Z30" s="43">
        <f t="shared" si="7"/>
        <v>302839.46676544403</v>
      </c>
      <c r="AA30" s="43">
        <f t="shared" si="8"/>
        <v>16859.660337934914</v>
      </c>
      <c r="AB30" s="44">
        <f t="shared" si="9"/>
        <v>41572.717738972518</v>
      </c>
      <c r="AD30" s="42">
        <f t="shared" si="10"/>
        <v>14750698.155969452</v>
      </c>
      <c r="AE30" s="11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90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88">
        <f>'[3]E-Auto'!$D29*(1/100)</f>
        <v>0.29292677419354834</v>
      </c>
      <c r="O31" s="33">
        <f t="shared" si="1"/>
        <v>14614.729462998052</v>
      </c>
      <c r="P31" s="37">
        <f t="shared" si="12"/>
        <v>1528.0577663657839</v>
      </c>
      <c r="Q31" s="90"/>
      <c r="R31" s="30">
        <f t="shared" si="2"/>
        <v>1</v>
      </c>
      <c r="S31" s="35">
        <f t="shared" si="3"/>
        <v>1</v>
      </c>
      <c r="T31" s="90"/>
      <c r="U31" s="41">
        <f t="shared" si="4"/>
        <v>8.6001408050112166E-2</v>
      </c>
      <c r="V31" s="35">
        <f t="shared" si="5"/>
        <v>4.000000048964677E-3</v>
      </c>
      <c r="W31" s="90"/>
      <c r="X31" s="86">
        <f t="shared" si="13"/>
        <v>7725</v>
      </c>
      <c r="Y31" s="43">
        <f t="shared" si="6"/>
        <v>14504187.146139098</v>
      </c>
      <c r="Z31" s="43">
        <f t="shared" si="7"/>
        <v>305417.9632403623</v>
      </c>
      <c r="AA31" s="43">
        <f t="shared" si="8"/>
        <v>16768.729661353926</v>
      </c>
      <c r="AB31" s="44">
        <f t="shared" si="9"/>
        <v>41926.184162695426</v>
      </c>
      <c r="AD31" s="42">
        <f t="shared" si="10"/>
        <v>14876025.023203511</v>
      </c>
      <c r="AE31" s="11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90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88">
        <f>'[3]E-Auto'!$D30*(1/100)</f>
        <v>0.30885548387096767</v>
      </c>
      <c r="O32" s="33">
        <f t="shared" si="1"/>
        <v>14738.145151712242</v>
      </c>
      <c r="P32" s="37">
        <f t="shared" si="12"/>
        <v>1540.8161097409834</v>
      </c>
      <c r="Q32" s="90"/>
      <c r="R32" s="30">
        <f t="shared" si="2"/>
        <v>1</v>
      </c>
      <c r="S32" s="35">
        <f t="shared" si="3"/>
        <v>1</v>
      </c>
      <c r="T32" s="90"/>
      <c r="U32" s="41">
        <f t="shared" si="4"/>
        <v>8.6001456217706995E-2</v>
      </c>
      <c r="V32" s="35">
        <f t="shared" si="5"/>
        <v>4.0000000506205721E-3</v>
      </c>
      <c r="W32" s="90"/>
      <c r="X32" s="86">
        <f t="shared" si="13"/>
        <v>7725</v>
      </c>
      <c r="Y32" s="43">
        <f t="shared" si="6"/>
        <v>14626673.33028988</v>
      </c>
      <c r="Z32" s="43">
        <f t="shared" si="7"/>
        <v>307996.46146166371</v>
      </c>
      <c r="AA32" s="43">
        <f t="shared" si="8"/>
        <v>16673.838184803015</v>
      </c>
      <c r="AB32" s="44">
        <f t="shared" si="9"/>
        <v>42279.652181881364</v>
      </c>
      <c r="AD32" s="42">
        <f t="shared" si="10"/>
        <v>15001348.282118227</v>
      </c>
      <c r="AE32" s="11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90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88">
        <f>'[3]E-Auto'!$D31*(1/100)</f>
        <v>0.324784193548387</v>
      </c>
      <c r="O33" s="33">
        <f t="shared" si="1"/>
        <v>14861.560840426435</v>
      </c>
      <c r="P33" s="37">
        <f t="shared" si="12"/>
        <v>1553.5748403222392</v>
      </c>
      <c r="Q33" s="90"/>
      <c r="R33" s="30">
        <f t="shared" si="2"/>
        <v>1</v>
      </c>
      <c r="S33" s="35">
        <f t="shared" si="3"/>
        <v>1</v>
      </c>
      <c r="T33" s="90"/>
      <c r="U33" s="41">
        <f t="shared" si="4"/>
        <v>8.6001505610673143E-2</v>
      </c>
      <c r="V33" s="35">
        <f t="shared" si="5"/>
        <v>4.0000000523181664E-3</v>
      </c>
      <c r="W33" s="90"/>
      <c r="X33" s="86">
        <f t="shared" si="13"/>
        <v>7725</v>
      </c>
      <c r="Y33" s="43">
        <f t="shared" si="6"/>
        <v>14749159.871875081</v>
      </c>
      <c r="Z33" s="43">
        <f t="shared" si="7"/>
        <v>310574.96137892775</v>
      </c>
      <c r="AA33" s="43">
        <f t="shared" si="8"/>
        <v>16574.985908282168</v>
      </c>
      <c r="AB33" s="44">
        <f t="shared" si="9"/>
        <v>42633.12175046694</v>
      </c>
      <c r="AD33" s="42">
        <f t="shared" si="10"/>
        <v>15126667.940912759</v>
      </c>
      <c r="AE33" s="115"/>
      <c r="AF33" s="87" t="s">
        <v>24</v>
      </c>
      <c r="AG33" s="40"/>
      <c r="AH33" s="59">
        <f>5/60</f>
        <v>8.3333333333333329E-2</v>
      </c>
      <c r="AI33" s="55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90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88">
        <f>'[3]E-Auto'!$D32*(1/100)</f>
        <v>0.34071290322580638</v>
      </c>
      <c r="O34" s="33">
        <f t="shared" si="1"/>
        <v>14984.976529140627</v>
      </c>
      <c r="P34" s="37">
        <f t="shared" si="12"/>
        <v>1566.3339470368901</v>
      </c>
      <c r="Q34" s="90"/>
      <c r="R34" s="30">
        <f t="shared" si="2"/>
        <v>1</v>
      </c>
      <c r="S34" s="35">
        <f t="shared" si="3"/>
        <v>1</v>
      </c>
      <c r="T34" s="90"/>
      <c r="U34" s="41">
        <f t="shared" si="4"/>
        <v>8.6001556249618555E-2</v>
      </c>
      <c r="V34" s="35">
        <f t="shared" si="5"/>
        <v>4.0000000540581582E-3</v>
      </c>
      <c r="W34" s="90"/>
      <c r="X34" s="86">
        <f t="shared" si="13"/>
        <v>7725</v>
      </c>
      <c r="Y34" s="43">
        <f t="shared" si="6"/>
        <v>14871646.779348662</v>
      </c>
      <c r="Z34" s="43">
        <f t="shared" si="7"/>
        <v>313153.46294365596</v>
      </c>
      <c r="AA34" s="43">
        <f t="shared" si="8"/>
        <v>16472.172831791398</v>
      </c>
      <c r="AB34" s="44">
        <f t="shared" si="9"/>
        <v>42986.592824145046</v>
      </c>
      <c r="AD34" s="42">
        <f t="shared" si="10"/>
        <v>15251984.007948253</v>
      </c>
      <c r="AE34" s="11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90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88">
        <f>'[3]E-Auto'!$D33*(1/100)</f>
        <v>0.35664161290322577</v>
      </c>
      <c r="O35" s="33">
        <f t="shared" si="1"/>
        <v>15108.392217854818</v>
      </c>
      <c r="P35" s="37">
        <f t="shared" si="12"/>
        <v>1579.0934192304721</v>
      </c>
      <c r="Q35" s="90"/>
      <c r="R35" s="30">
        <f t="shared" si="2"/>
        <v>1</v>
      </c>
      <c r="S35" s="35">
        <f t="shared" si="3"/>
        <v>1</v>
      </c>
      <c r="T35" s="90"/>
      <c r="U35" s="41">
        <f t="shared" si="4"/>
        <v>8.6001608155323039E-2</v>
      </c>
      <c r="V35" s="35">
        <f t="shared" si="5"/>
        <v>4.0000000558412458E-3</v>
      </c>
      <c r="W35" s="90"/>
      <c r="X35" s="86">
        <f t="shared" si="13"/>
        <v>7725</v>
      </c>
      <c r="Y35" s="43">
        <f t="shared" si="6"/>
        <v>14994134.061323509</v>
      </c>
      <c r="Z35" s="43">
        <f t="shared" si="7"/>
        <v>315731.96610918193</v>
      </c>
      <c r="AA35" s="43">
        <f t="shared" si="8"/>
        <v>16365.398955330702</v>
      </c>
      <c r="AB35" s="44">
        <f t="shared" si="9"/>
        <v>43340.065360281973</v>
      </c>
      <c r="AD35" s="42">
        <f t="shared" si="10"/>
        <v>15377296.491748303</v>
      </c>
      <c r="AE35" s="115"/>
      <c r="AF35" s="56" t="s">
        <v>37</v>
      </c>
      <c r="AG35" s="47"/>
      <c r="AH35" s="60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90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88">
        <f>'[3]E-Auto'!$D34*(1/100)</f>
        <v>0.37257032258064515</v>
      </c>
      <c r="O36" s="33">
        <f t="shared" si="1"/>
        <v>15231.807906569011</v>
      </c>
      <c r="P36" s="37">
        <f t="shared" si="12"/>
        <v>1591.8532466471593</v>
      </c>
      <c r="Q36" s="90"/>
      <c r="R36" s="30">
        <f t="shared" si="2"/>
        <v>1</v>
      </c>
      <c r="S36" s="35">
        <f t="shared" si="3"/>
        <v>1</v>
      </c>
      <c r="T36" s="90"/>
      <c r="U36" s="41">
        <f t="shared" si="4"/>
        <v>8.600166134873824E-2</v>
      </c>
      <c r="V36" s="35">
        <f t="shared" si="5"/>
        <v>4.000000057668136E-3</v>
      </c>
      <c r="W36" s="90"/>
      <c r="X36" s="86">
        <f t="shared" si="13"/>
        <v>7725</v>
      </c>
      <c r="Y36" s="43">
        <f t="shared" si="6"/>
        <v>15116621.726572124</v>
      </c>
      <c r="Z36" s="43">
        <f t="shared" si="7"/>
        <v>318310.47083058517</v>
      </c>
      <c r="AA36" s="43">
        <f t="shared" si="8"/>
        <v>16254.664278900078</v>
      </c>
      <c r="AB36" s="44">
        <f t="shared" si="9"/>
        <v>43693.539317839211</v>
      </c>
      <c r="AD36" s="42">
        <f t="shared" si="10"/>
        <v>15502605.400999449</v>
      </c>
      <c r="AE36" s="11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90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88">
        <f>'[3]E-Auto'!$D35*(1/100)</f>
        <v>0.38849903225806454</v>
      </c>
      <c r="O37" s="33">
        <f t="shared" si="1"/>
        <v>15355.223595283205</v>
      </c>
      <c r="P37" s="37">
        <f t="shared" si="12"/>
        <v>1604.6134194112926</v>
      </c>
      <c r="Q37" s="90"/>
      <c r="R37" s="30">
        <f t="shared" si="2"/>
        <v>1</v>
      </c>
      <c r="S37" s="35">
        <f t="shared" si="3"/>
        <v>1</v>
      </c>
      <c r="T37" s="90"/>
      <c r="U37" s="41">
        <f t="shared" si="4"/>
        <v>8.6001715850987648E-2</v>
      </c>
      <c r="V37" s="35">
        <f t="shared" si="5"/>
        <v>4.0000000595395418E-3</v>
      </c>
      <c r="W37" s="90"/>
      <c r="X37" s="86">
        <f t="shared" si="13"/>
        <v>7725</v>
      </c>
      <c r="Y37" s="43">
        <f t="shared" si="6"/>
        <v>15239109.784027293</v>
      </c>
      <c r="Z37" s="43">
        <f t="shared" si="7"/>
        <v>320888.97706461023</v>
      </c>
      <c r="AA37" s="43">
        <f t="shared" si="8"/>
        <v>16139.96880249953</v>
      </c>
      <c r="AB37" s="44">
        <f t="shared" si="9"/>
        <v>44047.014657299427</v>
      </c>
      <c r="AD37" s="42">
        <f t="shared" si="10"/>
        <v>15627910.744551701</v>
      </c>
      <c r="AE37" s="11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90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88">
        <f>'[3]E-Auto'!$D36*(1/100)</f>
        <v>0.40442774193548386</v>
      </c>
      <c r="O38" s="33">
        <f t="shared" si="1"/>
        <v>15478.639283997396</v>
      </c>
      <c r="P38" s="37">
        <f t="shared" si="12"/>
        <v>1617.3739280099251</v>
      </c>
      <c r="Q38" s="90"/>
      <c r="R38" s="30">
        <f t="shared" si="2"/>
        <v>1</v>
      </c>
      <c r="S38" s="35">
        <f t="shared" si="3"/>
        <v>1</v>
      </c>
      <c r="T38" s="90"/>
      <c r="U38" s="41">
        <f t="shared" si="4"/>
        <v>8.6001771683366618E-2</v>
      </c>
      <c r="V38" s="35">
        <f t="shared" si="5"/>
        <v>4.0000000614561788E-3</v>
      </c>
      <c r="W38" s="90"/>
      <c r="X38" s="86">
        <f t="shared" si="13"/>
        <v>7725</v>
      </c>
      <c r="Y38" s="43">
        <f t="shared" si="6"/>
        <v>15361598.2427828</v>
      </c>
      <c r="Z38" s="43">
        <f t="shared" si="7"/>
        <v>323467.48476959026</v>
      </c>
      <c r="AA38" s="43">
        <f t="shared" si="8"/>
        <v>16021.312526129052</v>
      </c>
      <c r="AB38" s="44">
        <f t="shared" si="9"/>
        <v>44400.491340596702</v>
      </c>
      <c r="AD38" s="42">
        <f t="shared" si="10"/>
        <v>15753212.531419115</v>
      </c>
      <c r="AE38" s="11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90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88">
        <f>'[3]E-Auto'!$D37*(1/100)</f>
        <v>0.42035645161290325</v>
      </c>
      <c r="O39" s="33">
        <f t="shared" si="1"/>
        <v>15602.054972711589</v>
      </c>
      <c r="P39" s="37">
        <f t="shared" si="12"/>
        <v>1630.1347632763245</v>
      </c>
      <c r="Q39" s="90"/>
      <c r="R39" s="30">
        <f t="shared" si="2"/>
        <v>1</v>
      </c>
      <c r="S39" s="35">
        <f t="shared" si="3"/>
        <v>1</v>
      </c>
      <c r="T39" s="90"/>
      <c r="U39" s="41">
        <f t="shared" si="4"/>
        <v>8.6001828867342339E-2</v>
      </c>
      <c r="V39" s="35">
        <f t="shared" si="5"/>
        <v>4.0000000634187738E-3</v>
      </c>
      <c r="W39" s="90"/>
      <c r="X39" s="86">
        <f t="shared" si="13"/>
        <v>7725</v>
      </c>
      <c r="Y39" s="43">
        <f t="shared" si="6"/>
        <v>15484087.112094188</v>
      </c>
      <c r="Z39" s="43">
        <f t="shared" si="7"/>
        <v>326045.99390537513</v>
      </c>
      <c r="AA39" s="43">
        <f t="shared" si="8"/>
        <v>15898.695449788647</v>
      </c>
      <c r="AB39" s="44">
        <f t="shared" si="9"/>
        <v>44753.969331050481</v>
      </c>
      <c r="AD39" s="42">
        <f t="shared" si="10"/>
        <v>15878510.770780401</v>
      </c>
      <c r="AE39" s="11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90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88">
        <f>'[3]E-Auto'!$D38*(1/100)</f>
        <v>0.43628516129032263</v>
      </c>
      <c r="O40" s="33">
        <f t="shared" si="1"/>
        <v>15725.470661425783</v>
      </c>
      <c r="P40" s="37">
        <f t="shared" si="12"/>
        <v>1642.8959163743627</v>
      </c>
      <c r="Q40" s="90"/>
      <c r="R40" s="30">
        <f t="shared" si="2"/>
        <v>1</v>
      </c>
      <c r="S40" s="35">
        <f t="shared" si="3"/>
        <v>1</v>
      </c>
      <c r="T40" s="90"/>
      <c r="U40" s="41">
        <f t="shared" si="4"/>
        <v>8.6001887424553849E-2</v>
      </c>
      <c r="V40" s="35">
        <f t="shared" si="5"/>
        <v>4.0000000654280546E-3</v>
      </c>
      <c r="W40" s="90"/>
      <c r="X40" s="86">
        <f t="shared" si="13"/>
        <v>7725</v>
      </c>
      <c r="Y40" s="43">
        <f t="shared" si="6"/>
        <v>15606576.401379526</v>
      </c>
      <c r="Z40" s="43">
        <f t="shared" si="7"/>
        <v>328624.50443326274</v>
      </c>
      <c r="AA40" s="43">
        <f t="shared" si="8"/>
        <v>15772.117573478323</v>
      </c>
      <c r="AB40" s="44">
        <f t="shared" si="9"/>
        <v>45107.448593303132</v>
      </c>
      <c r="AD40" s="42">
        <f t="shared" si="10"/>
        <v>16003805.471979572</v>
      </c>
      <c r="AE40" s="11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90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88">
        <f>'[3]E-Auto'!$D39*(1/100)</f>
        <v>0.45221387096774202</v>
      </c>
      <c r="O41" s="33">
        <f t="shared" si="1"/>
        <v>15848.886350139976</v>
      </c>
      <c r="P41" s="37">
        <f t="shared" si="12"/>
        <v>1655.657378783744</v>
      </c>
      <c r="Q41" s="90"/>
      <c r="R41" s="30">
        <f t="shared" si="2"/>
        <v>1</v>
      </c>
      <c r="S41" s="35">
        <f t="shared" si="3"/>
        <v>1</v>
      </c>
      <c r="T41" s="90"/>
      <c r="U41" s="41">
        <f t="shared" si="4"/>
        <v>8.6001947376812035E-2</v>
      </c>
      <c r="V41" s="35">
        <f t="shared" si="5"/>
        <v>4.0000000674847557E-3</v>
      </c>
      <c r="W41" s="90"/>
      <c r="X41" s="86">
        <f t="shared" si="13"/>
        <v>7725</v>
      </c>
      <c r="Y41" s="43">
        <f t="shared" si="6"/>
        <v>15729066.120220186</v>
      </c>
      <c r="Z41" s="43">
        <f t="shared" si="7"/>
        <v>331203.0163159339</v>
      </c>
      <c r="AA41" s="43">
        <f t="shared" si="8"/>
        <v>15641.578897198062</v>
      </c>
      <c r="AB41" s="44">
        <f t="shared" si="9"/>
        <v>45460.929093260784</v>
      </c>
      <c r="AD41" s="42">
        <f t="shared" si="10"/>
        <v>16129096.644526578</v>
      </c>
      <c r="AE41" s="11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90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88">
        <f>'[3]E-Auto'!$D40*(1/100)</f>
        <v>0.4681425806451614</v>
      </c>
      <c r="O42" s="33">
        <f t="shared" si="1"/>
        <v>15972.302038854168</v>
      </c>
      <c r="P42" s="37">
        <f t="shared" si="12"/>
        <v>1668.4191422860213</v>
      </c>
      <c r="Q42" s="90"/>
      <c r="R42" s="30">
        <f t="shared" si="2"/>
        <v>1</v>
      </c>
      <c r="S42" s="35">
        <f t="shared" si="3"/>
        <v>1</v>
      </c>
      <c r="T42" s="90"/>
      <c r="U42" s="41">
        <f t="shared" si="4"/>
        <v>8.6002008746099659E-2</v>
      </c>
      <c r="V42" s="35">
        <f t="shared" si="5"/>
        <v>4.0000000695896197E-3</v>
      </c>
      <c r="W42" s="90"/>
      <c r="X42" s="86">
        <f t="shared" si="13"/>
        <v>7725</v>
      </c>
      <c r="Y42" s="43">
        <f t="shared" si="6"/>
        <v>15851556.278361695</v>
      </c>
      <c r="Z42" s="43">
        <f t="shared" si="7"/>
        <v>333781.52951739199</v>
      </c>
      <c r="AA42" s="43">
        <f t="shared" si="8"/>
        <v>15507.079420947883</v>
      </c>
      <c r="AB42" s="44">
        <f t="shared" si="9"/>
        <v>45814.410798037468</v>
      </c>
      <c r="AD42" s="42">
        <f t="shared" si="10"/>
        <v>16254384.298098072</v>
      </c>
      <c r="AE42" s="11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90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88">
        <f>'[3]E-Auto'!$D41*(1/100)</f>
        <v>0.48407129032258078</v>
      </c>
      <c r="O43" s="33">
        <f t="shared" si="1"/>
        <v>16095.717727568361</v>
      </c>
      <c r="P43" s="37">
        <f t="shared" si="12"/>
        <v>1681.1811989513451</v>
      </c>
      <c r="Q43" s="90"/>
      <c r="R43" s="30">
        <f t="shared" si="2"/>
        <v>1</v>
      </c>
      <c r="S43" s="35">
        <f t="shared" si="3"/>
        <v>1</v>
      </c>
      <c r="T43" s="90"/>
      <c r="U43" s="41">
        <f t="shared" si="4"/>
        <v>8.6002071554571305E-2</v>
      </c>
      <c r="V43" s="35">
        <f t="shared" si="5"/>
        <v>4.0000000717433908E-3</v>
      </c>
      <c r="W43" s="90"/>
      <c r="X43" s="86">
        <f t="shared" si="13"/>
        <v>7725</v>
      </c>
      <c r="Y43" s="43">
        <f t="shared" si="6"/>
        <v>15974046.88571454</v>
      </c>
      <c r="Z43" s="43">
        <f t="shared" si="7"/>
        <v>336360.04400290415</v>
      </c>
      <c r="AA43" s="43">
        <f t="shared" si="8"/>
        <v>15368.619144727771</v>
      </c>
      <c r="AB43" s="44">
        <f t="shared" si="9"/>
        <v>46167.893675902</v>
      </c>
      <c r="AD43" s="42">
        <f t="shared" si="10"/>
        <v>16379668.442538075</v>
      </c>
      <c r="AE43" s="115"/>
      <c r="AF43" s="46" t="s">
        <v>42</v>
      </c>
      <c r="AG43" s="47"/>
      <c r="AH43" s="48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90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88">
        <f>'[3]E-Auto'!$D42*(1/100)</f>
        <v>0.5</v>
      </c>
      <c r="O44" s="33">
        <f t="shared" si="1"/>
        <v>16219.133416282555</v>
      </c>
      <c r="P44" s="37">
        <f t="shared" si="12"/>
        <v>1693.9435411259049</v>
      </c>
      <c r="Q44" s="90"/>
      <c r="R44" s="30">
        <f t="shared" si="2"/>
        <v>1</v>
      </c>
      <c r="S44" s="35">
        <f t="shared" si="3"/>
        <v>1</v>
      </c>
      <c r="T44" s="90"/>
      <c r="U44" s="41">
        <f t="shared" si="4"/>
        <v>8.6002135824553405E-2</v>
      </c>
      <c r="V44" s="35">
        <f t="shared" si="5"/>
        <v>4.0000000739468244E-3</v>
      </c>
      <c r="W44" s="90"/>
      <c r="X44" s="86">
        <f t="shared" si="13"/>
        <v>7725</v>
      </c>
      <c r="Y44" s="43">
        <f t="shared" si="6"/>
        <v>16096537.952355051</v>
      </c>
      <c r="Z44" s="43">
        <f t="shared" si="7"/>
        <v>338938.5597389469</v>
      </c>
      <c r="AA44" s="43">
        <f t="shared" si="8"/>
        <v>15226.198068537735</v>
      </c>
      <c r="AB44" s="44">
        <f t="shared" si="9"/>
        <v>46521.377696227733</v>
      </c>
      <c r="AD44" s="42">
        <f t="shared" si="10"/>
        <v>16504949.087858763</v>
      </c>
      <c r="AE44" s="115"/>
      <c r="AF44" s="137" t="s">
        <v>44</v>
      </c>
      <c r="AG44" s="138"/>
      <c r="AH44" s="139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90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88">
        <f>'[3]E-Auto'!$D43*(1/100)</f>
        <v>0.51592870967741944</v>
      </c>
      <c r="O45" s="33">
        <f t="shared" si="1"/>
        <v>16342.54910499675</v>
      </c>
      <c r="P45" s="37">
        <f t="shared" si="12"/>
        <v>1706.706161420024</v>
      </c>
      <c r="Q45" s="90"/>
      <c r="R45" s="30">
        <f t="shared" si="2"/>
        <v>1</v>
      </c>
      <c r="S45" s="35">
        <f t="shared" si="3"/>
        <v>1</v>
      </c>
      <c r="T45" s="90"/>
      <c r="U45" s="41">
        <f t="shared" si="4"/>
        <v>8.6002201578544255E-2</v>
      </c>
      <c r="V45" s="35">
        <f t="shared" si="5"/>
        <v>4.0000000762006769E-3</v>
      </c>
      <c r="W45" s="90"/>
      <c r="X45" s="86">
        <f t="shared" si="13"/>
        <v>7725</v>
      </c>
      <c r="Y45" s="43">
        <f t="shared" si="6"/>
        <v>16219029.48852626</v>
      </c>
      <c r="Z45" s="43">
        <f t="shared" si="7"/>
        <v>341517.07669315324</v>
      </c>
      <c r="AA45" s="43">
        <f t="shared" si="8"/>
        <v>15079.816192377773</v>
      </c>
      <c r="AB45" s="44">
        <f t="shared" si="9"/>
        <v>46874.862829445017</v>
      </c>
      <c r="AD45" s="42">
        <f t="shared" si="10"/>
        <v>16630226.244241236</v>
      </c>
      <c r="AE45" s="11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90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88">
        <f>'[3]E-Auto'!$D44*(1/100)</f>
        <v>0.53185741935483877</v>
      </c>
      <c r="O46" s="33">
        <f t="shared" si="1"/>
        <v>16465.964793710944</v>
      </c>
      <c r="P46" s="37">
        <f t="shared" si="12"/>
        <v>1719.4690526968611</v>
      </c>
      <c r="Q46" s="90"/>
      <c r="R46" s="30">
        <f t="shared" si="2"/>
        <v>1</v>
      </c>
      <c r="S46" s="35">
        <f t="shared" si="3"/>
        <v>1</v>
      </c>
      <c r="T46" s="90"/>
      <c r="U46" s="41">
        <f t="shared" si="4"/>
        <v>8.6002268839213997E-2</v>
      </c>
      <c r="V46" s="35">
        <f t="shared" si="5"/>
        <v>4.0000000785057124E-3</v>
      </c>
      <c r="W46" s="90"/>
      <c r="X46" s="86">
        <f t="shared" si="13"/>
        <v>7725</v>
      </c>
      <c r="Y46" s="43">
        <f t="shared" si="6"/>
        <v>16341521.504638806</v>
      </c>
      <c r="Z46" s="43">
        <f t="shared" si="7"/>
        <v>344095.5948342639</v>
      </c>
      <c r="AA46" s="43">
        <f t="shared" si="8"/>
        <v>14929.473516247886</v>
      </c>
      <c r="AB46" s="44">
        <f t="shared" si="9"/>
        <v>47228.349046995849</v>
      </c>
      <c r="AD46" s="42">
        <f t="shared" si="10"/>
        <v>16755499.922036314</v>
      </c>
      <c r="AE46" s="11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90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88">
        <f>'[3]E-Auto'!$D45*(1/100)</f>
        <v>0.5477861290322581</v>
      </c>
      <c r="O47" s="33">
        <f t="shared" si="1"/>
        <v>16589.380482425138</v>
      </c>
      <c r="P47" s="37">
        <f t="shared" si="12"/>
        <v>1732.2322080616887</v>
      </c>
      <c r="Q47" s="90"/>
      <c r="R47" s="30">
        <f t="shared" si="2"/>
        <v>1</v>
      </c>
      <c r="S47" s="35">
        <f t="shared" si="3"/>
        <v>1</v>
      </c>
      <c r="T47" s="90"/>
      <c r="U47" s="41">
        <f t="shared" si="4"/>
        <v>8.600233762940461E-2</v>
      </c>
      <c r="V47" s="35">
        <f t="shared" si="5"/>
        <v>4.0000000808627003E-3</v>
      </c>
      <c r="W47" s="90"/>
      <c r="X47" s="86">
        <f t="shared" si="13"/>
        <v>7725</v>
      </c>
      <c r="Y47" s="43">
        <f t="shared" si="6"/>
        <v>16464014.011271857</v>
      </c>
      <c r="Z47" s="43">
        <f t="shared" si="7"/>
        <v>346674.11413208005</v>
      </c>
      <c r="AA47" s="43">
        <f t="shared" si="8"/>
        <v>14775.17004014807</v>
      </c>
      <c r="AB47" s="44">
        <f t="shared" si="9"/>
        <v>47581.836321291099</v>
      </c>
      <c r="AD47" s="42">
        <f t="shared" ref="AD47:AD54" si="14">SUM(X47:AB47)</f>
        <v>16880770.131765377</v>
      </c>
      <c r="AE47" s="11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90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88">
        <f>'[3]E-Auto'!$D46*(1/100)</f>
        <v>0.56371483870967753</v>
      </c>
      <c r="O48" s="33">
        <f t="shared" si="1"/>
        <v>16712.796171139333</v>
      </c>
      <c r="P48" s="37">
        <f t="shared" si="12"/>
        <v>1744.9956208517133</v>
      </c>
      <c r="Q48" s="90"/>
      <c r="R48" s="30">
        <f t="shared" si="2"/>
        <v>1</v>
      </c>
      <c r="S48" s="35">
        <f t="shared" si="3"/>
        <v>1</v>
      </c>
      <c r="T48" s="90"/>
      <c r="U48" s="41">
        <f t="shared" si="4"/>
        <v>8.6002407972129949E-2</v>
      </c>
      <c r="V48" s="35">
        <f t="shared" si="5"/>
        <v>4.0000000832724168E-3</v>
      </c>
      <c r="W48" s="90"/>
      <c r="X48" s="86">
        <f t="shared" si="13"/>
        <v>7725</v>
      </c>
      <c r="Y48" s="43">
        <f t="shared" si="6"/>
        <v>16586507.01917401</v>
      </c>
      <c r="Z48" s="43">
        <f t="shared" si="7"/>
        <v>349252.63455741847</v>
      </c>
      <c r="AA48" s="43">
        <f t="shared" si="8"/>
        <v>14616.90576407833</v>
      </c>
      <c r="AB48" s="44">
        <f t="shared" si="9"/>
        <v>47935.324625669666</v>
      </c>
      <c r="AD48" s="42">
        <f t="shared" si="14"/>
        <v>17006036.884121176</v>
      </c>
      <c r="AE48" s="115"/>
      <c r="AF48" s="137" t="s">
        <v>45</v>
      </c>
      <c r="AG48" s="138"/>
      <c r="AH48" s="139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90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88">
        <f>'[3]E-Auto'!$D47*(1/100)</f>
        <v>0.57964354838709686</v>
      </c>
      <c r="O49" s="33">
        <f t="shared" si="1"/>
        <v>16836.211859853523</v>
      </c>
      <c r="P49" s="37">
        <f t="shared" si="12"/>
        <v>1757.7592846264029</v>
      </c>
      <c r="Q49" s="90"/>
      <c r="R49" s="30">
        <f t="shared" si="2"/>
        <v>1</v>
      </c>
      <c r="S49" s="35">
        <f t="shared" si="3"/>
        <v>1</v>
      </c>
      <c r="T49" s="90"/>
      <c r="U49" s="41">
        <f t="shared" si="4"/>
        <v>8.6002479890575689E-2</v>
      </c>
      <c r="V49" s="35">
        <f t="shared" si="5"/>
        <v>4.0000000857356426E-3</v>
      </c>
      <c r="W49" s="90"/>
      <c r="X49" s="86">
        <f t="shared" si="13"/>
        <v>7725</v>
      </c>
      <c r="Y49" s="43">
        <f t="shared" si="6"/>
        <v>16709000.539264254</v>
      </c>
      <c r="Z49" s="43">
        <f t="shared" si="7"/>
        <v>351831.15608206968</v>
      </c>
      <c r="AA49" s="43">
        <f t="shared" si="8"/>
        <v>14454.680688038658</v>
      </c>
      <c r="AB49" s="44">
        <f t="shared" si="9"/>
        <v>48288.813934359852</v>
      </c>
      <c r="AD49" s="42">
        <f t="shared" si="14"/>
        <v>17131300.189968724</v>
      </c>
      <c r="AE49" s="11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90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88">
        <f>'[3]E-Auto'!$D48*(1/100)</f>
        <v>0.5955722580645163</v>
      </c>
      <c r="O50" s="33">
        <f t="shared" si="1"/>
        <v>16959.627548567718</v>
      </c>
      <c r="P50" s="37">
        <f t="shared" si="12"/>
        <v>1770.523193158298</v>
      </c>
      <c r="Q50" s="90"/>
      <c r="R50" s="30">
        <f t="shared" si="2"/>
        <v>1</v>
      </c>
      <c r="S50" s="35">
        <f t="shared" si="3"/>
        <v>1</v>
      </c>
      <c r="T50" s="90"/>
      <c r="U50" s="41">
        <f t="shared" si="4"/>
        <v>8.6002553408099355E-2</v>
      </c>
      <c r="V50" s="35">
        <f t="shared" si="5"/>
        <v>4.0000000882531635E-3</v>
      </c>
      <c r="W50" s="90"/>
      <c r="X50" s="86">
        <f t="shared" si="13"/>
        <v>7725</v>
      </c>
      <c r="Y50" s="43">
        <f t="shared" si="6"/>
        <v>16831494.582632933</v>
      </c>
      <c r="Z50" s="43">
        <f t="shared" si="7"/>
        <v>354409.67867875751</v>
      </c>
      <c r="AA50" s="43">
        <f t="shared" si="8"/>
        <v>14288.494812029061</v>
      </c>
      <c r="AB50" s="44">
        <f t="shared" si="9"/>
        <v>48642.30422244261</v>
      </c>
      <c r="AD50" s="42">
        <f t="shared" si="14"/>
        <v>17256560.060346164</v>
      </c>
      <c r="AE50" s="11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90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88">
        <f>'[3]E-Auto'!$D49*(1/100)</f>
        <v>0.61150096774193563</v>
      </c>
      <c r="O51" s="33">
        <f t="shared" si="1"/>
        <v>17083.043237281912</v>
      </c>
      <c r="P51" s="37">
        <f t="shared" si="12"/>
        <v>1783.2873404242694</v>
      </c>
      <c r="Q51" s="90"/>
      <c r="R51" s="30">
        <f t="shared" si="2"/>
        <v>1</v>
      </c>
      <c r="S51" s="35">
        <f t="shared" si="3"/>
        <v>1</v>
      </c>
      <c r="T51" s="90"/>
      <c r="U51" s="41">
        <f t="shared" si="4"/>
        <v>8.6002628548230362E-2</v>
      </c>
      <c r="V51" s="35">
        <f t="shared" si="5"/>
        <v>4.0000000908257749E-3</v>
      </c>
      <c r="W51" s="90"/>
      <c r="X51" s="86">
        <f t="shared" si="13"/>
        <v>7725</v>
      </c>
      <c r="Y51" s="43">
        <f t="shared" si="6"/>
        <v>16953989.160542686</v>
      </c>
      <c r="Z51" s="43">
        <f t="shared" si="7"/>
        <v>356988.20232110057</v>
      </c>
      <c r="AA51" s="43">
        <f t="shared" si="8"/>
        <v>14118.348136049539</v>
      </c>
      <c r="AB51" s="44">
        <f t="shared" si="9"/>
        <v>48995.795465816416</v>
      </c>
      <c r="AD51" s="42">
        <f t="shared" si="14"/>
        <v>17381816.506465651</v>
      </c>
      <c r="AE51" s="11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90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88">
        <f>'[3]E-Auto'!$D50*(1/100)</f>
        <v>0.62742967741935507</v>
      </c>
      <c r="O52" s="33">
        <f t="shared" si="1"/>
        <v>17206.458925996103</v>
      </c>
      <c r="P52" s="37">
        <f t="shared" si="12"/>
        <v>1796.0517205972085</v>
      </c>
      <c r="Q52" s="90"/>
      <c r="R52" s="30">
        <f t="shared" si="2"/>
        <v>1</v>
      </c>
      <c r="S52" s="35">
        <f t="shared" si="3"/>
        <v>1</v>
      </c>
      <c r="T52" s="90"/>
      <c r="U52" s="41">
        <f t="shared" si="4"/>
        <v>8.6002705334669916E-2</v>
      </c>
      <c r="V52" s="35">
        <f t="shared" si="5"/>
        <v>4.0000000934542722E-3</v>
      </c>
      <c r="W52" s="90"/>
      <c r="X52" s="86">
        <f t="shared" si="13"/>
        <v>7725</v>
      </c>
      <c r="Y52" s="43">
        <f t="shared" si="6"/>
        <v>17076484.284429442</v>
      </c>
      <c r="Z52" s="43">
        <f t="shared" si="7"/>
        <v>359566.72698357608</v>
      </c>
      <c r="AA52" s="43">
        <f t="shared" si="8"/>
        <v>13944.240660100084</v>
      </c>
      <c r="AB52" s="44">
        <f t="shared" si="9"/>
        <v>49349.287641164199</v>
      </c>
      <c r="AD52" s="42">
        <f t="shared" si="14"/>
        <v>17507069.539714284</v>
      </c>
      <c r="AE52" s="115"/>
      <c r="AF52" s="137" t="s">
        <v>46</v>
      </c>
      <c r="AG52" s="138"/>
      <c r="AH52" s="139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90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88">
        <f>'[3]E-Auto'!$D51*(1/100)</f>
        <v>0.64335838709677429</v>
      </c>
      <c r="O53" s="33">
        <f t="shared" si="1"/>
        <v>17329.874614710297</v>
      </c>
      <c r="P53" s="37">
        <f t="shared" si="12"/>
        <v>1808.8163280381166</v>
      </c>
      <c r="Q53" s="90"/>
      <c r="R53" s="30">
        <f t="shared" si="2"/>
        <v>1</v>
      </c>
      <c r="S53" s="35">
        <f t="shared" si="3"/>
        <v>1</v>
      </c>
      <c r="T53" s="90"/>
      <c r="U53" s="41">
        <f t="shared" si="4"/>
        <v>8.6002783791291115E-2</v>
      </c>
      <c r="V53" s="35">
        <f t="shared" si="5"/>
        <v>4.0000000961394611E-3</v>
      </c>
      <c r="W53" s="90"/>
      <c r="X53" s="86">
        <f t="shared" si="13"/>
        <v>7725</v>
      </c>
      <c r="Y53" s="43">
        <f t="shared" si="6"/>
        <v>17198979.965903435</v>
      </c>
      <c r="Z53" s="43">
        <f t="shared" si="7"/>
        <v>362145.25264148542</v>
      </c>
      <c r="AA53" s="43">
        <f t="shared" si="8"/>
        <v>13766.172384180712</v>
      </c>
      <c r="AB53" s="44">
        <f t="shared" si="9"/>
        <v>49702.780725921606</v>
      </c>
      <c r="AD53" s="42">
        <f t="shared" si="14"/>
        <v>17632319.171655022</v>
      </c>
      <c r="AE53" s="11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90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88">
        <f>'[3]E-Auto'!$D52*(1/100)</f>
        <v>0.65928709677419362</v>
      </c>
      <c r="O54" s="33">
        <f t="shared" si="1"/>
        <v>17453.290303424488</v>
      </c>
      <c r="P54" s="37">
        <f t="shared" si="12"/>
        <v>1821.5811572885739</v>
      </c>
      <c r="Q54" s="91"/>
      <c r="R54" s="30">
        <f t="shared" si="2"/>
        <v>1</v>
      </c>
      <c r="S54" s="35">
        <f t="shared" si="3"/>
        <v>1</v>
      </c>
      <c r="T54" s="91"/>
      <c r="U54" s="41">
        <f t="shared" si="4"/>
        <v>8.6002863942138894E-2</v>
      </c>
      <c r="V54" s="35">
        <f t="shared" si="5"/>
        <v>4.0000000988821508E-3</v>
      </c>
      <c r="W54" s="91"/>
      <c r="X54" s="86">
        <f t="shared" si="13"/>
        <v>7725</v>
      </c>
      <c r="Y54" s="43">
        <f t="shared" si="6"/>
        <v>17321476.216750164</v>
      </c>
      <c r="Z54" s="43">
        <f t="shared" si="7"/>
        <v>364723.7792709205</v>
      </c>
      <c r="AA54" s="43">
        <f t="shared" si="8"/>
        <v>13584.143308291408</v>
      </c>
      <c r="AB54" s="44">
        <f t="shared" si="9"/>
        <v>50056.274698246809</v>
      </c>
      <c r="AD54" s="42">
        <f t="shared" si="14"/>
        <v>17757565.414027624</v>
      </c>
      <c r="AE54" s="11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688298497.10374403</v>
      </c>
      <c r="AE55" s="11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122" t="s">
        <v>22</v>
      </c>
      <c r="V56" s="123"/>
      <c r="X56" s="9">
        <f>SUM(X9:X54)</f>
        <v>1490600</v>
      </c>
      <c r="Y56" s="67">
        <f>SUM(Y9:Y54)</f>
        <v>670011237.90431571</v>
      </c>
      <c r="Z56" s="68">
        <f>SUM(Z9:Z54)</f>
        <v>14108538.952566033</v>
      </c>
      <c r="AA56" s="68">
        <f>SUM(AA9:AA54)</f>
        <v>751379.44738577795</v>
      </c>
      <c r="AB56" s="75">
        <f>SUM(AB9:AB54)</f>
        <v>1936740.7994764147</v>
      </c>
      <c r="AD56" s="69">
        <f>X56+Y56+Z56+AA56+AB56</f>
        <v>688298497.10374391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7"/>
      <c r="AF58" s="140"/>
      <c r="AG58" s="141"/>
      <c r="AH58" s="45"/>
    </row>
    <row r="59" spans="1:34" ht="15" thickBot="1" x14ac:dyDescent="0.35">
      <c r="AF59" s="142"/>
      <c r="AG59" s="143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O29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7"/>
      <c r="S1" s="77"/>
      <c r="T1" s="89"/>
      <c r="U1" s="77"/>
      <c r="V1" s="77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7"/>
      <c r="S2" s="77"/>
      <c r="T2" s="90"/>
      <c r="U2" s="77"/>
      <c r="V2" s="77"/>
      <c r="W2" s="90"/>
      <c r="Y2" s="124" t="s">
        <v>82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81</v>
      </c>
      <c r="P3" s="134"/>
      <c r="Q3" s="90"/>
      <c r="R3" s="77"/>
      <c r="S3" s="77"/>
      <c r="T3" s="90"/>
      <c r="U3" s="77"/>
      <c r="V3" s="77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77"/>
      <c r="S4" s="77"/>
      <c r="T4" s="90"/>
      <c r="U4" s="77"/>
      <c r="V4" s="77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1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77"/>
      <c r="S7" s="77"/>
      <c r="T7" s="90"/>
      <c r="U7" s="77"/>
      <c r="V7" s="77"/>
      <c r="W7" s="90"/>
      <c r="X7" s="3" t="s">
        <v>9</v>
      </c>
      <c r="Y7" s="78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2"/>
      <c r="J8" s="7"/>
      <c r="K8" s="20"/>
      <c r="L8" s="90"/>
      <c r="M8" s="25"/>
      <c r="O8" s="32"/>
      <c r="P8" s="36"/>
      <c r="Q8" s="90"/>
      <c r="R8" s="79"/>
      <c r="S8" s="78"/>
      <c r="T8" s="90"/>
      <c r="U8" s="79"/>
      <c r="V8" s="78"/>
      <c r="W8" s="90"/>
      <c r="X8" s="39"/>
      <c r="Y8" s="10"/>
      <c r="Z8" s="38"/>
      <c r="AA8" s="38"/>
      <c r="AB8" s="38"/>
      <c r="AD8" s="114"/>
      <c r="AE8" s="115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90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88">
        <f>'[3]E-Auto'!$D7*(1/100)</f>
        <v>1.6900000000000001E-3</v>
      </c>
      <c r="O9" s="33">
        <f>D9</f>
        <v>11899.584311285807</v>
      </c>
      <c r="P9" s="37">
        <f>E9+(E9*K9)</f>
        <v>1253.2043817549416</v>
      </c>
      <c r="Q9" s="90"/>
      <c r="R9" s="30">
        <f>IF(O9&lt;$AG$18,1,2)</f>
        <v>1</v>
      </c>
      <c r="S9" s="35">
        <f>IF(P9&lt;$AG$10,1,2)</f>
        <v>1</v>
      </c>
      <c r="T9" s="90"/>
      <c r="U9" s="41">
        <f>($AI$15/$AG$20)*(1+0.15*(O9/$AG$18)^4)+$AH$33</f>
        <v>8.6000618845377783E-2</v>
      </c>
      <c r="V9" s="35">
        <f>($AI$7/$AG$12)*(1+0.15*(P9/$AG$10)^4)+$AH$32</f>
        <v>4.0000000221519219E-3</v>
      </c>
      <c r="W9" s="90"/>
      <c r="X9" s="77">
        <f>($AG$7*$AG$8*S9*$AG$24+$AG$15*$AG$16*R9*$AG$24)</f>
        <v>3600</v>
      </c>
      <c r="Y9" s="43">
        <f>(O9*U9*$AG$30+P9*V9*$AG$29)*365</f>
        <v>11809730.418271834</v>
      </c>
      <c r="Z9" s="43">
        <f>(O9*$AI$15*$AG$37+P9*$AI$7*$AG$36)*365</f>
        <v>248716.53851476856</v>
      </c>
      <c r="AA9" s="43">
        <f>O9*$AI$15*($AG$41+$AG$40*(1-M9))*365</f>
        <v>17144.653263656084</v>
      </c>
      <c r="AB9" s="44">
        <f>365*((P9*$AI$7*($AG$53*$AG$54+$AG$49*$AG$50+$AG$45*$AG$46))+(O9*1.6*$AI$15*($AG$53*$AG$55+$AG$49*$AG$51+$AG$45*$AG$47)))</f>
        <v>34173.217083006261</v>
      </c>
      <c r="AD9" s="42">
        <f>SUM(X9:AB9)</f>
        <v>12113364.827133266</v>
      </c>
      <c r="AE9" s="115"/>
      <c r="AF9" s="144" t="s">
        <v>15</v>
      </c>
      <c r="AG9" s="17"/>
      <c r="AH9" s="147"/>
      <c r="AI9" s="80" t="s">
        <v>59</v>
      </c>
      <c r="AJ9" s="81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90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88">
        <f>'[3]E-Auto'!$D8*(1/100)</f>
        <v>2.3700000000000001E-3</v>
      </c>
      <c r="O10" s="33">
        <f t="shared" ref="O10:O54" si="0">D10</f>
        <v>12023</v>
      </c>
      <c r="P10" s="37">
        <f t="shared" ref="P10:P54" si="1">E10+(E10*K10)</f>
        <v>1265.8422304494381</v>
      </c>
      <c r="Q10" s="90"/>
      <c r="R10" s="30">
        <f t="shared" ref="R10:R54" si="2">IF(O10&lt;$AG$18,1,2)</f>
        <v>1</v>
      </c>
      <c r="S10" s="35">
        <f t="shared" ref="S10:S54" si="3">IF(P10&lt;$AG$10,1,2)</f>
        <v>1</v>
      </c>
      <c r="T10" s="90"/>
      <c r="U10" s="41">
        <f t="shared" ref="U10:U54" si="4">($AI$15/$AG$20)*(1+0.15*(O10/$AG$18)^4)+$AH$33</f>
        <v>8.6000644920791361E-2</v>
      </c>
      <c r="V10" s="35">
        <f t="shared" ref="V10:V54" si="5">($AI$7/$AG$12)*(1+0.15*(P10/$AG$10)^4)+$AH$32</f>
        <v>4.0000000230590877E-3</v>
      </c>
      <c r="W10" s="90"/>
      <c r="X10" s="77">
        <f t="shared" ref="X10:X12" si="6">($AG$7*$AG$8*S10*$AG$24+$AG$15*$AG$16*R10*$AG$24)</f>
        <v>3600</v>
      </c>
      <c r="Y10" s="43">
        <f t="shared" ref="Y10:Y54" si="7">(O10*U10*$AG$30+P10*V10*$AG$29)*365</f>
        <v>11932207.455711465</v>
      </c>
      <c r="Z10" s="43">
        <f t="shared" ref="Z10:Z54" si="8">(O10*$AI$15*$AG$37+P10*$AI$7*$AG$36)*365</f>
        <v>251294.50896936853</v>
      </c>
      <c r="AA10" s="43">
        <f t="shared" ref="AA10:AA54" si="9">O10*$AI$15*($AG$41+$AG$40*(1-M10))*365</f>
        <v>17314.231670626003</v>
      </c>
      <c r="AB10" s="44">
        <f t="shared" ref="AB10:AB54" si="10">365*((P10*$AI$7*($AG$53*$AG$54+$AG$49*$AG$50+$AG$45*$AG$46))+(O10*1.6*$AI$15*($AG$53*$AG$55+$AG$49*$AG$51+$AG$45*$AG$47)))</f>
        <v>34526.202944410259</v>
      </c>
      <c r="AD10" s="42">
        <f t="shared" ref="AD10:AD46" si="11">SUM(X10:AB10)</f>
        <v>12238942.39929587</v>
      </c>
      <c r="AE10" s="115"/>
      <c r="AF10" s="145"/>
      <c r="AG10" s="18">
        <v>90408</v>
      </c>
      <c r="AH10" s="147"/>
      <c r="AI10" s="80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90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88">
        <f>'[3]E-Auto'!$D9*(1/100)</f>
        <v>3.1800000000000001E-3</v>
      </c>
      <c r="O11" s="33">
        <f>D11</f>
        <v>12146.415688714193</v>
      </c>
      <c r="P11" s="37">
        <f t="shared" si="1"/>
        <v>1278.484740305757</v>
      </c>
      <c r="Q11" s="90"/>
      <c r="R11" s="30">
        <f t="shared" si="2"/>
        <v>1</v>
      </c>
      <c r="S11" s="35">
        <f t="shared" si="3"/>
        <v>1</v>
      </c>
      <c r="T11" s="90"/>
      <c r="U11" s="41">
        <f t="shared" si="4"/>
        <v>8.600067181167928E-2</v>
      </c>
      <c r="V11" s="35">
        <f t="shared" si="5"/>
        <v>4.0000000239941843E-3</v>
      </c>
      <c r="W11" s="90"/>
      <c r="X11" s="77">
        <f t="shared" si="6"/>
        <v>3600</v>
      </c>
      <c r="Y11" s="43">
        <f t="shared" si="7"/>
        <v>12054684.815219481</v>
      </c>
      <c r="Z11" s="43">
        <f t="shared" si="8"/>
        <v>253872.49983985731</v>
      </c>
      <c r="AA11" s="43">
        <f t="shared" si="9"/>
        <v>17482.05027131235</v>
      </c>
      <c r="AB11" s="44">
        <f t="shared" si="10"/>
        <v>34879.207457388198</v>
      </c>
      <c r="AD11" s="42">
        <f t="shared" si="11"/>
        <v>12364518.572788037</v>
      </c>
      <c r="AE11" s="115"/>
      <c r="AF11" s="146"/>
      <c r="AG11" s="17"/>
      <c r="AH11" s="147"/>
      <c r="AI11" s="80" t="s">
        <v>60</v>
      </c>
      <c r="AJ11" s="81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90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88">
        <f>'[3]E-Auto'!$D10*(1/100)</f>
        <v>4.1700000000000001E-3</v>
      </c>
      <c r="O12" s="33">
        <f t="shared" si="0"/>
        <v>12269.831377428385</v>
      </c>
      <c r="P12" s="37">
        <f t="shared" si="1"/>
        <v>1291.1316833322871</v>
      </c>
      <c r="Q12" s="90"/>
      <c r="R12" s="30">
        <f t="shared" si="2"/>
        <v>1</v>
      </c>
      <c r="S12" s="35">
        <f t="shared" si="3"/>
        <v>1</v>
      </c>
      <c r="T12" s="90"/>
      <c r="U12" s="41">
        <f t="shared" si="4"/>
        <v>8.6000699534868788E-2</v>
      </c>
      <c r="V12" s="35">
        <f t="shared" si="5"/>
        <v>4.0000000249577798E-3</v>
      </c>
      <c r="W12" s="90"/>
      <c r="X12" s="77">
        <f t="shared" si="6"/>
        <v>3600</v>
      </c>
      <c r="Y12" s="43">
        <f t="shared" si="7"/>
        <v>12177162.496087374</v>
      </c>
      <c r="Z12" s="43">
        <f t="shared" si="8"/>
        <v>256450.51012763163</v>
      </c>
      <c r="AA12" s="43">
        <f t="shared" si="9"/>
        <v>17647.442546012378</v>
      </c>
      <c r="AB12" s="44">
        <f t="shared" si="10"/>
        <v>35232.229709634819</v>
      </c>
      <c r="AD12" s="42">
        <f t="shared" si="11"/>
        <v>12490092.678470653</v>
      </c>
      <c r="AE12" s="115"/>
      <c r="AF12" s="65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90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88">
        <f>'[3]E-Auto'!$D11*(1/100)</f>
        <v>6.2100000000000002E-3</v>
      </c>
      <c r="O13" s="33">
        <f t="shared" si="0"/>
        <v>12393.24706614258</v>
      </c>
      <c r="P13" s="37">
        <f t="shared" si="1"/>
        <v>1303.7828461678957</v>
      </c>
      <c r="Q13" s="90"/>
      <c r="R13" s="30">
        <f t="shared" si="2"/>
        <v>1</v>
      </c>
      <c r="S13" s="35">
        <f t="shared" si="3"/>
        <v>1</v>
      </c>
      <c r="T13" s="90"/>
      <c r="U13" s="41">
        <f t="shared" si="4"/>
        <v>8.6000728107359023E-2</v>
      </c>
      <c r="V13" s="35">
        <f t="shared" si="5"/>
        <v>4.0000000259504485E-3</v>
      </c>
      <c r="W13" s="90"/>
      <c r="X13" s="77">
        <f>($AG$7*$AG$8*S13*$AG$24+$AG$15*$AG$16*R13*$AG$24)</f>
        <v>3600</v>
      </c>
      <c r="Y13" s="43">
        <f t="shared" si="7"/>
        <v>12299640.498147523</v>
      </c>
      <c r="Z13" s="43">
        <f t="shared" si="8"/>
        <v>259028.53889816967</v>
      </c>
      <c r="AA13" s="43">
        <f t="shared" si="9"/>
        <v>17799.479444412926</v>
      </c>
      <c r="AB13" s="44">
        <f t="shared" si="10"/>
        <v>35585.268847388528</v>
      </c>
      <c r="AD13" s="42">
        <f t="shared" si="11"/>
        <v>12615653.785337495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90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88">
        <f>'[3]E-Auto'!$D12*(1/100)</f>
        <v>2.2138709677419356E-2</v>
      </c>
      <c r="O14" s="33">
        <f t="shared" si="0"/>
        <v>12516.662754856772</v>
      </c>
      <c r="P14" s="37">
        <f t="shared" si="1"/>
        <v>1316.438028926889</v>
      </c>
      <c r="Q14" s="90"/>
      <c r="R14" s="30">
        <f t="shared" si="2"/>
        <v>1</v>
      </c>
      <c r="S14" s="35">
        <f t="shared" si="3"/>
        <v>1</v>
      </c>
      <c r="T14" s="90"/>
      <c r="U14" s="41">
        <f t="shared" si="4"/>
        <v>8.600075754632093E-2</v>
      </c>
      <c r="V14" s="35">
        <f t="shared" si="5"/>
        <v>4.0000000269727653E-3</v>
      </c>
      <c r="W14" s="90"/>
      <c r="X14" s="77">
        <f>($AG$7*$AG$8*S14*$AG$24+$AG$15*$AG$16*R14*$AG$24)+AG26</f>
        <v>1163600</v>
      </c>
      <c r="Y14" s="43">
        <f t="shared" si="7"/>
        <v>12422118.821741169</v>
      </c>
      <c r="Z14" s="43">
        <f t="shared" si="8"/>
        <v>261606.5852759722</v>
      </c>
      <c r="AA14" s="43">
        <f t="shared" si="9"/>
        <v>17775.882367320693</v>
      </c>
      <c r="AB14" s="44">
        <f t="shared" si="10"/>
        <v>35938.324070809518</v>
      </c>
      <c r="AD14" s="42">
        <f t="shared" si="11"/>
        <v>13901039.613455271</v>
      </c>
      <c r="AE14" s="11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90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88">
        <f>'[3]E-Auto'!$D13*(1/100)</f>
        <v>3.8067419354838712E-2</v>
      </c>
      <c r="O15" s="33">
        <f t="shared" si="0"/>
        <v>12640.078443570965</v>
      </c>
      <c r="P15" s="37">
        <f t="shared" si="1"/>
        <v>1329.0970441517004</v>
      </c>
      <c r="Q15" s="90"/>
      <c r="R15" s="30">
        <f t="shared" si="2"/>
        <v>1</v>
      </c>
      <c r="S15" s="35">
        <f t="shared" si="3"/>
        <v>1</v>
      </c>
      <c r="T15" s="90"/>
      <c r="U15" s="41">
        <f t="shared" si="4"/>
        <v>8.6000787869097317E-2</v>
      </c>
      <c r="V15" s="35">
        <f t="shared" si="5"/>
        <v>4.00000002802532E-3</v>
      </c>
      <c r="W15" s="90"/>
      <c r="X15" s="77">
        <f>($AJ$11*$AG$8*S15*$AG$25+$AJ$9*$AG$8*$AG$24*S15+$AG$15*$AG$16*R15*$AG$24)</f>
        <v>7725</v>
      </c>
      <c r="Y15" s="43">
        <f t="shared" si="7"/>
        <v>12544597.467689533</v>
      </c>
      <c r="Z15" s="43">
        <f t="shared" si="8"/>
        <v>264184.64843997499</v>
      </c>
      <c r="AA15" s="43">
        <f t="shared" si="9"/>
        <v>17748.324490258532</v>
      </c>
      <c r="AB15" s="44">
        <f t="shared" si="10"/>
        <v>36291.394629788956</v>
      </c>
      <c r="AD15" s="42">
        <f t="shared" si="11"/>
        <v>12870546.835249556</v>
      </c>
      <c r="AE15" s="11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90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88">
        <f>'[3]E-Auto'!$D14*(1/100)</f>
        <v>5.3996129032258068E-2</v>
      </c>
      <c r="O16" s="33">
        <f t="shared" si="0"/>
        <v>12763.494132285157</v>
      </c>
      <c r="P16" s="37">
        <f t="shared" si="1"/>
        <v>1341.7597158617561</v>
      </c>
      <c r="Q16" s="90"/>
      <c r="R16" s="30">
        <f t="shared" si="2"/>
        <v>1</v>
      </c>
      <c r="S16" s="35">
        <f t="shared" si="3"/>
        <v>1</v>
      </c>
      <c r="T16" s="90"/>
      <c r="U16" s="41">
        <f t="shared" si="4"/>
        <v>8.6000819093202868E-2</v>
      </c>
      <c r="V16" s="35">
        <f t="shared" si="5"/>
        <v>4.0000000291086999E-3</v>
      </c>
      <c r="W16" s="90"/>
      <c r="X16" s="86">
        <f t="shared" ref="X16:X54" si="13">($AJ$11*$AG$8*S16*$AG$25+$AJ$9*$AG$8*$AG$24*S16+$AG$15*$AG$16*R16*$AG$24)</f>
        <v>7725</v>
      </c>
      <c r="Y16" s="43">
        <f t="shared" si="7"/>
        <v>12667076.437267661</v>
      </c>
      <c r="Z16" s="43">
        <f t="shared" si="8"/>
        <v>266762.72761938308</v>
      </c>
      <c r="AA16" s="43">
        <f t="shared" si="9"/>
        <v>17716.805813226441</v>
      </c>
      <c r="AB16" s="44">
        <f t="shared" si="10"/>
        <v>36644.479820143031</v>
      </c>
      <c r="AD16" s="42">
        <f t="shared" si="11"/>
        <v>12995925.450520415</v>
      </c>
      <c r="AE16" s="115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90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88">
        <f>'[3]E-Auto'!$D15*(1/100)</f>
        <v>6.9924838709677431E-2</v>
      </c>
      <c r="O17" s="33">
        <f t="shared" si="0"/>
        <v>12886.909820999348</v>
      </c>
      <c r="P17" s="37">
        <f t="shared" si="1"/>
        <v>1354.425878688377</v>
      </c>
      <c r="Q17" s="90"/>
      <c r="R17" s="30">
        <f t="shared" si="2"/>
        <v>1</v>
      </c>
      <c r="S17" s="35">
        <f t="shared" si="3"/>
        <v>1</v>
      </c>
      <c r="T17" s="90"/>
      <c r="U17" s="41">
        <f t="shared" si="4"/>
        <v>8.6000851236324075E-2</v>
      </c>
      <c r="V17" s="35">
        <f t="shared" si="5"/>
        <v>4.0000000302235009E-3</v>
      </c>
      <c r="W17" s="90"/>
      <c r="X17" s="86">
        <f t="shared" si="13"/>
        <v>7725</v>
      </c>
      <c r="Y17" s="43">
        <f t="shared" si="7"/>
        <v>12789555.732180778</v>
      </c>
      <c r="Z17" s="43">
        <f t="shared" si="8"/>
        <v>269340.82208988181</v>
      </c>
      <c r="AA17" s="43">
        <f t="shared" si="9"/>
        <v>17681.326336224432</v>
      </c>
      <c r="AB17" s="44">
        <f t="shared" si="10"/>
        <v>36997.578980151273</v>
      </c>
      <c r="AD17" s="42">
        <f t="shared" si="11"/>
        <v>13121300.459587036</v>
      </c>
      <c r="AE17" s="115"/>
      <c r="AF17" s="144" t="s">
        <v>16</v>
      </c>
      <c r="AG17" s="17"/>
      <c r="AH17" s="147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90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88">
        <f>'[3]E-Auto'!$D16*(1/100)</f>
        <v>8.5853548387096787E-2</v>
      </c>
      <c r="O18" s="33">
        <f t="shared" si="0"/>
        <v>13010.325509713541</v>
      </c>
      <c r="P18" s="37">
        <f t="shared" si="1"/>
        <v>1367.0953770867659</v>
      </c>
      <c r="Q18" s="90"/>
      <c r="R18" s="30">
        <f t="shared" si="2"/>
        <v>1</v>
      </c>
      <c r="S18" s="35">
        <f t="shared" si="3"/>
        <v>1</v>
      </c>
      <c r="T18" s="90"/>
      <c r="U18" s="41">
        <f t="shared" si="4"/>
        <v>8.6000884316319304E-2</v>
      </c>
      <c r="V18" s="35">
        <f t="shared" si="5"/>
        <v>4.0000000313703283E-3</v>
      </c>
      <c r="W18" s="90"/>
      <c r="X18" s="86">
        <f t="shared" si="13"/>
        <v>7725</v>
      </c>
      <c r="Y18" s="43">
        <f t="shared" si="7"/>
        <v>12912035.354542842</v>
      </c>
      <c r="Z18" s="43">
        <f t="shared" si="8"/>
        <v>271918.93117018481</v>
      </c>
      <c r="AA18" s="43">
        <f t="shared" si="9"/>
        <v>17641.886059252487</v>
      </c>
      <c r="AB18" s="44">
        <f t="shared" si="10"/>
        <v>37350.691487403361</v>
      </c>
      <c r="AD18" s="42">
        <f t="shared" si="11"/>
        <v>13246671.863259682</v>
      </c>
      <c r="AE18" s="115"/>
      <c r="AF18" s="145"/>
      <c r="AG18" s="18">
        <v>60000</v>
      </c>
      <c r="AH18" s="147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90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88">
        <f>'[3]E-Auto'!$D17*(1/100)</f>
        <v>0.10178225806451614</v>
      </c>
      <c r="O19" s="33">
        <f t="shared" si="0"/>
        <v>13133.741198427733</v>
      </c>
      <c r="P19" s="37">
        <f t="shared" si="1"/>
        <v>1379.7680646171862</v>
      </c>
      <c r="Q19" s="90"/>
      <c r="R19" s="30">
        <f t="shared" si="2"/>
        <v>1</v>
      </c>
      <c r="S19" s="35">
        <f t="shared" si="3"/>
        <v>1</v>
      </c>
      <c r="T19" s="90"/>
      <c r="U19" s="41">
        <f t="shared" si="4"/>
        <v>8.6000918351218744E-2</v>
      </c>
      <c r="V19" s="35">
        <f t="shared" si="5"/>
        <v>4.0000000325497876E-3</v>
      </c>
      <c r="W19" s="90"/>
      <c r="X19" s="86">
        <f t="shared" si="13"/>
        <v>7725</v>
      </c>
      <c r="Y19" s="43">
        <f t="shared" si="7"/>
        <v>13034515.30685707</v>
      </c>
      <c r="Z19" s="43">
        <f t="shared" si="8"/>
        <v>274497.05421888613</v>
      </c>
      <c r="AA19" s="43">
        <f t="shared" si="9"/>
        <v>17598.484982310616</v>
      </c>
      <c r="AB19" s="44">
        <f t="shared" si="10"/>
        <v>37703.816755922729</v>
      </c>
      <c r="AD19" s="42">
        <f t="shared" si="11"/>
        <v>13372039.662814189</v>
      </c>
      <c r="AE19" s="115"/>
      <c r="AF19" s="146"/>
      <c r="AG19" s="17"/>
      <c r="AH19" s="147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90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88">
        <f>'[3]E-Auto'!$D18*(1/100)</f>
        <v>0.1177109677419355</v>
      </c>
      <c r="O20" s="33">
        <f t="shared" si="0"/>
        <v>13257.156887141928</v>
      </c>
      <c r="P20" s="37">
        <f t="shared" si="1"/>
        <v>1392.4438032883484</v>
      </c>
      <c r="Q20" s="90"/>
      <c r="R20" s="30">
        <f t="shared" si="2"/>
        <v>1</v>
      </c>
      <c r="S20" s="35">
        <f t="shared" si="3"/>
        <v>1</v>
      </c>
      <c r="T20" s="90"/>
      <c r="U20" s="41">
        <f t="shared" si="4"/>
        <v>8.6000953359224488E-2</v>
      </c>
      <c r="V20" s="35">
        <f t="shared" si="5"/>
        <v>4.0000000337624938E-3</v>
      </c>
      <c r="W20" s="90"/>
      <c r="X20" s="86">
        <f t="shared" si="13"/>
        <v>7725</v>
      </c>
      <c r="Y20" s="43">
        <f t="shared" si="7"/>
        <v>13156995.5919983</v>
      </c>
      <c r="Z20" s="43">
        <f t="shared" si="8"/>
        <v>277075.19063158397</v>
      </c>
      <c r="AA20" s="43">
        <f t="shared" si="9"/>
        <v>17551.12310539883</v>
      </c>
      <c r="AB20" s="44">
        <f t="shared" si="10"/>
        <v>38056.954233539174</v>
      </c>
      <c r="AD20" s="42">
        <f t="shared" si="11"/>
        <v>13497403.859968821</v>
      </c>
      <c r="AE20" s="11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90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88">
        <f>'[3]E-Auto'!$D19*(1/100)</f>
        <v>0.13363967741935487</v>
      </c>
      <c r="O21" s="33">
        <f t="shared" si="0"/>
        <v>13380.57257585612</v>
      </c>
      <c r="P21" s="37">
        <f t="shared" si="1"/>
        <v>1405.122462956808</v>
      </c>
      <c r="Q21" s="90"/>
      <c r="R21" s="30">
        <f t="shared" si="2"/>
        <v>1</v>
      </c>
      <c r="S21" s="35">
        <f t="shared" si="3"/>
        <v>1</v>
      </c>
      <c r="T21" s="90"/>
      <c r="U21" s="41">
        <f t="shared" si="4"/>
        <v>8.6000989358710422E-2</v>
      </c>
      <c r="V21" s="35">
        <f t="shared" si="5"/>
        <v>4.0000000350090652E-3</v>
      </c>
      <c r="W21" s="90"/>
      <c r="X21" s="86">
        <f t="shared" si="13"/>
        <v>7725</v>
      </c>
      <c r="Y21" s="43">
        <f t="shared" si="7"/>
        <v>13279476.213196915</v>
      </c>
      <c r="Z21" s="43">
        <f t="shared" si="8"/>
        <v>279653.3398382499</v>
      </c>
      <c r="AA21" s="43">
        <f t="shared" si="9"/>
        <v>17499.800428517105</v>
      </c>
      <c r="AB21" s="44">
        <f t="shared" si="10"/>
        <v>38410.10339948551</v>
      </c>
      <c r="AD21" s="42">
        <f t="shared" si="11"/>
        <v>13622764.456863167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90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88">
        <f>'[3]E-Auto'!$D20*(1/100)</f>
        <v>0.14956838709677422</v>
      </c>
      <c r="O22" s="33">
        <f t="shared" si="0"/>
        <v>13503.988264570315</v>
      </c>
      <c r="P22" s="37">
        <f t="shared" si="1"/>
        <v>1417.8039207768852</v>
      </c>
      <c r="Q22" s="90"/>
      <c r="R22" s="30">
        <f t="shared" si="2"/>
        <v>1</v>
      </c>
      <c r="S22" s="35">
        <f t="shared" si="3"/>
        <v>1</v>
      </c>
      <c r="T22" s="90"/>
      <c r="U22" s="41">
        <f t="shared" si="4"/>
        <v>8.6001026368222294E-2</v>
      </c>
      <c r="V22" s="35">
        <f t="shared" si="5"/>
        <v>4.0000000362901272E-3</v>
      </c>
      <c r="W22" s="90"/>
      <c r="X22" s="86">
        <f t="shared" si="13"/>
        <v>7725</v>
      </c>
      <c r="Y22" s="43">
        <f t="shared" si="7"/>
        <v>13401957.17402425</v>
      </c>
      <c r="Z22" s="43">
        <f t="shared" si="8"/>
        <v>282231.50130081997</v>
      </c>
      <c r="AA22" s="43">
        <f t="shared" si="9"/>
        <v>17444.516951665461</v>
      </c>
      <c r="AB22" s="44">
        <f t="shared" si="10"/>
        <v>38763.26376219646</v>
      </c>
      <c r="AD22" s="42">
        <f t="shared" si="11"/>
        <v>13748121.456038931</v>
      </c>
      <c r="AE22" s="115"/>
      <c r="AF22" s="56" t="s">
        <v>25</v>
      </c>
      <c r="AG22" s="47"/>
      <c r="AH22" s="47"/>
      <c r="AI22" s="82" t="s">
        <v>61</v>
      </c>
      <c r="AJ22" s="83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90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88">
        <f>'[3]E-Auto'!$D21*(1/100)</f>
        <v>0.16549709677419358</v>
      </c>
      <c r="O23" s="33">
        <f t="shared" si="0"/>
        <v>13627.403953284507</v>
      </c>
      <c r="P23" s="37">
        <f t="shared" si="1"/>
        <v>1430.4880606962079</v>
      </c>
      <c r="Q23" s="90"/>
      <c r="R23" s="30">
        <f t="shared" si="2"/>
        <v>1</v>
      </c>
      <c r="S23" s="35">
        <f t="shared" si="3"/>
        <v>1</v>
      </c>
      <c r="T23" s="90"/>
      <c r="U23" s="41">
        <f t="shared" si="4"/>
        <v>8.6001064406477742E-2</v>
      </c>
      <c r="V23" s="35">
        <f t="shared" si="5"/>
        <v>4.0000000376063131E-3</v>
      </c>
      <c r="W23" s="90"/>
      <c r="X23" s="86">
        <f t="shared" si="13"/>
        <v>7725</v>
      </c>
      <c r="Y23" s="43">
        <f t="shared" si="7"/>
        <v>13524438.478379309</v>
      </c>
      <c r="Z23" s="43">
        <f t="shared" si="8"/>
        <v>284809.67451098474</v>
      </c>
      <c r="AA23" s="43">
        <f t="shared" si="9"/>
        <v>17385.272674843884</v>
      </c>
      <c r="AB23" s="44">
        <f t="shared" si="10"/>
        <v>39116.434857290078</v>
      </c>
      <c r="AD23" s="42">
        <f t="shared" si="11"/>
        <v>13873474.860422429</v>
      </c>
      <c r="AE23" s="115"/>
      <c r="AF23" s="57" t="s">
        <v>34</v>
      </c>
      <c r="AG23" s="27"/>
      <c r="AH23" s="27"/>
      <c r="AI23" s="80" t="s">
        <v>62</v>
      </c>
      <c r="AJ23" s="84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90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88">
        <f>'[3]E-Auto'!$D22*(1/100)</f>
        <v>0.18142580645161294</v>
      </c>
      <c r="O24" s="33">
        <f t="shared" si="0"/>
        <v>13750.819641998702</v>
      </c>
      <c r="P24" s="37">
        <f t="shared" si="1"/>
        <v>1443.1747729925346</v>
      </c>
      <c r="Q24" s="90"/>
      <c r="R24" s="30">
        <f t="shared" si="2"/>
        <v>1</v>
      </c>
      <c r="S24" s="35">
        <f t="shared" si="3"/>
        <v>1</v>
      </c>
      <c r="T24" s="90"/>
      <c r="U24" s="41">
        <f t="shared" si="4"/>
        <v>8.6001103492366185E-2</v>
      </c>
      <c r="V24" s="35">
        <f t="shared" si="5"/>
        <v>4.0000000389582568E-3</v>
      </c>
      <c r="W24" s="90"/>
      <c r="X24" s="86">
        <f t="shared" si="13"/>
        <v>7725</v>
      </c>
      <c r="Y24" s="43">
        <f t="shared" si="7"/>
        <v>13646920.13047665</v>
      </c>
      <c r="Z24" s="43">
        <f t="shared" si="8"/>
        <v>287387.85898816079</v>
      </c>
      <c r="AA24" s="43">
        <f t="shared" si="9"/>
        <v>17322.067598052388</v>
      </c>
      <c r="AB24" s="44">
        <f t="shared" si="10"/>
        <v>39469.616245714351</v>
      </c>
      <c r="AD24" s="42">
        <f t="shared" si="11"/>
        <v>13998824.673308577</v>
      </c>
      <c r="AE24" s="115"/>
      <c r="AF24" s="49" t="s">
        <v>35</v>
      </c>
      <c r="AG24" s="28">
        <v>5</v>
      </c>
      <c r="AH24" s="27" t="s">
        <v>28</v>
      </c>
      <c r="AI24" s="80" t="s">
        <v>65</v>
      </c>
      <c r="AJ24" s="84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90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88">
        <f>'[3]E-Auto'!$D23*(1/100)</f>
        <v>0.19735451612903226</v>
      </c>
      <c r="O25" s="33">
        <f t="shared" si="0"/>
        <v>13874.235330712894</v>
      </c>
      <c r="P25" s="37">
        <f t="shared" si="1"/>
        <v>1455.8639538479592</v>
      </c>
      <c r="Q25" s="90"/>
      <c r="R25" s="30">
        <f t="shared" si="2"/>
        <v>1</v>
      </c>
      <c r="S25" s="35">
        <f t="shared" si="3"/>
        <v>1</v>
      </c>
      <c r="T25" s="90"/>
      <c r="U25" s="41">
        <f t="shared" si="4"/>
        <v>8.6001143644948944E-2</v>
      </c>
      <c r="V25" s="35">
        <f t="shared" si="5"/>
        <v>4.0000000403466037E-3</v>
      </c>
      <c r="W25" s="90"/>
      <c r="X25" s="86">
        <f t="shared" si="13"/>
        <v>7725</v>
      </c>
      <c r="Y25" s="43">
        <f t="shared" si="7"/>
        <v>13769402.134835362</v>
      </c>
      <c r="Z25" s="43">
        <f t="shared" si="8"/>
        <v>289966.05427762563</v>
      </c>
      <c r="AA25" s="43">
        <f t="shared" si="9"/>
        <v>17254.901721290957</v>
      </c>
      <c r="AB25" s="44">
        <f t="shared" si="10"/>
        <v>39822.807512043379</v>
      </c>
      <c r="AD25" s="42">
        <f t="shared" si="11"/>
        <v>14124170.898346322</v>
      </c>
      <c r="AE25" s="115"/>
      <c r="AF25" s="49" t="s">
        <v>36</v>
      </c>
      <c r="AG25" s="28">
        <v>30</v>
      </c>
      <c r="AH25" s="27" t="s">
        <v>28</v>
      </c>
      <c r="AI25" s="80" t="s">
        <v>67</v>
      </c>
      <c r="AJ25" s="84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90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88">
        <f>'[3]E-Auto'!$D24*(1/100)</f>
        <v>0.21328322580645162</v>
      </c>
      <c r="O26" s="33">
        <f t="shared" si="0"/>
        <v>13997.651019427089</v>
      </c>
      <c r="P26" s="37">
        <f t="shared" si="1"/>
        <v>1468.5555049570312</v>
      </c>
      <c r="Q26" s="90"/>
      <c r="R26" s="30">
        <f t="shared" si="2"/>
        <v>1</v>
      </c>
      <c r="S26" s="35">
        <f t="shared" si="3"/>
        <v>1</v>
      </c>
      <c r="T26" s="90"/>
      <c r="U26" s="41">
        <f t="shared" si="4"/>
        <v>8.6001184883459175E-2</v>
      </c>
      <c r="V26" s="35">
        <f t="shared" si="5"/>
        <v>4.0000000417719991E-3</v>
      </c>
      <c r="W26" s="90"/>
      <c r="X26" s="86">
        <f t="shared" si="13"/>
        <v>7725</v>
      </c>
      <c r="Y26" s="43">
        <f t="shared" si="7"/>
        <v>13891884.496269034</v>
      </c>
      <c r="Z26" s="43">
        <f t="shared" si="8"/>
        <v>292544.25994880148</v>
      </c>
      <c r="AA26" s="43">
        <f t="shared" si="9"/>
        <v>17183.775044559607</v>
      </c>
      <c r="AB26" s="44">
        <f t="shared" si="10"/>
        <v>40176.008262909272</v>
      </c>
      <c r="AD26" s="42">
        <f t="shared" si="11"/>
        <v>14249513.539525306</v>
      </c>
      <c r="AE26" s="115"/>
      <c r="AF26" s="58" t="s">
        <v>27</v>
      </c>
      <c r="AG26" s="59">
        <f>(3750*AJ11*AG8)+(850*AJ9)+(4*130000)</f>
        <v>1160000</v>
      </c>
      <c r="AH26" s="40" t="s">
        <v>21</v>
      </c>
      <c r="AI26" s="85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90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88">
        <f>'[3]E-Auto'!$D25*(1/100)</f>
        <v>0.22921193548387095</v>
      </c>
      <c r="O27" s="33">
        <f t="shared" si="0"/>
        <v>14121.066708141281</v>
      </c>
      <c r="P27" s="37">
        <f t="shared" si="1"/>
        <v>1481.2493331656767</v>
      </c>
      <c r="Q27" s="90"/>
      <c r="R27" s="30">
        <f t="shared" si="2"/>
        <v>1</v>
      </c>
      <c r="S27" s="35">
        <f t="shared" si="3"/>
        <v>1</v>
      </c>
      <c r="T27" s="90"/>
      <c r="U27" s="41">
        <f t="shared" si="4"/>
        <v>8.6001227227301871E-2</v>
      </c>
      <c r="V27" s="35">
        <f t="shared" si="5"/>
        <v>4.0000000432351013E-3</v>
      </c>
      <c r="W27" s="90"/>
      <c r="X27" s="86">
        <f t="shared" si="13"/>
        <v>7725</v>
      </c>
      <c r="Y27" s="43">
        <f t="shared" si="7"/>
        <v>14014367.219876545</v>
      </c>
      <c r="Z27" s="43">
        <f t="shared" si="8"/>
        <v>295122.47559367341</v>
      </c>
      <c r="AA27" s="43">
        <f t="shared" si="9"/>
        <v>17108.687567858324</v>
      </c>
      <c r="AB27" s="44">
        <f t="shared" si="10"/>
        <v>40529.218125557301</v>
      </c>
      <c r="AD27" s="42">
        <f t="shared" si="11"/>
        <v>14374852.601163633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90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88">
        <f>'[3]E-Auto'!$D26*(1/100)</f>
        <v>0.2451406451612903</v>
      </c>
      <c r="O28" s="33">
        <f t="shared" si="0"/>
        <v>14244.482396855472</v>
      </c>
      <c r="P28" s="37">
        <f t="shared" si="1"/>
        <v>1493.9453501381365</v>
      </c>
      <c r="Q28" s="90"/>
      <c r="R28" s="30">
        <f t="shared" si="2"/>
        <v>1</v>
      </c>
      <c r="S28" s="35">
        <f t="shared" si="3"/>
        <v>1</v>
      </c>
      <c r="T28" s="90"/>
      <c r="U28" s="41">
        <f t="shared" si="4"/>
        <v>8.60012706960539E-2</v>
      </c>
      <c r="V28" s="35">
        <f t="shared" si="5"/>
        <v>4.000000044736567E-3</v>
      </c>
      <c r="W28" s="90"/>
      <c r="X28" s="86">
        <f t="shared" si="13"/>
        <v>7725</v>
      </c>
      <c r="Y28" s="43">
        <f t="shared" si="7"/>
        <v>14136850.311033756</v>
      </c>
      <c r="Z28" s="43">
        <f t="shared" si="8"/>
        <v>297700.70082533086</v>
      </c>
      <c r="AA28" s="43">
        <f t="shared" si="9"/>
        <v>17029.639291187108</v>
      </c>
      <c r="AB28" s="44">
        <f t="shared" si="10"/>
        <v>40882.436746513165</v>
      </c>
      <c r="AD28" s="42">
        <f t="shared" si="11"/>
        <v>14500188.087896788</v>
      </c>
      <c r="AE28" s="11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90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88">
        <f>'[3]E-Auto'!$D27*(1/100)</f>
        <v>0.26106935483870963</v>
      </c>
      <c r="O29" s="33">
        <f t="shared" si="0"/>
        <v>14367.898085569666</v>
      </c>
      <c r="P29" s="37">
        <f t="shared" si="1"/>
        <v>1506.6434720494137</v>
      </c>
      <c r="Q29" s="90"/>
      <c r="R29" s="30">
        <f t="shared" si="2"/>
        <v>1</v>
      </c>
      <c r="S29" s="35">
        <f t="shared" si="3"/>
        <v>1</v>
      </c>
      <c r="T29" s="90"/>
      <c r="U29" s="41">
        <f t="shared" si="4"/>
        <v>8.6001315309463949E-2</v>
      </c>
      <c r="V29" s="35">
        <f t="shared" si="5"/>
        <v>4.0000000462770621E-3</v>
      </c>
      <c r="W29" s="90"/>
      <c r="X29" s="86">
        <f t="shared" si="13"/>
        <v>7725</v>
      </c>
      <c r="Y29" s="43">
        <f t="shared" si="7"/>
        <v>14259333.775385851</v>
      </c>
      <c r="Z29" s="43">
        <f t="shared" si="8"/>
        <v>300278.93527662038</v>
      </c>
      <c r="AA29" s="43">
        <f t="shared" si="9"/>
        <v>16946.630214545978</v>
      </c>
      <c r="AB29" s="44">
        <f t="shared" si="10"/>
        <v>41235.663790352315</v>
      </c>
      <c r="AD29" s="42">
        <f t="shared" si="11"/>
        <v>14625520.00466737</v>
      </c>
      <c r="AE29" s="11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90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88">
        <f>'[3]E-Auto'!$D28*(1/100)</f>
        <v>0.27699806451612896</v>
      </c>
      <c r="O30" s="33">
        <f t="shared" si="0"/>
        <v>14491.313774283859</v>
      </c>
      <c r="P30" s="37">
        <f t="shared" si="1"/>
        <v>1519.3436193009811</v>
      </c>
      <c r="Q30" s="90"/>
      <c r="R30" s="30">
        <f t="shared" si="2"/>
        <v>1</v>
      </c>
      <c r="S30" s="35">
        <f t="shared" si="3"/>
        <v>1</v>
      </c>
      <c r="T30" s="90"/>
      <c r="U30" s="41">
        <f t="shared" si="4"/>
        <v>8.6001361087452571E-2</v>
      </c>
      <c r="V30" s="35">
        <f t="shared" si="5"/>
        <v>4.0000000478572599E-3</v>
      </c>
      <c r="W30" s="90"/>
      <c r="X30" s="86">
        <f t="shared" si="13"/>
        <v>7725</v>
      </c>
      <c r="Y30" s="43">
        <f t="shared" si="7"/>
        <v>14381817.618840383</v>
      </c>
      <c r="Z30" s="43">
        <f t="shared" si="8"/>
        <v>302857.17859890033</v>
      </c>
      <c r="AA30" s="43">
        <f t="shared" si="9"/>
        <v>16859.660337934914</v>
      </c>
      <c r="AB30" s="44">
        <f t="shared" si="10"/>
        <v>41588.898938562335</v>
      </c>
      <c r="AD30" s="42">
        <f t="shared" si="11"/>
        <v>14750848.356715782</v>
      </c>
      <c r="AE30" s="11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90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88">
        <f>'[3]E-Auto'!$D29*(1/100)</f>
        <v>0.29292677419354834</v>
      </c>
      <c r="O31" s="33">
        <f t="shared" si="0"/>
        <v>14614.729462998052</v>
      </c>
      <c r="P31" s="37">
        <f t="shared" si="1"/>
        <v>1532.0457162577247</v>
      </c>
      <c r="Q31" s="90"/>
      <c r="R31" s="30">
        <f t="shared" si="2"/>
        <v>1</v>
      </c>
      <c r="S31" s="35">
        <f t="shared" si="3"/>
        <v>1</v>
      </c>
      <c r="T31" s="90"/>
      <c r="U31" s="41">
        <f t="shared" si="4"/>
        <v>8.6001408050112166E-2</v>
      </c>
      <c r="V31" s="35">
        <f t="shared" si="5"/>
        <v>4.0000000494778368E-3</v>
      </c>
      <c r="W31" s="90"/>
      <c r="X31" s="86">
        <f t="shared" si="13"/>
        <v>7725</v>
      </c>
      <c r="Y31" s="43">
        <f t="shared" si="7"/>
        <v>14504301.847560948</v>
      </c>
      <c r="Z31" s="43">
        <f t="shared" si="8"/>
        <v>305435.43046088901</v>
      </c>
      <c r="AA31" s="43">
        <f t="shared" si="9"/>
        <v>16768.729661353926</v>
      </c>
      <c r="AB31" s="44">
        <f t="shared" si="10"/>
        <v>41942.141888490398</v>
      </c>
      <c r="AD31" s="42">
        <f t="shared" si="11"/>
        <v>14876173.149571681</v>
      </c>
      <c r="AE31" s="11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90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88">
        <f>'[3]E-Auto'!$D30*(1/100)</f>
        <v>0.30885548387096767</v>
      </c>
      <c r="O32" s="33">
        <f t="shared" si="0"/>
        <v>14738.145151712242</v>
      </c>
      <c r="P32" s="37">
        <f t="shared" si="1"/>
        <v>1544.7496910042889</v>
      </c>
      <c r="Q32" s="90"/>
      <c r="R32" s="30">
        <f t="shared" si="2"/>
        <v>1</v>
      </c>
      <c r="S32" s="35">
        <f t="shared" si="3"/>
        <v>1</v>
      </c>
      <c r="T32" s="90"/>
      <c r="U32" s="41">
        <f t="shared" si="4"/>
        <v>8.6001456217706995E-2</v>
      </c>
      <c r="V32" s="35">
        <f t="shared" si="5"/>
        <v>4.0000000511394756E-3</v>
      </c>
      <c r="W32" s="90"/>
      <c r="X32" s="86">
        <f t="shared" si="13"/>
        <v>7725</v>
      </c>
      <c r="Y32" s="43">
        <f t="shared" si="7"/>
        <v>14626786.467961371</v>
      </c>
      <c r="Z32" s="43">
        <f t="shared" si="8"/>
        <v>308013.69054759701</v>
      </c>
      <c r="AA32" s="43">
        <f t="shared" si="9"/>
        <v>16673.838184803015</v>
      </c>
      <c r="AB32" s="44">
        <f t="shared" si="10"/>
        <v>42295.392352368195</v>
      </c>
      <c r="AD32" s="42">
        <f t="shared" si="11"/>
        <v>15001494.38904614</v>
      </c>
      <c r="AE32" s="11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90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88">
        <f>'[3]E-Auto'!$D31*(1/100)</f>
        <v>0.324784193548387</v>
      </c>
      <c r="O33" s="33">
        <f t="shared" si="0"/>
        <v>14861.560840426435</v>
      </c>
      <c r="P33" s="37">
        <f t="shared" si="1"/>
        <v>1557.4554751191831</v>
      </c>
      <c r="Q33" s="90"/>
      <c r="R33" s="30">
        <f t="shared" si="2"/>
        <v>1</v>
      </c>
      <c r="S33" s="35">
        <f t="shared" si="3"/>
        <v>1</v>
      </c>
      <c r="T33" s="90"/>
      <c r="U33" s="41">
        <f t="shared" si="4"/>
        <v>8.6001505610673143E-2</v>
      </c>
      <c r="V33" s="35">
        <f t="shared" si="5"/>
        <v>4.0000000528428665E-3</v>
      </c>
      <c r="W33" s="90"/>
      <c r="X33" s="86">
        <f t="shared" si="13"/>
        <v>7725</v>
      </c>
      <c r="Y33" s="43">
        <f t="shared" si="7"/>
        <v>14749271.486700447</v>
      </c>
      <c r="Z33" s="43">
        <f t="shared" si="8"/>
        <v>310591.95855933835</v>
      </c>
      <c r="AA33" s="43">
        <f t="shared" si="9"/>
        <v>16574.985908282168</v>
      </c>
      <c r="AB33" s="44">
        <f t="shared" si="10"/>
        <v>42648.650056408107</v>
      </c>
      <c r="AD33" s="42">
        <f t="shared" si="11"/>
        <v>15126812.081224477</v>
      </c>
      <c r="AE33" s="115"/>
      <c r="AF33" s="87" t="s">
        <v>24</v>
      </c>
      <c r="AG33" s="40"/>
      <c r="AH33" s="59">
        <f>5/60</f>
        <v>8.3333333333333329E-2</v>
      </c>
      <c r="AI33" s="55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90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88">
        <f>'[3]E-Auto'!$D32*(1/100)</f>
        <v>0.34071290322580638</v>
      </c>
      <c r="O34" s="33">
        <f t="shared" si="0"/>
        <v>14984.976529140627</v>
      </c>
      <c r="P34" s="37">
        <f t="shared" si="1"/>
        <v>1570.1630034651471</v>
      </c>
      <c r="Q34" s="90"/>
      <c r="R34" s="30">
        <f t="shared" si="2"/>
        <v>1</v>
      </c>
      <c r="S34" s="35">
        <f t="shared" si="3"/>
        <v>1</v>
      </c>
      <c r="T34" s="90"/>
      <c r="U34" s="41">
        <f t="shared" si="4"/>
        <v>8.6001556249618555E-2</v>
      </c>
      <c r="V34" s="35">
        <f t="shared" si="5"/>
        <v>4.0000000545887017E-3</v>
      </c>
      <c r="W34" s="90"/>
      <c r="X34" s="86">
        <f t="shared" si="13"/>
        <v>7725</v>
      </c>
      <c r="Y34" s="43">
        <f t="shared" si="7"/>
        <v>14871756.910677129</v>
      </c>
      <c r="Z34" s="43">
        <f t="shared" si="8"/>
        <v>313170.23421081173</v>
      </c>
      <c r="AA34" s="43">
        <f t="shared" si="9"/>
        <v>16472.172831791398</v>
      </c>
      <c r="AB34" s="44">
        <f t="shared" si="10"/>
        <v>43001.914739964275</v>
      </c>
      <c r="AD34" s="42">
        <f t="shared" si="11"/>
        <v>15252126.232459696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90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88">
        <f>'[3]E-Auto'!$D33*(1/100)</f>
        <v>0.35664161290322577</v>
      </c>
      <c r="O35" s="33">
        <f t="shared" si="0"/>
        <v>15108.392217854818</v>
      </c>
      <c r="P35" s="37">
        <f t="shared" si="1"/>
        <v>1582.8722139944352</v>
      </c>
      <c r="Q35" s="90"/>
      <c r="R35" s="30">
        <f t="shared" si="2"/>
        <v>1</v>
      </c>
      <c r="S35" s="35">
        <f t="shared" si="3"/>
        <v>1</v>
      </c>
      <c r="T35" s="90"/>
      <c r="U35" s="41">
        <f t="shared" si="4"/>
        <v>8.6001608155323039E-2</v>
      </c>
      <c r="V35" s="35">
        <f t="shared" si="5"/>
        <v>4.000000056377683E-3</v>
      </c>
      <c r="W35" s="90"/>
      <c r="X35" s="86">
        <f t="shared" si="13"/>
        <v>7725</v>
      </c>
      <c r="Y35" s="43">
        <f t="shared" si="7"/>
        <v>14994242.747026134</v>
      </c>
      <c r="Z35" s="43">
        <f t="shared" si="8"/>
        <v>315748.51723024814</v>
      </c>
      <c r="AA35" s="43">
        <f t="shared" si="9"/>
        <v>16365.398955330702</v>
      </c>
      <c r="AB35" s="44">
        <f t="shared" si="10"/>
        <v>43355.186154753508</v>
      </c>
      <c r="AD35" s="42">
        <f t="shared" si="11"/>
        <v>15377436.849366466</v>
      </c>
      <c r="AE35" s="115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90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88">
        <f>'[3]E-Auto'!$D34*(1/100)</f>
        <v>0.37257032258064515</v>
      </c>
      <c r="O36" s="33">
        <f t="shared" si="0"/>
        <v>15231.807906569011</v>
      </c>
      <c r="P36" s="37">
        <f t="shared" si="1"/>
        <v>1595.5830475677899</v>
      </c>
      <c r="Q36" s="90"/>
      <c r="R36" s="30">
        <f t="shared" si="2"/>
        <v>1</v>
      </c>
      <c r="S36" s="35">
        <f t="shared" si="3"/>
        <v>1</v>
      </c>
      <c r="T36" s="90"/>
      <c r="U36" s="41">
        <f t="shared" si="4"/>
        <v>8.600166134873824E-2</v>
      </c>
      <c r="V36" s="35">
        <f t="shared" si="5"/>
        <v>4.0000000582105172E-3</v>
      </c>
      <c r="W36" s="90"/>
      <c r="X36" s="86">
        <f t="shared" si="13"/>
        <v>7725</v>
      </c>
      <c r="Y36" s="43">
        <f t="shared" si="7"/>
        <v>15116729.003113972</v>
      </c>
      <c r="Z36" s="43">
        <f t="shared" si="8"/>
        <v>318326.80735861749</v>
      </c>
      <c r="AA36" s="43">
        <f t="shared" si="9"/>
        <v>16254.664278900078</v>
      </c>
      <c r="AB36" s="44">
        <f t="shared" si="10"/>
        <v>43708.464064130923</v>
      </c>
      <c r="AD36" s="42">
        <f t="shared" si="11"/>
        <v>15502743.93881562</v>
      </c>
      <c r="AE36" s="11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90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88">
        <f>'[3]E-Auto'!$D35*(1/100)</f>
        <v>0.38849903225806454</v>
      </c>
      <c r="O37" s="33">
        <f t="shared" si="0"/>
        <v>15355.223595283205</v>
      </c>
      <c r="P37" s="37">
        <f t="shared" si="1"/>
        <v>1608.2954477859971</v>
      </c>
      <c r="Q37" s="90"/>
      <c r="R37" s="30">
        <f t="shared" si="2"/>
        <v>1</v>
      </c>
      <c r="S37" s="35">
        <f t="shared" si="3"/>
        <v>1</v>
      </c>
      <c r="T37" s="90"/>
      <c r="U37" s="41">
        <f t="shared" si="4"/>
        <v>8.6001715850987648E-2</v>
      </c>
      <c r="V37" s="35">
        <f t="shared" si="5"/>
        <v>4.0000000600879148E-3</v>
      </c>
      <c r="W37" s="90"/>
      <c r="X37" s="86">
        <f t="shared" si="13"/>
        <v>7725</v>
      </c>
      <c r="Y37" s="43">
        <f t="shared" si="7"/>
        <v>15239215.686535323</v>
      </c>
      <c r="Z37" s="43">
        <f t="shared" si="8"/>
        <v>320905.10434889141</v>
      </c>
      <c r="AA37" s="43">
        <f t="shared" si="9"/>
        <v>16139.96880249953</v>
      </c>
      <c r="AB37" s="44">
        <f t="shared" si="10"/>
        <v>44061.748242415837</v>
      </c>
      <c r="AD37" s="42">
        <f t="shared" si="11"/>
        <v>15628047.50792913</v>
      </c>
      <c r="AE37" s="11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90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88">
        <f>'[3]E-Auto'!$D36*(1/100)</f>
        <v>0.40442774193548386</v>
      </c>
      <c r="O38" s="33">
        <f t="shared" si="0"/>
        <v>15478.639283997396</v>
      </c>
      <c r="P38" s="37">
        <f t="shared" si="1"/>
        <v>1621.0093608330112</v>
      </c>
      <c r="Q38" s="90"/>
      <c r="R38" s="30">
        <f t="shared" si="2"/>
        <v>1</v>
      </c>
      <c r="S38" s="35">
        <f t="shared" si="3"/>
        <v>1</v>
      </c>
      <c r="T38" s="90"/>
      <c r="U38" s="41">
        <f t="shared" si="4"/>
        <v>8.6001771683366618E-2</v>
      </c>
      <c r="V38" s="35">
        <f t="shared" si="5"/>
        <v>4.0000000620105938E-3</v>
      </c>
      <c r="W38" s="90"/>
      <c r="X38" s="86">
        <f t="shared" si="13"/>
        <v>7725</v>
      </c>
      <c r="Y38" s="43">
        <f t="shared" si="7"/>
        <v>15361702.805109724</v>
      </c>
      <c r="Z38" s="43">
        <f t="shared" si="8"/>
        <v>323483.40796535532</v>
      </c>
      <c r="AA38" s="43">
        <f t="shared" si="9"/>
        <v>16021.312526129052</v>
      </c>
      <c r="AB38" s="44">
        <f t="shared" si="10"/>
        <v>44415.038474264082</v>
      </c>
      <c r="AD38" s="42">
        <f t="shared" si="11"/>
        <v>15753347.564075472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90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88">
        <f>'[3]E-Auto'!$D37*(1/100)</f>
        <v>0.42035645161290325</v>
      </c>
      <c r="O39" s="33">
        <f t="shared" si="0"/>
        <v>15602.054972711589</v>
      </c>
      <c r="P39" s="37">
        <f t="shared" si="1"/>
        <v>1633.7247353297414</v>
      </c>
      <c r="Q39" s="90"/>
      <c r="R39" s="30">
        <f t="shared" si="2"/>
        <v>1</v>
      </c>
      <c r="S39" s="35">
        <f t="shared" si="3"/>
        <v>1</v>
      </c>
      <c r="T39" s="90"/>
      <c r="U39" s="41">
        <f t="shared" si="4"/>
        <v>8.6001828867342339E-2</v>
      </c>
      <c r="V39" s="35">
        <f t="shared" si="5"/>
        <v>4.0000000639792786E-3</v>
      </c>
      <c r="W39" s="90"/>
      <c r="X39" s="86">
        <f t="shared" si="13"/>
        <v>7725</v>
      </c>
      <c r="Y39" s="43">
        <f t="shared" si="7"/>
        <v>15484190.366878608</v>
      </c>
      <c r="Z39" s="43">
        <f t="shared" si="8"/>
        <v>326061.71798296913</v>
      </c>
      <c r="AA39" s="43">
        <f t="shared" si="9"/>
        <v>15898.695449788647</v>
      </c>
      <c r="AB39" s="44">
        <f t="shared" si="10"/>
        <v>44768.334554082954</v>
      </c>
      <c r="AD39" s="42">
        <f t="shared" si="11"/>
        <v>15878644.114865448</v>
      </c>
      <c r="AE39" s="11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90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88">
        <f>'[3]E-Auto'!$D38*(1/100)</f>
        <v>0.43628516129032263</v>
      </c>
      <c r="O40" s="33">
        <f t="shared" si="0"/>
        <v>15725.470661425783</v>
      </c>
      <c r="P40" s="37">
        <f t="shared" si="1"/>
        <v>1646.4415221976526</v>
      </c>
      <c r="Q40" s="90"/>
      <c r="R40" s="30">
        <f t="shared" si="2"/>
        <v>1</v>
      </c>
      <c r="S40" s="35">
        <f t="shared" si="3"/>
        <v>1</v>
      </c>
      <c r="T40" s="90"/>
      <c r="U40" s="41">
        <f t="shared" si="4"/>
        <v>8.6001887424553849E-2</v>
      </c>
      <c r="V40" s="35">
        <f t="shared" si="5"/>
        <v>4.0000000659946976E-3</v>
      </c>
      <c r="W40" s="90"/>
      <c r="X40" s="86">
        <f t="shared" si="13"/>
        <v>7725</v>
      </c>
      <c r="Y40" s="43">
        <f t="shared" si="7"/>
        <v>15606678.38010259</v>
      </c>
      <c r="Z40" s="43">
        <f t="shared" si="8"/>
        <v>328640.03418676869</v>
      </c>
      <c r="AA40" s="43">
        <f t="shared" si="9"/>
        <v>15772.117573478323</v>
      </c>
      <c r="AB40" s="44">
        <f t="shared" si="10"/>
        <v>45121.636285485394</v>
      </c>
      <c r="AD40" s="42">
        <f t="shared" si="11"/>
        <v>16003937.168148324</v>
      </c>
      <c r="AE40" s="11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90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88">
        <f>'[3]E-Auto'!$D39*(1/100)</f>
        <v>0.45221387096774202</v>
      </c>
      <c r="O41" s="33">
        <f t="shared" si="0"/>
        <v>15848.886350139976</v>
      </c>
      <c r="P41" s="37">
        <f t="shared" si="1"/>
        <v>1659.1596745314282</v>
      </c>
      <c r="Q41" s="90"/>
      <c r="R41" s="30">
        <f t="shared" si="2"/>
        <v>1</v>
      </c>
      <c r="S41" s="35">
        <f t="shared" si="3"/>
        <v>1</v>
      </c>
      <c r="T41" s="90"/>
      <c r="U41" s="41">
        <f t="shared" si="4"/>
        <v>8.6001947376812035E-2</v>
      </c>
      <c r="V41" s="35">
        <f t="shared" si="5"/>
        <v>4.0000000680575857E-3</v>
      </c>
      <c r="W41" s="90"/>
      <c r="X41" s="86">
        <f t="shared" si="13"/>
        <v>7725</v>
      </c>
      <c r="Y41" s="43">
        <f t="shared" si="7"/>
        <v>15729166.853259016</v>
      </c>
      <c r="Z41" s="43">
        <f t="shared" si="8"/>
        <v>331218.35637130874</v>
      </c>
      <c r="AA41" s="43">
        <f t="shared" si="9"/>
        <v>15641.578897198062</v>
      </c>
      <c r="AB41" s="44">
        <f t="shared" si="10"/>
        <v>45474.943480780406</v>
      </c>
      <c r="AD41" s="42">
        <f t="shared" si="11"/>
        <v>16129226.732008304</v>
      </c>
      <c r="AE41" s="11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90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88">
        <f>'[3]E-Auto'!$D40*(1/100)</f>
        <v>0.4681425806451614</v>
      </c>
      <c r="O42" s="33">
        <f t="shared" si="0"/>
        <v>15972.302038854168</v>
      </c>
      <c r="P42" s="37">
        <f t="shared" si="1"/>
        <v>1671.87914748</v>
      </c>
      <c r="Q42" s="90"/>
      <c r="R42" s="30">
        <f t="shared" si="2"/>
        <v>1</v>
      </c>
      <c r="S42" s="35">
        <f t="shared" si="3"/>
        <v>1</v>
      </c>
      <c r="T42" s="90"/>
      <c r="U42" s="41">
        <f t="shared" si="4"/>
        <v>8.6002008746099659E-2</v>
      </c>
      <c r="V42" s="35">
        <f t="shared" si="5"/>
        <v>4.0000000701686834E-3</v>
      </c>
      <c r="W42" s="90"/>
      <c r="X42" s="86">
        <f t="shared" si="13"/>
        <v>7725</v>
      </c>
      <c r="Y42" s="43">
        <f t="shared" si="7"/>
        <v>15851655.795039777</v>
      </c>
      <c r="Z42" s="43">
        <f t="shared" si="8"/>
        <v>333796.68434014166</v>
      </c>
      <c r="AA42" s="43">
        <f t="shared" si="9"/>
        <v>15507.079420947883</v>
      </c>
      <c r="AB42" s="44">
        <f t="shared" si="10"/>
        <v>45828.255960497081</v>
      </c>
      <c r="AD42" s="42">
        <f t="shared" si="11"/>
        <v>16254512.814761365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90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88">
        <f>'[3]E-Auto'!$D41*(1/100)</f>
        <v>0.48407129032258078</v>
      </c>
      <c r="O43" s="33">
        <f t="shared" si="0"/>
        <v>16095.717727568361</v>
      </c>
      <c r="P43" s="37">
        <f t="shared" si="1"/>
        <v>1684.5998981353064</v>
      </c>
      <c r="Q43" s="90"/>
      <c r="R43" s="30">
        <f t="shared" si="2"/>
        <v>1</v>
      </c>
      <c r="S43" s="35">
        <f t="shared" si="3"/>
        <v>1</v>
      </c>
      <c r="T43" s="90"/>
      <c r="U43" s="41">
        <f t="shared" si="4"/>
        <v>8.6002071554571305E-2</v>
      </c>
      <c r="V43" s="35">
        <f t="shared" si="5"/>
        <v>4.0000000723287377E-3</v>
      </c>
      <c r="W43" s="90"/>
      <c r="X43" s="86">
        <f t="shared" si="13"/>
        <v>7725</v>
      </c>
      <c r="Y43" s="43">
        <f t="shared" si="7"/>
        <v>15974145.214349326</v>
      </c>
      <c r="Z43" s="43">
        <f t="shared" si="8"/>
        <v>336375.01790532994</v>
      </c>
      <c r="AA43" s="43">
        <f t="shared" si="9"/>
        <v>15368.619144727771</v>
      </c>
      <c r="AB43" s="44">
        <f t="shared" si="10"/>
        <v>46181.573552939422</v>
      </c>
      <c r="AD43" s="42">
        <f t="shared" si="11"/>
        <v>16379795.424952324</v>
      </c>
      <c r="AE43" s="115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90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88">
        <f>'[3]E-Auto'!$D42*(1/100)</f>
        <v>0.5</v>
      </c>
      <c r="O44" s="33">
        <f t="shared" si="0"/>
        <v>16219.133416282555</v>
      </c>
      <c r="P44" s="37">
        <f t="shared" si="1"/>
        <v>1697.3218854282015</v>
      </c>
      <c r="Q44" s="90"/>
      <c r="R44" s="30">
        <f t="shared" si="2"/>
        <v>1</v>
      </c>
      <c r="S44" s="35">
        <f t="shared" si="3"/>
        <v>1</v>
      </c>
      <c r="T44" s="90"/>
      <c r="U44" s="41">
        <f t="shared" si="4"/>
        <v>8.6002135824553405E-2</v>
      </c>
      <c r="V44" s="35">
        <f t="shared" si="5"/>
        <v>4.0000000745384996E-3</v>
      </c>
      <c r="W44" s="90"/>
      <c r="X44" s="86">
        <f t="shared" si="13"/>
        <v>7725</v>
      </c>
      <c r="Y44" s="43">
        <f t="shared" si="7"/>
        <v>16096635.120302889</v>
      </c>
      <c r="Z44" s="43">
        <f t="shared" si="8"/>
        <v>338953.35688699089</v>
      </c>
      <c r="AA44" s="43">
        <f t="shared" si="9"/>
        <v>15226.198068537735</v>
      </c>
      <c r="AB44" s="44">
        <f t="shared" si="10"/>
        <v>46534.896093769799</v>
      </c>
      <c r="AD44" s="42">
        <f t="shared" si="11"/>
        <v>16505074.571352186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90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88">
        <f>'[3]E-Auto'!$D43*(1/100)</f>
        <v>0.51592870967741944</v>
      </c>
      <c r="O45" s="33">
        <f t="shared" si="0"/>
        <v>16342.54910499675</v>
      </c>
      <c r="P45" s="37">
        <f t="shared" si="1"/>
        <v>1710.0450700309891</v>
      </c>
      <c r="Q45" s="90"/>
      <c r="R45" s="30">
        <f t="shared" si="2"/>
        <v>1</v>
      </c>
      <c r="S45" s="35">
        <f t="shared" si="3"/>
        <v>1</v>
      </c>
      <c r="T45" s="90"/>
      <c r="U45" s="41">
        <f t="shared" si="4"/>
        <v>8.6002201578544255E-2</v>
      </c>
      <c r="V45" s="35">
        <f t="shared" si="5"/>
        <v>4.0000000767987281E-3</v>
      </c>
      <c r="W45" s="90"/>
      <c r="X45" s="86">
        <f t="shared" si="13"/>
        <v>7725</v>
      </c>
      <c r="Y45" s="43">
        <f t="shared" si="7"/>
        <v>16219125.522224912</v>
      </c>
      <c r="Z45" s="43">
        <f t="shared" si="8"/>
        <v>341531.70111286925</v>
      </c>
      <c r="AA45" s="43">
        <f t="shared" si="9"/>
        <v>15079.816192377773</v>
      </c>
      <c r="AB45" s="44">
        <f t="shared" si="10"/>
        <v>46888.223425618991</v>
      </c>
      <c r="AD45" s="42">
        <f t="shared" si="11"/>
        <v>16630350.262955779</v>
      </c>
      <c r="AE45" s="11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90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88">
        <f>'[3]E-Auto'!$D44*(1/100)</f>
        <v>0.53185741935483877</v>
      </c>
      <c r="O46" s="33">
        <f t="shared" si="0"/>
        <v>16465.964793710944</v>
      </c>
      <c r="P46" s="37">
        <f t="shared" si="1"/>
        <v>1722.7694142660844</v>
      </c>
      <c r="Q46" s="90"/>
      <c r="R46" s="30">
        <f t="shared" si="2"/>
        <v>1</v>
      </c>
      <c r="S46" s="35">
        <f t="shared" si="3"/>
        <v>1</v>
      </c>
      <c r="T46" s="90"/>
      <c r="U46" s="41">
        <f t="shared" si="4"/>
        <v>8.6002268839213997E-2</v>
      </c>
      <c r="V46" s="35">
        <f t="shared" si="5"/>
        <v>4.0000000791101881E-3</v>
      </c>
      <c r="W46" s="90"/>
      <c r="X46" s="86">
        <f t="shared" si="13"/>
        <v>7725</v>
      </c>
      <c r="Y46" s="43">
        <f t="shared" si="7"/>
        <v>16341616.429647613</v>
      </c>
      <c r="Z46" s="43">
        <f t="shared" si="8"/>
        <v>344110.05041793711</v>
      </c>
      <c r="AA46" s="43">
        <f t="shared" si="9"/>
        <v>14929.473516247886</v>
      </c>
      <c r="AB46" s="44">
        <f t="shared" si="10"/>
        <v>47241.555397720665</v>
      </c>
      <c r="AD46" s="42">
        <f t="shared" si="11"/>
        <v>16755622.50897952</v>
      </c>
      <c r="AE46" s="11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90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88">
        <f>'[3]E-Auto'!$D45*(1/100)</f>
        <v>0.5477861290322581</v>
      </c>
      <c r="O47" s="33">
        <f t="shared" si="0"/>
        <v>16589.380482425138</v>
      </c>
      <c r="P47" s="37">
        <f t="shared" si="1"/>
        <v>1735.4948820203711</v>
      </c>
      <c r="Q47" s="90"/>
      <c r="R47" s="30">
        <f t="shared" si="2"/>
        <v>1</v>
      </c>
      <c r="S47" s="35">
        <f t="shared" si="3"/>
        <v>1</v>
      </c>
      <c r="T47" s="90"/>
      <c r="U47" s="41">
        <f t="shared" si="4"/>
        <v>8.600233762940461E-2</v>
      </c>
      <c r="V47" s="35">
        <f t="shared" si="5"/>
        <v>4.0000000814736456E-3</v>
      </c>
      <c r="W47" s="90"/>
      <c r="X47" s="86">
        <f t="shared" si="13"/>
        <v>7725</v>
      </c>
      <c r="Y47" s="43">
        <f t="shared" si="7"/>
        <v>16464107.852309778</v>
      </c>
      <c r="Z47" s="43">
        <f t="shared" si="8"/>
        <v>346688.40464401903</v>
      </c>
      <c r="AA47" s="43">
        <f t="shared" si="9"/>
        <v>14775.17004014807</v>
      </c>
      <c r="AB47" s="44">
        <f t="shared" si="10"/>
        <v>47594.891865568687</v>
      </c>
      <c r="AD47" s="42">
        <f t="shared" ref="AD47:AD54" si="14">SUM(X47:AB47)</f>
        <v>16880891.318859518</v>
      </c>
      <c r="AE47" s="11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90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88">
        <f>'[3]E-Auto'!$D46*(1/100)</f>
        <v>0.56371483870967753</v>
      </c>
      <c r="O48" s="33">
        <f t="shared" si="0"/>
        <v>16712.796171139333</v>
      </c>
      <c r="P48" s="37">
        <f t="shared" si="1"/>
        <v>1748.2214386648325</v>
      </c>
      <c r="Q48" s="90"/>
      <c r="R48" s="30">
        <f t="shared" si="2"/>
        <v>1</v>
      </c>
      <c r="S48" s="35">
        <f t="shared" si="3"/>
        <v>1</v>
      </c>
      <c r="T48" s="90"/>
      <c r="U48" s="41">
        <f t="shared" si="4"/>
        <v>8.6002407972129949E-2</v>
      </c>
      <c r="V48" s="35">
        <f t="shared" si="5"/>
        <v>4.0000000838898795E-3</v>
      </c>
      <c r="W48" s="90"/>
      <c r="X48" s="86">
        <f t="shared" si="13"/>
        <v>7725</v>
      </c>
      <c r="Y48" s="43">
        <f t="shared" si="7"/>
        <v>16586599.800155645</v>
      </c>
      <c r="Z48" s="43">
        <f t="shared" si="8"/>
        <v>349266.76363943995</v>
      </c>
      <c r="AA48" s="43">
        <f t="shared" si="9"/>
        <v>14616.90576407833</v>
      </c>
      <c r="AB48" s="44">
        <f t="shared" si="10"/>
        <v>47948.232690595549</v>
      </c>
      <c r="AD48" s="42">
        <f t="shared" si="14"/>
        <v>17006156.702249758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90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88">
        <f>'[3]E-Auto'!$D47*(1/100)</f>
        <v>0.57964354838709686</v>
      </c>
      <c r="O49" s="33">
        <f t="shared" si="0"/>
        <v>16836.211859853523</v>
      </c>
      <c r="P49" s="37">
        <f t="shared" si="1"/>
        <v>1760.9490509790903</v>
      </c>
      <c r="Q49" s="90"/>
      <c r="R49" s="30">
        <f t="shared" si="2"/>
        <v>1</v>
      </c>
      <c r="S49" s="35">
        <f t="shared" si="3"/>
        <v>1</v>
      </c>
      <c r="T49" s="90"/>
      <c r="U49" s="41">
        <f t="shared" si="4"/>
        <v>8.6002479890575689E-2</v>
      </c>
      <c r="V49" s="35">
        <f t="shared" si="5"/>
        <v>4.0000000863596686E-3</v>
      </c>
      <c r="W49" s="90"/>
      <c r="X49" s="86">
        <f t="shared" si="13"/>
        <v>7725</v>
      </c>
      <c r="Y49" s="43">
        <f t="shared" si="7"/>
        <v>16709092.283333961</v>
      </c>
      <c r="Z49" s="43">
        <f t="shared" si="8"/>
        <v>351845.12725869444</v>
      </c>
      <c r="AA49" s="43">
        <f t="shared" si="9"/>
        <v>14454.680688038658</v>
      </c>
      <c r="AB49" s="44">
        <f t="shared" si="10"/>
        <v>48301.577739870321</v>
      </c>
      <c r="AD49" s="42">
        <f t="shared" si="14"/>
        <v>17131418.669020567</v>
      </c>
      <c r="AE49" s="11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90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88">
        <f>'[3]E-Auto'!$D48*(1/100)</f>
        <v>0.5955722580645163</v>
      </c>
      <c r="O50" s="33">
        <f t="shared" si="0"/>
        <v>16959.627548567718</v>
      </c>
      <c r="P50" s="37">
        <f t="shared" si="1"/>
        <v>1773.6776870805006</v>
      </c>
      <c r="Q50" s="90"/>
      <c r="R50" s="30">
        <f t="shared" si="2"/>
        <v>1</v>
      </c>
      <c r="S50" s="35">
        <f t="shared" si="3"/>
        <v>1</v>
      </c>
      <c r="T50" s="90"/>
      <c r="U50" s="41">
        <f t="shared" si="4"/>
        <v>8.6002553408099355E-2</v>
      </c>
      <c r="V50" s="35">
        <f t="shared" si="5"/>
        <v>4.0000000888837997E-3</v>
      </c>
      <c r="W50" s="90"/>
      <c r="X50" s="86">
        <f t="shared" si="13"/>
        <v>7725</v>
      </c>
      <c r="Y50" s="43">
        <f t="shared" si="7"/>
        <v>16831585.312197167</v>
      </c>
      <c r="Z50" s="43">
        <f t="shared" si="8"/>
        <v>354423.49536213675</v>
      </c>
      <c r="AA50" s="43">
        <f t="shared" si="9"/>
        <v>14288.494812029061</v>
      </c>
      <c r="AB50" s="44">
        <f t="shared" si="10"/>
        <v>48654.926885815119</v>
      </c>
      <c r="AD50" s="42">
        <f t="shared" si="14"/>
        <v>17256677.229257148</v>
      </c>
      <c r="AE50" s="11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90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88">
        <f>'[3]E-Auto'!$D49*(1/100)</f>
        <v>0.61150096774193563</v>
      </c>
      <c r="O51" s="33">
        <f t="shared" si="0"/>
        <v>17083.043237281912</v>
      </c>
      <c r="P51" s="37">
        <f t="shared" si="1"/>
        <v>1786.4073163574863</v>
      </c>
      <c r="Q51" s="90"/>
      <c r="R51" s="30">
        <f t="shared" si="2"/>
        <v>1</v>
      </c>
      <c r="S51" s="35">
        <f t="shared" si="3"/>
        <v>1</v>
      </c>
      <c r="T51" s="90"/>
      <c r="U51" s="41">
        <f t="shared" si="4"/>
        <v>8.6002628548230362E-2</v>
      </c>
      <c r="V51" s="35">
        <f t="shared" si="5"/>
        <v>4.0000000914630664E-3</v>
      </c>
      <c r="W51" s="90"/>
      <c r="X51" s="86">
        <f t="shared" si="13"/>
        <v>7725</v>
      </c>
      <c r="Y51" s="43">
        <f t="shared" si="7"/>
        <v>16954078.897300698</v>
      </c>
      <c r="Z51" s="43">
        <f t="shared" si="8"/>
        <v>357001.86781568808</v>
      </c>
      <c r="AA51" s="43">
        <f t="shared" si="9"/>
        <v>14118.348136049539</v>
      </c>
      <c r="AB51" s="44">
        <f t="shared" si="10"/>
        <v>49008.280005938097</v>
      </c>
      <c r="AD51" s="42">
        <f t="shared" si="14"/>
        <v>17381932.393258374</v>
      </c>
      <c r="AE51" s="11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90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88">
        <f>'[3]E-Auto'!$D50*(1/100)</f>
        <v>0.62742967741935507</v>
      </c>
      <c r="O52" s="33">
        <f t="shared" si="0"/>
        <v>17206.458925996103</v>
      </c>
      <c r="P52" s="37">
        <f t="shared" si="1"/>
        <v>1799.1379094068236</v>
      </c>
      <c r="Q52" s="90"/>
      <c r="R52" s="30">
        <f t="shared" si="2"/>
        <v>1</v>
      </c>
      <c r="S52" s="35">
        <f t="shared" si="3"/>
        <v>1</v>
      </c>
      <c r="T52" s="90"/>
      <c r="U52" s="41">
        <f t="shared" si="4"/>
        <v>8.6002705334669916E-2</v>
      </c>
      <c r="V52" s="35">
        <f t="shared" si="5"/>
        <v>4.0000000940982657E-3</v>
      </c>
      <c r="W52" s="90"/>
      <c r="X52" s="86">
        <f t="shared" si="13"/>
        <v>7725</v>
      </c>
      <c r="Y52" s="43">
        <f t="shared" si="7"/>
        <v>17076573.04940239</v>
      </c>
      <c r="Z52" s="43">
        <f t="shared" si="8"/>
        <v>359580.24449056218</v>
      </c>
      <c r="AA52" s="43">
        <f t="shared" si="9"/>
        <v>13944.240660100084</v>
      </c>
      <c r="AB52" s="44">
        <f t="shared" si="10"/>
        <v>49361.636982582677</v>
      </c>
      <c r="AD52" s="42">
        <f t="shared" si="14"/>
        <v>17507184.171535637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90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88">
        <f>'[3]E-Auto'!$D51*(1/100)</f>
        <v>0.64335838709677429</v>
      </c>
      <c r="O53" s="33">
        <f t="shared" si="0"/>
        <v>17329.874614710297</v>
      </c>
      <c r="P53" s="37">
        <f t="shared" si="1"/>
        <v>1811.8694379746003</v>
      </c>
      <c r="Q53" s="90"/>
      <c r="R53" s="30">
        <f t="shared" si="2"/>
        <v>1</v>
      </c>
      <c r="S53" s="35">
        <f t="shared" si="3"/>
        <v>1</v>
      </c>
      <c r="T53" s="90"/>
      <c r="U53" s="41">
        <f t="shared" si="4"/>
        <v>8.6002783791291115E-2</v>
      </c>
      <c r="V53" s="35">
        <f t="shared" si="5"/>
        <v>4.0000000967902035E-3</v>
      </c>
      <c r="W53" s="90"/>
      <c r="X53" s="86">
        <f t="shared" si="13"/>
        <v>7725</v>
      </c>
      <c r="Y53" s="43">
        <f t="shared" si="7"/>
        <v>17199067.779462017</v>
      </c>
      <c r="Z53" s="43">
        <f t="shared" si="8"/>
        <v>362158.62526300718</v>
      </c>
      <c r="AA53" s="43">
        <f t="shared" si="9"/>
        <v>13766.172384180712</v>
      </c>
      <c r="AB53" s="44">
        <f t="shared" si="10"/>
        <v>49714.997702691238</v>
      </c>
      <c r="AD53" s="42">
        <f t="shared" si="14"/>
        <v>17632432.574811894</v>
      </c>
      <c r="AE53" s="11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90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88">
        <f>'[3]E-Auto'!$D52*(1/100)</f>
        <v>0.65928709677419362</v>
      </c>
      <c r="O54" s="33">
        <f t="shared" si="0"/>
        <v>17453.290303424488</v>
      </c>
      <c r="P54" s="37">
        <f t="shared" si="1"/>
        <v>1824.6018749006028</v>
      </c>
      <c r="Q54" s="91"/>
      <c r="R54" s="30">
        <f t="shared" si="2"/>
        <v>1</v>
      </c>
      <c r="S54" s="35">
        <f t="shared" si="3"/>
        <v>1</v>
      </c>
      <c r="T54" s="91"/>
      <c r="U54" s="41">
        <f t="shared" si="4"/>
        <v>8.6002863942138894E-2</v>
      </c>
      <c r="V54" s="35">
        <f t="shared" si="5"/>
        <v>4.0000000995396865E-3</v>
      </c>
      <c r="W54" s="91"/>
      <c r="X54" s="86">
        <f t="shared" si="13"/>
        <v>7725</v>
      </c>
      <c r="Y54" s="43">
        <f t="shared" si="7"/>
        <v>17321563.098640896</v>
      </c>
      <c r="Z54" s="43">
        <f t="shared" si="8"/>
        <v>364737.01001406118</v>
      </c>
      <c r="AA54" s="43">
        <f t="shared" si="9"/>
        <v>13584.143308291408</v>
      </c>
      <c r="AB54" s="44">
        <f t="shared" si="10"/>
        <v>50068.362057582548</v>
      </c>
      <c r="AD54" s="42">
        <f t="shared" si="14"/>
        <v>17757677.614020832</v>
      </c>
      <c r="AE54" s="11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688305494.92635417</v>
      </c>
      <c r="AE55" s="11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122" t="s">
        <v>22</v>
      </c>
      <c r="V56" s="123"/>
      <c r="X56" s="9">
        <f>SUM(X9:X54)</f>
        <v>1490600</v>
      </c>
      <c r="Y56" s="67">
        <f>SUM(Y9:Y54)</f>
        <v>670016656.65732563</v>
      </c>
      <c r="Z56" s="68">
        <f>SUM(Z9:Z54)</f>
        <v>14109364.143328503</v>
      </c>
      <c r="AA56" s="68">
        <f>SUM(AA9:AA54)</f>
        <v>751379.44738577795</v>
      </c>
      <c r="AB56" s="75">
        <f>SUM(AB9:AB54)</f>
        <v>1937494.6783145447</v>
      </c>
      <c r="AD56" s="69">
        <f>X56+Y56+Z56+AA56+AB56</f>
        <v>688305494.92635453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7"/>
      <c r="AF58" s="140"/>
      <c r="AG58" s="141"/>
      <c r="AH58" s="45"/>
    </row>
    <row r="59" spans="1:34" ht="15" thickBot="1" x14ac:dyDescent="0.35">
      <c r="AF59" s="142"/>
      <c r="AG59" s="143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S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7"/>
      <c r="S1" s="77"/>
      <c r="T1" s="89"/>
      <c r="U1" s="77"/>
      <c r="V1" s="77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7"/>
      <c r="S2" s="77"/>
      <c r="T2" s="90"/>
      <c r="U2" s="77"/>
      <c r="V2" s="77"/>
      <c r="W2" s="90"/>
      <c r="Y2" s="124" t="s">
        <v>84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83</v>
      </c>
      <c r="P3" s="134"/>
      <c r="Q3" s="90"/>
      <c r="R3" s="77"/>
      <c r="S3" s="77"/>
      <c r="T3" s="90"/>
      <c r="U3" s="77"/>
      <c r="V3" s="77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77"/>
      <c r="S4" s="77"/>
      <c r="T4" s="90"/>
      <c r="U4" s="77"/>
      <c r="V4" s="77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1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77"/>
      <c r="S7" s="77"/>
      <c r="T7" s="90"/>
      <c r="U7" s="77"/>
      <c r="V7" s="77"/>
      <c r="W7" s="90"/>
      <c r="X7" s="3" t="s">
        <v>9</v>
      </c>
      <c r="Y7" s="78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2"/>
      <c r="J8" s="7"/>
      <c r="K8" s="20"/>
      <c r="L8" s="90"/>
      <c r="M8" s="25"/>
      <c r="O8" s="32"/>
      <c r="P8" s="36"/>
      <c r="Q8" s="90"/>
      <c r="R8" s="79"/>
      <c r="S8" s="78"/>
      <c r="T8" s="90"/>
      <c r="U8" s="79"/>
      <c r="V8" s="78"/>
      <c r="W8" s="90"/>
      <c r="X8" s="39"/>
      <c r="Y8" s="10"/>
      <c r="Z8" s="38"/>
      <c r="AA8" s="38"/>
      <c r="AB8" s="38"/>
      <c r="AD8" s="114"/>
      <c r="AE8" s="115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90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88">
        <f>'[3]E-Auto'!$D7*(1/100)</f>
        <v>1.6900000000000001E-3</v>
      </c>
      <c r="O9" s="33">
        <f>F9</f>
        <v>11843.319917818244</v>
      </c>
      <c r="P9" s="37">
        <f>G9+(G9*I9)</f>
        <v>1232.8440980259491</v>
      </c>
      <c r="Q9" s="90"/>
      <c r="R9" s="30">
        <f>IF(O9&lt;$AG$18,1,2)</f>
        <v>1</v>
      </c>
      <c r="S9" s="35">
        <f>IF(P9&lt;$AG$10,1,2)</f>
        <v>1</v>
      </c>
      <c r="T9" s="90"/>
      <c r="U9" s="41">
        <f>($AI$15/$AG$20)*(1+0.15*(O9/$AG$18)^4)+$AH$33</f>
        <v>8.6000607223866821E-2</v>
      </c>
      <c r="V9" s="35">
        <f>($AI$7/$AG$12)*(1+0.15*(P9/$AG$10)^4)+$AH$32</f>
        <v>4.0000000207470552E-3</v>
      </c>
      <c r="W9" s="90"/>
      <c r="X9" s="77">
        <f t="shared" ref="X9:X12" si="0">($AG$7*$AG$8*S9*$AG$24+$AG$15*$AG$16*R9*$AG$24)</f>
        <v>3600</v>
      </c>
      <c r="Y9" s="43">
        <f>(O9*U9*$AG$30+P9*V9*$AG$29)*365</f>
        <v>11753474.12062002</v>
      </c>
      <c r="Z9" s="43">
        <f>(O9*$AI$15*$AG$37+P9*$AI$7*$AG$36)*365</f>
        <v>247477.31626955856</v>
      </c>
      <c r="AA9" s="43">
        <f>O9*$AI$15*($AG$41+$AG$40*(1-M9))*365</f>
        <v>17063.58879183446</v>
      </c>
      <c r="AB9" s="44">
        <f>365*((P9*$AI$7*($AG$53*$AG$54+$AG$49*$AG$50+$AG$45*$AG$46))+(O9*1.6*$AI$15*($AG$53*$AG$55+$AG$49*$AG$51+$AG$45*$AG$47)))</f>
        <v>33953.876387520817</v>
      </c>
      <c r="AD9" s="42">
        <f>SUM(X9:AB9)</f>
        <v>12055568.902068933</v>
      </c>
      <c r="AE9" s="115"/>
      <c r="AF9" s="144" t="s">
        <v>15</v>
      </c>
      <c r="AG9" s="17"/>
      <c r="AH9" s="147"/>
      <c r="AI9" s="80" t="s">
        <v>59</v>
      </c>
      <c r="AJ9" s="81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90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88">
        <f>'[3]E-Auto'!$D8*(1/100)</f>
        <v>2.3700000000000001E-3</v>
      </c>
      <c r="O10" s="33">
        <f t="shared" ref="O10:O54" si="1">F10</f>
        <v>12023</v>
      </c>
      <c r="P10" s="37">
        <f t="shared" ref="P10:P54" si="2">G10+(G10*I10)</f>
        <v>1251.5123790474024</v>
      </c>
      <c r="Q10" s="90"/>
      <c r="R10" s="30">
        <f t="shared" ref="R10:R54" si="3">IF(O10&lt;$AG$18,1,2)</f>
        <v>1</v>
      </c>
      <c r="S10" s="35">
        <f t="shared" ref="S10:S54" si="4">IF(P10&lt;$AG$10,1,2)</f>
        <v>1</v>
      </c>
      <c r="T10" s="90"/>
      <c r="U10" s="41">
        <f t="shared" ref="U10:U54" si="5">($AI$15/$AG$20)*(1+0.15*(O10/$AG$18)^4)+$AH$33</f>
        <v>8.6000644920791361E-2</v>
      </c>
      <c r="V10" s="35">
        <f t="shared" ref="V10:V54" si="6">($AI$7/$AG$12)*(1+0.15*(P10/$AG$10)^4)+$AH$32</f>
        <v>4.0000000220325313E-3</v>
      </c>
      <c r="W10" s="90"/>
      <c r="X10" s="77">
        <f t="shared" si="0"/>
        <v>3600</v>
      </c>
      <c r="Y10" s="43">
        <f t="shared" ref="Y10:Y54" si="7">(O10*U10*$AG$30+P10*V10*$AG$29)*365</f>
        <v>11931795.300513826</v>
      </c>
      <c r="Z10" s="43">
        <f t="shared" ref="Z10:Z54" si="8">(O10*$AI$15*$AG$37+P10*$AI$7*$AG$36)*365</f>
        <v>251231.74422022761</v>
      </c>
      <c r="AA10" s="43">
        <f t="shared" ref="AA10:AA54" si="9">O10*$AI$15*($AG$41+$AG$40*(1-M10))*365</f>
        <v>17314.231670626003</v>
      </c>
      <c r="AB10" s="44">
        <f t="shared" ref="AB10:AB54" si="10">365*((P10*$AI$7*($AG$53*$AG$54+$AG$49*$AG$50+$AG$45*$AG$46))+(O10*1.6*$AI$15*($AG$53*$AG$55+$AG$49*$AG$51+$AG$45*$AG$47)))</f>
        <v>34468.862244162607</v>
      </c>
      <c r="AD10" s="42">
        <f t="shared" ref="AD10:AD46" si="11">SUM(X10:AB10)</f>
        <v>12238410.138648842</v>
      </c>
      <c r="AE10" s="115"/>
      <c r="AF10" s="145"/>
      <c r="AG10" s="18">
        <v>90408</v>
      </c>
      <c r="AH10" s="147"/>
      <c r="AI10" s="80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90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88">
        <f>'[3]E-Auto'!$D9*(1/100)</f>
        <v>3.1800000000000001E-3</v>
      </c>
      <c r="O11" s="33">
        <f t="shared" si="1"/>
        <v>12202.680082181758</v>
      </c>
      <c r="P11" s="37">
        <f t="shared" si="2"/>
        <v>1270.1799776514699</v>
      </c>
      <c r="Q11" s="90"/>
      <c r="R11" s="30">
        <f t="shared" si="3"/>
        <v>1</v>
      </c>
      <c r="S11" s="35">
        <f t="shared" si="4"/>
        <v>1</v>
      </c>
      <c r="T11" s="90"/>
      <c r="U11" s="41">
        <f t="shared" si="5"/>
        <v>8.6000684346250092E-2</v>
      </c>
      <c r="V11" s="35">
        <f t="shared" si="6"/>
        <v>4.0000000233767884E-3</v>
      </c>
      <c r="W11" s="90"/>
      <c r="X11" s="77">
        <f t="shared" si="0"/>
        <v>3600</v>
      </c>
      <c r="Y11" s="43">
        <f t="shared" si="7"/>
        <v>12110116.859301608</v>
      </c>
      <c r="Z11" s="43">
        <f t="shared" si="8"/>
        <v>254986.16918190857</v>
      </c>
      <c r="AA11" s="43">
        <f t="shared" si="9"/>
        <v>17563.03028881651</v>
      </c>
      <c r="AB11" s="44">
        <f t="shared" si="10"/>
        <v>34983.845370120762</v>
      </c>
      <c r="AD11" s="42">
        <f t="shared" si="11"/>
        <v>12421249.904142456</v>
      </c>
      <c r="AE11" s="115"/>
      <c r="AF11" s="146"/>
      <c r="AG11" s="17"/>
      <c r="AH11" s="147"/>
      <c r="AI11" s="80" t="s">
        <v>60</v>
      </c>
      <c r="AJ11" s="81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90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88">
        <f>'[3]E-Auto'!$D10*(1/100)</f>
        <v>4.1700000000000001E-3</v>
      </c>
      <c r="O12" s="33">
        <f t="shared" si="1"/>
        <v>12382.360164363514</v>
      </c>
      <c r="P12" s="37">
        <f t="shared" si="2"/>
        <v>1288.8469046604268</v>
      </c>
      <c r="Q12" s="90"/>
      <c r="R12" s="30">
        <f t="shared" si="3"/>
        <v>1</v>
      </c>
      <c r="S12" s="35">
        <f t="shared" si="4"/>
        <v>1</v>
      </c>
      <c r="T12" s="90"/>
      <c r="U12" s="41">
        <f t="shared" si="5"/>
        <v>8.6000725552291948E-2</v>
      </c>
      <c r="V12" s="35">
        <f t="shared" si="6"/>
        <v>4.0000000247815883E-3</v>
      </c>
      <c r="W12" s="90"/>
      <c r="X12" s="77">
        <f t="shared" si="0"/>
        <v>3600</v>
      </c>
      <c r="Y12" s="43">
        <f t="shared" si="7"/>
        <v>12288438.815428972</v>
      </c>
      <c r="Z12" s="43">
        <f t="shared" si="8"/>
        <v>258740.59120200292</v>
      </c>
      <c r="AA12" s="43">
        <f t="shared" si="9"/>
        <v>17809.290353135737</v>
      </c>
      <c r="AB12" s="44">
        <f t="shared" si="10"/>
        <v>35498.825808700465</v>
      </c>
      <c r="AD12" s="42">
        <f t="shared" si="11"/>
        <v>12604087.522792811</v>
      </c>
      <c r="AE12" s="115"/>
      <c r="AF12" s="65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90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88">
        <f>'[3]E-Auto'!$D11*(1/100)</f>
        <v>6.2100000000000002E-3</v>
      </c>
      <c r="O13" s="33">
        <f t="shared" si="1"/>
        <v>12562.04024654527</v>
      </c>
      <c r="P13" s="37">
        <f t="shared" si="2"/>
        <v>1307.5131706689151</v>
      </c>
      <c r="Q13" s="90"/>
      <c r="R13" s="30">
        <f t="shared" si="3"/>
        <v>1</v>
      </c>
      <c r="S13" s="35">
        <f t="shared" si="4"/>
        <v>1</v>
      </c>
      <c r="T13" s="90"/>
      <c r="U13" s="41">
        <f t="shared" si="5"/>
        <v>8.6000768591737983E-2</v>
      </c>
      <c r="V13" s="35">
        <f t="shared" si="6"/>
        <v>4.0000000262487177E-3</v>
      </c>
      <c r="W13" s="90"/>
      <c r="X13" s="77">
        <f>($AG$7*$AG$8*S13*$AG$24+$AG$15*$AG$16*R13*$AG$24)</f>
        <v>3600</v>
      </c>
      <c r="Y13" s="43">
        <f t="shared" si="7"/>
        <v>12466761.18787697</v>
      </c>
      <c r="Z13" s="43">
        <f t="shared" si="8"/>
        <v>262495.01032691519</v>
      </c>
      <c r="AA13" s="43">
        <f t="shared" si="9"/>
        <v>18041.904268908085</v>
      </c>
      <c r="AB13" s="44">
        <f t="shared" si="10"/>
        <v>36013.80360229603</v>
      </c>
      <c r="AD13" s="42">
        <f t="shared" si="11"/>
        <v>12786911.906075088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90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88">
        <f>'[3]E-Auto'!$D12*(1/100)</f>
        <v>2.2138709677419356E-2</v>
      </c>
      <c r="O14" s="33">
        <f t="shared" si="1"/>
        <v>12741.720328727028</v>
      </c>
      <c r="P14" s="37">
        <f t="shared" si="2"/>
        <v>1326.1787860498978</v>
      </c>
      <c r="Q14" s="90"/>
      <c r="R14" s="30">
        <f t="shared" si="3"/>
        <v>1</v>
      </c>
      <c r="S14" s="35">
        <f t="shared" si="4"/>
        <v>1</v>
      </c>
      <c r="T14" s="90"/>
      <c r="U14" s="41">
        <f t="shared" si="5"/>
        <v>8.6000813518181327E-2</v>
      </c>
      <c r="V14" s="35">
        <f t="shared" si="6"/>
        <v>4.0000000277799919E-3</v>
      </c>
      <c r="W14" s="90"/>
      <c r="X14" s="77">
        <f>($AG$7*$AG$8*S14*$AG$24+$AG$15*$AG$16*R14*$AG$24)+AG26</f>
        <v>1163600</v>
      </c>
      <c r="Y14" s="43">
        <f t="shared" si="7"/>
        <v>12645083.996170195</v>
      </c>
      <c r="Z14" s="43">
        <f t="shared" si="8"/>
        <v>266249.42660207895</v>
      </c>
      <c r="AA14" s="43">
        <f t="shared" si="9"/>
        <v>18095.504061804706</v>
      </c>
      <c r="AB14" s="44">
        <f t="shared" si="10"/>
        <v>36528.77879241472</v>
      </c>
      <c r="AD14" s="42">
        <f t="shared" si="11"/>
        <v>14129557.705626493</v>
      </c>
      <c r="AE14" s="11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90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88">
        <f>'[3]E-Auto'!$D13*(1/100)</f>
        <v>3.8067419354838712E-2</v>
      </c>
      <c r="O15" s="33">
        <f t="shared" si="1"/>
        <v>12921.400410908785</v>
      </c>
      <c r="P15" s="37">
        <f t="shared" si="2"/>
        <v>1344.8437609604243</v>
      </c>
      <c r="Q15" s="90"/>
      <c r="R15" s="30">
        <f t="shared" si="3"/>
        <v>1</v>
      </c>
      <c r="S15" s="35">
        <f t="shared" si="4"/>
        <v>1</v>
      </c>
      <c r="T15" s="90"/>
      <c r="U15" s="41">
        <f t="shared" si="5"/>
        <v>8.6000860385987185E-2</v>
      </c>
      <c r="V15" s="35">
        <f t="shared" si="6"/>
        <v>4.0000000293772498E-3</v>
      </c>
      <c r="W15" s="90"/>
      <c r="X15" s="77">
        <f>($AJ$11*$AG$8*S15*$AG$25+$AJ$9*$AG$8*$AG$24*S15+$AG$15*$AG$16*R15*$AG$24)</f>
        <v>7725</v>
      </c>
      <c r="Y15" s="43">
        <f t="shared" si="7"/>
        <v>12823407.260384973</v>
      </c>
      <c r="Z15" s="43">
        <f t="shared" si="8"/>
        <v>270003.84007198218</v>
      </c>
      <c r="AA15" s="43">
        <f t="shared" si="9"/>
        <v>18143.337352309962</v>
      </c>
      <c r="AB15" s="44">
        <f t="shared" si="10"/>
        <v>37043.751419699816</v>
      </c>
      <c r="AD15" s="42">
        <f t="shared" si="11"/>
        <v>13156323.189228965</v>
      </c>
      <c r="AE15" s="11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90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88">
        <f>'[3]E-Auto'!$D14*(1/100)</f>
        <v>5.3996129032258068E-2</v>
      </c>
      <c r="O16" s="33">
        <f t="shared" si="1"/>
        <v>13101.080493090543</v>
      </c>
      <c r="P16" s="37">
        <f t="shared" si="2"/>
        <v>1363.5081053472225</v>
      </c>
      <c r="Q16" s="90"/>
      <c r="R16" s="30">
        <f t="shared" si="3"/>
        <v>1</v>
      </c>
      <c r="S16" s="35">
        <f t="shared" si="4"/>
        <v>1</v>
      </c>
      <c r="T16" s="90"/>
      <c r="U16" s="41">
        <f t="shared" si="5"/>
        <v>8.600090925029287E-2</v>
      </c>
      <c r="V16" s="35">
        <f t="shared" si="6"/>
        <v>4.000000031042358E-3</v>
      </c>
      <c r="W16" s="90"/>
      <c r="X16" s="86">
        <f t="shared" ref="X16:X54" si="13">($AJ$11*$AG$8*S16*$AG$25+$AJ$9*$AG$8*$AG$24*S16+$AG$15*$AG$16*R16*$AG$24)</f>
        <v>7725</v>
      </c>
      <c r="Y16" s="43">
        <f t="shared" si="7"/>
        <v>13001731.001157481</v>
      </c>
      <c r="Z16" s="43">
        <f t="shared" si="8"/>
        <v>273758.25078019156</v>
      </c>
      <c r="AA16" s="43">
        <f t="shared" si="9"/>
        <v>18185.404140423856</v>
      </c>
      <c r="AB16" s="44">
        <f t="shared" si="10"/>
        <v>37558.72152395302</v>
      </c>
      <c r="AD16" s="42">
        <f t="shared" si="11"/>
        <v>13338958.37760205</v>
      </c>
      <c r="AE16" s="115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90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88">
        <f>'[3]E-Auto'!$D15*(1/100)</f>
        <v>6.9924838709677431E-2</v>
      </c>
      <c r="O17" s="33">
        <f t="shared" si="1"/>
        <v>13280.760575272299</v>
      </c>
      <c r="P17" s="37">
        <f t="shared" si="2"/>
        <v>1382.1718289521107</v>
      </c>
      <c r="Q17" s="90"/>
      <c r="R17" s="30">
        <f t="shared" si="3"/>
        <v>1</v>
      </c>
      <c r="S17" s="35">
        <f t="shared" si="4"/>
        <v>1</v>
      </c>
      <c r="T17" s="90"/>
      <c r="U17" s="41">
        <f t="shared" si="5"/>
        <v>8.6000960167007784E-2</v>
      </c>
      <c r="V17" s="35">
        <f t="shared" si="6"/>
        <v>4.0000000327772081E-3</v>
      </c>
      <c r="W17" s="90"/>
      <c r="X17" s="86">
        <f t="shared" si="13"/>
        <v>7725</v>
      </c>
      <c r="Y17" s="43">
        <f t="shared" si="7"/>
        <v>13180055.239691885</v>
      </c>
      <c r="Z17" s="43">
        <f t="shared" si="8"/>
        <v>277512.65876937605</v>
      </c>
      <c r="AA17" s="43">
        <f t="shared" si="9"/>
        <v>18221.704426146389</v>
      </c>
      <c r="AB17" s="44">
        <f t="shared" si="10"/>
        <v>38073.68914415608</v>
      </c>
      <c r="AD17" s="42">
        <f t="shared" si="11"/>
        <v>13521588.292031566</v>
      </c>
      <c r="AE17" s="115"/>
      <c r="AF17" s="144" t="s">
        <v>16</v>
      </c>
      <c r="AG17" s="17"/>
      <c r="AH17" s="147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90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88">
        <f>'[3]E-Auto'!$D16*(1/100)</f>
        <v>8.5853548387096787E-2</v>
      </c>
      <c r="O18" s="33">
        <f t="shared" si="1"/>
        <v>13460.440657454055</v>
      </c>
      <c r="P18" s="37">
        <f t="shared" si="2"/>
        <v>1400.8349413172516</v>
      </c>
      <c r="Q18" s="90"/>
      <c r="R18" s="30">
        <f t="shared" si="3"/>
        <v>1</v>
      </c>
      <c r="S18" s="35">
        <f t="shared" si="4"/>
        <v>1</v>
      </c>
      <c r="T18" s="90"/>
      <c r="U18" s="41">
        <f t="shared" si="5"/>
        <v>8.6001013192813378E-2</v>
      </c>
      <c r="V18" s="35">
        <f t="shared" si="6"/>
        <v>4.000000034583717E-3</v>
      </c>
      <c r="W18" s="90"/>
      <c r="X18" s="86">
        <f t="shared" si="13"/>
        <v>7725</v>
      </c>
      <c r="Y18" s="43">
        <f t="shared" si="7"/>
        <v>13358379.997768478</v>
      </c>
      <c r="Z18" s="43">
        <f t="shared" si="8"/>
        <v>281267.06408133043</v>
      </c>
      <c r="AA18" s="43">
        <f t="shared" si="9"/>
        <v>18252.238209477557</v>
      </c>
      <c r="AB18" s="44">
        <f t="shared" si="10"/>
        <v>38588.654318491826</v>
      </c>
      <c r="AD18" s="42">
        <f t="shared" si="11"/>
        <v>13704212.954377776</v>
      </c>
      <c r="AE18" s="115"/>
      <c r="AF18" s="145"/>
      <c r="AG18" s="18">
        <v>60000</v>
      </c>
      <c r="AH18" s="147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90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88">
        <f>'[3]E-Auto'!$D17*(1/100)</f>
        <v>0.10178225806451614</v>
      </c>
      <c r="O19" s="33">
        <f t="shared" si="1"/>
        <v>13640.120739635813</v>
      </c>
      <c r="P19" s="37">
        <f t="shared" si="2"/>
        <v>1419.4974517902378</v>
      </c>
      <c r="Q19" s="90"/>
      <c r="R19" s="30">
        <f t="shared" si="3"/>
        <v>1</v>
      </c>
      <c r="S19" s="35">
        <f t="shared" si="4"/>
        <v>1</v>
      </c>
      <c r="T19" s="90"/>
      <c r="U19" s="41">
        <f t="shared" si="5"/>
        <v>8.6001068385163221E-2</v>
      </c>
      <c r="V19" s="35">
        <f t="shared" si="6"/>
        <v>4.0000000364638294E-3</v>
      </c>
      <c r="W19" s="90"/>
      <c r="X19" s="86">
        <f t="shared" si="13"/>
        <v>7725</v>
      </c>
      <c r="Y19" s="43">
        <f t="shared" si="7"/>
        <v>13536705.297751807</v>
      </c>
      <c r="Z19" s="43">
        <f t="shared" si="8"/>
        <v>285021.46675699728</v>
      </c>
      <c r="AA19" s="43">
        <f t="shared" si="9"/>
        <v>18277.005490417367</v>
      </c>
      <c r="AB19" s="44">
        <f t="shared" si="10"/>
        <v>39103.617084364523</v>
      </c>
      <c r="AD19" s="42">
        <f t="shared" si="11"/>
        <v>13886832.387083586</v>
      </c>
      <c r="AE19" s="115"/>
      <c r="AF19" s="146"/>
      <c r="AG19" s="17"/>
      <c r="AH19" s="147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90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88">
        <f>'[3]E-Auto'!$D18*(1/100)</f>
        <v>0.1177109677419355</v>
      </c>
      <c r="O20" s="33">
        <f t="shared" si="1"/>
        <v>13819.800821817569</v>
      </c>
      <c r="P20" s="37">
        <f t="shared" si="2"/>
        <v>1438.1593695290267</v>
      </c>
      <c r="Q20" s="90"/>
      <c r="R20" s="30">
        <f t="shared" si="3"/>
        <v>1</v>
      </c>
      <c r="S20" s="35">
        <f t="shared" si="4"/>
        <v>1</v>
      </c>
      <c r="T20" s="90"/>
      <c r="U20" s="41">
        <f t="shared" si="5"/>
        <v>8.600112580228296E-2</v>
      </c>
      <c r="V20" s="35">
        <f t="shared" si="6"/>
        <v>4.0000000384195142E-3</v>
      </c>
      <c r="W20" s="90"/>
      <c r="X20" s="86">
        <f t="shared" si="13"/>
        <v>7725</v>
      </c>
      <c r="Y20" s="43">
        <f t="shared" si="7"/>
        <v>13715031.162598785</v>
      </c>
      <c r="Z20" s="43">
        <f t="shared" si="8"/>
        <v>288775.86683648825</v>
      </c>
      <c r="AA20" s="43">
        <f t="shared" si="9"/>
        <v>18296.006268965815</v>
      </c>
      <c r="AB20" s="44">
        <f t="shared" si="10"/>
        <v>39618.577478419618</v>
      </c>
      <c r="AD20" s="42">
        <f t="shared" si="11"/>
        <v>14069446.613182658</v>
      </c>
      <c r="AE20" s="11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90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88">
        <f>'[3]E-Auto'!$D19*(1/100)</f>
        <v>0.13363967741935487</v>
      </c>
      <c r="O21" s="33">
        <f t="shared" si="1"/>
        <v>13999.480903999325</v>
      </c>
      <c r="P21" s="37">
        <f t="shared" si="2"/>
        <v>1456.8207035067257</v>
      </c>
      <c r="Q21" s="90"/>
      <c r="R21" s="30">
        <f t="shared" si="3"/>
        <v>1</v>
      </c>
      <c r="S21" s="35">
        <f t="shared" si="4"/>
        <v>1</v>
      </c>
      <c r="T21" s="90"/>
      <c r="U21" s="41">
        <f t="shared" si="5"/>
        <v>8.6001185503170346E-2</v>
      </c>
      <c r="V21" s="35">
        <f t="shared" si="6"/>
        <v>4.0000000404527654E-3</v>
      </c>
      <c r="W21" s="90"/>
      <c r="X21" s="86">
        <f t="shared" si="13"/>
        <v>7725</v>
      </c>
      <c r="Y21" s="43">
        <f t="shared" si="7"/>
        <v>13893357.615866818</v>
      </c>
      <c r="Z21" s="43">
        <f t="shared" si="8"/>
        <v>292530.26435910561</v>
      </c>
      <c r="AA21" s="43">
        <f t="shared" si="9"/>
        <v>18309.240545122899</v>
      </c>
      <c r="AB21" s="44">
        <f t="shared" si="10"/>
        <v>40133.535536562849</v>
      </c>
      <c r="AD21" s="42">
        <f t="shared" si="11"/>
        <v>14252055.65630761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90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88">
        <f>'[3]E-Auto'!$D20*(1/100)</f>
        <v>0.14956838709677422</v>
      </c>
      <c r="O22" s="33">
        <f t="shared" si="1"/>
        <v>14179.160986181081</v>
      </c>
      <c r="P22" s="37">
        <f t="shared" si="2"/>
        <v>1475.4814625162323</v>
      </c>
      <c r="Q22" s="90"/>
      <c r="R22" s="30">
        <f t="shared" si="3"/>
        <v>1</v>
      </c>
      <c r="S22" s="35">
        <f t="shared" si="4"/>
        <v>1</v>
      </c>
      <c r="T22" s="90"/>
      <c r="U22" s="41">
        <f t="shared" si="5"/>
        <v>8.600124754759518E-2</v>
      </c>
      <c r="V22" s="35">
        <f t="shared" si="6"/>
        <v>4.0000000425656074E-3</v>
      </c>
      <c r="W22" s="90"/>
      <c r="X22" s="86">
        <f t="shared" si="13"/>
        <v>7725</v>
      </c>
      <c r="Y22" s="43">
        <f t="shared" si="7"/>
        <v>14071684.681721916</v>
      </c>
      <c r="Z22" s="43">
        <f t="shared" si="8"/>
        <v>296284.65936336241</v>
      </c>
      <c r="AA22" s="43">
        <f t="shared" si="9"/>
        <v>18316.708318888621</v>
      </c>
      <c r="AB22" s="44">
        <f t="shared" si="10"/>
        <v>40648.491293978899</v>
      </c>
      <c r="AD22" s="42">
        <f t="shared" si="11"/>
        <v>14434659.540698148</v>
      </c>
      <c r="AE22" s="115"/>
      <c r="AF22" s="56" t="s">
        <v>25</v>
      </c>
      <c r="AG22" s="47"/>
      <c r="AH22" s="47"/>
      <c r="AI22" s="82" t="s">
        <v>61</v>
      </c>
      <c r="AJ22" s="83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90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88">
        <f>'[3]E-Auto'!$D21*(1/100)</f>
        <v>0.16549709677419358</v>
      </c>
      <c r="O23" s="33">
        <f t="shared" si="1"/>
        <v>14358.841068362839</v>
      </c>
      <c r="P23" s="37">
        <f t="shared" si="2"/>
        <v>1494.1416551747359</v>
      </c>
      <c r="Q23" s="90"/>
      <c r="R23" s="30">
        <f t="shared" si="3"/>
        <v>1</v>
      </c>
      <c r="S23" s="35">
        <f t="shared" si="4"/>
        <v>1</v>
      </c>
      <c r="T23" s="90"/>
      <c r="U23" s="41">
        <f t="shared" si="5"/>
        <v>8.600131199609938E-2</v>
      </c>
      <c r="V23" s="35">
        <f t="shared" si="6"/>
        <v>4.0000000447600846E-3</v>
      </c>
      <c r="W23" s="90"/>
      <c r="X23" s="86">
        <f t="shared" si="13"/>
        <v>7725</v>
      </c>
      <c r="Y23" s="43">
        <f t="shared" si="7"/>
        <v>14250012.384946803</v>
      </c>
      <c r="Z23" s="43">
        <f t="shared" si="8"/>
        <v>300039.05188700173</v>
      </c>
      <c r="AA23" s="43">
        <f t="shared" si="9"/>
        <v>18318.409590262982</v>
      </c>
      <c r="AB23" s="44">
        <f t="shared" si="10"/>
        <v>41163.444785149317</v>
      </c>
      <c r="AD23" s="42">
        <f t="shared" si="11"/>
        <v>14617258.291209217</v>
      </c>
      <c r="AE23" s="115"/>
      <c r="AF23" s="57" t="s">
        <v>34</v>
      </c>
      <c r="AG23" s="27"/>
      <c r="AH23" s="27"/>
      <c r="AI23" s="80" t="s">
        <v>62</v>
      </c>
      <c r="AJ23" s="84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90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88">
        <f>'[3]E-Auto'!$D22*(1/100)</f>
        <v>0.18142580645161294</v>
      </c>
      <c r="O24" s="33">
        <f t="shared" si="1"/>
        <v>14538.521150544595</v>
      </c>
      <c r="P24" s="37">
        <f t="shared" si="2"/>
        <v>1512.8012899280839</v>
      </c>
      <c r="Q24" s="90"/>
      <c r="R24" s="30">
        <f t="shared" si="3"/>
        <v>1</v>
      </c>
      <c r="S24" s="35">
        <f t="shared" si="4"/>
        <v>1</v>
      </c>
      <c r="T24" s="90"/>
      <c r="U24" s="41">
        <f t="shared" si="5"/>
        <v>8.6001378909996942E-2</v>
      </c>
      <c r="V24" s="35">
        <f t="shared" si="6"/>
        <v>4.0000000470382709E-3</v>
      </c>
      <c r="W24" s="90"/>
      <c r="X24" s="86">
        <f t="shared" si="13"/>
        <v>7725</v>
      </c>
      <c r="Y24" s="43">
        <f t="shared" si="7"/>
        <v>14428340.750949018</v>
      </c>
      <c r="Z24" s="43">
        <f t="shared" si="8"/>
        <v>303793.44196701655</v>
      </c>
      <c r="AA24" s="43">
        <f t="shared" si="9"/>
        <v>18314.344359245984</v>
      </c>
      <c r="AB24" s="44">
        <f t="shared" si="10"/>
        <v>41678.396043870052</v>
      </c>
      <c r="AD24" s="42">
        <f t="shared" si="11"/>
        <v>14799851.93331915</v>
      </c>
      <c r="AE24" s="115"/>
      <c r="AF24" s="49" t="s">
        <v>35</v>
      </c>
      <c r="AG24" s="28">
        <v>5</v>
      </c>
      <c r="AH24" s="27" t="s">
        <v>28</v>
      </c>
      <c r="AI24" s="80" t="s">
        <v>65</v>
      </c>
      <c r="AJ24" s="84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90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88">
        <f>'[3]E-Auto'!$D23*(1/100)</f>
        <v>0.19735451612903226</v>
      </c>
      <c r="O25" s="33">
        <f t="shared" si="1"/>
        <v>14718.201232726351</v>
      </c>
      <c r="P25" s="37">
        <f t="shared" si="2"/>
        <v>1531.4603750550209</v>
      </c>
      <c r="Q25" s="90"/>
      <c r="R25" s="30">
        <f t="shared" si="3"/>
        <v>1</v>
      </c>
      <c r="S25" s="35">
        <f t="shared" si="4"/>
        <v>1</v>
      </c>
      <c r="T25" s="90"/>
      <c r="U25" s="41">
        <f t="shared" si="5"/>
        <v>8.6001448351373952E-2</v>
      </c>
      <c r="V25" s="35">
        <f t="shared" si="6"/>
        <v>4.0000000494022645E-3</v>
      </c>
      <c r="W25" s="90"/>
      <c r="X25" s="86">
        <f t="shared" si="13"/>
        <v>7725</v>
      </c>
      <c r="Y25" s="43">
        <f t="shared" si="7"/>
        <v>14606669.80576903</v>
      </c>
      <c r="Z25" s="43">
        <f t="shared" si="8"/>
        <v>307547.82963966759</v>
      </c>
      <c r="AA25" s="43">
        <f t="shared" si="9"/>
        <v>18304.512625837622</v>
      </c>
      <c r="AB25" s="44">
        <f t="shared" si="10"/>
        <v>42193.345103268366</v>
      </c>
      <c r="AD25" s="42">
        <f t="shared" si="11"/>
        <v>14982440.493137803</v>
      </c>
      <c r="AE25" s="115"/>
      <c r="AF25" s="49" t="s">
        <v>36</v>
      </c>
      <c r="AG25" s="28">
        <v>30</v>
      </c>
      <c r="AH25" s="27" t="s">
        <v>28</v>
      </c>
      <c r="AI25" s="80" t="s">
        <v>67</v>
      </c>
      <c r="AJ25" s="84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90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88">
        <f>'[3]E-Auto'!$D24*(1/100)</f>
        <v>0.21328322580645162</v>
      </c>
      <c r="O26" s="33">
        <f t="shared" si="1"/>
        <v>14897.881314908107</v>
      </c>
      <c r="P26" s="37">
        <f t="shared" si="2"/>
        <v>1550.1189186712991</v>
      </c>
      <c r="Q26" s="90"/>
      <c r="R26" s="30">
        <f t="shared" si="3"/>
        <v>1</v>
      </c>
      <c r="S26" s="35">
        <f t="shared" si="4"/>
        <v>1</v>
      </c>
      <c r="T26" s="90"/>
      <c r="U26" s="41">
        <f t="shared" si="5"/>
        <v>8.6001520383088573E-2</v>
      </c>
      <c r="V26" s="35">
        <f t="shared" si="6"/>
        <v>4.000000051854192E-3</v>
      </c>
      <c r="W26" s="90"/>
      <c r="X26" s="86">
        <f t="shared" si="13"/>
        <v>7725</v>
      </c>
      <c r="Y26" s="43">
        <f t="shared" si="7"/>
        <v>14784999.576088322</v>
      </c>
      <c r="Z26" s="43">
        <f t="shared" si="8"/>
        <v>311302.21494050202</v>
      </c>
      <c r="AA26" s="43">
        <f t="shared" si="9"/>
        <v>18288.914390037899</v>
      </c>
      <c r="AB26" s="44">
        <f t="shared" si="10"/>
        <v>42708.291995819352</v>
      </c>
      <c r="AD26" s="42">
        <f t="shared" si="11"/>
        <v>15165023.997414682</v>
      </c>
      <c r="AE26" s="115"/>
      <c r="AF26" s="58" t="s">
        <v>27</v>
      </c>
      <c r="AG26" s="59">
        <f>(3750*AJ11*AG8)+(850*AJ9)+(4*130000)</f>
        <v>1160000</v>
      </c>
      <c r="AH26" s="40" t="s">
        <v>21</v>
      </c>
      <c r="AI26" s="85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90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88">
        <f>'[3]E-Auto'!$D25*(1/100)</f>
        <v>0.22921193548387095</v>
      </c>
      <c r="O27" s="33">
        <f t="shared" si="1"/>
        <v>15077.561397089865</v>
      </c>
      <c r="P27" s="37">
        <f t="shared" si="2"/>
        <v>1568.7769287336728</v>
      </c>
      <c r="Q27" s="90"/>
      <c r="R27" s="30">
        <f t="shared" si="3"/>
        <v>1</v>
      </c>
      <c r="S27" s="35">
        <f t="shared" si="4"/>
        <v>1</v>
      </c>
      <c r="T27" s="90"/>
      <c r="U27" s="41">
        <f t="shared" si="5"/>
        <v>8.6001595068771058E-2</v>
      </c>
      <c r="V27" s="35">
        <f t="shared" si="6"/>
        <v>4.000000054396202E-3</v>
      </c>
      <c r="W27" s="90"/>
      <c r="X27" s="86">
        <f t="shared" si="13"/>
        <v>7725</v>
      </c>
      <c r="Y27" s="43">
        <f t="shared" si="7"/>
        <v>14963330.0892375</v>
      </c>
      <c r="Z27" s="43">
        <f t="shared" si="8"/>
        <v>315056.59790437034</v>
      </c>
      <c r="AA27" s="43">
        <f t="shared" si="9"/>
        <v>18267.549651846817</v>
      </c>
      <c r="AB27" s="44">
        <f t="shared" si="10"/>
        <v>43223.236753361845</v>
      </c>
      <c r="AD27" s="42">
        <f t="shared" si="11"/>
        <v>15347602.473547079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90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88">
        <f>'[3]E-Auto'!$D26*(1/100)</f>
        <v>0.2451406451612903</v>
      </c>
      <c r="O28" s="33">
        <f t="shared" si="1"/>
        <v>15257.241479271621</v>
      </c>
      <c r="P28" s="37">
        <f t="shared" si="2"/>
        <v>1587.4344130437687</v>
      </c>
      <c r="Q28" s="90"/>
      <c r="R28" s="30">
        <f t="shared" si="3"/>
        <v>1</v>
      </c>
      <c r="S28" s="35">
        <f t="shared" si="4"/>
        <v>1</v>
      </c>
      <c r="T28" s="90"/>
      <c r="U28" s="41">
        <f t="shared" si="5"/>
        <v>8.600167247282374E-2</v>
      </c>
      <c r="V28" s="35">
        <f t="shared" si="6"/>
        <v>4.0000000570304716E-3</v>
      </c>
      <c r="W28" s="90"/>
      <c r="X28" s="86">
        <f t="shared" si="13"/>
        <v>7725</v>
      </c>
      <c r="Y28" s="43">
        <f t="shared" si="7"/>
        <v>15141661.37320436</v>
      </c>
      <c r="Z28" s="43">
        <f t="shared" si="8"/>
        <v>318810.97856544366</v>
      </c>
      <c r="AA28" s="43">
        <f t="shared" si="9"/>
        <v>18240.418411264367</v>
      </c>
      <c r="AB28" s="44">
        <f t="shared" si="10"/>
        <v>43738.17940711393</v>
      </c>
      <c r="AD28" s="42">
        <f t="shared" si="11"/>
        <v>15530175.949588181</v>
      </c>
      <c r="AE28" s="11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90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88">
        <f>'[3]E-Auto'!$D27*(1/100)</f>
        <v>0.26106935483870963</v>
      </c>
      <c r="O29" s="33">
        <f t="shared" si="1"/>
        <v>15436.921561453377</v>
      </c>
      <c r="P29" s="37">
        <f t="shared" si="2"/>
        <v>1606.0913792518531</v>
      </c>
      <c r="Q29" s="90"/>
      <c r="R29" s="30">
        <f t="shared" si="3"/>
        <v>1</v>
      </c>
      <c r="S29" s="35">
        <f t="shared" si="4"/>
        <v>1</v>
      </c>
      <c r="T29" s="90"/>
      <c r="U29" s="41">
        <f t="shared" si="5"/>
        <v>8.6001752660421066E-2</v>
      </c>
      <c r="V29" s="35">
        <f t="shared" si="6"/>
        <v>4.0000000597592046E-3</v>
      </c>
      <c r="W29" s="90"/>
      <c r="X29" s="86">
        <f t="shared" si="13"/>
        <v>7725</v>
      </c>
      <c r="Y29" s="43">
        <f t="shared" si="7"/>
        <v>15319993.456642009</v>
      </c>
      <c r="Z29" s="43">
        <f t="shared" si="8"/>
        <v>322565.35695723013</v>
      </c>
      <c r="AA29" s="43">
        <f t="shared" si="9"/>
        <v>18207.520668290563</v>
      </c>
      <c r="AB29" s="44">
        <f t="shared" si="10"/>
        <v>44253.119987688056</v>
      </c>
      <c r="AD29" s="42">
        <f t="shared" si="11"/>
        <v>15712744.45425522</v>
      </c>
      <c r="AE29" s="11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90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88">
        <f>'[3]E-Auto'!$D28*(1/100)</f>
        <v>0.27699806451612896</v>
      </c>
      <c r="O30" s="33">
        <f t="shared" si="1"/>
        <v>15616.601643635135</v>
      </c>
      <c r="P30" s="37">
        <f t="shared" si="2"/>
        <v>1624.7478348604816</v>
      </c>
      <c r="Q30" s="90"/>
      <c r="R30" s="30">
        <f t="shared" si="3"/>
        <v>1</v>
      </c>
      <c r="S30" s="35">
        <f t="shared" si="4"/>
        <v>1</v>
      </c>
      <c r="T30" s="90"/>
      <c r="U30" s="41">
        <f t="shared" si="5"/>
        <v>8.6001835697509535E-2</v>
      </c>
      <c r="V30" s="35">
        <f t="shared" si="6"/>
        <v>4.0000000625846277E-3</v>
      </c>
      <c r="W30" s="90"/>
      <c r="X30" s="86">
        <f t="shared" si="13"/>
        <v>7725</v>
      </c>
      <c r="Y30" s="43">
        <f t="shared" si="7"/>
        <v>15498326.368876934</v>
      </c>
      <c r="Z30" s="43">
        <f t="shared" si="8"/>
        <v>326319.73311259109</v>
      </c>
      <c r="AA30" s="43">
        <f t="shared" si="9"/>
        <v>18168.856422925393</v>
      </c>
      <c r="AB30" s="44">
        <f t="shared" si="10"/>
        <v>44768.058525105596</v>
      </c>
      <c r="AD30" s="42">
        <f t="shared" si="11"/>
        <v>15895308.016937556</v>
      </c>
      <c r="AE30" s="11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90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88">
        <f>'[3]E-Auto'!$D29*(1/100)</f>
        <v>0.29292677419354834</v>
      </c>
      <c r="O31" s="33">
        <f t="shared" si="1"/>
        <v>15796.281725816891</v>
      </c>
      <c r="P31" s="37">
        <f t="shared" si="2"/>
        <v>1643.4037872280473</v>
      </c>
      <c r="Q31" s="90"/>
      <c r="R31" s="30">
        <f t="shared" si="3"/>
        <v>1</v>
      </c>
      <c r="S31" s="35">
        <f t="shared" si="4"/>
        <v>1</v>
      </c>
      <c r="T31" s="90"/>
      <c r="U31" s="41">
        <f t="shared" si="5"/>
        <v>8.600192165080775E-2</v>
      </c>
      <c r="V31" s="35">
        <f t="shared" si="6"/>
        <v>4.000000065508995E-3</v>
      </c>
      <c r="W31" s="90"/>
      <c r="X31" s="86">
        <f t="shared" si="13"/>
        <v>7725</v>
      </c>
      <c r="Y31" s="43">
        <f t="shared" si="7"/>
        <v>15676660.139917074</v>
      </c>
      <c r="Z31" s="43">
        <f t="shared" si="8"/>
        <v>330074.10706375609</v>
      </c>
      <c r="AA31" s="43">
        <f t="shared" si="9"/>
        <v>18124.425675168859</v>
      </c>
      <c r="AB31" s="44">
        <f t="shared" si="10"/>
        <v>45282.995048811048</v>
      </c>
      <c r="AD31" s="42">
        <f t="shared" si="11"/>
        <v>16077866.667704809</v>
      </c>
      <c r="AE31" s="11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90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88">
        <f>'[3]E-Auto'!$D30*(1/100)</f>
        <v>0.30885548387096767</v>
      </c>
      <c r="O32" s="33">
        <f t="shared" si="1"/>
        <v>15975.961807998649</v>
      </c>
      <c r="P32" s="37">
        <f t="shared" si="2"/>
        <v>1662.0592435722285</v>
      </c>
      <c r="Q32" s="90"/>
      <c r="R32" s="30">
        <f t="shared" si="3"/>
        <v>1</v>
      </c>
      <c r="S32" s="35">
        <f t="shared" si="4"/>
        <v>1</v>
      </c>
      <c r="T32" s="90"/>
      <c r="U32" s="41">
        <f t="shared" si="5"/>
        <v>8.6002010587806405E-2</v>
      </c>
      <c r="V32" s="35">
        <f t="shared" si="6"/>
        <v>4.0000000685345878E-3</v>
      </c>
      <c r="W32" s="90"/>
      <c r="X32" s="86">
        <f t="shared" si="13"/>
        <v>7725</v>
      </c>
      <c r="Y32" s="43">
        <f t="shared" si="7"/>
        <v>15854994.800459921</v>
      </c>
      <c r="Z32" s="43">
        <f t="shared" si="8"/>
        <v>333828.47884233872</v>
      </c>
      <c r="AA32" s="43">
        <f t="shared" si="9"/>
        <v>18074.22842502097</v>
      </c>
      <c r="AB32" s="44">
        <f t="shared" si="10"/>
        <v>45797.92958768586</v>
      </c>
      <c r="AD32" s="42">
        <f t="shared" si="11"/>
        <v>16260420.437314967</v>
      </c>
      <c r="AE32" s="11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90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88">
        <f>'[3]E-Auto'!$D31*(1/100)</f>
        <v>0.324784193548387</v>
      </c>
      <c r="O33" s="33">
        <f t="shared" si="1"/>
        <v>16155.641890180405</v>
      </c>
      <c r="P33" s="37">
        <f t="shared" si="2"/>
        <v>1680.714210973334</v>
      </c>
      <c r="Q33" s="90"/>
      <c r="R33" s="30">
        <f t="shared" si="3"/>
        <v>1</v>
      </c>
      <c r="S33" s="35">
        <f t="shared" si="4"/>
        <v>1</v>
      </c>
      <c r="T33" s="90"/>
      <c r="U33" s="41">
        <f t="shared" si="5"/>
        <v>8.6002102576768269E-2</v>
      </c>
      <c r="V33" s="35">
        <f t="shared" si="6"/>
        <v>4.0000000716637106E-3</v>
      </c>
      <c r="W33" s="90"/>
      <c r="X33" s="86">
        <f t="shared" si="13"/>
        <v>7725</v>
      </c>
      <c r="Y33" s="43">
        <f t="shared" si="7"/>
        <v>16033330.381900581</v>
      </c>
      <c r="Z33" s="43">
        <f t="shared" si="8"/>
        <v>337582.84847935062</v>
      </c>
      <c r="AA33" s="43">
        <f t="shared" si="9"/>
        <v>18018.264672481713</v>
      </c>
      <c r="AB33" s="44">
        <f t="shared" si="10"/>
        <v>46312.862170061773</v>
      </c>
      <c r="AD33" s="42">
        <f t="shared" si="11"/>
        <v>16442969.357222475</v>
      </c>
      <c r="AE33" s="115"/>
      <c r="AF33" s="87" t="s">
        <v>24</v>
      </c>
      <c r="AG33" s="40"/>
      <c r="AH33" s="59">
        <f>5/60</f>
        <v>8.3333333333333329E-2</v>
      </c>
      <c r="AI33" s="55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90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88">
        <f>'[3]E-Auto'!$D32*(1/100)</f>
        <v>0.34071290322580638</v>
      </c>
      <c r="O34" s="33">
        <f t="shared" si="1"/>
        <v>16335.321972362161</v>
      </c>
      <c r="P34" s="37">
        <f t="shared" si="2"/>
        <v>1699.3686963775583</v>
      </c>
      <c r="Q34" s="90"/>
      <c r="R34" s="30">
        <f t="shared" si="3"/>
        <v>1</v>
      </c>
      <c r="S34" s="35">
        <f t="shared" si="4"/>
        <v>1</v>
      </c>
      <c r="T34" s="90"/>
      <c r="U34" s="41">
        <f t="shared" si="5"/>
        <v>8.6002197686728205E-2</v>
      </c>
      <c r="V34" s="35">
        <f t="shared" si="6"/>
        <v>4.0000000748986958E-3</v>
      </c>
      <c r="W34" s="90"/>
      <c r="X34" s="86">
        <f t="shared" si="13"/>
        <v>7725</v>
      </c>
      <c r="Y34" s="43">
        <f t="shared" si="7"/>
        <v>16211666.916339852</v>
      </c>
      <c r="Z34" s="43">
        <f t="shared" si="8"/>
        <v>341337.21600521624</v>
      </c>
      <c r="AA34" s="43">
        <f t="shared" si="9"/>
        <v>17956.534417551095</v>
      </c>
      <c r="AB34" s="44">
        <f t="shared" si="10"/>
        <v>46827.792823733907</v>
      </c>
      <c r="AD34" s="42">
        <f t="shared" si="11"/>
        <v>16625513.459586352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90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88">
        <f>'[3]E-Auto'!$D33*(1/100)</f>
        <v>0.35664161290322577</v>
      </c>
      <c r="O35" s="33">
        <f t="shared" si="1"/>
        <v>16515.002054543915</v>
      </c>
      <c r="P35" s="37">
        <f t="shared" si="2"/>
        <v>1718.0227066001394</v>
      </c>
      <c r="Q35" s="90"/>
      <c r="R35" s="30">
        <f t="shared" si="3"/>
        <v>1</v>
      </c>
      <c r="S35" s="35">
        <f t="shared" si="4"/>
        <v>1</v>
      </c>
      <c r="T35" s="90"/>
      <c r="U35" s="41">
        <f t="shared" si="5"/>
        <v>8.6002295987493149E-2</v>
      </c>
      <c r="V35" s="35">
        <f t="shared" si="6"/>
        <v>4.0000000782419018E-3</v>
      </c>
      <c r="W35" s="90"/>
      <c r="X35" s="86">
        <f t="shared" si="13"/>
        <v>7725</v>
      </c>
      <c r="Y35" s="43">
        <f t="shared" si="7"/>
        <v>16390004.436592296</v>
      </c>
      <c r="Z35" s="43">
        <f t="shared" si="8"/>
        <v>345091.58144978626</v>
      </c>
      <c r="AA35" s="43">
        <f t="shared" si="9"/>
        <v>17889.037660229118</v>
      </c>
      <c r="AB35" s="44">
        <f t="shared" si="10"/>
        <v>47342.721575973323</v>
      </c>
      <c r="AD35" s="42">
        <f t="shared" si="11"/>
        <v>16808052.777278285</v>
      </c>
      <c r="AE35" s="115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90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88">
        <f>'[3]E-Auto'!$D34*(1/100)</f>
        <v>0.37257032258064515</v>
      </c>
      <c r="O36" s="33">
        <f t="shared" si="1"/>
        <v>16694.682136725674</v>
      </c>
      <c r="P36" s="37">
        <f t="shared" si="2"/>
        <v>1736.6762483284338</v>
      </c>
      <c r="Q36" s="90"/>
      <c r="R36" s="30">
        <f t="shared" si="3"/>
        <v>1</v>
      </c>
      <c r="S36" s="35">
        <f t="shared" si="4"/>
        <v>1</v>
      </c>
      <c r="T36" s="90"/>
      <c r="U36" s="41">
        <f t="shared" si="5"/>
        <v>8.6002397549642146E-2</v>
      </c>
      <c r="V36" s="35">
        <f t="shared" si="6"/>
        <v>4.0000000816957119E-3</v>
      </c>
      <c r="W36" s="90"/>
      <c r="X36" s="86">
        <f t="shared" si="13"/>
        <v>7725</v>
      </c>
      <c r="Y36" s="43">
        <f t="shared" si="7"/>
        <v>16568342.976194315</v>
      </c>
      <c r="Z36" s="43">
        <f t="shared" si="8"/>
        <v>348845.94484235125</v>
      </c>
      <c r="AA36" s="43">
        <f t="shared" si="9"/>
        <v>17815.774400515784</v>
      </c>
      <c r="AB36" s="44">
        <f t="shared" si="10"/>
        <v>47857.648453539397</v>
      </c>
      <c r="AD36" s="42">
        <f t="shared" si="11"/>
        <v>16990587.343890723</v>
      </c>
      <c r="AE36" s="11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90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88">
        <f>'[3]E-Auto'!$D35*(1/100)</f>
        <v>0.38849903225806454</v>
      </c>
      <c r="O37" s="33">
        <f t="shared" si="1"/>
        <v>16874.36221890743</v>
      </c>
      <c r="P37" s="37">
        <f t="shared" si="2"/>
        <v>1755.3293281248968</v>
      </c>
      <c r="Q37" s="90"/>
      <c r="R37" s="30">
        <f t="shared" si="3"/>
        <v>1</v>
      </c>
      <c r="S37" s="35">
        <f t="shared" si="4"/>
        <v>1</v>
      </c>
      <c r="T37" s="90"/>
      <c r="U37" s="41">
        <f t="shared" si="5"/>
        <v>8.6002502444526313E-2</v>
      </c>
      <c r="V37" s="35">
        <f t="shared" si="6"/>
        <v>4.000000085262535E-3</v>
      </c>
      <c r="W37" s="90"/>
      <c r="X37" s="86">
        <f t="shared" si="13"/>
        <v>7725</v>
      </c>
      <c r="Y37" s="43">
        <f t="shared" si="7"/>
        <v>16746682.569412198</v>
      </c>
      <c r="Z37" s="43">
        <f t="shared" si="8"/>
        <v>352600.30621165491</v>
      </c>
      <c r="AA37" s="43">
        <f t="shared" si="9"/>
        <v>17736.744638411077</v>
      </c>
      <c r="AB37" s="44">
        <f t="shared" si="10"/>
        <v>48372.573482691711</v>
      </c>
      <c r="AD37" s="42">
        <f t="shared" si="11"/>
        <v>17173117.193744954</v>
      </c>
      <c r="AE37" s="11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90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88">
        <f>'[3]E-Auto'!$D36*(1/100)</f>
        <v>0.40442774193548386</v>
      </c>
      <c r="O38" s="33">
        <f t="shared" si="1"/>
        <v>17054.042301089186</v>
      </c>
      <c r="P38" s="37">
        <f t="shared" si="2"/>
        <v>1773.9819524299917</v>
      </c>
      <c r="Q38" s="90"/>
      <c r="R38" s="30">
        <f t="shared" si="3"/>
        <v>1</v>
      </c>
      <c r="S38" s="35">
        <f t="shared" si="4"/>
        <v>1</v>
      </c>
      <c r="T38" s="90"/>
      <c r="U38" s="41">
        <f t="shared" si="5"/>
        <v>8.6002610744268862E-2</v>
      </c>
      <c r="V38" s="35">
        <f t="shared" si="6"/>
        <v>4.0000000889448065E-3</v>
      </c>
      <c r="W38" s="90"/>
      <c r="X38" s="86">
        <f t="shared" si="13"/>
        <v>7725</v>
      </c>
      <c r="Y38" s="43">
        <f t="shared" si="7"/>
        <v>16925023.251250204</v>
      </c>
      <c r="Z38" s="43">
        <f t="shared" si="8"/>
        <v>356354.6655859063</v>
      </c>
      <c r="AA38" s="43">
        <f t="shared" si="9"/>
        <v>17651.948373915016</v>
      </c>
      <c r="AB38" s="44">
        <f t="shared" si="10"/>
        <v>48887.49668920166</v>
      </c>
      <c r="AD38" s="42">
        <f t="shared" si="11"/>
        <v>17355642.361899223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90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88">
        <f>'[3]E-Auto'!$D37*(1/100)</f>
        <v>0.42035645161290325</v>
      </c>
      <c r="O39" s="33">
        <f t="shared" si="1"/>
        <v>17233.722383270942</v>
      </c>
      <c r="P39" s="37">
        <f t="shared" si="2"/>
        <v>1792.6341275650054</v>
      </c>
      <c r="Q39" s="90"/>
      <c r="R39" s="30">
        <f t="shared" si="3"/>
        <v>1</v>
      </c>
      <c r="S39" s="35">
        <f t="shared" si="4"/>
        <v>1</v>
      </c>
      <c r="T39" s="90"/>
      <c r="U39" s="41">
        <f t="shared" si="5"/>
        <v>8.6002722521765079E-2</v>
      </c>
      <c r="V39" s="35">
        <f t="shared" si="6"/>
        <v>4.0000000927449871E-3</v>
      </c>
      <c r="W39" s="90"/>
      <c r="X39" s="86">
        <f t="shared" si="13"/>
        <v>7725</v>
      </c>
      <c r="Y39" s="43">
        <f t="shared" si="7"/>
        <v>17103365.057458602</v>
      </c>
      <c r="Z39" s="43">
        <f t="shared" si="8"/>
        <v>360109.02299279277</v>
      </c>
      <c r="AA39" s="43">
        <f t="shared" si="9"/>
        <v>17561.385607027591</v>
      </c>
      <c r="AB39" s="44">
        <f t="shared" si="10"/>
        <v>49402.418098363807</v>
      </c>
      <c r="AD39" s="42">
        <f t="shared" si="11"/>
        <v>17538162.884156786</v>
      </c>
      <c r="AE39" s="11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90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88">
        <f>'[3]E-Auto'!$D38*(1/100)</f>
        <v>0.43628516129032263</v>
      </c>
      <c r="O40" s="33">
        <f t="shared" si="1"/>
        <v>17413.402465452702</v>
      </c>
      <c r="P40" s="37">
        <f t="shared" si="2"/>
        <v>1811.2858597347958</v>
      </c>
      <c r="Q40" s="90"/>
      <c r="R40" s="30">
        <f t="shared" si="3"/>
        <v>1</v>
      </c>
      <c r="S40" s="35">
        <f t="shared" si="4"/>
        <v>1</v>
      </c>
      <c r="T40" s="90"/>
      <c r="U40" s="41">
        <f t="shared" si="5"/>
        <v>8.6002837850682329E-2</v>
      </c>
      <c r="V40" s="35">
        <f t="shared" si="6"/>
        <v>4.0000000966655645E-3</v>
      </c>
      <c r="W40" s="90"/>
      <c r="X40" s="86">
        <f t="shared" si="13"/>
        <v>7725</v>
      </c>
      <c r="Y40" s="43">
        <f t="shared" si="7"/>
        <v>17281708.024541769</v>
      </c>
      <c r="Z40" s="43">
        <f t="shared" si="8"/>
        <v>363863.37845949159</v>
      </c>
      <c r="AA40" s="43">
        <f t="shared" si="9"/>
        <v>17465.056337748807</v>
      </c>
      <c r="AB40" s="44">
        <f t="shared" si="10"/>
        <v>49917.337735006811</v>
      </c>
      <c r="AD40" s="42">
        <f t="shared" si="11"/>
        <v>17720678.797074016</v>
      </c>
      <c r="AE40" s="11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90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88">
        <f>'[3]E-Auto'!$D39*(1/100)</f>
        <v>0.45221387096774202</v>
      </c>
      <c r="O41" s="33">
        <f t="shared" si="1"/>
        <v>17593.082547634458</v>
      </c>
      <c r="P41" s="37">
        <f t="shared" si="2"/>
        <v>1829.9371550304584</v>
      </c>
      <c r="Q41" s="90"/>
      <c r="R41" s="30">
        <f t="shared" si="3"/>
        <v>1</v>
      </c>
      <c r="S41" s="35">
        <f t="shared" si="4"/>
        <v>1</v>
      </c>
      <c r="T41" s="90"/>
      <c r="U41" s="41">
        <f t="shared" si="5"/>
        <v>8.6002956805460107E-2</v>
      </c>
      <c r="V41" s="35">
        <f t="shared" si="6"/>
        <v>4.0000001007090506E-3</v>
      </c>
      <c r="W41" s="90"/>
      <c r="X41" s="86">
        <f t="shared" si="13"/>
        <v>7725</v>
      </c>
      <c r="Y41" s="43">
        <f t="shared" si="7"/>
        <v>17460052.189766198</v>
      </c>
      <c r="Z41" s="43">
        <f t="shared" si="8"/>
        <v>367617.73201268172</v>
      </c>
      <c r="AA41" s="43">
        <f t="shared" si="9"/>
        <v>17362.960566078655</v>
      </c>
      <c r="AB41" s="44">
        <f t="shared" si="10"/>
        <v>50432.255623504083</v>
      </c>
      <c r="AD41" s="42">
        <f t="shared" si="11"/>
        <v>17903190.137968462</v>
      </c>
      <c r="AE41" s="11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90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88">
        <f>'[3]E-Auto'!$D40*(1/100)</f>
        <v>0.4681425806451614</v>
      </c>
      <c r="O42" s="33">
        <f t="shared" si="1"/>
        <v>17772.762629816214</v>
      </c>
      <c r="P42" s="37">
        <f t="shared" si="2"/>
        <v>1848.5880194319225</v>
      </c>
      <c r="Q42" s="90"/>
      <c r="R42" s="30">
        <f t="shared" si="3"/>
        <v>1</v>
      </c>
      <c r="S42" s="35">
        <f t="shared" si="4"/>
        <v>1</v>
      </c>
      <c r="T42" s="90"/>
      <c r="U42" s="41">
        <f t="shared" si="5"/>
        <v>8.6003079461309959E-2</v>
      </c>
      <c r="V42" s="35">
        <f t="shared" si="6"/>
        <v>4.0000001048779866E-3</v>
      </c>
      <c r="W42" s="90"/>
      <c r="X42" s="86">
        <f t="shared" si="13"/>
        <v>7725</v>
      </c>
      <c r="Y42" s="43">
        <f t="shared" si="7"/>
        <v>17638397.59116859</v>
      </c>
      <c r="Z42" s="43">
        <f t="shared" si="8"/>
        <v>371372.08367855515</v>
      </c>
      <c r="AA42" s="43">
        <f t="shared" si="9"/>
        <v>17255.098292017148</v>
      </c>
      <c r="AB42" s="44">
        <f t="shared" si="10"/>
        <v>50947.171787784246</v>
      </c>
      <c r="AD42" s="42">
        <f t="shared" si="11"/>
        <v>18085696.944926944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90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88">
        <f>'[3]E-Auto'!$D41*(1/100)</f>
        <v>0.48407129032258078</v>
      </c>
      <c r="O43" s="33">
        <f t="shared" si="1"/>
        <v>17952.44271199797</v>
      </c>
      <c r="P43" s="37">
        <f t="shared" si="2"/>
        <v>1867.2384588104758</v>
      </c>
      <c r="Q43" s="90"/>
      <c r="R43" s="30">
        <f t="shared" si="3"/>
        <v>1</v>
      </c>
      <c r="S43" s="35">
        <f t="shared" si="4"/>
        <v>1</v>
      </c>
      <c r="T43" s="90"/>
      <c r="U43" s="41">
        <f t="shared" si="5"/>
        <v>8.6003205894215506E-2</v>
      </c>
      <c r="V43" s="35">
        <f t="shared" si="6"/>
        <v>4.0000001091749339E-3</v>
      </c>
      <c r="W43" s="90"/>
      <c r="X43" s="86">
        <f t="shared" si="13"/>
        <v>7725</v>
      </c>
      <c r="Y43" s="43">
        <f t="shared" si="7"/>
        <v>17816744.267563883</v>
      </c>
      <c r="Z43" s="43">
        <f t="shared" si="8"/>
        <v>375126.43348282838</v>
      </c>
      <c r="AA43" s="43">
        <f t="shared" si="9"/>
        <v>17141.469515564273</v>
      </c>
      <c r="AB43" s="44">
        <f t="shared" si="10"/>
        <v>51462.086251341163</v>
      </c>
      <c r="AD43" s="42">
        <f t="shared" si="11"/>
        <v>18268199.256813619</v>
      </c>
      <c r="AE43" s="115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90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88">
        <f>'[3]E-Auto'!$D42*(1/100)</f>
        <v>0.5</v>
      </c>
      <c r="O44" s="33">
        <f t="shared" si="1"/>
        <v>18132.12279417973</v>
      </c>
      <c r="P44" s="37">
        <f t="shared" si="2"/>
        <v>1885.8884789312201</v>
      </c>
      <c r="Q44" s="90"/>
      <c r="R44" s="30">
        <f t="shared" si="3"/>
        <v>1</v>
      </c>
      <c r="S44" s="35">
        <f t="shared" si="4"/>
        <v>1</v>
      </c>
      <c r="T44" s="90"/>
      <c r="U44" s="41">
        <f t="shared" si="5"/>
        <v>8.6003336180932491E-2</v>
      </c>
      <c r="V44" s="35">
        <f t="shared" si="6"/>
        <v>4.000000113602486E-3</v>
      </c>
      <c r="W44" s="90"/>
      <c r="X44" s="86">
        <f t="shared" si="13"/>
        <v>7725</v>
      </c>
      <c r="Y44" s="43">
        <f t="shared" si="7"/>
        <v>17995092.25855333</v>
      </c>
      <c r="Z44" s="43">
        <f t="shared" si="8"/>
        <v>378880.78145075246</v>
      </c>
      <c r="AA44" s="43">
        <f t="shared" si="9"/>
        <v>17022.074236720044</v>
      </c>
      <c r="AB44" s="44">
        <f t="shared" si="10"/>
        <v>51976.999037243819</v>
      </c>
      <c r="AD44" s="42">
        <f t="shared" si="11"/>
        <v>18450697.113278046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90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88">
        <f>'[3]E-Auto'!$D43*(1/100)</f>
        <v>0.51592870967741944</v>
      </c>
      <c r="O45" s="33">
        <f t="shared" si="1"/>
        <v>18311.802876361486</v>
      </c>
      <c r="P45" s="37">
        <f t="shared" si="2"/>
        <v>1904.5380854554598</v>
      </c>
      <c r="Q45" s="90"/>
      <c r="R45" s="30">
        <f t="shared" si="3"/>
        <v>1</v>
      </c>
      <c r="S45" s="35">
        <f t="shared" si="4"/>
        <v>1</v>
      </c>
      <c r="T45" s="90"/>
      <c r="U45" s="41">
        <f t="shared" si="5"/>
        <v>8.6003470398988716E-2</v>
      </c>
      <c r="V45" s="35">
        <f t="shared" si="6"/>
        <v>4.0000001181632562E-3</v>
      </c>
      <c r="W45" s="90"/>
      <c r="X45" s="86">
        <f t="shared" si="13"/>
        <v>7725</v>
      </c>
      <c r="Y45" s="43">
        <f t="shared" si="7"/>
        <v>18173441.60453251</v>
      </c>
      <c r="Z45" s="43">
        <f t="shared" si="8"/>
        <v>382635.12760712369</v>
      </c>
      <c r="AA45" s="43">
        <f t="shared" si="9"/>
        <v>16896.912455484449</v>
      </c>
      <c r="AB45" s="44">
        <f t="shared" si="10"/>
        <v>52491.910168145827</v>
      </c>
      <c r="AD45" s="42">
        <f t="shared" si="11"/>
        <v>18633190.554763261</v>
      </c>
      <c r="AE45" s="11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90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88">
        <f>'[3]E-Auto'!$D44*(1/100)</f>
        <v>0.53185741935483877</v>
      </c>
      <c r="O46" s="33">
        <f t="shared" si="1"/>
        <v>18491.482958543242</v>
      </c>
      <c r="P46" s="37">
        <f t="shared" si="2"/>
        <v>1923.1872839430305</v>
      </c>
      <c r="Q46" s="90"/>
      <c r="R46" s="30">
        <f t="shared" si="3"/>
        <v>1</v>
      </c>
      <c r="S46" s="35">
        <f t="shared" si="4"/>
        <v>1</v>
      </c>
      <c r="T46" s="90"/>
      <c r="U46" s="41">
        <f t="shared" si="5"/>
        <v>8.6003608626684089E-2</v>
      </c>
      <c r="V46" s="35">
        <f t="shared" si="6"/>
        <v>4.0000001228598881E-3</v>
      </c>
      <c r="W46" s="90"/>
      <c r="X46" s="86">
        <f t="shared" si="13"/>
        <v>7725</v>
      </c>
      <c r="Y46" s="43">
        <f t="shared" si="7"/>
        <v>18351792.346699409</v>
      </c>
      <c r="Z46" s="43">
        <f t="shared" si="8"/>
        <v>386389.47197629436</v>
      </c>
      <c r="AA46" s="43">
        <f t="shared" si="9"/>
        <v>16765.984171857493</v>
      </c>
      <c r="AB46" s="44">
        <f t="shared" si="10"/>
        <v>53006.819666294803</v>
      </c>
      <c r="AD46" s="42">
        <f t="shared" si="11"/>
        <v>18815679.622513857</v>
      </c>
      <c r="AE46" s="11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90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88">
        <f>'[3]E-Auto'!$D45*(1/100)</f>
        <v>0.5477861290322581</v>
      </c>
      <c r="O47" s="33">
        <f t="shared" si="1"/>
        <v>18671.163040724998</v>
      </c>
      <c r="P47" s="37">
        <f t="shared" si="2"/>
        <v>1941.8360798545596</v>
      </c>
      <c r="Q47" s="90"/>
      <c r="R47" s="30">
        <f t="shared" si="3"/>
        <v>1</v>
      </c>
      <c r="S47" s="35">
        <f t="shared" si="4"/>
        <v>1</v>
      </c>
      <c r="T47" s="90"/>
      <c r="U47" s="41">
        <f t="shared" si="5"/>
        <v>8.6003750943090596E-2</v>
      </c>
      <c r="V47" s="35">
        <f t="shared" si="6"/>
        <v>4.0000001276950508E-3</v>
      </c>
      <c r="W47" s="90"/>
      <c r="X47" s="86">
        <f t="shared" si="13"/>
        <v>7725</v>
      </c>
      <c r="Y47" s="43">
        <f t="shared" si="7"/>
        <v>18530144.527062453</v>
      </c>
      <c r="Z47" s="43">
        <f t="shared" si="8"/>
        <v>390143.81458218192</v>
      </c>
      <c r="AA47" s="43">
        <f t="shared" si="9"/>
        <v>16629.289385839176</v>
      </c>
      <c r="AB47" s="44">
        <f t="shared" si="10"/>
        <v>53521.727553541372</v>
      </c>
      <c r="AD47" s="42">
        <f t="shared" ref="AD47:AD54" si="14">SUM(X47:AB47)</f>
        <v>18998164.358584017</v>
      </c>
      <c r="AE47" s="11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90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88">
        <f>'[3]E-Auto'!$D46*(1/100)</f>
        <v>0.56371483870967753</v>
      </c>
      <c r="O48" s="33">
        <f t="shared" si="1"/>
        <v>18850.843122906754</v>
      </c>
      <c r="P48" s="37">
        <f t="shared" si="2"/>
        <v>1960.4844785536693</v>
      </c>
      <c r="Q48" s="90"/>
      <c r="R48" s="30">
        <f t="shared" si="3"/>
        <v>1</v>
      </c>
      <c r="S48" s="35">
        <f t="shared" si="4"/>
        <v>1</v>
      </c>
      <c r="T48" s="90"/>
      <c r="U48" s="41">
        <f t="shared" si="5"/>
        <v>8.6003897428052298E-2</v>
      </c>
      <c r="V48" s="35">
        <f t="shared" si="6"/>
        <v>4.0000001326714373E-3</v>
      </c>
      <c r="W48" s="90"/>
      <c r="X48" s="86">
        <f t="shared" si="13"/>
        <v>7725</v>
      </c>
      <c r="Y48" s="43">
        <f t="shared" si="7"/>
        <v>18708498.188448552</v>
      </c>
      <c r="Z48" s="43">
        <f t="shared" si="8"/>
        <v>393898.15544827911</v>
      </c>
      <c r="AA48" s="43">
        <f t="shared" si="9"/>
        <v>16486.828097429498</v>
      </c>
      <c r="AB48" s="44">
        <f t="shared" si="10"/>
        <v>54036.633851347986</v>
      </c>
      <c r="AD48" s="42">
        <f t="shared" si="14"/>
        <v>19180644.805845611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90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88">
        <f>'[3]E-Auto'!$D47*(1/100)</f>
        <v>0.57964354838709686</v>
      </c>
      <c r="O49" s="33">
        <f t="shared" si="1"/>
        <v>19030.52320508851</v>
      </c>
      <c r="P49" s="37">
        <f t="shared" si="2"/>
        <v>1979.1324853091237</v>
      </c>
      <c r="Q49" s="90"/>
      <c r="R49" s="30">
        <f t="shared" si="3"/>
        <v>1</v>
      </c>
      <c r="S49" s="35">
        <f t="shared" si="4"/>
        <v>1</v>
      </c>
      <c r="T49" s="90"/>
      <c r="U49" s="41">
        <f t="shared" si="5"/>
        <v>8.6004048162185348E-2</v>
      </c>
      <c r="V49" s="35">
        <f t="shared" si="6"/>
        <v>4.0000001377917685E-3</v>
      </c>
      <c r="W49" s="90"/>
      <c r="X49" s="86">
        <f t="shared" si="13"/>
        <v>7725</v>
      </c>
      <c r="Y49" s="43">
        <f t="shared" si="7"/>
        <v>18886853.37451113</v>
      </c>
      <c r="Z49" s="43">
        <f t="shared" si="8"/>
        <v>397652.49459766311</v>
      </c>
      <c r="AA49" s="43">
        <f t="shared" si="9"/>
        <v>16338.600306628457</v>
      </c>
      <c r="AB49" s="44">
        <f t="shared" si="10"/>
        <v>54551.538580797554</v>
      </c>
      <c r="AD49" s="42">
        <f t="shared" si="14"/>
        <v>19363121.00799622</v>
      </c>
      <c r="AE49" s="11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90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88">
        <f>'[3]E-Auto'!$D48*(1/100)</f>
        <v>0.5955722580645163</v>
      </c>
      <c r="O50" s="33">
        <f t="shared" si="1"/>
        <v>19210.203287270266</v>
      </c>
      <c r="P50" s="37">
        <f t="shared" si="2"/>
        <v>1997.780105296913</v>
      </c>
      <c r="Q50" s="90"/>
      <c r="R50" s="30">
        <f t="shared" si="3"/>
        <v>1</v>
      </c>
      <c r="S50" s="35">
        <f t="shared" si="4"/>
        <v>1</v>
      </c>
      <c r="T50" s="90"/>
      <c r="U50" s="41">
        <f t="shared" si="5"/>
        <v>8.6004203226878018E-2</v>
      </c>
      <c r="V50" s="35">
        <f t="shared" si="6"/>
        <v>4.0000001430587871E-3</v>
      </c>
      <c r="W50" s="90"/>
      <c r="X50" s="86">
        <f t="shared" si="13"/>
        <v>7725</v>
      </c>
      <c r="Y50" s="43">
        <f t="shared" si="7"/>
        <v>19065210.129738193</v>
      </c>
      <c r="Z50" s="43">
        <f t="shared" si="8"/>
        <v>401406.83205300476</v>
      </c>
      <c r="AA50" s="43">
        <f t="shared" si="9"/>
        <v>16184.60601343605</v>
      </c>
      <c r="AB50" s="44">
        <f t="shared" si="10"/>
        <v>55066.441762601709</v>
      </c>
      <c r="AD50" s="42">
        <f t="shared" si="14"/>
        <v>19545593.009567235</v>
      </c>
      <c r="AE50" s="11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90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88">
        <f>'[3]E-Auto'!$D49*(1/100)</f>
        <v>0.61150096774193563</v>
      </c>
      <c r="O51" s="33">
        <f t="shared" si="1"/>
        <v>19389.883369452022</v>
      </c>
      <c r="P51" s="37">
        <f t="shared" si="2"/>
        <v>2016.4273436022895</v>
      </c>
      <c r="Q51" s="90"/>
      <c r="R51" s="30">
        <f t="shared" si="3"/>
        <v>1</v>
      </c>
      <c r="S51" s="35">
        <f t="shared" si="4"/>
        <v>1</v>
      </c>
      <c r="T51" s="90"/>
      <c r="U51" s="41">
        <f t="shared" si="5"/>
        <v>8.6004362704290613E-2</v>
      </c>
      <c r="V51" s="35">
        <f t="shared" si="6"/>
        <v>4.0000001484752669E-3</v>
      </c>
      <c r="W51" s="90"/>
      <c r="X51" s="86">
        <f t="shared" si="13"/>
        <v>7725</v>
      </c>
      <c r="Y51" s="43">
        <f t="shared" si="7"/>
        <v>19243568.49946034</v>
      </c>
      <c r="Z51" s="43">
        <f t="shared" si="8"/>
        <v>405161.16783657734</v>
      </c>
      <c r="AA51" s="43">
        <f t="shared" si="9"/>
        <v>16024.845217852288</v>
      </c>
      <c r="AB51" s="44">
        <f t="shared" si="10"/>
        <v>55581.343417109005</v>
      </c>
      <c r="AD51" s="42">
        <f t="shared" si="14"/>
        <v>19728060.855931878</v>
      </c>
      <c r="AE51" s="11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90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88">
        <f>'[3]E-Auto'!$D50*(1/100)</f>
        <v>0.62742967741935507</v>
      </c>
      <c r="O52" s="33">
        <f t="shared" si="1"/>
        <v>19569.563451633778</v>
      </c>
      <c r="P52" s="37">
        <f t="shared" si="2"/>
        <v>2035.0742052217456</v>
      </c>
      <c r="Q52" s="90"/>
      <c r="R52" s="30">
        <f t="shared" si="3"/>
        <v>1</v>
      </c>
      <c r="S52" s="35">
        <f t="shared" si="4"/>
        <v>1</v>
      </c>
      <c r="T52" s="90"/>
      <c r="U52" s="41">
        <f t="shared" si="5"/>
        <v>8.6004526677355572E-2</v>
      </c>
      <c r="V52" s="35">
        <f t="shared" si="6"/>
        <v>4.0000001540440051E-3</v>
      </c>
      <c r="W52" s="90"/>
      <c r="X52" s="86">
        <f t="shared" si="13"/>
        <v>7725</v>
      </c>
      <c r="Y52" s="43">
        <f t="shared" si="7"/>
        <v>19421928.529858816</v>
      </c>
      <c r="Z52" s="43">
        <f t="shared" si="8"/>
        <v>408915.50197026564</v>
      </c>
      <c r="AA52" s="43">
        <f t="shared" si="9"/>
        <v>15859.317919877158</v>
      </c>
      <c r="AB52" s="44">
        <f t="shared" si="10"/>
        <v>56096.243564312863</v>
      </c>
      <c r="AD52" s="42">
        <f t="shared" si="14"/>
        <v>19910524.593313269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90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88">
        <f>'[3]E-Auto'!$D51*(1/100)</f>
        <v>0.64335838709677429</v>
      </c>
      <c r="O53" s="33">
        <f t="shared" si="1"/>
        <v>19749.243533815534</v>
      </c>
      <c r="P53" s="37">
        <f t="shared" si="2"/>
        <v>2053.720695064942</v>
      </c>
      <c r="Q53" s="90"/>
      <c r="R53" s="30">
        <f t="shared" si="3"/>
        <v>1</v>
      </c>
      <c r="S53" s="35">
        <f t="shared" si="4"/>
        <v>1</v>
      </c>
      <c r="T53" s="90"/>
      <c r="U53" s="41">
        <f t="shared" si="5"/>
        <v>8.6004695229777384E-2</v>
      </c>
      <c r="V53" s="35">
        <f t="shared" si="6"/>
        <v>4.0000001597678241E-3</v>
      </c>
      <c r="W53" s="90"/>
      <c r="X53" s="86">
        <f t="shared" si="13"/>
        <v>7725</v>
      </c>
      <c r="Y53" s="43">
        <f t="shared" si="7"/>
        <v>19600290.267973538</v>
      </c>
      <c r="Z53" s="43">
        <f t="shared" si="8"/>
        <v>412669.83447557385</v>
      </c>
      <c r="AA53" s="43">
        <f t="shared" si="9"/>
        <v>15688.024119510676</v>
      </c>
      <c r="AB53" s="44">
        <f t="shared" si="10"/>
        <v>56611.142223859206</v>
      </c>
      <c r="AD53" s="42">
        <f t="shared" si="14"/>
        <v>20092984.26879248</v>
      </c>
      <c r="AE53" s="11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90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88">
        <f>'[3]E-Auto'!$D52*(1/100)</f>
        <v>0.65928709677419362</v>
      </c>
      <c r="O54" s="33">
        <f t="shared" si="1"/>
        <v>19928.923615997293</v>
      </c>
      <c r="P54" s="37">
        <f t="shared" si="2"/>
        <v>2072.3668179565875</v>
      </c>
      <c r="Q54" s="91"/>
      <c r="R54" s="30">
        <f t="shared" si="3"/>
        <v>1</v>
      </c>
      <c r="S54" s="35">
        <f t="shared" si="4"/>
        <v>1</v>
      </c>
      <c r="T54" s="91"/>
      <c r="U54" s="41">
        <f t="shared" si="5"/>
        <v>8.600486844603264E-2</v>
      </c>
      <c r="V54" s="35">
        <f t="shared" si="6"/>
        <v>4.0000001656495731E-3</v>
      </c>
      <c r="W54" s="91"/>
      <c r="X54" s="86">
        <f t="shared" si="13"/>
        <v>7725</v>
      </c>
      <c r="Y54" s="43">
        <f t="shared" si="7"/>
        <v>19778653.761711147</v>
      </c>
      <c r="Z54" s="43">
        <f t="shared" si="8"/>
        <v>416424.16537363449</v>
      </c>
      <c r="AA54" s="43">
        <f t="shared" si="9"/>
        <v>15510.963816752828</v>
      </c>
      <c r="AB54" s="44">
        <f t="shared" si="10"/>
        <v>57126.03941505406</v>
      </c>
      <c r="AD54" s="42">
        <f t="shared" si="14"/>
        <v>20275439.93031659</v>
      </c>
      <c r="AE54" s="11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744894466.43976009</v>
      </c>
      <c r="AE55" s="11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122" t="s">
        <v>22</v>
      </c>
      <c r="V56" s="123"/>
      <c r="X56" s="9">
        <f>SUM(X9:X54)</f>
        <v>1490600</v>
      </c>
      <c r="Y56" s="67">
        <f>SUM(Y9:Y54)</f>
        <v>725231802.43368256</v>
      </c>
      <c r="Z56" s="68">
        <f>SUM(Z9:Z54)</f>
        <v>15269750.680273406</v>
      </c>
      <c r="AA56" s="68">
        <f>SUM(AA9:AA54)</f>
        <v>807460.09462970763</v>
      </c>
      <c r="AB56" s="75">
        <f>SUM(AB9:AB54)</f>
        <v>2094853.2311742257</v>
      </c>
      <c r="AD56" s="69">
        <f>X56+Y56+Z56+AA56+AB56</f>
        <v>744894466.43975997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7"/>
      <c r="AF58" s="140"/>
      <c r="AG58" s="141"/>
      <c r="AH58" s="45"/>
    </row>
    <row r="59" spans="1:34" ht="15" thickBot="1" x14ac:dyDescent="0.35">
      <c r="AF59" s="142"/>
      <c r="AG59" s="143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7"/>
      <c r="S1" s="77"/>
      <c r="T1" s="89"/>
      <c r="U1" s="77"/>
      <c r="V1" s="77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7"/>
      <c r="S2" s="77"/>
      <c r="T2" s="90"/>
      <c r="U2" s="77"/>
      <c r="V2" s="77"/>
      <c r="W2" s="90"/>
      <c r="Y2" s="124" t="s">
        <v>86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85</v>
      </c>
      <c r="P3" s="134"/>
      <c r="Q3" s="90"/>
      <c r="R3" s="77"/>
      <c r="S3" s="77"/>
      <c r="T3" s="90"/>
      <c r="U3" s="77"/>
      <c r="V3" s="77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77"/>
      <c r="S4" s="77"/>
      <c r="T4" s="90"/>
      <c r="U4" s="77"/>
      <c r="V4" s="77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1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77"/>
      <c r="S7" s="77"/>
      <c r="T7" s="90"/>
      <c r="U7" s="77"/>
      <c r="V7" s="77"/>
      <c r="W7" s="90"/>
      <c r="X7" s="3" t="s">
        <v>9</v>
      </c>
      <c r="Y7" s="78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2"/>
      <c r="J8" s="7"/>
      <c r="K8" s="20"/>
      <c r="L8" s="90"/>
      <c r="M8" s="25"/>
      <c r="O8" s="32"/>
      <c r="P8" s="36"/>
      <c r="Q8" s="90"/>
      <c r="R8" s="79"/>
      <c r="S8" s="78"/>
      <c r="T8" s="90"/>
      <c r="U8" s="79"/>
      <c r="V8" s="78"/>
      <c r="W8" s="90"/>
      <c r="X8" s="39"/>
      <c r="Y8" s="10"/>
      <c r="Z8" s="38"/>
      <c r="AA8" s="38"/>
      <c r="AB8" s="38"/>
      <c r="AD8" s="114"/>
      <c r="AE8" s="115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90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88">
        <f>'[3]E-Auto'!$D7*(1/100)</f>
        <v>1.6900000000000001E-3</v>
      </c>
      <c r="O9" s="33">
        <f>F9</f>
        <v>11843.319917818244</v>
      </c>
      <c r="P9" s="37">
        <f>G9+(G9*J9)</f>
        <v>1241.6030790565985</v>
      </c>
      <c r="Q9" s="90"/>
      <c r="R9" s="30">
        <f>IF(O9&lt;$AG$18,1,2)</f>
        <v>1</v>
      </c>
      <c r="S9" s="35">
        <f>IF(P9&lt;$AG$10,1,2)</f>
        <v>1</v>
      </c>
      <c r="T9" s="90"/>
      <c r="U9" s="41">
        <f>($AI$15/$AG$20)*(1+0.15*(O9/$AG$18)^4)+$AH$33</f>
        <v>8.6000607223866821E-2</v>
      </c>
      <c r="V9" s="35">
        <f>($AI$7/$AG$12)*(1+0.15*(P9/$AG$10)^4)+$AH$32</f>
        <v>4.0000000213429735E-3</v>
      </c>
      <c r="W9" s="90"/>
      <c r="X9" s="77">
        <f t="shared" ref="X9:X12" si="0">($AG$7*$AG$8*S9*$AG$24+$AG$15*$AG$16*R9*$AG$24)</f>
        <v>3600</v>
      </c>
      <c r="Y9" s="43">
        <f>(O9*U9*$AG$30+P9*V9*$AG$29)*365</f>
        <v>11753726.046439052</v>
      </c>
      <c r="Z9" s="43">
        <f>(O9*$AI$15*$AG$37+P9*$AI$7*$AG$36)*365</f>
        <v>247515.68060647286</v>
      </c>
      <c r="AA9" s="43">
        <f>O9*$AI$15*($AG$41+$AG$40*(1-M9))*365</f>
        <v>17063.58879183446</v>
      </c>
      <c r="AB9" s="44">
        <f>365*((P9*$AI$7*($AG$53*$AG$54+$AG$49*$AG$50+$AG$45*$AG$46))+(O9*1.6*$AI$15*($AG$53*$AG$55+$AG$49*$AG$51+$AG$45*$AG$47)))</f>
        <v>33988.925327782817</v>
      </c>
      <c r="AD9" s="42">
        <f>SUM(X9:AB9)</f>
        <v>12055894.241165143</v>
      </c>
      <c r="AE9" s="115"/>
      <c r="AF9" s="144" t="s">
        <v>15</v>
      </c>
      <c r="AG9" s="17"/>
      <c r="AH9" s="147"/>
      <c r="AI9" s="80" t="s">
        <v>59</v>
      </c>
      <c r="AJ9" s="81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90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88">
        <f>'[3]E-Auto'!$D8*(1/100)</f>
        <v>2.3700000000000001E-3</v>
      </c>
      <c r="O10" s="33">
        <f t="shared" ref="O10:O54" si="1">F10</f>
        <v>12023</v>
      </c>
      <c r="P10" s="37">
        <f t="shared" ref="P10:P54" si="2">G10+(G10*J10)</f>
        <v>1260.2474266019526</v>
      </c>
      <c r="Q10" s="90"/>
      <c r="R10" s="30">
        <f t="shared" ref="R10:R54" si="3">IF(O10&lt;$AG$18,1,2)</f>
        <v>1</v>
      </c>
      <c r="S10" s="35">
        <f t="shared" ref="S10:S54" si="4">IF(P10&lt;$AG$10,1,2)</f>
        <v>1</v>
      </c>
      <c r="T10" s="90"/>
      <c r="U10" s="41">
        <f t="shared" ref="U10:U54" si="5">($AI$15/$AG$20)*(1+0.15*(O10/$AG$18)^4)+$AH$33</f>
        <v>8.6000644920791361E-2</v>
      </c>
      <c r="V10" s="35">
        <f t="shared" ref="V10:V54" si="6">($AI$7/$AG$12)*(1+0.15*(P10/$AG$10)^4)+$AH$32</f>
        <v>4.0000000226541139E-3</v>
      </c>
      <c r="W10" s="90"/>
      <c r="X10" s="77">
        <f t="shared" si="0"/>
        <v>3600</v>
      </c>
      <c r="Y10" s="43">
        <f t="shared" ref="Y10:Y54" si="7">(O10*U10*$AG$30+P10*V10*$AG$29)*365</f>
        <v>11932046.537958607</v>
      </c>
      <c r="Z10" s="43">
        <f t="shared" ref="Z10:Z54" si="8">(O10*$AI$15*$AG$37+P10*$AI$7*$AG$36)*365</f>
        <v>251270.00372851655</v>
      </c>
      <c r="AA10" s="43">
        <f t="shared" ref="AA10:AA54" si="9">O10*$AI$15*($AG$41+$AG$40*(1-M10))*365</f>
        <v>17314.231670626003</v>
      </c>
      <c r="AB10" s="44">
        <f t="shared" ref="AB10:AB54" si="10">365*((P10*$AI$7*($AG$53*$AG$54+$AG$49*$AG$50+$AG$45*$AG$46))+(O10*1.6*$AI$15*($AG$53*$AG$55+$AG$49*$AG$51+$AG$45*$AG$47)))</f>
        <v>34503.815414954268</v>
      </c>
      <c r="AD10" s="42">
        <f t="shared" ref="AD10:AD46" si="11">SUM(X10:AB10)</f>
        <v>12238734.588772703</v>
      </c>
      <c r="AE10" s="115"/>
      <c r="AF10" s="145"/>
      <c r="AG10" s="18">
        <v>90408</v>
      </c>
      <c r="AH10" s="147"/>
      <c r="AI10" s="80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90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88">
        <f>'[3]E-Auto'!$D9*(1/100)</f>
        <v>3.1800000000000001E-3</v>
      </c>
      <c r="O11" s="33">
        <f t="shared" si="1"/>
        <v>12202.680082181758</v>
      </c>
      <c r="P11" s="37">
        <f t="shared" si="2"/>
        <v>1278.8907908122485</v>
      </c>
      <c r="Q11" s="90"/>
      <c r="R11" s="30">
        <f t="shared" si="3"/>
        <v>1</v>
      </c>
      <c r="S11" s="35">
        <f t="shared" si="4"/>
        <v>1</v>
      </c>
      <c r="T11" s="90"/>
      <c r="U11" s="41">
        <f t="shared" si="5"/>
        <v>8.6000684346250092E-2</v>
      </c>
      <c r="V11" s="35">
        <f t="shared" si="6"/>
        <v>4.0000000240246816E-3</v>
      </c>
      <c r="W11" s="90"/>
      <c r="X11" s="77">
        <f t="shared" si="0"/>
        <v>3600</v>
      </c>
      <c r="Y11" s="43">
        <f t="shared" si="7"/>
        <v>12110367.39971716</v>
      </c>
      <c r="Z11" s="43">
        <f t="shared" si="8"/>
        <v>255024.32254355276</v>
      </c>
      <c r="AA11" s="43">
        <f t="shared" si="9"/>
        <v>17563.03028881651</v>
      </c>
      <c r="AB11" s="44">
        <f t="shared" si="10"/>
        <v>35018.70156732422</v>
      </c>
      <c r="AD11" s="42">
        <f t="shared" si="11"/>
        <v>12421573.454116853</v>
      </c>
      <c r="AE11" s="115"/>
      <c r="AF11" s="146"/>
      <c r="AG11" s="17"/>
      <c r="AH11" s="147"/>
      <c r="AI11" s="80" t="s">
        <v>60</v>
      </c>
      <c r="AJ11" s="81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90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88">
        <f>'[3]E-Auto'!$D10*(1/100)</f>
        <v>4.1700000000000001E-3</v>
      </c>
      <c r="O12" s="33">
        <f t="shared" si="1"/>
        <v>12382.360164363514</v>
      </c>
      <c r="P12" s="37">
        <f t="shared" si="2"/>
        <v>1297.5332072688666</v>
      </c>
      <c r="Q12" s="90"/>
      <c r="R12" s="30">
        <f t="shared" si="3"/>
        <v>1</v>
      </c>
      <c r="S12" s="35">
        <f t="shared" si="4"/>
        <v>1</v>
      </c>
      <c r="T12" s="90"/>
      <c r="U12" s="41">
        <f t="shared" si="5"/>
        <v>8.6000725552291948E-2</v>
      </c>
      <c r="V12" s="35">
        <f t="shared" si="6"/>
        <v>4.0000000254564435E-3</v>
      </c>
      <c r="W12" s="90"/>
      <c r="X12" s="77">
        <f t="shared" si="0"/>
        <v>3600</v>
      </c>
      <c r="Y12" s="43">
        <f t="shared" si="7"/>
        <v>12288688.650872441</v>
      </c>
      <c r="Z12" s="43">
        <f t="shared" si="8"/>
        <v>258778.63720742788</v>
      </c>
      <c r="AA12" s="43">
        <f t="shared" si="9"/>
        <v>17809.290353135737</v>
      </c>
      <c r="AB12" s="44">
        <f t="shared" si="10"/>
        <v>35533.583927271065</v>
      </c>
      <c r="AD12" s="42">
        <f t="shared" si="11"/>
        <v>12604410.162360277</v>
      </c>
      <c r="AE12" s="115"/>
      <c r="AF12" s="65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90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88">
        <f>'[3]E-Auto'!$D11*(1/100)</f>
        <v>6.2100000000000002E-3</v>
      </c>
      <c r="O13" s="33">
        <f t="shared" si="1"/>
        <v>12562.04024654527</v>
      </c>
      <c r="P13" s="37">
        <f t="shared" si="2"/>
        <v>1316.1747098569922</v>
      </c>
      <c r="Q13" s="90"/>
      <c r="R13" s="30">
        <f t="shared" si="3"/>
        <v>1</v>
      </c>
      <c r="S13" s="35">
        <f t="shared" si="4"/>
        <v>1</v>
      </c>
      <c r="T13" s="90"/>
      <c r="U13" s="41">
        <f t="shared" si="5"/>
        <v>8.6000768591737983E-2</v>
      </c>
      <c r="V13" s="35">
        <f t="shared" si="6"/>
        <v>4.0000000269511914E-3</v>
      </c>
      <c r="W13" s="90"/>
      <c r="X13" s="77">
        <f>($AG$7*$AG$8*S13*$AG$24+$AG$15*$AG$16*R13*$AG$24)</f>
        <v>3600</v>
      </c>
      <c r="Y13" s="43">
        <f t="shared" si="7"/>
        <v>12467010.311075378</v>
      </c>
      <c r="Z13" s="43">
        <f t="shared" si="8"/>
        <v>262532.94786855893</v>
      </c>
      <c r="AA13" s="43">
        <f t="shared" si="9"/>
        <v>18041.904268908085</v>
      </c>
      <c r="AB13" s="44">
        <f t="shared" si="10"/>
        <v>36048.462630385904</v>
      </c>
      <c r="AD13" s="42">
        <f t="shared" si="11"/>
        <v>12787233.625843231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90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88">
        <f>'[3]E-Auto'!$D12*(1/100)</f>
        <v>2.2138709677419356E-2</v>
      </c>
      <c r="O14" s="33">
        <f t="shared" si="1"/>
        <v>12741.720328727028</v>
      </c>
      <c r="P14" s="37">
        <f t="shared" si="2"/>
        <v>1334.8153308654994</v>
      </c>
      <c r="Q14" s="90"/>
      <c r="R14" s="30">
        <f t="shared" si="3"/>
        <v>1</v>
      </c>
      <c r="S14" s="35">
        <f t="shared" si="4"/>
        <v>1</v>
      </c>
      <c r="T14" s="90"/>
      <c r="U14" s="41">
        <f t="shared" si="5"/>
        <v>8.6000813518181327E-2</v>
      </c>
      <c r="V14" s="35">
        <f t="shared" si="6"/>
        <v>4.0000000285107442E-3</v>
      </c>
      <c r="W14" s="90"/>
      <c r="X14" s="77">
        <f>($AG$7*$AG$8*S14*$AG$24+$AG$15*$AG$16*R14*$AG$24)+AG26</f>
        <v>1163600</v>
      </c>
      <c r="Y14" s="43">
        <f t="shared" si="7"/>
        <v>12645332.40048092</v>
      </c>
      <c r="Z14" s="43">
        <f t="shared" si="8"/>
        <v>266287.25466837129</v>
      </c>
      <c r="AA14" s="43">
        <f t="shared" si="9"/>
        <v>18095.504061804706</v>
      </c>
      <c r="AB14" s="44">
        <f t="shared" si="10"/>
        <v>36563.337805872208</v>
      </c>
      <c r="AD14" s="42">
        <f t="shared" si="11"/>
        <v>14129878.49701697</v>
      </c>
      <c r="AE14" s="11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90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88">
        <f>'[3]E-Auto'!$D13*(1/100)</f>
        <v>3.8067419354838712E-2</v>
      </c>
      <c r="O15" s="33">
        <f t="shared" si="1"/>
        <v>12921.400410908785</v>
      </c>
      <c r="P15" s="37">
        <f t="shared" si="2"/>
        <v>1353.4551010798561</v>
      </c>
      <c r="Q15" s="90"/>
      <c r="R15" s="30">
        <f t="shared" si="3"/>
        <v>1</v>
      </c>
      <c r="S15" s="35">
        <f t="shared" si="4"/>
        <v>1</v>
      </c>
      <c r="T15" s="90"/>
      <c r="U15" s="41">
        <f t="shared" si="5"/>
        <v>8.6000860385987185E-2</v>
      </c>
      <c r="V15" s="35">
        <f t="shared" si="6"/>
        <v>4.0000000301369442E-3</v>
      </c>
      <c r="W15" s="90"/>
      <c r="X15" s="77">
        <f>($AJ$11*$AG$8*S15*$AG$25+$AJ$9*$AG$8*$AG$24*S15+$AG$15*$AG$16*R15*$AG$24)</f>
        <v>7725</v>
      </c>
      <c r="Y15" s="43">
        <f t="shared" si="7"/>
        <v>12823654.939758698</v>
      </c>
      <c r="Z15" s="43">
        <f t="shared" si="8"/>
        <v>270041.55774170533</v>
      </c>
      <c r="AA15" s="43">
        <f t="shared" si="9"/>
        <v>18143.337352309962</v>
      </c>
      <c r="AB15" s="44">
        <f t="shared" si="10"/>
        <v>37078.209576917609</v>
      </c>
      <c r="AD15" s="42">
        <f t="shared" si="11"/>
        <v>13156643.04442963</v>
      </c>
      <c r="AE15" s="11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90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88">
        <f>'[3]E-Auto'!$D14*(1/100)</f>
        <v>5.3996129032258068E-2</v>
      </c>
      <c r="O16" s="33">
        <f t="shared" si="1"/>
        <v>13101.080493090543</v>
      </c>
      <c r="P16" s="37">
        <f t="shared" si="2"/>
        <v>1372.0940498686207</v>
      </c>
      <c r="Q16" s="90"/>
      <c r="R16" s="30">
        <f t="shared" si="3"/>
        <v>1</v>
      </c>
      <c r="S16" s="35">
        <f t="shared" si="4"/>
        <v>1</v>
      </c>
      <c r="T16" s="90"/>
      <c r="U16" s="41">
        <f t="shared" si="5"/>
        <v>8.600090925029287E-2</v>
      </c>
      <c r="V16" s="35">
        <f t="shared" si="6"/>
        <v>4.0000000318316624E-3</v>
      </c>
      <c r="W16" s="90"/>
      <c r="X16" s="86">
        <f t="shared" ref="X16:X54" si="13">($AJ$11*$AG$8*S16*$AG$25+$AJ$9*$AG$8*$AG$24*S16+$AG$15*$AG$16*R16*$AG$24)</f>
        <v>7725</v>
      </c>
      <c r="Y16" s="43">
        <f t="shared" si="7"/>
        <v>13001977.950103506</v>
      </c>
      <c r="Z16" s="43">
        <f t="shared" si="8"/>
        <v>273795.85721719527</v>
      </c>
      <c r="AA16" s="43">
        <f t="shared" si="9"/>
        <v>18185.404140423856</v>
      </c>
      <c r="AB16" s="44">
        <f t="shared" si="10"/>
        <v>37593.078061039967</v>
      </c>
      <c r="AD16" s="42">
        <f t="shared" si="11"/>
        <v>13339277.289522165</v>
      </c>
      <c r="AE16" s="115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90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88">
        <f>'[3]E-Auto'!$D15*(1/100)</f>
        <v>6.9924838709677431E-2</v>
      </c>
      <c r="O17" s="33">
        <f t="shared" si="1"/>
        <v>13280.760575272299</v>
      </c>
      <c r="P17" s="37">
        <f t="shared" si="2"/>
        <v>1390.7322052640286</v>
      </c>
      <c r="Q17" s="90"/>
      <c r="R17" s="30">
        <f t="shared" si="3"/>
        <v>1</v>
      </c>
      <c r="S17" s="35">
        <f t="shared" si="4"/>
        <v>1</v>
      </c>
      <c r="T17" s="90"/>
      <c r="U17" s="41">
        <f t="shared" si="5"/>
        <v>8.6000960167007784E-2</v>
      </c>
      <c r="V17" s="35">
        <f t="shared" si="6"/>
        <v>4.0000000335967947E-3</v>
      </c>
      <c r="W17" s="90"/>
      <c r="X17" s="86">
        <f t="shared" si="13"/>
        <v>7725</v>
      </c>
      <c r="Y17" s="43">
        <f t="shared" si="7"/>
        <v>13180301.453245582</v>
      </c>
      <c r="Z17" s="43">
        <f t="shared" si="8"/>
        <v>277550.1532176222</v>
      </c>
      <c r="AA17" s="43">
        <f t="shared" si="9"/>
        <v>18221.704426146389</v>
      </c>
      <c r="AB17" s="44">
        <f t="shared" si="10"/>
        <v>38107.943370409892</v>
      </c>
      <c r="AD17" s="42">
        <f t="shared" si="11"/>
        <v>13521906.254259761</v>
      </c>
      <c r="AE17" s="115"/>
      <c r="AF17" s="144" t="s">
        <v>16</v>
      </c>
      <c r="AG17" s="17"/>
      <c r="AH17" s="147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90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88">
        <f>'[3]E-Auto'!$D16*(1/100)</f>
        <v>8.5853548387096787E-2</v>
      </c>
      <c r="O18" s="33">
        <f t="shared" si="1"/>
        <v>13460.440657454055</v>
      </c>
      <c r="P18" s="37">
        <f t="shared" si="2"/>
        <v>1409.369594037147</v>
      </c>
      <c r="Q18" s="90"/>
      <c r="R18" s="30">
        <f t="shared" si="3"/>
        <v>1</v>
      </c>
      <c r="S18" s="35">
        <f t="shared" si="4"/>
        <v>1</v>
      </c>
      <c r="T18" s="90"/>
      <c r="U18" s="41">
        <f t="shared" si="5"/>
        <v>8.6001013192813378E-2</v>
      </c>
      <c r="V18" s="35">
        <f t="shared" si="6"/>
        <v>4.0000000354342615E-3</v>
      </c>
      <c r="W18" s="90"/>
      <c r="X18" s="86">
        <f t="shared" si="13"/>
        <v>7725</v>
      </c>
      <c r="Y18" s="43">
        <f t="shared" si="7"/>
        <v>13358625.47146075</v>
      </c>
      <c r="Z18" s="43">
        <f t="shared" si="8"/>
        <v>281304.44586024358</v>
      </c>
      <c r="AA18" s="43">
        <f t="shared" si="9"/>
        <v>18252.238209477557</v>
      </c>
      <c r="AB18" s="44">
        <f t="shared" si="10"/>
        <v>38622.805612151431</v>
      </c>
      <c r="AD18" s="42">
        <f t="shared" si="11"/>
        <v>13704529.961142622</v>
      </c>
      <c r="AE18" s="115"/>
      <c r="AF18" s="145"/>
      <c r="AG18" s="18">
        <v>60000</v>
      </c>
      <c r="AH18" s="147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90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88">
        <f>'[3]E-Auto'!$D17*(1/100)</f>
        <v>0.10178225806451614</v>
      </c>
      <c r="O19" s="33">
        <f t="shared" si="1"/>
        <v>13640.120739635813</v>
      </c>
      <c r="P19" s="37">
        <f t="shared" si="2"/>
        <v>1428.0062417680085</v>
      </c>
      <c r="Q19" s="90"/>
      <c r="R19" s="30">
        <f t="shared" si="3"/>
        <v>1</v>
      </c>
      <c r="S19" s="35">
        <f t="shared" si="4"/>
        <v>1</v>
      </c>
      <c r="T19" s="90"/>
      <c r="U19" s="41">
        <f t="shared" si="5"/>
        <v>8.6001068385163221E-2</v>
      </c>
      <c r="V19" s="35">
        <f t="shared" si="6"/>
        <v>4.0000000373460118E-3</v>
      </c>
      <c r="W19" s="90"/>
      <c r="X19" s="86">
        <f t="shared" si="13"/>
        <v>7725</v>
      </c>
      <c r="Y19" s="43">
        <f t="shared" si="7"/>
        <v>13536950.027580438</v>
      </c>
      <c r="Z19" s="43">
        <f t="shared" si="8"/>
        <v>285058.73525709991</v>
      </c>
      <c r="AA19" s="43">
        <f t="shared" si="9"/>
        <v>18277.005490417367</v>
      </c>
      <c r="AB19" s="44">
        <f t="shared" si="10"/>
        <v>39137.664888622727</v>
      </c>
      <c r="AD19" s="42">
        <f t="shared" si="11"/>
        <v>13887148.433216577</v>
      </c>
      <c r="AE19" s="115"/>
      <c r="AF19" s="146"/>
      <c r="AG19" s="17"/>
      <c r="AH19" s="147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90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88">
        <f>'[3]E-Auto'!$D18*(1/100)</f>
        <v>0.1177109677419355</v>
      </c>
      <c r="O20" s="33">
        <f t="shared" si="1"/>
        <v>13819.800821817569</v>
      </c>
      <c r="P20" s="37">
        <f t="shared" si="2"/>
        <v>1446.6421729111189</v>
      </c>
      <c r="Q20" s="90"/>
      <c r="R20" s="30">
        <f t="shared" si="3"/>
        <v>1</v>
      </c>
      <c r="S20" s="35">
        <f t="shared" si="4"/>
        <v>1</v>
      </c>
      <c r="T20" s="90"/>
      <c r="U20" s="41">
        <f t="shared" si="5"/>
        <v>8.600112580228296E-2</v>
      </c>
      <c r="V20" s="35">
        <f t="shared" si="6"/>
        <v>4.0000000393340162E-3</v>
      </c>
      <c r="W20" s="90"/>
      <c r="X20" s="86">
        <f t="shared" si="13"/>
        <v>7725</v>
      </c>
      <c r="Y20" s="43">
        <f t="shared" si="7"/>
        <v>13715275.145001518</v>
      </c>
      <c r="Z20" s="43">
        <f t="shared" si="8"/>
        <v>288813.02151530178</v>
      </c>
      <c r="AA20" s="43">
        <f t="shared" si="9"/>
        <v>18296.006268965815</v>
      </c>
      <c r="AB20" s="44">
        <f t="shared" si="10"/>
        <v>39652.521297678148</v>
      </c>
      <c r="AD20" s="42">
        <f t="shared" si="11"/>
        <v>14069761.694083463</v>
      </c>
      <c r="AE20" s="11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90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88">
        <f>'[3]E-Auto'!$D19*(1/100)</f>
        <v>0.13363967741935487</v>
      </c>
      <c r="O21" s="33">
        <f t="shared" si="1"/>
        <v>13999.480903999325</v>
      </c>
      <c r="P21" s="37">
        <f t="shared" si="2"/>
        <v>1465.2774108566889</v>
      </c>
      <c r="Q21" s="90"/>
      <c r="R21" s="30">
        <f t="shared" si="3"/>
        <v>1</v>
      </c>
      <c r="S21" s="35">
        <f t="shared" si="4"/>
        <v>1</v>
      </c>
      <c r="T21" s="90"/>
      <c r="U21" s="41">
        <f t="shared" si="5"/>
        <v>8.6001185503170346E-2</v>
      </c>
      <c r="V21" s="35">
        <f t="shared" si="6"/>
        <v>4.0000000414002748E-3</v>
      </c>
      <c r="W21" s="90"/>
      <c r="X21" s="86">
        <f t="shared" si="13"/>
        <v>7725</v>
      </c>
      <c r="Y21" s="43">
        <f t="shared" si="7"/>
        <v>13893600.847696062</v>
      </c>
      <c r="Z21" s="43">
        <f t="shared" si="8"/>
        <v>292567.30473729846</v>
      </c>
      <c r="AA21" s="43">
        <f t="shared" si="9"/>
        <v>18309.240545122899</v>
      </c>
      <c r="AB21" s="44">
        <f t="shared" si="10"/>
        <v>40167.374932913292</v>
      </c>
      <c r="AD21" s="42">
        <f t="shared" si="11"/>
        <v>14252369.767911397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90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88">
        <f>'[3]E-Auto'!$D20*(1/100)</f>
        <v>0.14956838709677422</v>
      </c>
      <c r="O22" s="33">
        <f t="shared" si="1"/>
        <v>14179.160986181081</v>
      </c>
      <c r="P22" s="37">
        <f t="shared" si="2"/>
        <v>1483.9119779879088</v>
      </c>
      <c r="Q22" s="90"/>
      <c r="R22" s="30">
        <f t="shared" si="3"/>
        <v>1</v>
      </c>
      <c r="S22" s="35">
        <f t="shared" si="4"/>
        <v>1</v>
      </c>
      <c r="T22" s="90"/>
      <c r="U22" s="41">
        <f t="shared" si="5"/>
        <v>8.600124754759518E-2</v>
      </c>
      <c r="V22" s="35">
        <f t="shared" si="6"/>
        <v>4.0000000435468112E-3</v>
      </c>
      <c r="W22" s="90"/>
      <c r="X22" s="86">
        <f t="shared" si="13"/>
        <v>7725</v>
      </c>
      <c r="Y22" s="43">
        <f t="shared" si="7"/>
        <v>14071927.160220962</v>
      </c>
      <c r="Z22" s="43">
        <f t="shared" si="8"/>
        <v>296321.58502112835</v>
      </c>
      <c r="AA22" s="43">
        <f t="shared" si="9"/>
        <v>18316.708318888621</v>
      </c>
      <c r="AB22" s="44">
        <f t="shared" si="10"/>
        <v>40682.225883894178</v>
      </c>
      <c r="AD22" s="42">
        <f t="shared" si="11"/>
        <v>14434972.679444874</v>
      </c>
      <c r="AE22" s="115"/>
      <c r="AF22" s="56" t="s">
        <v>25</v>
      </c>
      <c r="AG22" s="47"/>
      <c r="AH22" s="47"/>
      <c r="AI22" s="82" t="s">
        <v>61</v>
      </c>
      <c r="AJ22" s="83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90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88">
        <f>'[3]E-Auto'!$D21*(1/100)</f>
        <v>0.16549709677419358</v>
      </c>
      <c r="O23" s="33">
        <f t="shared" si="1"/>
        <v>14358.841068362839</v>
      </c>
      <c r="P23" s="37">
        <f t="shared" si="2"/>
        <v>1502.5458957345679</v>
      </c>
      <c r="Q23" s="90"/>
      <c r="R23" s="30">
        <f t="shared" si="3"/>
        <v>1</v>
      </c>
      <c r="S23" s="35">
        <f t="shared" si="4"/>
        <v>1</v>
      </c>
      <c r="T23" s="90"/>
      <c r="U23" s="41">
        <f t="shared" si="5"/>
        <v>8.600131199609938E-2</v>
      </c>
      <c r="V23" s="35">
        <f t="shared" si="6"/>
        <v>4.0000000457756785E-3</v>
      </c>
      <c r="W23" s="90"/>
      <c r="X23" s="86">
        <f t="shared" si="13"/>
        <v>7725</v>
      </c>
      <c r="Y23" s="43">
        <f t="shared" si="7"/>
        <v>14250254.107727462</v>
      </c>
      <c r="Z23" s="43">
        <f t="shared" si="8"/>
        <v>300075.86246065382</v>
      </c>
      <c r="AA23" s="43">
        <f t="shared" si="9"/>
        <v>18318.409590262982</v>
      </c>
      <c r="AB23" s="44">
        <f t="shared" si="10"/>
        <v>41197.074236371824</v>
      </c>
      <c r="AD23" s="42">
        <f t="shared" si="11"/>
        <v>14617570.454014752</v>
      </c>
      <c r="AE23" s="115"/>
      <c r="AF23" s="57" t="s">
        <v>34</v>
      </c>
      <c r="AG23" s="27"/>
      <c r="AH23" s="27"/>
      <c r="AI23" s="80" t="s">
        <v>62</v>
      </c>
      <c r="AJ23" s="84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90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88">
        <f>'[3]E-Auto'!$D22*(1/100)</f>
        <v>0.18142580645161294</v>
      </c>
      <c r="O24" s="33">
        <f t="shared" si="1"/>
        <v>14538.521150544595</v>
      </c>
      <c r="P24" s="37">
        <f t="shared" si="2"/>
        <v>1521.1791846232784</v>
      </c>
      <c r="Q24" s="90"/>
      <c r="R24" s="30">
        <f t="shared" si="3"/>
        <v>1</v>
      </c>
      <c r="S24" s="35">
        <f t="shared" si="4"/>
        <v>1</v>
      </c>
      <c r="T24" s="90"/>
      <c r="U24" s="41">
        <f t="shared" si="5"/>
        <v>8.6001378909996942E-2</v>
      </c>
      <c r="V24" s="35">
        <f t="shared" si="6"/>
        <v>4.0000000480889504E-3</v>
      </c>
      <c r="W24" s="90"/>
      <c r="X24" s="86">
        <f t="shared" si="13"/>
        <v>7725</v>
      </c>
      <c r="Y24" s="43">
        <f t="shared" si="7"/>
        <v>14428581.715970568</v>
      </c>
      <c r="Z24" s="43">
        <f t="shared" si="8"/>
        <v>303830.13714578148</v>
      </c>
      <c r="AA24" s="43">
        <f t="shared" si="9"/>
        <v>18314.344359245984</v>
      </c>
      <c r="AB24" s="44">
        <f t="shared" si="10"/>
        <v>41711.920072483175</v>
      </c>
      <c r="AD24" s="42">
        <f t="shared" si="11"/>
        <v>14800163.117548078</v>
      </c>
      <c r="AE24" s="115"/>
      <c r="AF24" s="49" t="s">
        <v>35</v>
      </c>
      <c r="AG24" s="28">
        <v>5</v>
      </c>
      <c r="AH24" s="27" t="s">
        <v>28</v>
      </c>
      <c r="AI24" s="80" t="s">
        <v>65</v>
      </c>
      <c r="AJ24" s="84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90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88">
        <f>'[3]E-Auto'!$D23*(1/100)</f>
        <v>0.19735451612903226</v>
      </c>
      <c r="O25" s="33">
        <f t="shared" si="1"/>
        <v>14718.201232726351</v>
      </c>
      <c r="P25" s="37">
        <f t="shared" si="2"/>
        <v>1539.8118643245643</v>
      </c>
      <c r="Q25" s="90"/>
      <c r="R25" s="30">
        <f t="shared" si="3"/>
        <v>1</v>
      </c>
      <c r="S25" s="35">
        <f t="shared" si="4"/>
        <v>1</v>
      </c>
      <c r="T25" s="90"/>
      <c r="U25" s="41">
        <f t="shared" si="5"/>
        <v>8.6001448351373952E-2</v>
      </c>
      <c r="V25" s="35">
        <f t="shared" si="6"/>
        <v>4.0000000504887305E-3</v>
      </c>
      <c r="W25" s="90"/>
      <c r="X25" s="86">
        <f t="shared" si="13"/>
        <v>7725</v>
      </c>
      <c r="Y25" s="43">
        <f t="shared" si="7"/>
        <v>14606910.011318395</v>
      </c>
      <c r="Z25" s="43">
        <f t="shared" si="8"/>
        <v>307584.40916266822</v>
      </c>
      <c r="AA25" s="43">
        <f t="shared" si="9"/>
        <v>18304.512625837622</v>
      </c>
      <c r="AB25" s="44">
        <f t="shared" si="10"/>
        <v>42226.763470939528</v>
      </c>
      <c r="AD25" s="42">
        <f t="shared" si="11"/>
        <v>14982750.696577841</v>
      </c>
      <c r="AE25" s="115"/>
      <c r="AF25" s="49" t="s">
        <v>36</v>
      </c>
      <c r="AG25" s="28">
        <v>30</v>
      </c>
      <c r="AH25" s="27" t="s">
        <v>28</v>
      </c>
      <c r="AI25" s="80" t="s">
        <v>67</v>
      </c>
      <c r="AJ25" s="84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90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88">
        <f>'[3]E-Auto'!$D24*(1/100)</f>
        <v>0.21328322580645162</v>
      </c>
      <c r="O26" s="33">
        <f t="shared" si="1"/>
        <v>14897.881314908107</v>
      </c>
      <c r="P26" s="37">
        <f t="shared" si="2"/>
        <v>1558.4439536970285</v>
      </c>
      <c r="Q26" s="90"/>
      <c r="R26" s="30">
        <f t="shared" si="3"/>
        <v>1</v>
      </c>
      <c r="S26" s="35">
        <f t="shared" si="4"/>
        <v>1</v>
      </c>
      <c r="T26" s="90"/>
      <c r="U26" s="41">
        <f t="shared" si="5"/>
        <v>8.6001520383088573E-2</v>
      </c>
      <c r="V26" s="35">
        <f t="shared" si="6"/>
        <v>4.0000000529771453E-3</v>
      </c>
      <c r="W26" s="90"/>
      <c r="X26" s="86">
        <f t="shared" si="13"/>
        <v>7725</v>
      </c>
      <c r="Y26" s="43">
        <f t="shared" si="7"/>
        <v>14785239.020761421</v>
      </c>
      <c r="Z26" s="43">
        <f t="shared" si="8"/>
        <v>311338.67859391466</v>
      </c>
      <c r="AA26" s="43">
        <f t="shared" si="9"/>
        <v>18288.914390037899</v>
      </c>
      <c r="AB26" s="44">
        <f t="shared" si="10"/>
        <v>42741.604507203367</v>
      </c>
      <c r="AD26" s="42">
        <f t="shared" si="11"/>
        <v>15165333.218252579</v>
      </c>
      <c r="AE26" s="115"/>
      <c r="AF26" s="58" t="s">
        <v>27</v>
      </c>
      <c r="AG26" s="59">
        <f>(3750*AJ11*AG8)+(850*AJ9)+(4*130000)</f>
        <v>1160000</v>
      </c>
      <c r="AH26" s="40" t="s">
        <v>21</v>
      </c>
      <c r="AI26" s="85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90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88">
        <f>'[3]E-Auto'!$D25*(1/100)</f>
        <v>0.22921193548387095</v>
      </c>
      <c r="O27" s="33">
        <f t="shared" si="1"/>
        <v>15077.561397089865</v>
      </c>
      <c r="P27" s="37">
        <f t="shared" si="2"/>
        <v>1577.0754708288182</v>
      </c>
      <c r="Q27" s="90"/>
      <c r="R27" s="30">
        <f t="shared" si="3"/>
        <v>1</v>
      </c>
      <c r="S27" s="35">
        <f t="shared" si="4"/>
        <v>1</v>
      </c>
      <c r="T27" s="90"/>
      <c r="U27" s="41">
        <f t="shared" si="5"/>
        <v>8.6001595068771058E-2</v>
      </c>
      <c r="V27" s="35">
        <f t="shared" si="6"/>
        <v>4.0000000555563504E-3</v>
      </c>
      <c r="W27" s="90"/>
      <c r="X27" s="86">
        <f t="shared" si="13"/>
        <v>7725</v>
      </c>
      <c r="Y27" s="43">
        <f t="shared" si="7"/>
        <v>14963568.771921642</v>
      </c>
      <c r="Z27" s="43">
        <f t="shared" si="8"/>
        <v>315092.94551874709</v>
      </c>
      <c r="AA27" s="43">
        <f t="shared" si="9"/>
        <v>18267.549651846817</v>
      </c>
      <c r="AB27" s="44">
        <f t="shared" si="10"/>
        <v>43256.443253654135</v>
      </c>
      <c r="AD27" s="42">
        <f t="shared" si="11"/>
        <v>15347910.71034589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90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88">
        <f>'[3]E-Auto'!$D26*(1/100)</f>
        <v>0.2451406451612903</v>
      </c>
      <c r="O28" s="33">
        <f t="shared" si="1"/>
        <v>15257.241479271621</v>
      </c>
      <c r="P28" s="37">
        <f t="shared" si="2"/>
        <v>1595.70643307657</v>
      </c>
      <c r="Q28" s="90"/>
      <c r="R28" s="30">
        <f t="shared" si="3"/>
        <v>1</v>
      </c>
      <c r="S28" s="35">
        <f t="shared" si="4"/>
        <v>1</v>
      </c>
      <c r="T28" s="90"/>
      <c r="U28" s="41">
        <f t="shared" si="5"/>
        <v>8.600167247282374E-2</v>
      </c>
      <c r="V28" s="35">
        <f t="shared" si="6"/>
        <v>4.0000000582285245E-3</v>
      </c>
      <c r="W28" s="90"/>
      <c r="X28" s="86">
        <f t="shared" si="13"/>
        <v>7725</v>
      </c>
      <c r="Y28" s="43">
        <f t="shared" si="7"/>
        <v>15141899.293061681</v>
      </c>
      <c r="Z28" s="43">
        <f t="shared" si="8"/>
        <v>318847.21001318732</v>
      </c>
      <c r="AA28" s="43">
        <f t="shared" si="9"/>
        <v>18240.418411264367</v>
      </c>
      <c r="AB28" s="44">
        <f t="shared" si="10"/>
        <v>43771.279779744182</v>
      </c>
      <c r="AD28" s="42">
        <f t="shared" si="11"/>
        <v>15530483.201265875</v>
      </c>
      <c r="AE28" s="11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90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88">
        <f>'[3]E-Auto'!$D27*(1/100)</f>
        <v>0.26106935483870963</v>
      </c>
      <c r="O29" s="33">
        <f t="shared" si="1"/>
        <v>15436.921561453377</v>
      </c>
      <c r="P29" s="37">
        <f t="shared" si="2"/>
        <v>1614.3368571020214</v>
      </c>
      <c r="Q29" s="90"/>
      <c r="R29" s="30">
        <f t="shared" si="3"/>
        <v>1</v>
      </c>
      <c r="S29" s="35">
        <f t="shared" si="4"/>
        <v>1</v>
      </c>
      <c r="T29" s="90"/>
      <c r="U29" s="41">
        <f t="shared" si="5"/>
        <v>8.6001752660421066E-2</v>
      </c>
      <c r="V29" s="35">
        <f t="shared" si="6"/>
        <v>4.0000000609958734E-3</v>
      </c>
      <c r="W29" s="90"/>
      <c r="X29" s="86">
        <f t="shared" si="13"/>
        <v>7725</v>
      </c>
      <c r="Y29" s="43">
        <f t="shared" si="7"/>
        <v>15320230.613093834</v>
      </c>
      <c r="Z29" s="43">
        <f t="shared" si="8"/>
        <v>322601.47215021384</v>
      </c>
      <c r="AA29" s="43">
        <f t="shared" si="9"/>
        <v>18207.520668290563</v>
      </c>
      <c r="AB29" s="44">
        <f t="shared" si="10"/>
        <v>44286.114152145201</v>
      </c>
      <c r="AD29" s="42">
        <f t="shared" si="11"/>
        <v>15713050.720064484</v>
      </c>
      <c r="AE29" s="11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90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88">
        <f>'[3]E-Auto'!$D28*(1/100)</f>
        <v>0.27699806451612896</v>
      </c>
      <c r="O30" s="33">
        <f t="shared" si="1"/>
        <v>15616.601643635135</v>
      </c>
      <c r="P30" s="37">
        <f t="shared" si="2"/>
        <v>1632.9667589064422</v>
      </c>
      <c r="Q30" s="90"/>
      <c r="R30" s="30">
        <f t="shared" si="3"/>
        <v>1</v>
      </c>
      <c r="S30" s="35">
        <f t="shared" si="4"/>
        <v>1</v>
      </c>
      <c r="T30" s="90"/>
      <c r="U30" s="41">
        <f t="shared" si="5"/>
        <v>8.6001835697509535E-2</v>
      </c>
      <c r="V30" s="35">
        <f t="shared" si="6"/>
        <v>4.0000000638606269E-3</v>
      </c>
      <c r="W30" s="90"/>
      <c r="X30" s="86">
        <f t="shared" si="13"/>
        <v>7725</v>
      </c>
      <c r="Y30" s="43">
        <f t="shared" si="7"/>
        <v>15498562.761589024</v>
      </c>
      <c r="Z30" s="43">
        <f t="shared" si="8"/>
        <v>326355.73199991242</v>
      </c>
      <c r="AA30" s="43">
        <f t="shared" si="9"/>
        <v>18168.856422925393</v>
      </c>
      <c r="AB30" s="44">
        <f t="shared" si="10"/>
        <v>44800.946434886064</v>
      </c>
      <c r="AD30" s="42">
        <f t="shared" si="11"/>
        <v>15895613.296446748</v>
      </c>
      <c r="AE30" s="11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90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88">
        <f>'[3]E-Auto'!$D29*(1/100)</f>
        <v>0.29292677419354834</v>
      </c>
      <c r="O31" s="33">
        <f t="shared" si="1"/>
        <v>15796.281725816891</v>
      </c>
      <c r="P31" s="37">
        <f t="shared" si="2"/>
        <v>1651.5961538630381</v>
      </c>
      <c r="Q31" s="90"/>
      <c r="R31" s="30">
        <f t="shared" si="3"/>
        <v>1</v>
      </c>
      <c r="S31" s="35">
        <f t="shared" si="4"/>
        <v>1</v>
      </c>
      <c r="T31" s="90"/>
      <c r="U31" s="41">
        <f t="shared" si="5"/>
        <v>8.600192165080775E-2</v>
      </c>
      <c r="V31" s="35">
        <f t="shared" si="6"/>
        <v>4.0000000668250438E-3</v>
      </c>
      <c r="W31" s="90"/>
      <c r="X31" s="86">
        <f t="shared" si="13"/>
        <v>7725</v>
      </c>
      <c r="Y31" s="43">
        <f t="shared" si="7"/>
        <v>15676895.768785715</v>
      </c>
      <c r="Z31" s="43">
        <f t="shared" si="8"/>
        <v>330109.98962961737</v>
      </c>
      <c r="AA31" s="43">
        <f t="shared" si="9"/>
        <v>18124.425675168859</v>
      </c>
      <c r="AB31" s="44">
        <f t="shared" si="10"/>
        <v>45315.776689482438</v>
      </c>
      <c r="AD31" s="42">
        <f t="shared" si="11"/>
        <v>16078170.960779984</v>
      </c>
      <c r="AE31" s="11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90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88">
        <f>'[3]E-Auto'!$D30*(1/100)</f>
        <v>0.30885548387096767</v>
      </c>
      <c r="O32" s="33">
        <f t="shared" si="1"/>
        <v>15975.961807998649</v>
      </c>
      <c r="P32" s="37">
        <f t="shared" si="2"/>
        <v>1670.2250567474684</v>
      </c>
      <c r="Q32" s="90"/>
      <c r="R32" s="30">
        <f t="shared" si="3"/>
        <v>1</v>
      </c>
      <c r="S32" s="35">
        <f t="shared" si="4"/>
        <v>1</v>
      </c>
      <c r="T32" s="90"/>
      <c r="U32" s="41">
        <f t="shared" si="5"/>
        <v>8.6002010587806405E-2</v>
      </c>
      <c r="V32" s="35">
        <f t="shared" si="6"/>
        <v>4.0000000698914061E-3</v>
      </c>
      <c r="W32" s="90"/>
      <c r="X32" s="86">
        <f t="shared" si="13"/>
        <v>7725</v>
      </c>
      <c r="Y32" s="43">
        <f t="shared" si="7"/>
        <v>15855229.665598787</v>
      </c>
      <c r="Z32" s="43">
        <f t="shared" si="8"/>
        <v>333864.24510404625</v>
      </c>
      <c r="AA32" s="43">
        <f t="shared" si="9"/>
        <v>18074.22842502097</v>
      </c>
      <c r="AB32" s="44">
        <f t="shared" si="10"/>
        <v>45830.604975058915</v>
      </c>
      <c r="AD32" s="42">
        <f t="shared" si="11"/>
        <v>16260723.744102914</v>
      </c>
      <c r="AE32" s="11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90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88">
        <f>'[3]E-Auto'!$D31*(1/100)</f>
        <v>0.324784193548387</v>
      </c>
      <c r="O33" s="33">
        <f t="shared" si="1"/>
        <v>16155.641890180405</v>
      </c>
      <c r="P33" s="37">
        <f t="shared" si="2"/>
        <v>1688.853481766597</v>
      </c>
      <c r="Q33" s="90"/>
      <c r="R33" s="30">
        <f t="shared" si="3"/>
        <v>1</v>
      </c>
      <c r="S33" s="35">
        <f t="shared" si="4"/>
        <v>1</v>
      </c>
      <c r="T33" s="90"/>
      <c r="U33" s="41">
        <f t="shared" si="5"/>
        <v>8.6002102576768269E-2</v>
      </c>
      <c r="V33" s="35">
        <f t="shared" si="6"/>
        <v>4.0000000730620244E-3</v>
      </c>
      <c r="W33" s="90"/>
      <c r="X33" s="86">
        <f t="shared" si="13"/>
        <v>7725</v>
      </c>
      <c r="Y33" s="43">
        <f t="shared" si="7"/>
        <v>16033564.483628312</v>
      </c>
      <c r="Z33" s="43">
        <f t="shared" si="8"/>
        <v>337618.49848542514</v>
      </c>
      <c r="AA33" s="43">
        <f t="shared" si="9"/>
        <v>18018.264672481713</v>
      </c>
      <c r="AB33" s="44">
        <f t="shared" si="10"/>
        <v>46345.431348464052</v>
      </c>
      <c r="AD33" s="42">
        <f t="shared" si="11"/>
        <v>16443271.678134684</v>
      </c>
      <c r="AE33" s="115"/>
      <c r="AF33" s="87" t="s">
        <v>24</v>
      </c>
      <c r="AG33" s="40"/>
      <c r="AH33" s="59">
        <f>5/60</f>
        <v>8.3333333333333329E-2</v>
      </c>
      <c r="AI33" s="55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90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88">
        <f>'[3]E-Auto'!$D32*(1/100)</f>
        <v>0.34071290322580638</v>
      </c>
      <c r="O34" s="33">
        <f t="shared" si="1"/>
        <v>16335.321972362161</v>
      </c>
      <c r="P34" s="37">
        <f t="shared" si="2"/>
        <v>1707.4814425856043</v>
      </c>
      <c r="Q34" s="90"/>
      <c r="R34" s="30">
        <f t="shared" si="3"/>
        <v>1</v>
      </c>
      <c r="S34" s="35">
        <f t="shared" si="4"/>
        <v>1</v>
      </c>
      <c r="T34" s="90"/>
      <c r="U34" s="41">
        <f t="shared" si="5"/>
        <v>8.6002197686728205E-2</v>
      </c>
      <c r="V34" s="35">
        <f t="shared" si="6"/>
        <v>4.0000000763392293E-3</v>
      </c>
      <c r="W34" s="90"/>
      <c r="X34" s="86">
        <f t="shared" si="13"/>
        <v>7725</v>
      </c>
      <c r="Y34" s="43">
        <f t="shared" si="7"/>
        <v>16211900.255168343</v>
      </c>
      <c r="Z34" s="43">
        <f t="shared" si="8"/>
        <v>341372.74983360752</v>
      </c>
      <c r="AA34" s="43">
        <f t="shared" si="9"/>
        <v>17956.534417551095</v>
      </c>
      <c r="AB34" s="44">
        <f t="shared" si="10"/>
        <v>46860.255864378894</v>
      </c>
      <c r="AD34" s="42">
        <f t="shared" si="11"/>
        <v>16625814.79528388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90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88">
        <f>'[3]E-Auto'!$D33*(1/100)</f>
        <v>0.35664161290322577</v>
      </c>
      <c r="O35" s="33">
        <f t="shared" si="1"/>
        <v>16515.002054543915</v>
      </c>
      <c r="P35" s="37">
        <f t="shared" si="2"/>
        <v>1726.1089523535575</v>
      </c>
      <c r="Q35" s="90"/>
      <c r="R35" s="30">
        <f t="shared" si="3"/>
        <v>1</v>
      </c>
      <c r="S35" s="35">
        <f t="shared" si="4"/>
        <v>1</v>
      </c>
      <c r="T35" s="90"/>
      <c r="U35" s="41">
        <f t="shared" si="5"/>
        <v>8.6002295987493149E-2</v>
      </c>
      <c r="V35" s="35">
        <f t="shared" si="6"/>
        <v>4.0000000797253844E-3</v>
      </c>
      <c r="W35" s="90"/>
      <c r="X35" s="86">
        <f t="shared" si="13"/>
        <v>7725</v>
      </c>
      <c r="Y35" s="43">
        <f t="shared" si="7"/>
        <v>16390237.013215616</v>
      </c>
      <c r="Z35" s="43">
        <f t="shared" si="8"/>
        <v>345126.99920618621</v>
      </c>
      <c r="AA35" s="43">
        <f t="shared" si="9"/>
        <v>17889.037660229118</v>
      </c>
      <c r="AB35" s="44">
        <f t="shared" si="10"/>
        <v>47375.078575419233</v>
      </c>
      <c r="AD35" s="42">
        <f t="shared" si="11"/>
        <v>16808353.128657449</v>
      </c>
      <c r="AE35" s="115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90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88">
        <f>'[3]E-Auto'!$D34*(1/100)</f>
        <v>0.37257032258064515</v>
      </c>
      <c r="O36" s="33">
        <f t="shared" si="1"/>
        <v>16694.682136725674</v>
      </c>
      <c r="P36" s="37">
        <f t="shared" si="2"/>
        <v>1744.7360237275518</v>
      </c>
      <c r="Q36" s="90"/>
      <c r="R36" s="30">
        <f t="shared" si="3"/>
        <v>1</v>
      </c>
      <c r="S36" s="35">
        <f t="shared" si="4"/>
        <v>1</v>
      </c>
      <c r="T36" s="90"/>
      <c r="U36" s="41">
        <f t="shared" si="5"/>
        <v>8.6002397549642146E-2</v>
      </c>
      <c r="V36" s="35">
        <f t="shared" si="6"/>
        <v>4.0000000832228749E-3</v>
      </c>
      <c r="W36" s="90"/>
      <c r="X36" s="86">
        <f t="shared" si="13"/>
        <v>7725</v>
      </c>
      <c r="Y36" s="43">
        <f t="shared" si="7"/>
        <v>16568574.791478239</v>
      </c>
      <c r="Z36" s="43">
        <f t="shared" si="8"/>
        <v>348881.24665859941</v>
      </c>
      <c r="AA36" s="43">
        <f t="shared" si="9"/>
        <v>17815.774400515784</v>
      </c>
      <c r="AB36" s="44">
        <f t="shared" si="10"/>
        <v>47889.899532232273</v>
      </c>
      <c r="AD36" s="42">
        <f t="shared" si="11"/>
        <v>16990886.71206959</v>
      </c>
      <c r="AE36" s="11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90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88">
        <f>'[3]E-Auto'!$D35*(1/100)</f>
        <v>0.38849903225806454</v>
      </c>
      <c r="O37" s="33">
        <f t="shared" si="1"/>
        <v>16874.36221890743</v>
      </c>
      <c r="P37" s="37">
        <f t="shared" si="2"/>
        <v>1763.3626688955019</v>
      </c>
      <c r="Q37" s="90"/>
      <c r="R37" s="30">
        <f t="shared" si="3"/>
        <v>1</v>
      </c>
      <c r="S37" s="35">
        <f t="shared" si="4"/>
        <v>1</v>
      </c>
      <c r="T37" s="90"/>
      <c r="U37" s="41">
        <f t="shared" si="5"/>
        <v>8.6002502444526313E-2</v>
      </c>
      <c r="V37" s="35">
        <f t="shared" si="6"/>
        <v>4.0000000868341129E-3</v>
      </c>
      <c r="W37" s="90"/>
      <c r="X37" s="86">
        <f t="shared" si="13"/>
        <v>7725</v>
      </c>
      <c r="Y37" s="43">
        <f t="shared" si="7"/>
        <v>16746913.624384293</v>
      </c>
      <c r="Z37" s="43">
        <f t="shared" si="8"/>
        <v>352635.49224423018</v>
      </c>
      <c r="AA37" s="43">
        <f t="shared" si="9"/>
        <v>17736.744638411077</v>
      </c>
      <c r="AB37" s="44">
        <f t="shared" si="10"/>
        <v>48404.718783587785</v>
      </c>
      <c r="AD37" s="42">
        <f t="shared" si="11"/>
        <v>17173415.580050521</v>
      </c>
      <c r="AE37" s="11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90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88">
        <f>'[3]E-Auto'!$D36*(1/100)</f>
        <v>0.40442774193548386</v>
      </c>
      <c r="O38" s="33">
        <f t="shared" si="1"/>
        <v>17054.042301089186</v>
      </c>
      <c r="P38" s="37">
        <f t="shared" si="2"/>
        <v>1781.9888995976862</v>
      </c>
      <c r="Q38" s="90"/>
      <c r="R38" s="30">
        <f t="shared" si="3"/>
        <v>1</v>
      </c>
      <c r="S38" s="35">
        <f t="shared" si="4"/>
        <v>1</v>
      </c>
      <c r="T38" s="90"/>
      <c r="U38" s="41">
        <f t="shared" si="5"/>
        <v>8.6002610744268862E-2</v>
      </c>
      <c r="V38" s="35">
        <f t="shared" si="6"/>
        <v>4.0000000905615358E-3</v>
      </c>
      <c r="W38" s="90"/>
      <c r="X38" s="86">
        <f t="shared" si="13"/>
        <v>7725</v>
      </c>
      <c r="Y38" s="43">
        <f t="shared" si="7"/>
        <v>16925253.547090475</v>
      </c>
      <c r="Z38" s="43">
        <f t="shared" si="8"/>
        <v>356389.73601450078</v>
      </c>
      <c r="AA38" s="43">
        <f t="shared" si="9"/>
        <v>17651.948373915016</v>
      </c>
      <c r="AB38" s="44">
        <f t="shared" si="10"/>
        <v>48919.536376464326</v>
      </c>
      <c r="AD38" s="42">
        <f t="shared" si="11"/>
        <v>17355939.767855354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90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88">
        <f>'[3]E-Auto'!$D37*(1/100)</f>
        <v>0.42035645161290325</v>
      </c>
      <c r="O39" s="33">
        <f t="shared" si="1"/>
        <v>17233.722383270942</v>
      </c>
      <c r="P39" s="37">
        <f t="shared" si="2"/>
        <v>1800.6147271471093</v>
      </c>
      <c r="Q39" s="90"/>
      <c r="R39" s="30">
        <f t="shared" si="3"/>
        <v>1</v>
      </c>
      <c r="S39" s="35">
        <f t="shared" si="4"/>
        <v>1</v>
      </c>
      <c r="T39" s="90"/>
      <c r="U39" s="41">
        <f t="shared" si="5"/>
        <v>8.6002722521765079E-2</v>
      </c>
      <c r="V39" s="35">
        <f t="shared" si="6"/>
        <v>4.0000000944076077E-3</v>
      </c>
      <c r="W39" s="90"/>
      <c r="X39" s="86">
        <f t="shared" si="13"/>
        <v>7725</v>
      </c>
      <c r="Y39" s="43">
        <f t="shared" si="7"/>
        <v>17103594.595490631</v>
      </c>
      <c r="Z39" s="43">
        <f t="shared" si="8"/>
        <v>360143.97801896243</v>
      </c>
      <c r="AA39" s="43">
        <f t="shared" si="9"/>
        <v>17561.385607027591</v>
      </c>
      <c r="AB39" s="44">
        <f t="shared" si="10"/>
        <v>49434.352356130716</v>
      </c>
      <c r="AD39" s="42">
        <f t="shared" si="11"/>
        <v>17538459.311472751</v>
      </c>
      <c r="AE39" s="11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90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88">
        <f>'[3]E-Auto'!$D38*(1/100)</f>
        <v>0.43628516129032263</v>
      </c>
      <c r="O40" s="33">
        <f t="shared" si="1"/>
        <v>17413.402465452702</v>
      </c>
      <c r="P40" s="37">
        <f t="shared" si="2"/>
        <v>1819.2401624487634</v>
      </c>
      <c r="Q40" s="90"/>
      <c r="R40" s="30">
        <f t="shared" si="3"/>
        <v>1</v>
      </c>
      <c r="S40" s="35">
        <f t="shared" si="4"/>
        <v>1</v>
      </c>
      <c r="T40" s="90"/>
      <c r="U40" s="41">
        <f t="shared" si="5"/>
        <v>8.6002837850682329E-2</v>
      </c>
      <c r="V40" s="35">
        <f t="shared" si="6"/>
        <v>4.0000000983748188E-3</v>
      </c>
      <c r="W40" s="90"/>
      <c r="X40" s="86">
        <f t="shared" si="13"/>
        <v>7725</v>
      </c>
      <c r="Y40" s="43">
        <f t="shared" si="7"/>
        <v>17281936.806224316</v>
      </c>
      <c r="Z40" s="43">
        <f t="shared" si="8"/>
        <v>363898.2183053788</v>
      </c>
      <c r="AA40" s="43">
        <f t="shared" si="9"/>
        <v>17465.056337748807</v>
      </c>
      <c r="AB40" s="44">
        <f t="shared" si="10"/>
        <v>49949.166766223141</v>
      </c>
      <c r="AD40" s="42">
        <f t="shared" si="11"/>
        <v>17720974.247633666</v>
      </c>
      <c r="AE40" s="11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90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88">
        <f>'[3]E-Auto'!$D39*(1/100)</f>
        <v>0.45221387096774202</v>
      </c>
      <c r="O41" s="33">
        <f t="shared" si="1"/>
        <v>17593.082547634458</v>
      </c>
      <c r="P41" s="37">
        <f t="shared" si="2"/>
        <v>1837.8652160178588</v>
      </c>
      <c r="Q41" s="90"/>
      <c r="R41" s="30">
        <f t="shared" si="3"/>
        <v>1</v>
      </c>
      <c r="S41" s="35">
        <f t="shared" si="4"/>
        <v>1</v>
      </c>
      <c r="T41" s="90"/>
      <c r="U41" s="41">
        <f t="shared" si="5"/>
        <v>8.6002956805460107E-2</v>
      </c>
      <c r="V41" s="35">
        <f t="shared" si="6"/>
        <v>4.0000001024656819E-3</v>
      </c>
      <c r="W41" s="90"/>
      <c r="X41" s="86">
        <f t="shared" si="13"/>
        <v>7725</v>
      </c>
      <c r="Y41" s="43">
        <f t="shared" si="7"/>
        <v>17460280.216685273</v>
      </c>
      <c r="Z41" s="43">
        <f t="shared" si="8"/>
        <v>367652.45691980654</v>
      </c>
      <c r="AA41" s="43">
        <f t="shared" si="9"/>
        <v>17362.960566078655</v>
      </c>
      <c r="AB41" s="44">
        <f t="shared" si="10"/>
        <v>50463.979648818065</v>
      </c>
      <c r="AD41" s="42">
        <f t="shared" si="11"/>
        <v>17903484.613819975</v>
      </c>
      <c r="AE41" s="11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90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88">
        <f>'[3]E-Auto'!$D40*(1/100)</f>
        <v>0.4681425806451614</v>
      </c>
      <c r="O42" s="33">
        <f t="shared" si="1"/>
        <v>17772.762629816214</v>
      </c>
      <c r="P42" s="37">
        <f t="shared" si="2"/>
        <v>1856.489897997086</v>
      </c>
      <c r="Q42" s="90"/>
      <c r="R42" s="30">
        <f t="shared" si="3"/>
        <v>1</v>
      </c>
      <c r="S42" s="35">
        <f t="shared" si="4"/>
        <v>1</v>
      </c>
      <c r="T42" s="90"/>
      <c r="U42" s="41">
        <f t="shared" si="5"/>
        <v>8.6003079461309959E-2</v>
      </c>
      <c r="V42" s="35">
        <f t="shared" si="6"/>
        <v>4.0000001066827408E-3</v>
      </c>
      <c r="W42" s="90"/>
      <c r="X42" s="86">
        <f t="shared" si="13"/>
        <v>7725</v>
      </c>
      <c r="Y42" s="43">
        <f t="shared" si="7"/>
        <v>17638624.865029931</v>
      </c>
      <c r="Z42" s="43">
        <f t="shared" si="8"/>
        <v>371406.69390667061</v>
      </c>
      <c r="AA42" s="43">
        <f t="shared" si="9"/>
        <v>17255.098292017148</v>
      </c>
      <c r="AB42" s="44">
        <f t="shared" si="10"/>
        <v>50978.791044501319</v>
      </c>
      <c r="AD42" s="42">
        <f t="shared" si="11"/>
        <v>18085990.448273119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90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88">
        <f>'[3]E-Auto'!$D41*(1/100)</f>
        <v>0.48407129032258078</v>
      </c>
      <c r="O43" s="33">
        <f t="shared" si="1"/>
        <v>17952.44271199797</v>
      </c>
      <c r="P43" s="37">
        <f t="shared" si="2"/>
        <v>1875.1142181729651</v>
      </c>
      <c r="Q43" s="90"/>
      <c r="R43" s="30">
        <f t="shared" si="3"/>
        <v>1</v>
      </c>
      <c r="S43" s="35">
        <f t="shared" si="4"/>
        <v>1</v>
      </c>
      <c r="T43" s="90"/>
      <c r="U43" s="41">
        <f t="shared" si="5"/>
        <v>8.6003205894215506E-2</v>
      </c>
      <c r="V43" s="35">
        <f t="shared" si="6"/>
        <v>4.0000001110285606E-3</v>
      </c>
      <c r="W43" s="90"/>
      <c r="X43" s="86">
        <f t="shared" si="13"/>
        <v>7725</v>
      </c>
      <c r="Y43" s="43">
        <f t="shared" si="7"/>
        <v>17816970.790185843</v>
      </c>
      <c r="Z43" s="43">
        <f t="shared" si="8"/>
        <v>375160.92930883606</v>
      </c>
      <c r="AA43" s="43">
        <f t="shared" si="9"/>
        <v>17141.469515564273</v>
      </c>
      <c r="AB43" s="44">
        <f t="shared" si="10"/>
        <v>51493.600992433523</v>
      </c>
      <c r="AD43" s="42">
        <f t="shared" si="11"/>
        <v>18268491.790002678</v>
      </c>
      <c r="AE43" s="115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90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88">
        <f>'[3]E-Auto'!$D42*(1/100)</f>
        <v>0.5</v>
      </c>
      <c r="O44" s="33">
        <f t="shared" si="1"/>
        <v>18132.12279417973</v>
      </c>
      <c r="P44" s="37">
        <f t="shared" si="2"/>
        <v>1893.7381859913462</v>
      </c>
      <c r="Q44" s="90"/>
      <c r="R44" s="30">
        <f t="shared" si="3"/>
        <v>1</v>
      </c>
      <c r="S44" s="35">
        <f t="shared" si="4"/>
        <v>1</v>
      </c>
      <c r="T44" s="90"/>
      <c r="U44" s="41">
        <f t="shared" si="5"/>
        <v>8.6003336180932491E-2</v>
      </c>
      <c r="V44" s="35">
        <f t="shared" si="6"/>
        <v>4.0000001155057361E-3</v>
      </c>
      <c r="W44" s="90"/>
      <c r="X44" s="86">
        <f t="shared" si="13"/>
        <v>7725</v>
      </c>
      <c r="Y44" s="43">
        <f t="shared" si="7"/>
        <v>17995318.031860121</v>
      </c>
      <c r="Z44" s="43">
        <f t="shared" si="8"/>
        <v>378915.16316767572</v>
      </c>
      <c r="AA44" s="43">
        <f t="shared" si="9"/>
        <v>17022.074236720044</v>
      </c>
      <c r="AB44" s="44">
        <f t="shared" si="10"/>
        <v>52008.409530412129</v>
      </c>
      <c r="AD44" s="42">
        <f t="shared" si="11"/>
        <v>18450988.678794928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90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88">
        <f>'[3]E-Auto'!$D43*(1/100)</f>
        <v>0.51592870967741944</v>
      </c>
      <c r="O45" s="33">
        <f t="shared" si="1"/>
        <v>18311.802876361486</v>
      </c>
      <c r="P45" s="37">
        <f t="shared" si="2"/>
        <v>1912.3618105721021</v>
      </c>
      <c r="Q45" s="90"/>
      <c r="R45" s="30">
        <f t="shared" si="3"/>
        <v>1</v>
      </c>
      <c r="S45" s="35">
        <f t="shared" si="4"/>
        <v>1</v>
      </c>
      <c r="T45" s="90"/>
      <c r="U45" s="41">
        <f t="shared" si="5"/>
        <v>8.6003470398988716E-2</v>
      </c>
      <c r="V45" s="35">
        <f t="shared" si="6"/>
        <v>4.0000001201168827E-3</v>
      </c>
      <c r="W45" s="90"/>
      <c r="X45" s="86">
        <f t="shared" si="13"/>
        <v>7725</v>
      </c>
      <c r="Y45" s="43">
        <f t="shared" si="7"/>
        <v>18173666.630547825</v>
      </c>
      <c r="Z45" s="43">
        <f t="shared" si="8"/>
        <v>382669.39552313456</v>
      </c>
      <c r="AA45" s="43">
        <f t="shared" si="9"/>
        <v>16896.912455484449</v>
      </c>
      <c r="AB45" s="44">
        <f t="shared" si="10"/>
        <v>52523.216694930168</v>
      </c>
      <c r="AD45" s="42">
        <f t="shared" si="11"/>
        <v>18633481.155221373</v>
      </c>
      <c r="AE45" s="11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90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88">
        <f>'[3]E-Auto'!$D44*(1/100)</f>
        <v>0.53185741935483877</v>
      </c>
      <c r="O46" s="33">
        <f t="shared" si="1"/>
        <v>18491.482958543242</v>
      </c>
      <c r="P46" s="37">
        <f t="shared" si="2"/>
        <v>1930.9851007230729</v>
      </c>
      <c r="Q46" s="90"/>
      <c r="R46" s="30">
        <f t="shared" si="3"/>
        <v>1</v>
      </c>
      <c r="S46" s="35">
        <f t="shared" si="4"/>
        <v>1</v>
      </c>
      <c r="T46" s="90"/>
      <c r="U46" s="41">
        <f t="shared" si="5"/>
        <v>8.6003608626684089E-2</v>
      </c>
      <c r="V46" s="35">
        <f t="shared" si="6"/>
        <v>4.0000001248646474E-3</v>
      </c>
      <c r="W46" s="90"/>
      <c r="X46" s="86">
        <f t="shared" si="13"/>
        <v>7725</v>
      </c>
      <c r="Y46" s="43">
        <f t="shared" si="7"/>
        <v>18352016.627540365</v>
      </c>
      <c r="Z46" s="43">
        <f t="shared" si="8"/>
        <v>386423.62641379092</v>
      </c>
      <c r="AA46" s="43">
        <f t="shared" si="9"/>
        <v>16765.984171857493</v>
      </c>
      <c r="AB46" s="44">
        <f t="shared" si="10"/>
        <v>53038.022521232095</v>
      </c>
      <c r="AD46" s="42">
        <f t="shared" si="11"/>
        <v>18815969.260647245</v>
      </c>
      <c r="AE46" s="11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90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88">
        <f>'[3]E-Auto'!$D45*(1/100)</f>
        <v>0.5477861290322581</v>
      </c>
      <c r="O47" s="33">
        <f t="shared" si="1"/>
        <v>18671.163040724998</v>
      </c>
      <c r="P47" s="37">
        <f t="shared" si="2"/>
        <v>1949.6080649532967</v>
      </c>
      <c r="Q47" s="90"/>
      <c r="R47" s="30">
        <f t="shared" si="3"/>
        <v>1</v>
      </c>
      <c r="S47" s="35">
        <f t="shared" si="4"/>
        <v>1</v>
      </c>
      <c r="T47" s="90"/>
      <c r="U47" s="41">
        <f t="shared" si="5"/>
        <v>8.6003750943090596E-2</v>
      </c>
      <c r="V47" s="35">
        <f t="shared" si="6"/>
        <v>4.0000001297516991E-3</v>
      </c>
      <c r="W47" s="90"/>
      <c r="X47" s="86">
        <f t="shared" si="13"/>
        <v>7725</v>
      </c>
      <c r="Y47" s="43">
        <f t="shared" si="7"/>
        <v>18530368.064933829</v>
      </c>
      <c r="Z47" s="43">
        <f t="shared" si="8"/>
        <v>390177.85587691434</v>
      </c>
      <c r="AA47" s="43">
        <f t="shared" si="9"/>
        <v>16629.289385839176</v>
      </c>
      <c r="AB47" s="44">
        <f t="shared" si="10"/>
        <v>53552.827043366691</v>
      </c>
      <c r="AD47" s="42">
        <f t="shared" ref="AD47:AD54" si="14">SUM(X47:AB47)</f>
        <v>18998453.03723995</v>
      </c>
      <c r="AE47" s="11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90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88">
        <f>'[3]E-Auto'!$D46*(1/100)</f>
        <v>0.56371483870967753</v>
      </c>
      <c r="O48" s="33">
        <f t="shared" si="1"/>
        <v>18850.843122906754</v>
      </c>
      <c r="P48" s="37">
        <f t="shared" si="2"/>
        <v>1968.2307114855723</v>
      </c>
      <c r="Q48" s="90"/>
      <c r="R48" s="30">
        <f t="shared" si="3"/>
        <v>1</v>
      </c>
      <c r="S48" s="35">
        <f t="shared" si="4"/>
        <v>1</v>
      </c>
      <c r="T48" s="90"/>
      <c r="U48" s="41">
        <f t="shared" si="5"/>
        <v>8.6003897428052298E-2</v>
      </c>
      <c r="V48" s="35">
        <f t="shared" si="6"/>
        <v>4.0000001347807353E-3</v>
      </c>
      <c r="W48" s="90"/>
      <c r="X48" s="86">
        <f t="shared" si="13"/>
        <v>7725</v>
      </c>
      <c r="Y48" s="43">
        <f t="shared" si="7"/>
        <v>18708720.985637382</v>
      </c>
      <c r="Z48" s="43">
        <f t="shared" si="8"/>
        <v>393932.08394852077</v>
      </c>
      <c r="AA48" s="43">
        <f t="shared" si="9"/>
        <v>16486.828097429498</v>
      </c>
      <c r="AB48" s="44">
        <f t="shared" si="10"/>
        <v>54067.630294237395</v>
      </c>
      <c r="AD48" s="42">
        <f t="shared" si="14"/>
        <v>19180932.527977567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90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88">
        <f>'[3]E-Auto'!$D47*(1/100)</f>
        <v>0.57964354838709686</v>
      </c>
      <c r="O49" s="33">
        <f t="shared" si="1"/>
        <v>19030.52320508851</v>
      </c>
      <c r="P49" s="37">
        <f t="shared" si="2"/>
        <v>1986.8530482683987</v>
      </c>
      <c r="Q49" s="90"/>
      <c r="R49" s="30">
        <f t="shared" si="3"/>
        <v>1</v>
      </c>
      <c r="S49" s="35">
        <f t="shared" si="4"/>
        <v>1</v>
      </c>
      <c r="T49" s="90"/>
      <c r="U49" s="41">
        <f t="shared" si="5"/>
        <v>8.6004048162185348E-2</v>
      </c>
      <c r="V49" s="35">
        <f t="shared" si="6"/>
        <v>4.000000139954476E-3</v>
      </c>
      <c r="W49" s="90"/>
      <c r="X49" s="86">
        <f t="shared" si="13"/>
        <v>7725</v>
      </c>
      <c r="Y49" s="43">
        <f t="shared" si="7"/>
        <v>18887075.433381513</v>
      </c>
      <c r="Z49" s="43">
        <f t="shared" si="8"/>
        <v>397686.31066342472</v>
      </c>
      <c r="AA49" s="43">
        <f t="shared" si="9"/>
        <v>16338.600306628457</v>
      </c>
      <c r="AB49" s="44">
        <f t="shared" si="10"/>
        <v>54582.43230565</v>
      </c>
      <c r="AD49" s="42">
        <f t="shared" si="14"/>
        <v>19363407.776657216</v>
      </c>
      <c r="AE49" s="11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90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88">
        <f>'[3]E-Auto'!$D48*(1/100)</f>
        <v>0.5955722580645163</v>
      </c>
      <c r="O50" s="33">
        <f t="shared" si="1"/>
        <v>19210.203287270266</v>
      </c>
      <c r="P50" s="37">
        <f t="shared" si="2"/>
        <v>2005.475082987314</v>
      </c>
      <c r="Q50" s="90"/>
      <c r="R50" s="30">
        <f t="shared" si="3"/>
        <v>1</v>
      </c>
      <c r="S50" s="35">
        <f t="shared" si="4"/>
        <v>1</v>
      </c>
      <c r="T50" s="90"/>
      <c r="U50" s="41">
        <f t="shared" si="5"/>
        <v>8.6004203226878018E-2</v>
      </c>
      <c r="V50" s="35">
        <f t="shared" si="6"/>
        <v>4.0000001452756692E-3</v>
      </c>
      <c r="W50" s="90"/>
      <c r="X50" s="86">
        <f t="shared" si="13"/>
        <v>7725</v>
      </c>
      <c r="Y50" s="43">
        <f t="shared" si="7"/>
        <v>19065431.452726409</v>
      </c>
      <c r="Z50" s="43">
        <f t="shared" si="8"/>
        <v>401440.53605528869</v>
      </c>
      <c r="AA50" s="43">
        <f t="shared" si="9"/>
        <v>16184.60601343605</v>
      </c>
      <c r="AB50" s="44">
        <f t="shared" si="10"/>
        <v>55097.233108358087</v>
      </c>
      <c r="AD50" s="42">
        <f t="shared" si="14"/>
        <v>19545878.827903491</v>
      </c>
      <c r="AE50" s="11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90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88">
        <f>'[3]E-Auto'!$D49*(1/100)</f>
        <v>0.61150096774193563</v>
      </c>
      <c r="O51" s="33">
        <f t="shared" si="1"/>
        <v>19389.883369452022</v>
      </c>
      <c r="P51" s="37">
        <f t="shared" si="2"/>
        <v>2024.0968230756841</v>
      </c>
      <c r="Q51" s="90"/>
      <c r="R51" s="30">
        <f t="shared" si="3"/>
        <v>1</v>
      </c>
      <c r="S51" s="35">
        <f t="shared" si="4"/>
        <v>1</v>
      </c>
      <c r="T51" s="90"/>
      <c r="U51" s="41">
        <f t="shared" si="5"/>
        <v>8.6004362704290613E-2</v>
      </c>
      <c r="V51" s="35">
        <f t="shared" si="6"/>
        <v>4.0000001507470894E-3</v>
      </c>
      <c r="W51" s="90"/>
      <c r="X51" s="86">
        <f t="shared" si="13"/>
        <v>7725</v>
      </c>
      <c r="Y51" s="43">
        <f t="shared" si="7"/>
        <v>19243789.089070205</v>
      </c>
      <c r="Z51" s="43">
        <f t="shared" si="8"/>
        <v>405194.76015667076</v>
      </c>
      <c r="AA51" s="43">
        <f t="shared" si="9"/>
        <v>16024.845217852288</v>
      </c>
      <c r="AB51" s="44">
        <f t="shared" si="10"/>
        <v>55612.032732106163</v>
      </c>
      <c r="AD51" s="42">
        <f t="shared" si="14"/>
        <v>19728345.727176838</v>
      </c>
      <c r="AE51" s="11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90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88">
        <f>'[3]E-Auto'!$D50*(1/100)</f>
        <v>0.62742967741935507</v>
      </c>
      <c r="O52" s="33">
        <f t="shared" si="1"/>
        <v>19569.563451633778</v>
      </c>
      <c r="P52" s="37">
        <f t="shared" si="2"/>
        <v>2042.7182757249593</v>
      </c>
      <c r="Q52" s="90"/>
      <c r="R52" s="30">
        <f t="shared" si="3"/>
        <v>1</v>
      </c>
      <c r="S52" s="35">
        <f t="shared" si="4"/>
        <v>1</v>
      </c>
      <c r="T52" s="90"/>
      <c r="U52" s="41">
        <f t="shared" si="5"/>
        <v>8.6004526677355572E-2</v>
      </c>
      <c r="V52" s="35">
        <f t="shared" si="6"/>
        <v>4.0000001563715356E-3</v>
      </c>
      <c r="W52" s="90"/>
      <c r="X52" s="86">
        <f t="shared" si="13"/>
        <v>7725</v>
      </c>
      <c r="Y52" s="43">
        <f t="shared" si="7"/>
        <v>19422148.388657283</v>
      </c>
      <c r="Z52" s="43">
        <f t="shared" si="8"/>
        <v>408948.98299906967</v>
      </c>
      <c r="AA52" s="43">
        <f t="shared" si="9"/>
        <v>15859.317919877158</v>
      </c>
      <c r="AB52" s="44">
        <f t="shared" si="10"/>
        <v>56126.831205670715</v>
      </c>
      <c r="AD52" s="42">
        <f t="shared" si="14"/>
        <v>19910808.520781901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90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88">
        <f>'[3]E-Auto'!$D51*(1/100)</f>
        <v>0.64335838709677429</v>
      </c>
      <c r="O53" s="33">
        <f t="shared" si="1"/>
        <v>19749.243533815534</v>
      </c>
      <c r="P53" s="37">
        <f t="shared" si="2"/>
        <v>2061.339447894436</v>
      </c>
      <c r="Q53" s="90"/>
      <c r="R53" s="30">
        <f t="shared" si="3"/>
        <v>1</v>
      </c>
      <c r="S53" s="35">
        <f t="shared" si="4"/>
        <v>1</v>
      </c>
      <c r="T53" s="90"/>
      <c r="U53" s="41">
        <f t="shared" si="5"/>
        <v>8.6004695229777384E-2</v>
      </c>
      <c r="V53" s="35">
        <f t="shared" si="6"/>
        <v>4.0000001621518328E-3</v>
      </c>
      <c r="W53" s="90"/>
      <c r="X53" s="86">
        <f t="shared" si="13"/>
        <v>7725</v>
      </c>
      <c r="Y53" s="43">
        <f t="shared" si="7"/>
        <v>19600509.398586512</v>
      </c>
      <c r="Z53" s="43">
        <f t="shared" si="8"/>
        <v>412703.20461296709</v>
      </c>
      <c r="AA53" s="43">
        <f t="shared" si="9"/>
        <v>15688.024119510676</v>
      </c>
      <c r="AB53" s="44">
        <f t="shared" si="10"/>
        <v>56641.628556899268</v>
      </c>
      <c r="AD53" s="42">
        <f t="shared" si="14"/>
        <v>20093267.255875889</v>
      </c>
      <c r="AE53" s="11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90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88">
        <f>'[3]E-Auto'!$D52*(1/100)</f>
        <v>0.65928709677419362</v>
      </c>
      <c r="O54" s="33">
        <f t="shared" si="1"/>
        <v>19928.923615997293</v>
      </c>
      <c r="P54" s="37">
        <f t="shared" si="2"/>
        <v>2079.9603463205526</v>
      </c>
      <c r="Q54" s="91"/>
      <c r="R54" s="30">
        <f t="shared" si="3"/>
        <v>1</v>
      </c>
      <c r="S54" s="35">
        <f t="shared" si="4"/>
        <v>1</v>
      </c>
      <c r="T54" s="91"/>
      <c r="U54" s="41">
        <f t="shared" si="5"/>
        <v>8.600486844603264E-2</v>
      </c>
      <c r="V54" s="35">
        <f t="shared" si="6"/>
        <v>4.0000001680908313E-3</v>
      </c>
      <c r="W54" s="91"/>
      <c r="X54" s="86">
        <f t="shared" si="13"/>
        <v>7725</v>
      </c>
      <c r="Y54" s="43">
        <f t="shared" si="7"/>
        <v>19778872.166819505</v>
      </c>
      <c r="Z54" s="43">
        <f t="shared" si="8"/>
        <v>416457.42502786865</v>
      </c>
      <c r="AA54" s="43">
        <f t="shared" si="9"/>
        <v>15510.963816752828</v>
      </c>
      <c r="AB54" s="44">
        <f t="shared" si="10"/>
        <v>57156.424812747602</v>
      </c>
      <c r="AD54" s="42">
        <f t="shared" si="14"/>
        <v>20275721.980476879</v>
      </c>
      <c r="AE54" s="11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744908440.63469172</v>
      </c>
      <c r="AE55" s="11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122" t="s">
        <v>22</v>
      </c>
      <c r="V56" s="123"/>
      <c r="X56" s="9">
        <f>SUM(X9:X54)</f>
        <v>1490600</v>
      </c>
      <c r="Y56" s="67">
        <f>SUM(Y9:Y54)</f>
        <v>725242623.32978189</v>
      </c>
      <c r="Z56" s="68">
        <f>SUM(Z9:Z54)</f>
        <v>15271398.532316765</v>
      </c>
      <c r="AA56" s="68">
        <f>SUM(AA9:AA54)</f>
        <v>807460.09462970763</v>
      </c>
      <c r="AB56" s="75">
        <f>SUM(AB9:AB54)</f>
        <v>2096358.6779634496</v>
      </c>
      <c r="AD56" s="69">
        <f>X56+Y56+Z56+AA56+AB56</f>
        <v>744908440.63469195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7"/>
      <c r="AF58" s="140"/>
      <c r="AG58" s="141"/>
      <c r="AH58" s="45"/>
    </row>
    <row r="59" spans="1:34" ht="15" thickBot="1" x14ac:dyDescent="0.35">
      <c r="AF59" s="142"/>
      <c r="AG59" s="143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27" workbookViewId="0">
      <selection activeCell="AB9" sqref="AB9: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90" customWidth="1"/>
    <col min="15" max="15" width="20.33203125" style="28" customWidth="1"/>
    <col min="16" max="16" width="16.44140625" style="28" customWidth="1"/>
    <col min="17" max="17" width="3.109375" style="31" customWidth="1"/>
    <col min="18" max="18" width="14.109375" customWidth="1"/>
    <col min="19" max="19" width="13.44140625" customWidth="1"/>
    <col min="20" max="20" width="3.109375" style="31" customWidth="1"/>
    <col min="21" max="21" width="15.6640625" style="31" customWidth="1"/>
    <col min="22" max="22" width="18.44140625" style="31" customWidth="1"/>
    <col min="23" max="23" width="5.6640625" style="31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89"/>
      <c r="L1" s="89"/>
      <c r="N1" s="89"/>
      <c r="Q1" s="89"/>
      <c r="R1" s="77"/>
      <c r="S1" s="77"/>
      <c r="T1" s="89"/>
      <c r="U1" s="77"/>
      <c r="V1" s="77"/>
      <c r="W1" s="89"/>
      <c r="AE1" s="115"/>
    </row>
    <row r="2" spans="1:36" ht="14.4" customHeight="1" thickBot="1" x14ac:dyDescent="0.35">
      <c r="B2" s="116" t="s">
        <v>0</v>
      </c>
      <c r="C2" s="117"/>
      <c r="D2" s="118"/>
      <c r="F2" s="115"/>
      <c r="G2" s="115"/>
      <c r="H2" s="90"/>
      <c r="K2" s="2"/>
      <c r="L2" s="90"/>
      <c r="O2" s="122" t="s">
        <v>55</v>
      </c>
      <c r="P2" s="123"/>
      <c r="Q2" s="90"/>
      <c r="R2" s="77"/>
      <c r="S2" s="77"/>
      <c r="T2" s="90"/>
      <c r="U2" s="77"/>
      <c r="V2" s="77"/>
      <c r="W2" s="90"/>
      <c r="Y2" s="124" t="s">
        <v>88</v>
      </c>
      <c r="Z2" s="125"/>
      <c r="AA2" s="126"/>
      <c r="AB2" s="8"/>
      <c r="AC2" s="8"/>
      <c r="AE2" s="115"/>
    </row>
    <row r="3" spans="1:36" ht="14.4" customHeight="1" thickBot="1" x14ac:dyDescent="0.35">
      <c r="B3" s="119"/>
      <c r="C3" s="120"/>
      <c r="D3" s="121"/>
      <c r="F3" s="115"/>
      <c r="G3" s="115"/>
      <c r="H3" s="90"/>
      <c r="K3" s="2"/>
      <c r="L3" s="90"/>
      <c r="O3" s="133" t="s">
        <v>87</v>
      </c>
      <c r="P3" s="134"/>
      <c r="Q3" s="90"/>
      <c r="R3" s="77"/>
      <c r="S3" s="77"/>
      <c r="T3" s="90"/>
      <c r="U3" s="77"/>
      <c r="V3" s="77"/>
      <c r="W3" s="90"/>
      <c r="Y3" s="127"/>
      <c r="Z3" s="128"/>
      <c r="AA3" s="129"/>
      <c r="AB3" s="8"/>
      <c r="AC3" s="8"/>
      <c r="AE3" s="115"/>
      <c r="AF3" s="93" t="s">
        <v>58</v>
      </c>
      <c r="AG3" s="94"/>
      <c r="AH3" s="95"/>
    </row>
    <row r="4" spans="1:36" ht="14.4" customHeight="1" thickBot="1" x14ac:dyDescent="0.35">
      <c r="H4" s="90"/>
      <c r="K4" s="2"/>
      <c r="L4" s="90"/>
      <c r="O4" s="135"/>
      <c r="P4" s="136"/>
      <c r="Q4" s="90"/>
      <c r="R4" s="77"/>
      <c r="S4" s="77"/>
      <c r="T4" s="90"/>
      <c r="U4" s="77"/>
      <c r="V4" s="77"/>
      <c r="W4" s="90"/>
      <c r="Y4" s="130"/>
      <c r="Z4" s="131"/>
      <c r="AA4" s="132"/>
      <c r="AB4" s="8"/>
      <c r="AC4" s="8"/>
      <c r="AE4" s="115"/>
      <c r="AF4" s="96"/>
      <c r="AG4" s="97"/>
      <c r="AH4" s="98"/>
    </row>
    <row r="5" spans="1:36" ht="14.4" customHeight="1" thickBot="1" x14ac:dyDescent="0.35">
      <c r="D5" s="99" t="s">
        <v>2</v>
      </c>
      <c r="E5" s="100"/>
      <c r="H5" s="90"/>
      <c r="I5" s="99" t="s">
        <v>7</v>
      </c>
      <c r="J5" s="103"/>
      <c r="K5" s="100"/>
      <c r="L5" s="90"/>
      <c r="M5" s="103" t="s">
        <v>3</v>
      </c>
      <c r="O5" s="105"/>
      <c r="P5" s="106"/>
      <c r="Q5" s="90"/>
      <c r="R5" s="103" t="s">
        <v>20</v>
      </c>
      <c r="S5" s="100"/>
      <c r="T5" s="90"/>
      <c r="U5" s="99" t="s">
        <v>29</v>
      </c>
      <c r="V5" s="100"/>
      <c r="W5" s="90"/>
      <c r="AE5" s="115"/>
    </row>
    <row r="6" spans="1:36" ht="14.4" customHeight="1" thickBot="1" x14ac:dyDescent="0.35">
      <c r="D6" s="101"/>
      <c r="E6" s="102"/>
      <c r="H6" s="90"/>
      <c r="I6" s="101"/>
      <c r="J6" s="104"/>
      <c r="K6" s="102"/>
      <c r="L6" s="90"/>
      <c r="M6" s="104"/>
      <c r="O6" s="107"/>
      <c r="P6" s="108"/>
      <c r="Q6" s="90"/>
      <c r="R6" s="104"/>
      <c r="S6" s="102"/>
      <c r="T6" s="90"/>
      <c r="U6" s="101"/>
      <c r="V6" s="102"/>
      <c r="W6" s="90"/>
      <c r="AE6" s="115"/>
      <c r="AF6" s="63" t="s">
        <v>30</v>
      </c>
      <c r="AG6" s="47"/>
      <c r="AH6" s="47"/>
      <c r="AI6" s="47"/>
      <c r="AJ6" s="60"/>
    </row>
    <row r="7" spans="1:36" ht="15" customHeight="1" thickBot="1" x14ac:dyDescent="0.35">
      <c r="B7" s="92" t="s">
        <v>5</v>
      </c>
      <c r="C7" s="92"/>
      <c r="D7" s="111" t="s">
        <v>4</v>
      </c>
      <c r="E7" s="111"/>
      <c r="F7" s="112" t="s">
        <v>6</v>
      </c>
      <c r="G7" s="112"/>
      <c r="H7" s="90"/>
      <c r="I7" s="71" t="s">
        <v>70</v>
      </c>
      <c r="J7" s="14" t="s">
        <v>69</v>
      </c>
      <c r="K7" s="22" t="s">
        <v>68</v>
      </c>
      <c r="L7" s="90"/>
      <c r="M7" s="1" t="s">
        <v>8</v>
      </c>
      <c r="O7" s="109"/>
      <c r="P7" s="110"/>
      <c r="Q7" s="90"/>
      <c r="R7" s="77"/>
      <c r="S7" s="77"/>
      <c r="T7" s="90"/>
      <c r="U7" s="77"/>
      <c r="V7" s="77"/>
      <c r="W7" s="90"/>
      <c r="X7" s="3" t="s">
        <v>9</v>
      </c>
      <c r="Y7" s="78" t="s">
        <v>10</v>
      </c>
      <c r="Z7" s="3" t="s">
        <v>11</v>
      </c>
      <c r="AA7" s="3" t="s">
        <v>12</v>
      </c>
      <c r="AB7" s="3" t="s">
        <v>13</v>
      </c>
      <c r="AD7" s="113" t="s">
        <v>56</v>
      </c>
      <c r="AE7" s="115"/>
      <c r="AF7" s="66" t="s">
        <v>54</v>
      </c>
      <c r="AG7" s="28">
        <v>80</v>
      </c>
      <c r="AH7" s="27" t="s">
        <v>18</v>
      </c>
      <c r="AI7" s="28">
        <v>0.08</v>
      </c>
      <c r="AJ7" s="50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90"/>
      <c r="I8" s="72"/>
      <c r="J8" s="7"/>
      <c r="K8" s="20"/>
      <c r="L8" s="90"/>
      <c r="M8" s="25"/>
      <c r="O8" s="32"/>
      <c r="P8" s="36"/>
      <c r="Q8" s="90"/>
      <c r="R8" s="79"/>
      <c r="S8" s="78"/>
      <c r="T8" s="90"/>
      <c r="U8" s="79"/>
      <c r="V8" s="78"/>
      <c r="W8" s="90"/>
      <c r="X8" s="39"/>
      <c r="Y8" s="10"/>
      <c r="Z8" s="38"/>
      <c r="AA8" s="38"/>
      <c r="AB8" s="38"/>
      <c r="AD8" s="114"/>
      <c r="AE8" s="115"/>
      <c r="AF8" s="61" t="s">
        <v>14</v>
      </c>
      <c r="AG8" s="28">
        <v>3</v>
      </c>
      <c r="AH8" s="27" t="s">
        <v>18</v>
      </c>
      <c r="AI8" s="27"/>
      <c r="AJ8" s="50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0">
        <f>'[1]Szenario 3'!$K9</f>
        <v>1226.2573442909008</v>
      </c>
      <c r="H9" s="90"/>
      <c r="I9" s="73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90"/>
      <c r="M9" s="88">
        <f>'[3]E-Auto'!$D7*(1/100)</f>
        <v>1.6900000000000001E-3</v>
      </c>
      <c r="O9" s="33">
        <f>F9</f>
        <v>11843.319917818244</v>
      </c>
      <c r="P9" s="37">
        <f>G9+(G9*K9)</f>
        <v>1247.2788987644592</v>
      </c>
      <c r="Q9" s="90"/>
      <c r="R9" s="30">
        <f>IF(O9&lt;$AG$18,1,2)</f>
        <v>1</v>
      </c>
      <c r="S9" s="35">
        <f>IF(P9&lt;$AG$10,1,2)</f>
        <v>1</v>
      </c>
      <c r="T9" s="90"/>
      <c r="U9" s="41">
        <f>($AI$15/$AG$20)*(1+0.15*(O9/$AG$18)^4)+$AH$33</f>
        <v>8.6000607223866821E-2</v>
      </c>
      <c r="V9" s="35">
        <f>($AI$7/$AG$12)*(1+0.15*(P9/$AG$10)^4)+$AH$32</f>
        <v>4.0000000217359239E-3</v>
      </c>
      <c r="W9" s="90"/>
      <c r="X9" s="77">
        <f>($AG$7*$AG$8*S9*$AG$24+$AG$15*$AG$16*R9*$AG$24)</f>
        <v>3600</v>
      </c>
      <c r="Y9" s="43">
        <f>(O9*U9*$AG$30+P9*V9*$AG$29)*365</f>
        <v>11753889.294369884</v>
      </c>
      <c r="Z9" s="43">
        <f>(O9*$AI$15*$AG$37+P9*$AI$7*$AG$36)*365</f>
        <v>247540.54069679326</v>
      </c>
      <c r="AA9" s="43">
        <f>O9*$AI$15*($AG$41+$AG$40*(1-M9))*365</f>
        <v>17063.58879183446</v>
      </c>
      <c r="AB9" s="44">
        <f>365*((P9*$AI$7*($AG$53*$AG$54+$AG$49*$AG$50+$AG$45*$AG$46))+(O9*1.6*$AI$15*($AG$53*$AG$55+$AG$49*$AG$51+$AG$45*$AG$47)))</f>
        <v>34011.637041072601</v>
      </c>
      <c r="AD9" s="42">
        <f>SUM(X9:AB9)</f>
        <v>12056105.060899585</v>
      </c>
      <c r="AE9" s="115"/>
      <c r="AF9" s="144" t="s">
        <v>15</v>
      </c>
      <c r="AG9" s="17"/>
      <c r="AH9" s="147"/>
      <c r="AI9" s="80" t="s">
        <v>59</v>
      </c>
      <c r="AJ9" s="81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0">
        <f>'[1]Szenario 3'!$K10</f>
        <v>1244.86142</v>
      </c>
      <c r="H10" s="90"/>
      <c r="I10" s="74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90"/>
      <c r="M10" s="88">
        <f>'[3]E-Auto'!$D8*(1/100)</f>
        <v>2.3700000000000001E-3</v>
      </c>
      <c r="O10" s="33">
        <f t="shared" ref="O10:O54" si="0">F10</f>
        <v>12023</v>
      </c>
      <c r="P10" s="37">
        <f t="shared" ref="P10:P54" si="1">G10+(G10*K10)</f>
        <v>1265.8422304494381</v>
      </c>
      <c r="Q10" s="90"/>
      <c r="R10" s="30">
        <f t="shared" ref="R10:R54" si="2">IF(O10&lt;$AG$18,1,2)</f>
        <v>1</v>
      </c>
      <c r="S10" s="35">
        <f t="shared" ref="S10:S54" si="3">IF(P10&lt;$AG$10,1,2)</f>
        <v>1</v>
      </c>
      <c r="T10" s="90"/>
      <c r="U10" s="41">
        <f t="shared" ref="U10:U54" si="4">($AI$15/$AG$20)*(1+0.15*(O10/$AG$18)^4)+$AH$33</f>
        <v>8.6000644920791361E-2</v>
      </c>
      <c r="V10" s="35">
        <f t="shared" ref="V10:V54" si="5">($AI$7/$AG$12)*(1+0.15*(P10/$AG$10)^4)+$AH$32</f>
        <v>4.0000000230590877E-3</v>
      </c>
      <c r="W10" s="90"/>
      <c r="X10" s="77">
        <f t="shared" ref="X10:X12" si="6">($AG$7*$AG$8*S10*$AG$24+$AG$15*$AG$16*R10*$AG$24)</f>
        <v>3600</v>
      </c>
      <c r="Y10" s="43">
        <f t="shared" ref="Y10:Y54" si="7">(O10*U10*$AG$30+P10*V10*$AG$29)*365</f>
        <v>11932207.455711465</v>
      </c>
      <c r="Z10" s="43">
        <f t="shared" ref="Z10:Z54" si="8">(O10*$AI$15*$AG$37+P10*$AI$7*$AG$36)*365</f>
        <v>251294.50896936853</v>
      </c>
      <c r="AA10" s="43">
        <f t="shared" ref="AA10:AA54" si="9">O10*$AI$15*($AG$41+$AG$40*(1-M10))*365</f>
        <v>17314.231670626003</v>
      </c>
      <c r="AB10" s="44">
        <f t="shared" ref="AB10:AB54" si="10">365*((P10*$AI$7*($AG$53*$AG$54+$AG$49*$AG$50+$AG$45*$AG$46))+(O10*1.6*$AI$15*($AG$53*$AG$55+$AG$49*$AG$51+$AG$45*$AG$47)))</f>
        <v>34526.202944410259</v>
      </c>
      <c r="AD10" s="42">
        <f t="shared" ref="AD10:AD46" si="11">SUM(X10:AB10)</f>
        <v>12238942.39929587</v>
      </c>
      <c r="AE10" s="115"/>
      <c r="AF10" s="145"/>
      <c r="AG10" s="18">
        <v>90408</v>
      </c>
      <c r="AH10" s="147"/>
      <c r="AI10" s="80"/>
      <c r="AJ10" s="50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0">
        <f>'[1]Szenario 3'!$K11</f>
        <v>1263.4654957090991</v>
      </c>
      <c r="H11" s="90"/>
      <c r="I11" s="74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90"/>
      <c r="M11" s="88">
        <f>'[3]E-Auto'!$D9*(1/100)</f>
        <v>3.1800000000000001E-3</v>
      </c>
      <c r="O11" s="33">
        <f t="shared" si="0"/>
        <v>12202.680082181758</v>
      </c>
      <c r="P11" s="37">
        <f t="shared" si="1"/>
        <v>1284.4069127650509</v>
      </c>
      <c r="Q11" s="90"/>
      <c r="R11" s="30">
        <f t="shared" si="2"/>
        <v>1</v>
      </c>
      <c r="S11" s="35">
        <f t="shared" si="3"/>
        <v>1</v>
      </c>
      <c r="T11" s="90"/>
      <c r="U11" s="41">
        <f t="shared" si="4"/>
        <v>8.6000684346250092E-2</v>
      </c>
      <c r="V11" s="35">
        <f t="shared" si="5"/>
        <v>4.0000000244418644E-3</v>
      </c>
      <c r="W11" s="90"/>
      <c r="X11" s="77">
        <f t="shared" si="6"/>
        <v>3600</v>
      </c>
      <c r="Y11" s="43">
        <f t="shared" si="7"/>
        <v>12110526.054421572</v>
      </c>
      <c r="Z11" s="43">
        <f t="shared" si="8"/>
        <v>255048.48315770607</v>
      </c>
      <c r="AA11" s="43">
        <f t="shared" si="9"/>
        <v>17563.03028881651</v>
      </c>
      <c r="AB11" s="44">
        <f t="shared" si="10"/>
        <v>35040.774252277552</v>
      </c>
      <c r="AD11" s="42">
        <f t="shared" si="11"/>
        <v>12421778.342120372</v>
      </c>
      <c r="AE11" s="115"/>
      <c r="AF11" s="146"/>
      <c r="AG11" s="17"/>
      <c r="AH11" s="147"/>
      <c r="AI11" s="80" t="s">
        <v>60</v>
      </c>
      <c r="AJ11" s="81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0">
        <f>'[1]Szenario 3'!$K12</f>
        <v>1282.0695714181982</v>
      </c>
      <c r="H12" s="90"/>
      <c r="I12" s="74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90"/>
      <c r="M12" s="88">
        <f>'[3]E-Auto'!$D10*(1/100)</f>
        <v>4.1700000000000001E-3</v>
      </c>
      <c r="O12" s="33">
        <f t="shared" si="0"/>
        <v>12382.360164363514</v>
      </c>
      <c r="P12" s="37">
        <f t="shared" si="1"/>
        <v>1302.9728796478428</v>
      </c>
      <c r="Q12" s="90"/>
      <c r="R12" s="30">
        <f t="shared" si="2"/>
        <v>1</v>
      </c>
      <c r="S12" s="35">
        <f t="shared" si="3"/>
        <v>1</v>
      </c>
      <c r="T12" s="90"/>
      <c r="U12" s="41">
        <f t="shared" si="4"/>
        <v>8.6000725552291948E-2</v>
      </c>
      <c r="V12" s="35">
        <f t="shared" si="5"/>
        <v>4.0000000258860217E-3</v>
      </c>
      <c r="W12" s="90"/>
      <c r="X12" s="77">
        <f t="shared" si="6"/>
        <v>3600</v>
      </c>
      <c r="Y12" s="43">
        <f t="shared" si="7"/>
        <v>12288845.106734427</v>
      </c>
      <c r="Z12" s="43">
        <f t="shared" si="8"/>
        <v>258802.4629724478</v>
      </c>
      <c r="AA12" s="43">
        <f t="shared" si="9"/>
        <v>17809.290353135737</v>
      </c>
      <c r="AB12" s="44">
        <f t="shared" si="10"/>
        <v>35555.350700322459</v>
      </c>
      <c r="AD12" s="42">
        <f t="shared" si="11"/>
        <v>12604612.210760333</v>
      </c>
      <c r="AE12" s="115"/>
      <c r="AF12" s="65" t="s">
        <v>32</v>
      </c>
      <c r="AG12" s="59">
        <v>20</v>
      </c>
      <c r="AH12" s="40" t="s">
        <v>33</v>
      </c>
      <c r="AI12" s="40"/>
      <c r="AJ12" s="55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0">
        <f>'[1]Szenario 3'!$K13</f>
        <v>1300.673647127297</v>
      </c>
      <c r="H13" s="90"/>
      <c r="I13" s="74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90"/>
      <c r="M13" s="88">
        <f>'[3]E-Auto'!$D11*(1/100)</f>
        <v>6.2100000000000002E-3</v>
      </c>
      <c r="O13" s="33">
        <f t="shared" si="0"/>
        <v>12562.04024654527</v>
      </c>
      <c r="P13" s="37">
        <f t="shared" si="1"/>
        <v>1321.5400692737244</v>
      </c>
      <c r="Q13" s="90"/>
      <c r="R13" s="30">
        <f t="shared" si="2"/>
        <v>1</v>
      </c>
      <c r="S13" s="35">
        <f t="shared" si="3"/>
        <v>1</v>
      </c>
      <c r="T13" s="90"/>
      <c r="U13" s="41">
        <f t="shared" si="4"/>
        <v>8.6000768591737983E-2</v>
      </c>
      <c r="V13" s="35">
        <f t="shared" si="5"/>
        <v>4.0000000273933498E-3</v>
      </c>
      <c r="W13" s="90"/>
      <c r="X13" s="77">
        <f>($AG$7*$AG$8*S13*$AG$24+$AG$15*$AG$16*R13*$AG$24)</f>
        <v>3600</v>
      </c>
      <c r="Y13" s="43">
        <f t="shared" si="7"/>
        <v>12467164.629548164</v>
      </c>
      <c r="Z13" s="43">
        <f t="shared" si="8"/>
        <v>262556.44814280426</v>
      </c>
      <c r="AA13" s="43">
        <f>O13*$AI$15*($AG$41+$AG$40*(1-M13))*365</f>
        <v>18041.904268908085</v>
      </c>
      <c r="AB13" s="44">
        <f t="shared" si="10"/>
        <v>36069.932041156768</v>
      </c>
      <c r="AD13" s="42">
        <f t="shared" si="11"/>
        <v>12787432.914001033</v>
      </c>
      <c r="AE13" s="11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0">
        <f>'[1]Szenario 3'!$K14</f>
        <v>1319.2777228363964</v>
      </c>
      <c r="H14" s="90"/>
      <c r="I14" s="74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90"/>
      <c r="M14" s="88">
        <f>'[3]E-Auto'!$D12*(1/100)</f>
        <v>2.2138709677419356E-2</v>
      </c>
      <c r="O14" s="33">
        <f t="shared" si="0"/>
        <v>12741.720328727028</v>
      </c>
      <c r="P14" s="37">
        <f t="shared" si="1"/>
        <v>1340.1084237232869</v>
      </c>
      <c r="Q14" s="90"/>
      <c r="R14" s="30">
        <f t="shared" si="2"/>
        <v>1</v>
      </c>
      <c r="S14" s="35">
        <f t="shared" si="3"/>
        <v>1</v>
      </c>
      <c r="T14" s="90"/>
      <c r="U14" s="41">
        <f t="shared" si="4"/>
        <v>8.6000813518181327E-2</v>
      </c>
      <c r="V14" s="35">
        <f t="shared" si="5"/>
        <v>4.0000000289656685E-3</v>
      </c>
      <c r="W14" s="90"/>
      <c r="X14" s="77">
        <f>($AG$7*$AG$8*S14*$AG$24+$AG$15*$AG$16*R14*$AG$24)+AG26</f>
        <v>1163600</v>
      </c>
      <c r="Y14" s="43">
        <f t="shared" si="7"/>
        <v>12645484.640423166</v>
      </c>
      <c r="Z14" s="43">
        <f t="shared" si="8"/>
        <v>266310.43841508846</v>
      </c>
      <c r="AA14" s="43">
        <f>O14*$AI$15*($AG$41+$AG$40*(1-M14))*365</f>
        <v>18095.504061804706</v>
      </c>
      <c r="AB14" s="44">
        <f t="shared" si="10"/>
        <v>36584.518043016767</v>
      </c>
      <c r="AD14" s="42">
        <f t="shared" si="11"/>
        <v>14130075.100943075</v>
      </c>
      <c r="AE14" s="115"/>
      <c r="AF14" s="63" t="s">
        <v>31</v>
      </c>
      <c r="AG14" s="47"/>
      <c r="AH14" s="47"/>
      <c r="AI14" s="47"/>
      <c r="AJ14" s="60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0">
        <f>'[1]Szenario 3'!$K15</f>
        <v>1337.8817985454955</v>
      </c>
      <c r="H15" s="90"/>
      <c r="I15" s="74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90"/>
      <c r="M15" s="88">
        <f>'[3]E-Auto'!$D13*(1/100)</f>
        <v>3.8067419354838712E-2</v>
      </c>
      <c r="O15" s="33">
        <f t="shared" si="0"/>
        <v>12921.400410908785</v>
      </c>
      <c r="P15" s="37">
        <f t="shared" si="1"/>
        <v>1358.677888678327</v>
      </c>
      <c r="Q15" s="90"/>
      <c r="R15" s="30">
        <f t="shared" si="2"/>
        <v>1</v>
      </c>
      <c r="S15" s="35">
        <f t="shared" si="3"/>
        <v>1</v>
      </c>
      <c r="T15" s="90"/>
      <c r="U15" s="41">
        <f t="shared" si="4"/>
        <v>8.6000860385987185E-2</v>
      </c>
      <c r="V15" s="35">
        <f t="shared" si="5"/>
        <v>4.00000003060482E-3</v>
      </c>
      <c r="W15" s="90"/>
      <c r="X15" s="77">
        <f>($AJ$11*$AG$8*S15*$AG$25+$AJ$9*$AG$8*$AG$24*S15+$AG$15*$AG$16*R15*$AG$24)</f>
        <v>7725</v>
      </c>
      <c r="Y15" s="43">
        <f t="shared" si="7"/>
        <v>12823805.157581309</v>
      </c>
      <c r="Z15" s="43">
        <f t="shared" si="8"/>
        <v>270064.43355138664</v>
      </c>
      <c r="AA15" s="43">
        <f t="shared" si="9"/>
        <v>18143.337352309962</v>
      </c>
      <c r="AB15" s="44">
        <f t="shared" si="10"/>
        <v>37099.108488548925</v>
      </c>
      <c r="AD15" s="42">
        <f t="shared" si="11"/>
        <v>13156837.036973553</v>
      </c>
      <c r="AE15" s="115"/>
      <c r="AF15" s="64" t="s">
        <v>53</v>
      </c>
      <c r="AG15" s="28">
        <v>80</v>
      </c>
      <c r="AH15" s="27" t="s">
        <v>18</v>
      </c>
      <c r="AI15" s="28">
        <v>0.08</v>
      </c>
      <c r="AJ15" s="50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0">
        <f>'[1]Szenario 3'!$K16</f>
        <v>1356.4858742545948</v>
      </c>
      <c r="H16" s="90"/>
      <c r="I16" s="74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90"/>
      <c r="M16" s="88">
        <f>'[3]E-Auto'!$D14*(1/100)</f>
        <v>5.3996129032258068E-2</v>
      </c>
      <c r="O16" s="33">
        <f t="shared" si="0"/>
        <v>13101.080493090543</v>
      </c>
      <c r="P16" s="37">
        <f t="shared" si="1"/>
        <v>1377.2484131462468</v>
      </c>
      <c r="Q16" s="90"/>
      <c r="R16" s="30">
        <f t="shared" si="2"/>
        <v>1</v>
      </c>
      <c r="S16" s="35">
        <f t="shared" si="3"/>
        <v>1</v>
      </c>
      <c r="T16" s="90"/>
      <c r="U16" s="41">
        <f t="shared" si="4"/>
        <v>8.600090925029287E-2</v>
      </c>
      <c r="V16" s="35">
        <f t="shared" si="5"/>
        <v>4.0000000323126761E-3</v>
      </c>
      <c r="W16" s="90"/>
      <c r="X16" s="86">
        <f t="shared" ref="X16:X54" si="13">($AJ$11*$AG$8*S16*$AG$25+$AJ$9*$AG$8*$AG$24*S16+$AG$15*$AG$16*R16*$AG$24)</f>
        <v>7725</v>
      </c>
      <c r="Y16" s="43">
        <f t="shared" si="7"/>
        <v>13002126.199906044</v>
      </c>
      <c r="Z16" s="43">
        <f t="shared" si="8"/>
        <v>273818.4333283513</v>
      </c>
      <c r="AA16" s="43">
        <f t="shared" si="9"/>
        <v>18185.404140423856</v>
      </c>
      <c r="AB16" s="44">
        <f t="shared" si="10"/>
        <v>37613.703173707072</v>
      </c>
      <c r="AD16" s="42">
        <f t="shared" si="11"/>
        <v>13339468.740548525</v>
      </c>
      <c r="AE16" s="115"/>
      <c r="AF16" s="61" t="s">
        <v>17</v>
      </c>
      <c r="AG16" s="28">
        <v>6</v>
      </c>
      <c r="AH16" s="27" t="s">
        <v>18</v>
      </c>
      <c r="AI16" s="27"/>
      <c r="AJ16" s="50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0">
        <f>'[1]Szenario 3'!$K17</f>
        <v>1375.0899499636937</v>
      </c>
      <c r="H17" s="90"/>
      <c r="I17" s="74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90"/>
      <c r="M17" s="88">
        <f>'[3]E-Auto'!$D15*(1/100)</f>
        <v>6.9924838709677431E-2</v>
      </c>
      <c r="O17" s="33">
        <f t="shared" si="0"/>
        <v>13280.760575272299</v>
      </c>
      <c r="P17" s="37">
        <f t="shared" si="1"/>
        <v>1395.8199492093775</v>
      </c>
      <c r="Q17" s="90"/>
      <c r="R17" s="30">
        <f t="shared" si="2"/>
        <v>1</v>
      </c>
      <c r="S17" s="35">
        <f t="shared" si="3"/>
        <v>1</v>
      </c>
      <c r="T17" s="90"/>
      <c r="U17" s="41">
        <f t="shared" si="4"/>
        <v>8.6000960167007784E-2</v>
      </c>
      <c r="V17" s="35">
        <f t="shared" si="5"/>
        <v>4.000000034091131E-3</v>
      </c>
      <c r="W17" s="90"/>
      <c r="X17" s="86">
        <f t="shared" si="13"/>
        <v>7725</v>
      </c>
      <c r="Y17" s="43">
        <f t="shared" si="7"/>
        <v>13180447.786943128</v>
      </c>
      <c r="Z17" s="43">
        <f t="shared" si="8"/>
        <v>277572.43753610284</v>
      </c>
      <c r="AA17" s="43">
        <f t="shared" si="9"/>
        <v>18221.704426146389</v>
      </c>
      <c r="AB17" s="44">
        <f t="shared" si="10"/>
        <v>38128.30190674933</v>
      </c>
      <c r="AD17" s="42">
        <f t="shared" si="11"/>
        <v>13522095.230812129</v>
      </c>
      <c r="AE17" s="115"/>
      <c r="AF17" s="144" t="s">
        <v>16</v>
      </c>
      <c r="AG17" s="17"/>
      <c r="AH17" s="147"/>
      <c r="AI17" s="27"/>
      <c r="AJ17" s="50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0">
        <f>'[1]Szenario 3'!$K18</f>
        <v>1393.6940256727928</v>
      </c>
      <c r="H18" s="90"/>
      <c r="I18" s="74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90"/>
      <c r="M18" s="88">
        <f>'[3]E-Auto'!$D16*(1/100)</f>
        <v>8.5853548387096787E-2</v>
      </c>
      <c r="O18" s="33">
        <f t="shared" si="0"/>
        <v>13460.440657454055</v>
      </c>
      <c r="P18" s="37">
        <f t="shared" si="1"/>
        <v>1414.3924517966461</v>
      </c>
      <c r="Q18" s="90"/>
      <c r="R18" s="30">
        <f t="shared" si="2"/>
        <v>1</v>
      </c>
      <c r="S18" s="35">
        <f t="shared" si="3"/>
        <v>1</v>
      </c>
      <c r="T18" s="90"/>
      <c r="U18" s="41">
        <f t="shared" si="4"/>
        <v>8.6001013192813378E-2</v>
      </c>
      <c r="V18" s="35">
        <f t="shared" si="5"/>
        <v>4.0000000359421061E-3</v>
      </c>
      <c r="W18" s="90"/>
      <c r="X18" s="86">
        <f t="shared" si="13"/>
        <v>7725</v>
      </c>
      <c r="Y18" s="43">
        <f t="shared" si="7"/>
        <v>13358769.938902073</v>
      </c>
      <c r="Z18" s="43">
        <f t="shared" si="8"/>
        <v>281326.44597723015</v>
      </c>
      <c r="AA18" s="43">
        <f t="shared" si="9"/>
        <v>18252.238209477557</v>
      </c>
      <c r="AB18" s="44">
        <f t="shared" si="10"/>
        <v>38642.904507324412</v>
      </c>
      <c r="AD18" s="42">
        <f t="shared" si="11"/>
        <v>13704716.527596103</v>
      </c>
      <c r="AE18" s="115"/>
      <c r="AF18" s="145"/>
      <c r="AG18" s="18">
        <v>60000</v>
      </c>
      <c r="AH18" s="147"/>
      <c r="AI18" s="27"/>
      <c r="AJ18" s="50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0">
        <f>'[1]Szenario 3'!$K19</f>
        <v>1412.2981013818919</v>
      </c>
      <c r="H19" s="90"/>
      <c r="I19" s="74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90"/>
      <c r="M19" s="88">
        <f>'[3]E-Auto'!$D17*(1/100)</f>
        <v>0.10178225806451614</v>
      </c>
      <c r="O19" s="33">
        <f t="shared" si="0"/>
        <v>13640.120739635813</v>
      </c>
      <c r="P19" s="37">
        <f t="shared" si="1"/>
        <v>1432.9658784752855</v>
      </c>
      <c r="Q19" s="90"/>
      <c r="R19" s="30">
        <f t="shared" si="2"/>
        <v>1</v>
      </c>
      <c r="S19" s="35">
        <f t="shared" si="3"/>
        <v>1</v>
      </c>
      <c r="T19" s="90"/>
      <c r="U19" s="41">
        <f t="shared" si="4"/>
        <v>8.6001068385163221E-2</v>
      </c>
      <c r="V19" s="35">
        <f t="shared" si="5"/>
        <v>4.0000000378675495E-3</v>
      </c>
      <c r="W19" s="90"/>
      <c r="X19" s="86">
        <f t="shared" si="13"/>
        <v>7725</v>
      </c>
      <c r="Y19" s="43">
        <f t="shared" si="7"/>
        <v>13537092.676658116</v>
      </c>
      <c r="Z19" s="43">
        <f t="shared" si="8"/>
        <v>285080.45846587775</v>
      </c>
      <c r="AA19" s="43">
        <f t="shared" si="9"/>
        <v>18277.005490417367</v>
      </c>
      <c r="AB19" s="44">
        <f t="shared" si="10"/>
        <v>39157.510805638231</v>
      </c>
      <c r="AD19" s="42">
        <f t="shared" si="11"/>
        <v>13887332.651420049</v>
      </c>
      <c r="AE19" s="115"/>
      <c r="AF19" s="146"/>
      <c r="AG19" s="17"/>
      <c r="AH19" s="147"/>
      <c r="AI19" s="27"/>
      <c r="AJ19" s="50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0">
        <f>'[1]Szenario 3'!$K20</f>
        <v>1430.902177090991</v>
      </c>
      <c r="H20" s="90"/>
      <c r="I20" s="74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90"/>
      <c r="M20" s="88">
        <f>'[3]E-Auto'!$D18*(1/100)</f>
        <v>0.1177109677419355</v>
      </c>
      <c r="O20" s="33">
        <f t="shared" si="0"/>
        <v>13819.800821817569</v>
      </c>
      <c r="P20" s="37">
        <f t="shared" si="1"/>
        <v>1451.5401892605726</v>
      </c>
      <c r="Q20" s="90"/>
      <c r="R20" s="30">
        <f t="shared" si="2"/>
        <v>1</v>
      </c>
      <c r="S20" s="35">
        <f t="shared" si="3"/>
        <v>1</v>
      </c>
      <c r="T20" s="90"/>
      <c r="U20" s="41">
        <f t="shared" si="4"/>
        <v>8.600112580228296E-2</v>
      </c>
      <c r="V20" s="35">
        <f t="shared" si="5"/>
        <v>4.0000000398694334E-3</v>
      </c>
      <c r="W20" s="90"/>
      <c r="X20" s="86">
        <f t="shared" si="13"/>
        <v>7725</v>
      </c>
      <c r="Y20" s="43">
        <f t="shared" si="7"/>
        <v>13715416.021754734</v>
      </c>
      <c r="Z20" s="43">
        <f t="shared" si="8"/>
        <v>288834.4748269124</v>
      </c>
      <c r="AA20" s="43">
        <f t="shared" si="9"/>
        <v>18296.006268965815</v>
      </c>
      <c r="AB20" s="44">
        <f t="shared" si="10"/>
        <v>39672.12064169244</v>
      </c>
      <c r="AD20" s="42">
        <f t="shared" si="11"/>
        <v>14069943.623492304</v>
      </c>
      <c r="AE20" s="115"/>
      <c r="AF20" s="65" t="s">
        <v>32</v>
      </c>
      <c r="AG20" s="59">
        <v>30</v>
      </c>
      <c r="AH20" s="40" t="s">
        <v>33</v>
      </c>
      <c r="AI20" s="40"/>
      <c r="AJ20" s="55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0">
        <f>'[1]Szenario 3'!$K21</f>
        <v>1449.5062528000901</v>
      </c>
      <c r="H21" s="90"/>
      <c r="I21" s="74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90"/>
      <c r="M21" s="88">
        <f>'[3]E-Auto'!$D19*(1/100)</f>
        <v>0.13363967741935487</v>
      </c>
      <c r="O21" s="33">
        <f t="shared" si="0"/>
        <v>13999.480903999325</v>
      </c>
      <c r="P21" s="37">
        <f t="shared" si="1"/>
        <v>1470.1153464417976</v>
      </c>
      <c r="Q21" s="90"/>
      <c r="R21" s="30">
        <f t="shared" si="2"/>
        <v>1</v>
      </c>
      <c r="S21" s="35">
        <f t="shared" si="3"/>
        <v>1</v>
      </c>
      <c r="T21" s="90"/>
      <c r="U21" s="41">
        <f t="shared" si="4"/>
        <v>8.6001185503170346E-2</v>
      </c>
      <c r="V21" s="35">
        <f t="shared" si="5"/>
        <v>4.0000000419497563E-3</v>
      </c>
      <c r="W21" s="90"/>
      <c r="X21" s="86">
        <f t="shared" si="13"/>
        <v>7725</v>
      </c>
      <c r="Y21" s="43">
        <f t="shared" si="7"/>
        <v>13893739.996406607</v>
      </c>
      <c r="Z21" s="43">
        <f t="shared" si="8"/>
        <v>292588.49489516125</v>
      </c>
      <c r="AA21" s="43">
        <f t="shared" si="9"/>
        <v>18309.240545122899</v>
      </c>
      <c r="AB21" s="44">
        <f t="shared" si="10"/>
        <v>40186.733864588175</v>
      </c>
      <c r="AD21" s="42">
        <f t="shared" si="11"/>
        <v>14252549.465711482</v>
      </c>
      <c r="AE21" s="11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0">
        <f>'[1]Szenario 3'!$K22</f>
        <v>1468.110328509189</v>
      </c>
      <c r="H22" s="90"/>
      <c r="I22" s="74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90"/>
      <c r="M22" s="88">
        <f>'[3]E-Auto'!$D20*(1/100)</f>
        <v>0.14956838709677422</v>
      </c>
      <c r="O22" s="33">
        <f t="shared" si="0"/>
        <v>14179.160986181081</v>
      </c>
      <c r="P22" s="37">
        <f t="shared" si="1"/>
        <v>1488.6913144228693</v>
      </c>
      <c r="Q22" s="90"/>
      <c r="R22" s="30">
        <f t="shared" si="2"/>
        <v>1</v>
      </c>
      <c r="S22" s="35">
        <f t="shared" si="3"/>
        <v>1</v>
      </c>
      <c r="T22" s="90"/>
      <c r="U22" s="41">
        <f t="shared" si="4"/>
        <v>8.600124754759518E-2</v>
      </c>
      <c r="V22" s="35">
        <f t="shared" si="5"/>
        <v>4.0000000441105443E-3</v>
      </c>
      <c r="W22" s="90"/>
      <c r="X22" s="86">
        <f t="shared" si="13"/>
        <v>7725</v>
      </c>
      <c r="Y22" s="43">
        <f t="shared" si="7"/>
        <v>14072064.623503035</v>
      </c>
      <c r="Z22" s="43">
        <f t="shared" si="8"/>
        <v>296342.51851471351</v>
      </c>
      <c r="AA22" s="43">
        <f t="shared" si="9"/>
        <v>18316.708318888621</v>
      </c>
      <c r="AB22" s="44">
        <f t="shared" si="10"/>
        <v>40701.350331888163</v>
      </c>
      <c r="AD22" s="42">
        <f t="shared" si="11"/>
        <v>14435150.200668525</v>
      </c>
      <c r="AE22" s="115"/>
      <c r="AF22" s="56" t="s">
        <v>25</v>
      </c>
      <c r="AG22" s="47"/>
      <c r="AH22" s="47"/>
      <c r="AI22" s="82" t="s">
        <v>61</v>
      </c>
      <c r="AJ22" s="83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0">
        <f>'[1]Szenario 3'!$K23</f>
        <v>1486.7144042182883</v>
      </c>
      <c r="H23" s="90"/>
      <c r="I23" s="74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90"/>
      <c r="M23" s="88">
        <f>'[3]E-Auto'!$D21*(1/100)</f>
        <v>0.16549709677419358</v>
      </c>
      <c r="O23" s="33">
        <f t="shared" si="0"/>
        <v>14358.841068362839</v>
      </c>
      <c r="P23" s="37">
        <f t="shared" si="1"/>
        <v>1507.2680595761449</v>
      </c>
      <c r="Q23" s="90"/>
      <c r="R23" s="30">
        <f t="shared" si="2"/>
        <v>1</v>
      </c>
      <c r="S23" s="35">
        <f t="shared" si="3"/>
        <v>1</v>
      </c>
      <c r="T23" s="90"/>
      <c r="U23" s="41">
        <f t="shared" si="4"/>
        <v>8.600131199609938E-2</v>
      </c>
      <c r="V23" s="35">
        <f t="shared" si="5"/>
        <v>4.0000000463538479E-3</v>
      </c>
      <c r="W23" s="90"/>
      <c r="X23" s="86">
        <f t="shared" si="13"/>
        <v>7725</v>
      </c>
      <c r="Y23" s="43">
        <f t="shared" si="7"/>
        <v>14250389.926611694</v>
      </c>
      <c r="Z23" s="43">
        <f t="shared" si="8"/>
        <v>300096.54553827993</v>
      </c>
      <c r="AA23" s="43">
        <f t="shared" si="9"/>
        <v>18318.409590262982</v>
      </c>
      <c r="AB23" s="44">
        <f t="shared" si="10"/>
        <v>41215.969909031883</v>
      </c>
      <c r="AD23" s="42">
        <f t="shared" si="11"/>
        <v>14617745.851649269</v>
      </c>
      <c r="AE23" s="115"/>
      <c r="AF23" s="57" t="s">
        <v>34</v>
      </c>
      <c r="AG23" s="27"/>
      <c r="AH23" s="27"/>
      <c r="AI23" s="80" t="s">
        <v>62</v>
      </c>
      <c r="AJ23" s="84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0">
        <f>'[1]Szenario 3'!$K24</f>
        <v>1505.3184799273872</v>
      </c>
      <c r="H24" s="90"/>
      <c r="I24" s="74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90"/>
      <c r="M24" s="88">
        <f>'[3]E-Auto'!$D22*(1/100)</f>
        <v>0.18142580645161294</v>
      </c>
      <c r="O24" s="33">
        <f t="shared" si="0"/>
        <v>14538.521150544595</v>
      </c>
      <c r="P24" s="37">
        <f t="shared" si="1"/>
        <v>1525.8455501082153</v>
      </c>
      <c r="Q24" s="90"/>
      <c r="R24" s="30">
        <f t="shared" si="2"/>
        <v>1</v>
      </c>
      <c r="S24" s="35">
        <f t="shared" si="3"/>
        <v>1</v>
      </c>
      <c r="T24" s="90"/>
      <c r="U24" s="41">
        <f t="shared" si="4"/>
        <v>8.6001378909996942E-2</v>
      </c>
      <c r="V24" s="35">
        <f t="shared" si="5"/>
        <v>4.000000048681741E-3</v>
      </c>
      <c r="W24" s="90"/>
      <c r="X24" s="86">
        <f t="shared" si="13"/>
        <v>7725</v>
      </c>
      <c r="Y24" s="43">
        <f t="shared" si="7"/>
        <v>14428715.929982761</v>
      </c>
      <c r="Z24" s="43">
        <f t="shared" si="8"/>
        <v>303850.57582660555</v>
      </c>
      <c r="AA24" s="43">
        <f t="shared" si="9"/>
        <v>18314.344359245984</v>
      </c>
      <c r="AB24" s="44">
        <f t="shared" si="10"/>
        <v>41730.592468798437</v>
      </c>
      <c r="AD24" s="42">
        <f t="shared" si="11"/>
        <v>14800336.44263741</v>
      </c>
      <c r="AE24" s="115"/>
      <c r="AF24" s="49" t="s">
        <v>35</v>
      </c>
      <c r="AG24" s="28">
        <v>5</v>
      </c>
      <c r="AH24" s="27" t="s">
        <v>28</v>
      </c>
      <c r="AI24" s="80" t="s">
        <v>65</v>
      </c>
      <c r="AJ24" s="84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0">
        <f>'[1]Szenario 3'!$K25</f>
        <v>1523.9225556364863</v>
      </c>
      <c r="H25" s="90"/>
      <c r="I25" s="74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90"/>
      <c r="M25" s="88">
        <f>'[3]E-Auto'!$D23*(1/100)</f>
        <v>0.19735451612903226</v>
      </c>
      <c r="O25" s="33">
        <f t="shared" si="0"/>
        <v>14718.201232726351</v>
      </c>
      <c r="P25" s="37">
        <f t="shared" si="1"/>
        <v>1544.4237559365288</v>
      </c>
      <c r="Q25" s="90"/>
      <c r="R25" s="30">
        <f t="shared" si="2"/>
        <v>1</v>
      </c>
      <c r="S25" s="35">
        <f t="shared" si="3"/>
        <v>1</v>
      </c>
      <c r="T25" s="90"/>
      <c r="U25" s="41">
        <f t="shared" si="4"/>
        <v>8.6001448351373952E-2</v>
      </c>
      <c r="V25" s="35">
        <f t="shared" si="5"/>
        <v>4.0000000510963286E-3</v>
      </c>
      <c r="W25" s="90"/>
      <c r="X25" s="86">
        <f t="shared" si="13"/>
        <v>7725</v>
      </c>
      <c r="Y25" s="43">
        <f t="shared" si="7"/>
        <v>14607042.658553364</v>
      </c>
      <c r="Z25" s="43">
        <f t="shared" si="8"/>
        <v>307604.60924792866</v>
      </c>
      <c r="AA25" s="43">
        <f t="shared" si="9"/>
        <v>18304.512625837622</v>
      </c>
      <c r="AB25" s="44">
        <f t="shared" si="10"/>
        <v>42245.217890812914</v>
      </c>
      <c r="AD25" s="42">
        <f t="shared" si="11"/>
        <v>14982921.998317942</v>
      </c>
      <c r="AE25" s="115"/>
      <c r="AF25" s="49" t="s">
        <v>36</v>
      </c>
      <c r="AG25" s="28">
        <v>30</v>
      </c>
      <c r="AH25" s="27" t="s">
        <v>28</v>
      </c>
      <c r="AI25" s="80" t="s">
        <v>67</v>
      </c>
      <c r="AJ25" s="84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0">
        <f>'[1]Szenario 3'!$K26</f>
        <v>1542.5266313455852</v>
      </c>
      <c r="H26" s="90"/>
      <c r="I26" s="74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90"/>
      <c r="M26" s="88">
        <f>'[3]E-Auto'!$D24*(1/100)</f>
        <v>0.21328322580645162</v>
      </c>
      <c r="O26" s="33">
        <f t="shared" si="0"/>
        <v>14897.881314908107</v>
      </c>
      <c r="P26" s="37">
        <f t="shared" si="1"/>
        <v>1563.0026485758362</v>
      </c>
      <c r="Q26" s="90"/>
      <c r="R26" s="30">
        <f t="shared" si="2"/>
        <v>1</v>
      </c>
      <c r="S26" s="35">
        <f t="shared" si="3"/>
        <v>1</v>
      </c>
      <c r="T26" s="90"/>
      <c r="U26" s="41">
        <f t="shared" si="4"/>
        <v>8.6001520383088573E-2</v>
      </c>
      <c r="V26" s="35">
        <f t="shared" si="5"/>
        <v>4.0000000535997376E-3</v>
      </c>
      <c r="W26" s="90"/>
      <c r="X26" s="86">
        <f t="shared" si="13"/>
        <v>7725</v>
      </c>
      <c r="Y26" s="43">
        <f t="shared" si="7"/>
        <v>14785370.137952259</v>
      </c>
      <c r="Z26" s="43">
        <f t="shared" si="8"/>
        <v>311358.64567748387</v>
      </c>
      <c r="AA26" s="43">
        <f t="shared" si="9"/>
        <v>18288.914390037899</v>
      </c>
      <c r="AB26" s="44">
        <f t="shared" si="10"/>
        <v>42759.846061092001</v>
      </c>
      <c r="AD26" s="42">
        <f t="shared" si="11"/>
        <v>15165502.544080874</v>
      </c>
      <c r="AE26" s="115"/>
      <c r="AF26" s="58" t="s">
        <v>27</v>
      </c>
      <c r="AG26" s="59">
        <f>(3750*AJ11*AG8)+(850*AJ9)+(4*130000)</f>
        <v>1160000</v>
      </c>
      <c r="AH26" s="40" t="s">
        <v>21</v>
      </c>
      <c r="AI26" s="85"/>
      <c r="AJ26" s="39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0">
        <f>'[1]Szenario 3'!$K27</f>
        <v>1561.1307070546845</v>
      </c>
      <c r="H27" s="90"/>
      <c r="I27" s="74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90"/>
      <c r="M27" s="88">
        <f>'[3]E-Auto'!$D25*(1/100)</f>
        <v>0.22921193548387095</v>
      </c>
      <c r="O27" s="33">
        <f t="shared" si="0"/>
        <v>15077.561397089865</v>
      </c>
      <c r="P27" s="37">
        <f t="shared" si="1"/>
        <v>1581.5822010335669</v>
      </c>
      <c r="Q27" s="90"/>
      <c r="R27" s="30">
        <f t="shared" si="2"/>
        <v>1</v>
      </c>
      <c r="S27" s="35">
        <f t="shared" si="3"/>
        <v>1</v>
      </c>
      <c r="T27" s="90"/>
      <c r="U27" s="41">
        <f t="shared" si="4"/>
        <v>8.6001595068771058E-2</v>
      </c>
      <c r="V27" s="35">
        <f t="shared" si="5"/>
        <v>4.0000000561941206E-3</v>
      </c>
      <c r="W27" s="90"/>
      <c r="X27" s="86">
        <f t="shared" si="13"/>
        <v>7725</v>
      </c>
      <c r="Y27" s="43">
        <f t="shared" si="7"/>
        <v>14963698.394504847</v>
      </c>
      <c r="Z27" s="43">
        <f t="shared" si="8"/>
        <v>315112.68499704392</v>
      </c>
      <c r="AA27" s="43">
        <f t="shared" si="9"/>
        <v>18267.549651846817</v>
      </c>
      <c r="AB27" s="44">
        <f t="shared" si="10"/>
        <v>43274.476871625287</v>
      </c>
      <c r="AD27" s="42">
        <f t="shared" si="11"/>
        <v>15348078.106025362</v>
      </c>
      <c r="AE27" s="11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0">
        <f>'[1]Szenario 3'!$K28</f>
        <v>1579.7347827637834</v>
      </c>
      <c r="H28" s="90"/>
      <c r="I28" s="74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90"/>
      <c r="M28" s="88">
        <f>'[3]E-Auto'!$D26*(1/100)</f>
        <v>0.2451406451612903</v>
      </c>
      <c r="O28" s="33">
        <f t="shared" si="0"/>
        <v>15257.241479271621</v>
      </c>
      <c r="P28" s="37">
        <f t="shared" si="1"/>
        <v>1600.1623877133152</v>
      </c>
      <c r="Q28" s="90"/>
      <c r="R28" s="30">
        <f t="shared" si="2"/>
        <v>1</v>
      </c>
      <c r="S28" s="35">
        <f t="shared" si="3"/>
        <v>1</v>
      </c>
      <c r="T28" s="90"/>
      <c r="U28" s="41">
        <f t="shared" si="4"/>
        <v>8.600167247282374E-2</v>
      </c>
      <c r="V28" s="35">
        <f t="shared" si="5"/>
        <v>4.0000000588816583E-3</v>
      </c>
      <c r="W28" s="90"/>
      <c r="X28" s="86">
        <f t="shared" si="13"/>
        <v>7725</v>
      </c>
      <c r="Y28" s="43">
        <f t="shared" si="7"/>
        <v>15142027.455238326</v>
      </c>
      <c r="Z28" s="43">
        <f t="shared" si="8"/>
        <v>318866.72709449625</v>
      </c>
      <c r="AA28" s="43">
        <f t="shared" si="9"/>
        <v>18240.418411264367</v>
      </c>
      <c r="AB28" s="44">
        <f t="shared" si="10"/>
        <v>43789.11021998911</v>
      </c>
      <c r="AD28" s="42">
        <f t="shared" si="11"/>
        <v>15530648.710964074</v>
      </c>
      <c r="AE28" s="115"/>
      <c r="AF28" s="56" t="s">
        <v>26</v>
      </c>
      <c r="AG28" s="47"/>
      <c r="AH28" s="47"/>
      <c r="AI28" s="60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0">
        <f>'[1]Szenario 3'!$K29</f>
        <v>1598.3388584728825</v>
      </c>
      <c r="H29" s="90"/>
      <c r="I29" s="74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90"/>
      <c r="M29" s="88">
        <f>'[3]E-Auto'!$D27*(1/100)</f>
        <v>0.26106935483870963</v>
      </c>
      <c r="O29" s="33">
        <f t="shared" si="0"/>
        <v>15436.921561453377</v>
      </c>
      <c r="P29" s="37">
        <f t="shared" si="1"/>
        <v>1618.7431843257277</v>
      </c>
      <c r="Q29" s="90"/>
      <c r="R29" s="30">
        <f t="shared" si="2"/>
        <v>1</v>
      </c>
      <c r="S29" s="35">
        <f t="shared" si="3"/>
        <v>1</v>
      </c>
      <c r="T29" s="90"/>
      <c r="U29" s="41">
        <f t="shared" si="4"/>
        <v>8.6001752660421066E-2</v>
      </c>
      <c r="V29" s="35">
        <f t="shared" si="5"/>
        <v>4.0000000616645572E-3</v>
      </c>
      <c r="W29" s="90"/>
      <c r="X29" s="86">
        <f t="shared" si="13"/>
        <v>7725</v>
      </c>
      <c r="Y29" s="43">
        <f t="shared" si="7"/>
        <v>15320357.347887157</v>
      </c>
      <c r="Z29" s="43">
        <f t="shared" si="8"/>
        <v>322620.77186345373</v>
      </c>
      <c r="AA29" s="43">
        <f t="shared" si="9"/>
        <v>18207.520668290563</v>
      </c>
      <c r="AB29" s="44">
        <f t="shared" si="10"/>
        <v>44303.746008989976</v>
      </c>
      <c r="AD29" s="42">
        <f t="shared" si="11"/>
        <v>15713214.386427891</v>
      </c>
      <c r="AE29" s="115"/>
      <c r="AF29" s="57" t="s">
        <v>23</v>
      </c>
      <c r="AG29" s="28">
        <v>19.7</v>
      </c>
      <c r="AH29" s="27" t="s">
        <v>21</v>
      </c>
      <c r="AI29" s="50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0">
        <f>'[1]Szenario 3'!$K30</f>
        <v>1616.9429341819816</v>
      </c>
      <c r="H30" s="90"/>
      <c r="I30" s="74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90"/>
      <c r="M30" s="88">
        <f>'[3]E-Auto'!$D28*(1/100)</f>
        <v>0.27699806451612896</v>
      </c>
      <c r="O30" s="33">
        <f t="shared" si="0"/>
        <v>15616.601643635135</v>
      </c>
      <c r="P30" s="37">
        <f t="shared" si="1"/>
        <v>1637.3245678061242</v>
      </c>
      <c r="Q30" s="90"/>
      <c r="R30" s="30">
        <f t="shared" si="2"/>
        <v>1</v>
      </c>
      <c r="S30" s="35">
        <f t="shared" si="3"/>
        <v>1</v>
      </c>
      <c r="T30" s="90"/>
      <c r="U30" s="41">
        <f t="shared" si="4"/>
        <v>8.6001835697509535E-2</v>
      </c>
      <c r="V30" s="35">
        <f t="shared" si="5"/>
        <v>4.0000000645450465E-3</v>
      </c>
      <c r="W30" s="90"/>
      <c r="X30" s="86">
        <f t="shared" si="13"/>
        <v>7725</v>
      </c>
      <c r="Y30" s="43">
        <f t="shared" si="7"/>
        <v>15498688.100898655</v>
      </c>
      <c r="Z30" s="43">
        <f t="shared" si="8"/>
        <v>326374.81920289301</v>
      </c>
      <c r="AA30" s="43">
        <f t="shared" si="9"/>
        <v>18168.856422925393</v>
      </c>
      <c r="AB30" s="44">
        <f t="shared" si="10"/>
        <v>44818.384146334887</v>
      </c>
      <c r="AD30" s="42">
        <f t="shared" si="11"/>
        <v>15895775.160670808</v>
      </c>
      <c r="AE30" s="115"/>
      <c r="AF30" s="61" t="s">
        <v>24</v>
      </c>
      <c r="AG30" s="28">
        <f>AG29*1.6</f>
        <v>31.52</v>
      </c>
      <c r="AH30" s="27" t="s">
        <v>21</v>
      </c>
      <c r="AI30" s="50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0">
        <f>'[1]Szenario 3'!$K31</f>
        <v>1635.5470098910807</v>
      </c>
      <c r="H31" s="90"/>
      <c r="I31" s="74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90"/>
      <c r="M31" s="88">
        <f>'[3]E-Auto'!$D29*(1/100)</f>
        <v>0.29292677419354834</v>
      </c>
      <c r="O31" s="33">
        <f t="shared" si="0"/>
        <v>15796.281725816891</v>
      </c>
      <c r="P31" s="37">
        <f t="shared" si="1"/>
        <v>1655.9065162382726</v>
      </c>
      <c r="Q31" s="90"/>
      <c r="R31" s="30">
        <f t="shared" si="2"/>
        <v>1</v>
      </c>
      <c r="S31" s="35">
        <f t="shared" si="3"/>
        <v>1</v>
      </c>
      <c r="T31" s="90"/>
      <c r="U31" s="41">
        <f t="shared" si="4"/>
        <v>8.600192165080775E-2</v>
      </c>
      <c r="V31" s="35">
        <f t="shared" si="5"/>
        <v>4.0000000675253847E-3</v>
      </c>
      <c r="W31" s="90"/>
      <c r="X31" s="86">
        <f t="shared" si="13"/>
        <v>7725</v>
      </c>
      <c r="Y31" s="43">
        <f t="shared" si="7"/>
        <v>15677019.743438764</v>
      </c>
      <c r="Z31" s="43">
        <f t="shared" si="8"/>
        <v>330128.86901682091</v>
      </c>
      <c r="AA31" s="43">
        <f t="shared" si="9"/>
        <v>18124.425675168859</v>
      </c>
      <c r="AB31" s="44">
        <f t="shared" si="10"/>
        <v>45333.024544326348</v>
      </c>
      <c r="AD31" s="42">
        <f t="shared" si="11"/>
        <v>16078331.062675079</v>
      </c>
      <c r="AE31" s="115"/>
      <c r="AF31" s="62" t="s">
        <v>43</v>
      </c>
      <c r="AG31" s="28" t="s">
        <v>89</v>
      </c>
      <c r="AH31" s="27"/>
      <c r="AI31" s="50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0">
        <f>'[1]Szenario 3'!$K32</f>
        <v>1654.1510856001801</v>
      </c>
      <c r="H32" s="90"/>
      <c r="I32" s="74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90"/>
      <c r="M32" s="88">
        <f>'[3]E-Auto'!$D30*(1/100)</f>
        <v>0.30885548387096767</v>
      </c>
      <c r="O32" s="33">
        <f t="shared" si="0"/>
        <v>15975.961807998649</v>
      </c>
      <c r="P32" s="37">
        <f t="shared" si="1"/>
        <v>1674.4890087837889</v>
      </c>
      <c r="Q32" s="90"/>
      <c r="R32" s="30">
        <f t="shared" si="2"/>
        <v>1</v>
      </c>
      <c r="S32" s="35">
        <f t="shared" si="3"/>
        <v>1</v>
      </c>
      <c r="T32" s="90"/>
      <c r="U32" s="41">
        <f t="shared" si="4"/>
        <v>8.6002010587806405E-2</v>
      </c>
      <c r="V32" s="35">
        <f t="shared" si="5"/>
        <v>4.000000070607853E-3</v>
      </c>
      <c r="W32" s="90"/>
      <c r="X32" s="86">
        <f t="shared" si="13"/>
        <v>7725</v>
      </c>
      <c r="Y32" s="43">
        <f t="shared" si="7"/>
        <v>15855352.305398026</v>
      </c>
      <c r="Z32" s="43">
        <f t="shared" si="8"/>
        <v>333882.92121396534</v>
      </c>
      <c r="AA32" s="43">
        <f t="shared" si="9"/>
        <v>18074.22842502097</v>
      </c>
      <c r="AB32" s="44">
        <f t="shared" si="10"/>
        <v>45847.667119579841</v>
      </c>
      <c r="AD32" s="42">
        <f t="shared" si="11"/>
        <v>16260882.122156592</v>
      </c>
      <c r="AE32" s="115"/>
      <c r="AF32" s="49" t="s">
        <v>23</v>
      </c>
      <c r="AG32" s="27"/>
      <c r="AH32" s="28">
        <v>0</v>
      </c>
      <c r="AI32" s="50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0">
        <f>'[1]Szenario 3'!$K33</f>
        <v>1672.7551613092789</v>
      </c>
      <c r="H33" s="90"/>
      <c r="I33" s="74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90"/>
      <c r="M33" s="88">
        <f>'[3]E-Auto'!$D31*(1/100)</f>
        <v>0.324784193548387</v>
      </c>
      <c r="O33" s="33">
        <f t="shared" si="0"/>
        <v>16155.641890180405</v>
      </c>
      <c r="P33" s="37">
        <f t="shared" si="1"/>
        <v>1693.0720256166792</v>
      </c>
      <c r="Q33" s="90"/>
      <c r="R33" s="30">
        <f t="shared" si="2"/>
        <v>1</v>
      </c>
      <c r="S33" s="35">
        <f t="shared" si="3"/>
        <v>1</v>
      </c>
      <c r="T33" s="90"/>
      <c r="U33" s="41">
        <f t="shared" si="4"/>
        <v>8.6002102576768269E-2</v>
      </c>
      <c r="V33" s="35">
        <f t="shared" si="5"/>
        <v>4.0000000737947621E-3</v>
      </c>
      <c r="W33" s="90"/>
      <c r="X33" s="86">
        <f t="shared" si="13"/>
        <v>7725</v>
      </c>
      <c r="Y33" s="43">
        <f t="shared" si="7"/>
        <v>16033685.817397663</v>
      </c>
      <c r="Z33" s="43">
        <f t="shared" si="8"/>
        <v>337636.97570748848</v>
      </c>
      <c r="AA33" s="43">
        <f t="shared" si="9"/>
        <v>18018.264672481713</v>
      </c>
      <c r="AB33" s="44">
        <f t="shared" si="10"/>
        <v>46362.311792761946</v>
      </c>
      <c r="AD33" s="42">
        <f t="shared" si="11"/>
        <v>16443428.369570395</v>
      </c>
      <c r="AE33" s="115"/>
      <c r="AF33" s="76" t="s">
        <v>24</v>
      </c>
      <c r="AG33" s="40"/>
      <c r="AH33" s="59">
        <f>5/60</f>
        <v>8.3333333333333329E-2</v>
      </c>
      <c r="AI33" s="55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0">
        <f>'[1]Szenario 3'!$K34</f>
        <v>1691.3592370183781</v>
      </c>
      <c r="H34" s="90"/>
      <c r="I34" s="74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90"/>
      <c r="M34" s="88">
        <f>'[3]E-Auto'!$D32*(1/100)</f>
        <v>0.34071290322580638</v>
      </c>
      <c r="O34" s="33">
        <f t="shared" si="0"/>
        <v>16335.321972362161</v>
      </c>
      <c r="P34" s="37">
        <f t="shared" si="1"/>
        <v>1711.6555478625985</v>
      </c>
      <c r="Q34" s="90"/>
      <c r="R34" s="30">
        <f t="shared" si="2"/>
        <v>1</v>
      </c>
      <c r="S34" s="35">
        <f t="shared" si="3"/>
        <v>1</v>
      </c>
      <c r="T34" s="90"/>
      <c r="U34" s="41">
        <f t="shared" si="4"/>
        <v>8.6002197686728205E-2</v>
      </c>
      <c r="V34" s="35">
        <f t="shared" si="5"/>
        <v>4.000000077088446E-3</v>
      </c>
      <c r="W34" s="90"/>
      <c r="X34" s="86">
        <f t="shared" si="13"/>
        <v>7725</v>
      </c>
      <c r="Y34" s="43">
        <f t="shared" si="7"/>
        <v>16212020.310795832</v>
      </c>
      <c r="Z34" s="43">
        <f t="shared" si="8"/>
        <v>341391.03241472074</v>
      </c>
      <c r="AA34" s="43">
        <f t="shared" si="9"/>
        <v>17956.534417551095</v>
      </c>
      <c r="AB34" s="44">
        <f t="shared" si="10"/>
        <v>46876.958488347227</v>
      </c>
      <c r="AD34" s="42">
        <f t="shared" si="11"/>
        <v>16625969.836116452</v>
      </c>
      <c r="AE34" s="11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0">
        <f>'[1]Szenario 3'!$K35</f>
        <v>1709.9633127274767</v>
      </c>
      <c r="H35" s="90"/>
      <c r="I35" s="74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90"/>
      <c r="M35" s="88">
        <f>'[3]E-Auto'!$D33*(1/100)</f>
        <v>0.35664161290322577</v>
      </c>
      <c r="O35" s="33">
        <f t="shared" si="0"/>
        <v>16515.002054543915</v>
      </c>
      <c r="P35" s="37">
        <f t="shared" si="1"/>
        <v>1730.2395575424271</v>
      </c>
      <c r="Q35" s="90"/>
      <c r="R35" s="30">
        <f t="shared" si="2"/>
        <v>1</v>
      </c>
      <c r="S35" s="35">
        <f t="shared" si="3"/>
        <v>1</v>
      </c>
      <c r="T35" s="90"/>
      <c r="U35" s="41">
        <f t="shared" si="4"/>
        <v>8.6002295987493149E-2</v>
      </c>
      <c r="V35" s="35">
        <f t="shared" si="5"/>
        <v>4.0000000804912648E-3</v>
      </c>
      <c r="W35" s="90"/>
      <c r="X35" s="86">
        <f t="shared" si="13"/>
        <v>7725</v>
      </c>
      <c r="Y35" s="43">
        <f t="shared" si="7"/>
        <v>16390355.817693954</v>
      </c>
      <c r="Z35" s="43">
        <f t="shared" si="8"/>
        <v>345145.09125691344</v>
      </c>
      <c r="AA35" s="43">
        <f t="shared" si="9"/>
        <v>17889.037660229118</v>
      </c>
      <c r="AB35" s="44">
        <f t="shared" si="10"/>
        <v>47391.607134392478</v>
      </c>
      <c r="AD35" s="42">
        <f t="shared" si="11"/>
        <v>16808506.55374549</v>
      </c>
      <c r="AE35" s="115"/>
      <c r="AF35" s="56" t="s">
        <v>37</v>
      </c>
      <c r="AG35" s="47"/>
      <c r="AH35" s="60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0">
        <f>'[1]Szenario 3'!$K36</f>
        <v>1728.5673884365763</v>
      </c>
      <c r="H36" s="90"/>
      <c r="I36" s="74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90"/>
      <c r="M36" s="88">
        <f>'[3]E-Auto'!$D34*(1/100)</f>
        <v>0.37257032258064515</v>
      </c>
      <c r="O36" s="33">
        <f t="shared" si="0"/>
        <v>16694.682136725674</v>
      </c>
      <c r="P36" s="37">
        <f t="shared" si="1"/>
        <v>1748.8240375198175</v>
      </c>
      <c r="Q36" s="90"/>
      <c r="R36" s="30">
        <f t="shared" si="2"/>
        <v>1</v>
      </c>
      <c r="S36" s="35">
        <f t="shared" si="3"/>
        <v>1</v>
      </c>
      <c r="T36" s="90"/>
      <c r="U36" s="41">
        <f t="shared" si="4"/>
        <v>8.6002397549642146E-2</v>
      </c>
      <c r="V36" s="35">
        <f t="shared" si="5"/>
        <v>4.0000000840056046E-3</v>
      </c>
      <c r="W36" s="90"/>
      <c r="X36" s="86">
        <f t="shared" si="13"/>
        <v>7725</v>
      </c>
      <c r="Y36" s="43">
        <f t="shared" si="7"/>
        <v>16568692.370943222</v>
      </c>
      <c r="Z36" s="43">
        <f t="shared" si="8"/>
        <v>348899.15215900954</v>
      </c>
      <c r="AA36" s="43">
        <f t="shared" si="9"/>
        <v>17815.774400515784</v>
      </c>
      <c r="AB36" s="44">
        <f t="shared" si="10"/>
        <v>47906.257662326861</v>
      </c>
      <c r="AD36" s="42">
        <f t="shared" si="11"/>
        <v>16991038.555165075</v>
      </c>
      <c r="AE36" s="115"/>
      <c r="AF36" s="57" t="s">
        <v>23</v>
      </c>
      <c r="AG36" s="28">
        <v>0.15</v>
      </c>
      <c r="AH36" s="50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0">
        <f>'[1]Szenario 3'!$K37</f>
        <v>1747.1714641456751</v>
      </c>
      <c r="H37" s="90"/>
      <c r="I37" s="74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90"/>
      <c r="M37" s="88">
        <f>'[3]E-Auto'!$D35*(1/100)</f>
        <v>0.38849903225806454</v>
      </c>
      <c r="O37" s="33">
        <f t="shared" si="0"/>
        <v>16874.36221890743</v>
      </c>
      <c r="P37" s="37">
        <f t="shared" si="1"/>
        <v>1767.4089714523818</v>
      </c>
      <c r="Q37" s="90"/>
      <c r="R37" s="30">
        <f t="shared" si="2"/>
        <v>1</v>
      </c>
      <c r="S37" s="35">
        <f t="shared" si="3"/>
        <v>1</v>
      </c>
      <c r="T37" s="90"/>
      <c r="U37" s="41">
        <f t="shared" si="4"/>
        <v>8.6002502444526313E-2</v>
      </c>
      <c r="V37" s="35">
        <f t="shared" si="5"/>
        <v>4.0000000876338759E-3</v>
      </c>
      <c r="W37" s="90"/>
      <c r="X37" s="86">
        <f t="shared" si="13"/>
        <v>7725</v>
      </c>
      <c r="Y37" s="43">
        <f t="shared" si="7"/>
        <v>16747030.004151125</v>
      </c>
      <c r="Z37" s="43">
        <f t="shared" si="8"/>
        <v>352653.21504942927</v>
      </c>
      <c r="AA37" s="43">
        <f t="shared" si="9"/>
        <v>17736.744638411077</v>
      </c>
      <c r="AB37" s="44">
        <f t="shared" si="10"/>
        <v>48420.910006756538</v>
      </c>
      <c r="AD37" s="42">
        <f t="shared" si="11"/>
        <v>17173565.873845723</v>
      </c>
      <c r="AE37" s="115"/>
      <c r="AF37" s="58" t="s">
        <v>24</v>
      </c>
      <c r="AG37" s="59">
        <v>0.7</v>
      </c>
      <c r="AH37" s="55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0">
        <f>'[1]Szenario 3'!$K38</f>
        <v>1765.7755398547743</v>
      </c>
      <c r="H38" s="90"/>
      <c r="I38" s="74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90"/>
      <c r="M38" s="88">
        <f>'[3]E-Auto'!$D36*(1/100)</f>
        <v>0.40442774193548386</v>
      </c>
      <c r="O38" s="33">
        <f t="shared" si="0"/>
        <v>17054.042301089186</v>
      </c>
      <c r="P38" s="37">
        <f t="shared" si="1"/>
        <v>1785.9943437462412</v>
      </c>
      <c r="Q38" s="90"/>
      <c r="R38" s="30">
        <f t="shared" si="2"/>
        <v>1</v>
      </c>
      <c r="S38" s="35">
        <f t="shared" si="3"/>
        <v>1</v>
      </c>
      <c r="T38" s="90"/>
      <c r="U38" s="41">
        <f t="shared" si="4"/>
        <v>8.6002610744268862E-2</v>
      </c>
      <c r="V38" s="35">
        <f t="shared" si="5"/>
        <v>4.0000000913785203E-3</v>
      </c>
      <c r="W38" s="90"/>
      <c r="X38" s="86">
        <f t="shared" si="13"/>
        <v>7725</v>
      </c>
      <c r="Y38" s="43">
        <f t="shared" si="7"/>
        <v>16925368.751688179</v>
      </c>
      <c r="Z38" s="43">
        <f t="shared" si="8"/>
        <v>356407.27985987149</v>
      </c>
      <c r="AA38" s="43">
        <f t="shared" si="9"/>
        <v>17651.948373915016</v>
      </c>
      <c r="AB38" s="44">
        <f t="shared" si="10"/>
        <v>48935.5641052828</v>
      </c>
      <c r="AD38" s="42">
        <f t="shared" si="11"/>
        <v>17356088.544027247</v>
      </c>
      <c r="AE38" s="11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0">
        <f>'[1]Szenario 3'!$K39</f>
        <v>1784.3796155638734</v>
      </c>
      <c r="H39" s="90"/>
      <c r="I39" s="74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90"/>
      <c r="M39" s="88">
        <f>'[3]E-Auto'!$D37*(1/100)</f>
        <v>0.42035645161290325</v>
      </c>
      <c r="O39" s="33">
        <f t="shared" si="0"/>
        <v>17233.722383270942</v>
      </c>
      <c r="P39" s="37">
        <f t="shared" si="1"/>
        <v>1804.580139513653</v>
      </c>
      <c r="Q39" s="90"/>
      <c r="R39" s="30">
        <f t="shared" si="2"/>
        <v>1</v>
      </c>
      <c r="S39" s="35">
        <f t="shared" si="3"/>
        <v>1</v>
      </c>
      <c r="T39" s="90"/>
      <c r="U39" s="41">
        <f t="shared" si="4"/>
        <v>8.6002722521765079E-2</v>
      </c>
      <c r="V39" s="35">
        <f t="shared" si="5"/>
        <v>4.0000000952419975E-3</v>
      </c>
      <c r="W39" s="90"/>
      <c r="X39" s="86">
        <f t="shared" si="13"/>
        <v>7725</v>
      </c>
      <c r="Y39" s="43">
        <f t="shared" si="7"/>
        <v>17103708.648694638</v>
      </c>
      <c r="Z39" s="43">
        <f t="shared" si="8"/>
        <v>360161.34652512782</v>
      </c>
      <c r="AA39" s="43">
        <f t="shared" si="9"/>
        <v>17561.385607027591</v>
      </c>
      <c r="AB39" s="44">
        <f t="shared" si="10"/>
        <v>49450.21989833258</v>
      </c>
      <c r="AD39" s="42">
        <f t="shared" si="11"/>
        <v>17538606.600725126</v>
      </c>
      <c r="AE39" s="115"/>
      <c r="AF39" s="56" t="s">
        <v>25</v>
      </c>
      <c r="AG39" s="47"/>
      <c r="AH39" s="48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0">
        <f>'[1]Szenario 3'!$K40</f>
        <v>1802.9836912729727</v>
      </c>
      <c r="H40" s="90"/>
      <c r="I40" s="74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90"/>
      <c r="M40" s="88">
        <f>'[3]E-Auto'!$D38*(1/100)</f>
        <v>0.43628516129032263</v>
      </c>
      <c r="O40" s="33">
        <f t="shared" si="0"/>
        <v>17413.402465452702</v>
      </c>
      <c r="P40" s="37">
        <f t="shared" si="1"/>
        <v>1823.1663445334912</v>
      </c>
      <c r="Q40" s="90"/>
      <c r="R40" s="30">
        <f t="shared" si="2"/>
        <v>1</v>
      </c>
      <c r="S40" s="35">
        <f t="shared" si="3"/>
        <v>1</v>
      </c>
      <c r="T40" s="90"/>
      <c r="U40" s="41">
        <f t="shared" si="4"/>
        <v>8.6002837850682329E-2</v>
      </c>
      <c r="V40" s="35">
        <f t="shared" si="5"/>
        <v>4.0000000992267996E-3</v>
      </c>
      <c r="W40" s="90"/>
      <c r="X40" s="86">
        <f t="shared" si="13"/>
        <v>7725</v>
      </c>
      <c r="Y40" s="43">
        <f t="shared" si="7"/>
        <v>17282049.731087383</v>
      </c>
      <c r="Z40" s="43">
        <f t="shared" si="8"/>
        <v>363915.41498290992</v>
      </c>
      <c r="AA40" s="43">
        <f>O40*$AI$15*($AG$41+$AG$40*(1-M40))*365</f>
        <v>17465.056337748807</v>
      </c>
      <c r="AB40" s="44">
        <f t="shared" si="10"/>
        <v>49964.877329000235</v>
      </c>
      <c r="AD40" s="42">
        <f t="shared" si="11"/>
        <v>17721120.079737041</v>
      </c>
      <c r="AE40" s="115"/>
      <c r="AF40" s="57" t="s">
        <v>39</v>
      </c>
      <c r="AG40" s="28">
        <v>3.4500000000000003E-2</v>
      </c>
      <c r="AH40" s="50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0">
        <f>'[1]Szenario 3'!$K41</f>
        <v>1821.5877669820716</v>
      </c>
      <c r="H41" s="90"/>
      <c r="I41" s="74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90"/>
      <c r="M41" s="88">
        <f>'[3]E-Auto'!$D39*(1/100)</f>
        <v>0.45221387096774202</v>
      </c>
      <c r="O41" s="33">
        <f t="shared" si="0"/>
        <v>17593.082547634458</v>
      </c>
      <c r="P41" s="37">
        <f t="shared" si="1"/>
        <v>1841.7529452143453</v>
      </c>
      <c r="Q41" s="90"/>
      <c r="R41" s="30">
        <f t="shared" si="2"/>
        <v>1</v>
      </c>
      <c r="S41" s="35">
        <f t="shared" si="3"/>
        <v>1</v>
      </c>
      <c r="T41" s="90"/>
      <c r="U41" s="41">
        <f t="shared" si="4"/>
        <v>8.6002956805460107E-2</v>
      </c>
      <c r="V41" s="35">
        <f t="shared" si="5"/>
        <v>4.000000103335441E-3</v>
      </c>
      <c r="W41" s="90"/>
      <c r="X41" s="86">
        <f t="shared" si="13"/>
        <v>7725</v>
      </c>
      <c r="Y41" s="43">
        <f t="shared" si="7"/>
        <v>17460392.035566807</v>
      </c>
      <c r="Z41" s="43">
        <f t="shared" si="8"/>
        <v>367669.48517368711</v>
      </c>
      <c r="AA41" s="43">
        <f t="shared" si="9"/>
        <v>17362.960566078655</v>
      </c>
      <c r="AB41" s="44">
        <f t="shared" si="10"/>
        <v>50479.536342899904</v>
      </c>
      <c r="AD41" s="42">
        <f t="shared" si="11"/>
        <v>17903629.017649472</v>
      </c>
      <c r="AE41" s="115"/>
      <c r="AF41" s="58" t="s">
        <v>40</v>
      </c>
      <c r="AG41" s="59">
        <v>1.49E-2</v>
      </c>
      <c r="AH41" s="55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0">
        <f>'[1]Szenario 3'!$K42</f>
        <v>1840.1918426911707</v>
      </c>
      <c r="H42" s="90"/>
      <c r="I42" s="74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90"/>
      <c r="M42" s="88">
        <f>'[3]E-Auto'!$D40*(1/100)</f>
        <v>0.4681425806451614</v>
      </c>
      <c r="O42" s="33">
        <f t="shared" si="0"/>
        <v>17772.762629816214</v>
      </c>
      <c r="P42" s="37">
        <f t="shared" si="1"/>
        <v>1860.3399285600522</v>
      </c>
      <c r="Q42" s="90"/>
      <c r="R42" s="30">
        <f t="shared" si="2"/>
        <v>1</v>
      </c>
      <c r="S42" s="35">
        <f t="shared" si="3"/>
        <v>1</v>
      </c>
      <c r="T42" s="90"/>
      <c r="U42" s="41">
        <f t="shared" si="4"/>
        <v>8.6003079461309959E-2</v>
      </c>
      <c r="V42" s="35">
        <f t="shared" si="5"/>
        <v>4.0000001075704622E-3</v>
      </c>
      <c r="W42" s="90"/>
      <c r="X42" s="86">
        <f t="shared" si="13"/>
        <v>7725</v>
      </c>
      <c r="Y42" s="43">
        <f t="shared" si="7"/>
        <v>17638735.59962381</v>
      </c>
      <c r="Z42" s="43">
        <f t="shared" si="8"/>
        <v>371423.55704053637</v>
      </c>
      <c r="AA42" s="43">
        <f t="shared" si="9"/>
        <v>17255.098292017148</v>
      </c>
      <c r="AB42" s="44">
        <f t="shared" si="10"/>
        <v>50994.196888027647</v>
      </c>
      <c r="AD42" s="42">
        <f t="shared" si="11"/>
        <v>18086133.451844387</v>
      </c>
      <c r="AE42" s="11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0">
        <f>'[1]Szenario 3'!$K43</f>
        <v>1858.7959184002698</v>
      </c>
      <c r="H43" s="90"/>
      <c r="I43" s="74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90"/>
      <c r="M43" s="88">
        <f>'[3]E-Auto'!$D41*(1/100)</f>
        <v>0.48407129032258078</v>
      </c>
      <c r="O43" s="33">
        <f t="shared" si="0"/>
        <v>17952.44271199797</v>
      </c>
      <c r="P43" s="37">
        <f t="shared" si="1"/>
        <v>1878.9272821374568</v>
      </c>
      <c r="Q43" s="90"/>
      <c r="R43" s="30">
        <f t="shared" si="2"/>
        <v>1</v>
      </c>
      <c r="S43" s="35">
        <f t="shared" si="3"/>
        <v>1</v>
      </c>
      <c r="T43" s="90"/>
      <c r="U43" s="41">
        <f t="shared" si="4"/>
        <v>8.6003205894215506E-2</v>
      </c>
      <c r="V43" s="35">
        <f t="shared" si="5"/>
        <v>4.0000001119344297E-3</v>
      </c>
      <c r="W43" s="90"/>
      <c r="X43" s="86">
        <f t="shared" si="13"/>
        <v>7725</v>
      </c>
      <c r="Y43" s="43">
        <f t="shared" si="7"/>
        <v>17817080.461546872</v>
      </c>
      <c r="Z43" s="43">
        <f t="shared" si="8"/>
        <v>375177.6305290006</v>
      </c>
      <c r="AA43" s="43">
        <f t="shared" si="9"/>
        <v>17141.469515564273</v>
      </c>
      <c r="AB43" s="44">
        <f t="shared" si="10"/>
        <v>51508.85891463235</v>
      </c>
      <c r="AD43" s="42">
        <f t="shared" si="11"/>
        <v>18268633.420506071</v>
      </c>
      <c r="AE43" s="115"/>
      <c r="AF43" s="46" t="s">
        <v>42</v>
      </c>
      <c r="AG43" s="47"/>
      <c r="AH43" s="48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0">
        <f>'[1]Szenario 3'!$K44</f>
        <v>1877.3999941093691</v>
      </c>
      <c r="H44" s="90"/>
      <c r="I44" s="74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90"/>
      <c r="M44" s="88">
        <f>'[3]E-Auto'!$D42*(1/100)</f>
        <v>0.5</v>
      </c>
      <c r="O44" s="33">
        <f t="shared" si="0"/>
        <v>18132.12279417973</v>
      </c>
      <c r="P44" s="37">
        <f t="shared" si="1"/>
        <v>1897.5149940462552</v>
      </c>
      <c r="Q44" s="90"/>
      <c r="R44" s="30">
        <f t="shared" si="2"/>
        <v>1</v>
      </c>
      <c r="S44" s="35">
        <f t="shared" si="3"/>
        <v>1</v>
      </c>
      <c r="T44" s="90"/>
      <c r="U44" s="41">
        <f t="shared" si="4"/>
        <v>8.6003336180932491E-2</v>
      </c>
      <c r="V44" s="35">
        <f t="shared" si="5"/>
        <v>4.0000001164299387E-3</v>
      </c>
      <c r="W44" s="90"/>
      <c r="X44" s="86">
        <f t="shared" si="13"/>
        <v>7725</v>
      </c>
      <c r="Y44" s="43">
        <f t="shared" si="7"/>
        <v>17995426.660429142</v>
      </c>
      <c r="Z44" s="43">
        <f t="shared" si="8"/>
        <v>378931.70558695623</v>
      </c>
      <c r="AA44" s="43">
        <f t="shared" si="9"/>
        <v>17022.074236720044</v>
      </c>
      <c r="AB44" s="44">
        <f t="shared" si="10"/>
        <v>52023.522375095134</v>
      </c>
      <c r="AD44" s="42">
        <f t="shared" si="11"/>
        <v>18451128.962627914</v>
      </c>
      <c r="AE44" s="115"/>
      <c r="AF44" s="137" t="s">
        <v>44</v>
      </c>
      <c r="AG44" s="138"/>
      <c r="AH44" s="139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0">
        <f>'[1]Szenario 3'!$K45</f>
        <v>1896.004069818468</v>
      </c>
      <c r="H45" s="90"/>
      <c r="I45" s="74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90"/>
      <c r="M45" s="88">
        <f>'[3]E-Auto'!$D43*(1/100)</f>
        <v>0.51592870967741944</v>
      </c>
      <c r="O45" s="33">
        <f t="shared" si="0"/>
        <v>18311.802876361486</v>
      </c>
      <c r="P45" s="37">
        <f t="shared" si="1"/>
        <v>1916.1030528907486</v>
      </c>
      <c r="Q45" s="90"/>
      <c r="R45" s="30">
        <f t="shared" si="2"/>
        <v>1</v>
      </c>
      <c r="S45" s="35">
        <f t="shared" si="3"/>
        <v>1</v>
      </c>
      <c r="T45" s="90"/>
      <c r="U45" s="41">
        <f t="shared" si="4"/>
        <v>8.6003470398988716E-2</v>
      </c>
      <c r="V45" s="35">
        <f t="shared" si="5"/>
        <v>4.0000001210596051E-3</v>
      </c>
      <c r="W45" s="90"/>
      <c r="X45" s="86">
        <f t="shared" si="13"/>
        <v>7725</v>
      </c>
      <c r="Y45" s="43">
        <f t="shared" si="7"/>
        <v>18173774.236175612</v>
      </c>
      <c r="Z45" s="43">
        <f t="shared" si="8"/>
        <v>382685.78216449026</v>
      </c>
      <c r="AA45" s="43">
        <f t="shared" si="9"/>
        <v>16896.912455484449</v>
      </c>
      <c r="AB45" s="44">
        <f t="shared" si="10"/>
        <v>52538.18722381624</v>
      </c>
      <c r="AD45" s="42">
        <f t="shared" si="11"/>
        <v>18633620.118019402</v>
      </c>
      <c r="AE45" s="115"/>
      <c r="AF45" s="49" t="s">
        <v>48</v>
      </c>
      <c r="AG45" s="28">
        <v>15000</v>
      </c>
      <c r="AH45" s="50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0">
        <f>'[1]Szenario 3'!$K46</f>
        <v>1914.6081455275671</v>
      </c>
      <c r="H46" s="90"/>
      <c r="I46" s="74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90"/>
      <c r="M46" s="88">
        <f>'[3]E-Auto'!$D44*(1/100)</f>
        <v>0.53185741935483877</v>
      </c>
      <c r="O46" s="33">
        <f t="shared" si="0"/>
        <v>18491.482958543242</v>
      </c>
      <c r="P46" s="37">
        <f t="shared" si="1"/>
        <v>1934.6914477533808</v>
      </c>
      <c r="Q46" s="90"/>
      <c r="R46" s="30">
        <f t="shared" si="2"/>
        <v>1</v>
      </c>
      <c r="S46" s="35">
        <f t="shared" si="3"/>
        <v>1</v>
      </c>
      <c r="T46" s="90"/>
      <c r="U46" s="41">
        <f t="shared" si="4"/>
        <v>8.6003608626684089E-2</v>
      </c>
      <c r="V46" s="35">
        <f t="shared" si="5"/>
        <v>4.0000001258260753E-3</v>
      </c>
      <c r="W46" s="90"/>
      <c r="X46" s="86">
        <f t="shared" si="13"/>
        <v>7725</v>
      </c>
      <c r="Y46" s="43">
        <f t="shared" si="7"/>
        <v>18352123.229510352</v>
      </c>
      <c r="Z46" s="43">
        <f t="shared" si="8"/>
        <v>386439.86021378369</v>
      </c>
      <c r="AA46" s="43">
        <f t="shared" si="9"/>
        <v>16765.984171857493</v>
      </c>
      <c r="AB46" s="44">
        <f t="shared" si="10"/>
        <v>53052.853417109247</v>
      </c>
      <c r="AD46" s="42">
        <f t="shared" si="11"/>
        <v>18816106.927313101</v>
      </c>
      <c r="AE46" s="115"/>
      <c r="AF46" s="51"/>
      <c r="AG46" s="52">
        <f>'[4]Risikoschätzung '!$P$22</f>
        <v>3.8183974898599521E-6</v>
      </c>
      <c r="AH46" s="50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0">
        <f>'[1]Szenario 3'!$K47</f>
        <v>1933.2122212366662</v>
      </c>
      <c r="H47" s="90"/>
      <c r="I47" s="74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90"/>
      <c r="M47" s="88">
        <f>'[3]E-Auto'!$D45*(1/100)</f>
        <v>0.5477861290322581</v>
      </c>
      <c r="O47" s="33">
        <f t="shared" si="0"/>
        <v>18671.163040724998</v>
      </c>
      <c r="P47" s="37">
        <f t="shared" si="1"/>
        <v>1953.2801681699189</v>
      </c>
      <c r="Q47" s="90"/>
      <c r="R47" s="30">
        <f t="shared" si="2"/>
        <v>1</v>
      </c>
      <c r="S47" s="35">
        <f t="shared" si="3"/>
        <v>1</v>
      </c>
      <c r="T47" s="90"/>
      <c r="U47" s="41">
        <f t="shared" si="4"/>
        <v>8.6003750943090596E-2</v>
      </c>
      <c r="V47" s="35">
        <f t="shared" si="5"/>
        <v>4.0000001307320182E-3</v>
      </c>
      <c r="W47" s="90"/>
      <c r="X47" s="86">
        <f t="shared" si="13"/>
        <v>7725</v>
      </c>
      <c r="Y47" s="43">
        <f t="shared" si="7"/>
        <v>18530473.681983743</v>
      </c>
      <c r="Z47" s="43">
        <f t="shared" si="8"/>
        <v>390193.93968900316</v>
      </c>
      <c r="AA47" s="43">
        <f t="shared" si="9"/>
        <v>16629.289385839176</v>
      </c>
      <c r="AB47" s="44">
        <f t="shared" si="10"/>
        <v>53567.520913101645</v>
      </c>
      <c r="AD47" s="42">
        <f t="shared" ref="AD47:AD54" si="14">SUM(X47:AB47)</f>
        <v>18998589.431971688</v>
      </c>
      <c r="AE47" s="115"/>
      <c r="AF47" s="51"/>
      <c r="AG47" s="52">
        <f>'[4]Risikoschätzung '!$P$26</f>
        <v>1.4614157752901537E-6</v>
      </c>
      <c r="AH47" s="50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0">
        <f>'[1]Szenario 3'!$K48</f>
        <v>1951.8162969457651</v>
      </c>
      <c r="H48" s="90"/>
      <c r="I48" s="74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90"/>
      <c r="M48" s="88">
        <f>'[3]E-Auto'!$D46*(1/100)</f>
        <v>0.56371483870967753</v>
      </c>
      <c r="O48" s="33">
        <f t="shared" si="0"/>
        <v>18850.843122906754</v>
      </c>
      <c r="P48" s="37">
        <f t="shared" si="1"/>
        <v>1971.8692041061668</v>
      </c>
      <c r="Q48" s="90"/>
      <c r="R48" s="30">
        <f t="shared" si="2"/>
        <v>1</v>
      </c>
      <c r="S48" s="35">
        <f t="shared" si="3"/>
        <v>1</v>
      </c>
      <c r="T48" s="90"/>
      <c r="U48" s="41">
        <f t="shared" si="4"/>
        <v>8.6003897428052298E-2</v>
      </c>
      <c r="V48" s="35">
        <f t="shared" si="5"/>
        <v>4.0000001357801303E-3</v>
      </c>
      <c r="W48" s="90"/>
      <c r="X48" s="86">
        <f t="shared" si="13"/>
        <v>7725</v>
      </c>
      <c r="Y48" s="43">
        <f t="shared" si="7"/>
        <v>18708825.635979831</v>
      </c>
      <c r="Z48" s="43">
        <f t="shared" si="8"/>
        <v>393948.02054619906</v>
      </c>
      <c r="AA48" s="43">
        <f t="shared" si="9"/>
        <v>16486.828097429498</v>
      </c>
      <c r="AB48" s="44">
        <f t="shared" si="10"/>
        <v>54082.189671641769</v>
      </c>
      <c r="AD48" s="42">
        <f t="shared" si="14"/>
        <v>19181067.674295101</v>
      </c>
      <c r="AE48" s="115"/>
      <c r="AF48" s="137" t="s">
        <v>45</v>
      </c>
      <c r="AG48" s="138"/>
      <c r="AH48" s="139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0">
        <f>'[1]Szenario 3'!$K49</f>
        <v>1970.4203726548642</v>
      </c>
      <c r="H49" s="90"/>
      <c r="I49" s="74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90"/>
      <c r="M49" s="88">
        <f>'[3]E-Auto'!$D47*(1/100)</f>
        <v>0.57964354838709686</v>
      </c>
      <c r="O49" s="33">
        <f t="shared" si="0"/>
        <v>19030.52320508851</v>
      </c>
      <c r="P49" s="37">
        <f t="shared" si="1"/>
        <v>1990.4585459361001</v>
      </c>
      <c r="Q49" s="90"/>
      <c r="R49" s="30">
        <f t="shared" si="2"/>
        <v>1</v>
      </c>
      <c r="S49" s="35">
        <f t="shared" si="3"/>
        <v>1</v>
      </c>
      <c r="T49" s="90"/>
      <c r="U49" s="41">
        <f t="shared" si="4"/>
        <v>8.6004048162185348E-2</v>
      </c>
      <c r="V49" s="35">
        <f t="shared" si="5"/>
        <v>4.0000001409731326E-3</v>
      </c>
      <c r="W49" s="90"/>
      <c r="X49" s="86">
        <f t="shared" si="13"/>
        <v>7725</v>
      </c>
      <c r="Y49" s="43">
        <f t="shared" si="7"/>
        <v>18887179.134723637</v>
      </c>
      <c r="Z49" s="43">
        <f t="shared" si="8"/>
        <v>397702.10274320928</v>
      </c>
      <c r="AA49" s="43">
        <f t="shared" si="9"/>
        <v>16338.600306628457</v>
      </c>
      <c r="AB49" s="44">
        <f t="shared" si="10"/>
        <v>54596.859654211192</v>
      </c>
      <c r="AD49" s="42">
        <f t="shared" si="14"/>
        <v>19363541.697427686</v>
      </c>
      <c r="AE49" s="115"/>
      <c r="AF49" s="49" t="s">
        <v>49</v>
      </c>
      <c r="AG49" s="28">
        <v>110000</v>
      </c>
      <c r="AH49" s="50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0">
        <f>'[1]Szenario 3'!$K50</f>
        <v>1989.0244483639631</v>
      </c>
      <c r="H50" s="90"/>
      <c r="I50" s="74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90"/>
      <c r="M50" s="88">
        <f>'[3]E-Auto'!$D48*(1/100)</f>
        <v>0.5955722580645163</v>
      </c>
      <c r="O50" s="33">
        <f t="shared" si="0"/>
        <v>19210.203287270266</v>
      </c>
      <c r="P50" s="37">
        <f t="shared" si="1"/>
        <v>2009.0481844213184</v>
      </c>
      <c r="Q50" s="90"/>
      <c r="R50" s="30">
        <f t="shared" si="2"/>
        <v>1</v>
      </c>
      <c r="S50" s="35">
        <f t="shared" si="3"/>
        <v>1</v>
      </c>
      <c r="T50" s="90"/>
      <c r="U50" s="41">
        <f t="shared" si="4"/>
        <v>8.6004203226878018E-2</v>
      </c>
      <c r="V50" s="35">
        <f t="shared" si="5"/>
        <v>4.0000001463137745E-3</v>
      </c>
      <c r="W50" s="90"/>
      <c r="X50" s="86">
        <f t="shared" si="13"/>
        <v>7725</v>
      </c>
      <c r="Y50" s="43">
        <f t="shared" si="7"/>
        <v>19065534.222288582</v>
      </c>
      <c r="Z50" s="43">
        <f t="shared" si="8"/>
        <v>401456.18623956962</v>
      </c>
      <c r="AA50" s="43">
        <f t="shared" si="9"/>
        <v>16184.60601343605</v>
      </c>
      <c r="AB50" s="44">
        <f t="shared" si="10"/>
        <v>55111.530823842608</v>
      </c>
      <c r="AD50" s="42">
        <f t="shared" si="14"/>
        <v>19546011.54536543</v>
      </c>
      <c r="AE50" s="115"/>
      <c r="AF50" s="51"/>
      <c r="AG50" s="52">
        <f>'[4]Risikoschätzung '!$P$21</f>
        <v>2.6432999158184737E-7</v>
      </c>
      <c r="AH50" s="50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0">
        <f>'[1]Szenario 3'!$K51</f>
        <v>2007.6285240730622</v>
      </c>
      <c r="H51" s="90"/>
      <c r="I51" s="74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90"/>
      <c r="M51" s="88">
        <f>'[3]E-Auto'!$D49*(1/100)</f>
        <v>0.61150096774193563</v>
      </c>
      <c r="O51" s="33">
        <f t="shared" si="0"/>
        <v>19389.883369452022</v>
      </c>
      <c r="P51" s="37">
        <f t="shared" si="1"/>
        <v>2027.6381106917306</v>
      </c>
      <c r="Q51" s="90"/>
      <c r="R51" s="30">
        <f t="shared" si="2"/>
        <v>1</v>
      </c>
      <c r="S51" s="35">
        <f t="shared" si="3"/>
        <v>1</v>
      </c>
      <c r="T51" s="90"/>
      <c r="U51" s="41">
        <f t="shared" si="4"/>
        <v>8.6004362704290613E-2</v>
      </c>
      <c r="V51" s="35">
        <f t="shared" si="5"/>
        <v>4.0000001518048283E-3</v>
      </c>
      <c r="W51" s="90"/>
      <c r="X51" s="86">
        <f t="shared" si="13"/>
        <v>7725</v>
      </c>
      <c r="Y51" s="43">
        <f t="shared" si="7"/>
        <v>19243890.943603877</v>
      </c>
      <c r="Z51" s="43">
        <f t="shared" si="8"/>
        <v>405210.27099642903</v>
      </c>
      <c r="AA51" s="43">
        <f t="shared" si="9"/>
        <v>16024.845217852288</v>
      </c>
      <c r="AB51" s="44">
        <f t="shared" si="10"/>
        <v>55626.203145042455</v>
      </c>
      <c r="AD51" s="42">
        <f t="shared" si="14"/>
        <v>19728477.262963202</v>
      </c>
      <c r="AE51" s="115"/>
      <c r="AF51" s="51"/>
      <c r="AG51" s="52">
        <f>'[4]Risikoschätzung '!$P$25</f>
        <v>1.0116705256743542E-7</v>
      </c>
      <c r="AH51" s="50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0">
        <f>'[1]Szenario 3'!$K52</f>
        <v>2026.2325997821613</v>
      </c>
      <c r="H52" s="90"/>
      <c r="I52" s="74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90"/>
      <c r="M52" s="88">
        <f>'[3]E-Auto'!$D50*(1/100)</f>
        <v>0.62742967741935507</v>
      </c>
      <c r="O52" s="33">
        <f t="shared" si="0"/>
        <v>19569.563451633778</v>
      </c>
      <c r="P52" s="37">
        <f t="shared" si="1"/>
        <v>2046.22831622738</v>
      </c>
      <c r="Q52" s="90"/>
      <c r="R52" s="30">
        <f t="shared" si="2"/>
        <v>1</v>
      </c>
      <c r="S52" s="35">
        <f t="shared" si="3"/>
        <v>1</v>
      </c>
      <c r="T52" s="90"/>
      <c r="U52" s="41">
        <f t="shared" si="4"/>
        <v>8.6004526677355572E-2</v>
      </c>
      <c r="V52" s="35">
        <f t="shared" si="5"/>
        <v>4.0000001574490929E-3</v>
      </c>
      <c r="W52" s="90"/>
      <c r="X52" s="86">
        <f t="shared" si="13"/>
        <v>7725</v>
      </c>
      <c r="Y52" s="43">
        <f t="shared" si="7"/>
        <v>19422249.344462015</v>
      </c>
      <c r="Z52" s="43">
        <f t="shared" si="8"/>
        <v>408964.35697647027</v>
      </c>
      <c r="AA52" s="43">
        <f t="shared" si="9"/>
        <v>15859.317919877158</v>
      </c>
      <c r="AB52" s="44">
        <f t="shared" si="10"/>
        <v>56140.876583718244</v>
      </c>
      <c r="AD52" s="42">
        <f t="shared" si="14"/>
        <v>19910938.895942081</v>
      </c>
      <c r="AE52" s="115"/>
      <c r="AF52" s="137" t="s">
        <v>46</v>
      </c>
      <c r="AG52" s="138"/>
      <c r="AH52" s="139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0">
        <f>'[1]Szenario 3'!$K53</f>
        <v>2044.8366754912602</v>
      </c>
      <c r="H53" s="90"/>
      <c r="I53" s="74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90"/>
      <c r="M53" s="88">
        <f>'[3]E-Auto'!$D51*(1/100)</f>
        <v>0.64335838709677429</v>
      </c>
      <c r="O53" s="33">
        <f t="shared" si="0"/>
        <v>19749.243533815534</v>
      </c>
      <c r="P53" s="37">
        <f t="shared" si="1"/>
        <v>2064.8187928413377</v>
      </c>
      <c r="Q53" s="90"/>
      <c r="R53" s="30">
        <f t="shared" si="2"/>
        <v>1</v>
      </c>
      <c r="S53" s="35">
        <f t="shared" si="3"/>
        <v>1</v>
      </c>
      <c r="T53" s="90"/>
      <c r="U53" s="41">
        <f t="shared" si="4"/>
        <v>8.6004695229777384E-2</v>
      </c>
      <c r="V53" s="35">
        <f t="shared" si="5"/>
        <v>4.0000001632493941E-3</v>
      </c>
      <c r="W53" s="90"/>
      <c r="X53" s="86">
        <f t="shared" si="13"/>
        <v>7725</v>
      </c>
      <c r="Y53" s="43">
        <f t="shared" si="7"/>
        <v>19600609.471526224</v>
      </c>
      <c r="Z53" s="43">
        <f t="shared" si="8"/>
        <v>412718.44414383452</v>
      </c>
      <c r="AA53" s="43">
        <f t="shared" si="9"/>
        <v>15688.024119510676</v>
      </c>
      <c r="AB53" s="44">
        <f t="shared" si="10"/>
        <v>56655.551107110085</v>
      </c>
      <c r="AD53" s="42">
        <f t="shared" si="14"/>
        <v>20093396.490896679</v>
      </c>
      <c r="AE53" s="115"/>
      <c r="AF53" s="49" t="s">
        <v>50</v>
      </c>
      <c r="AG53" s="28">
        <v>3700000</v>
      </c>
      <c r="AH53" s="50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0">
        <f>'[1]Szenario 3'!$K54</f>
        <v>2063.4407512003595</v>
      </c>
      <c r="H54" s="90"/>
      <c r="I54" s="74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90"/>
      <c r="M54" s="88">
        <f>'[3]E-Auto'!$D52*(1/100)</f>
        <v>0.65928709677419362</v>
      </c>
      <c r="O54" s="33">
        <f t="shared" si="0"/>
        <v>19928.923615997293</v>
      </c>
      <c r="P54" s="37">
        <f t="shared" si="1"/>
        <v>2083.4095326635888</v>
      </c>
      <c r="Q54" s="91"/>
      <c r="R54" s="30">
        <f t="shared" si="2"/>
        <v>1</v>
      </c>
      <c r="S54" s="35">
        <f t="shared" si="3"/>
        <v>1</v>
      </c>
      <c r="T54" s="91"/>
      <c r="U54" s="41">
        <f t="shared" si="4"/>
        <v>8.600486844603264E-2</v>
      </c>
      <c r="V54" s="35">
        <f t="shared" si="5"/>
        <v>4.0000001692085839E-3</v>
      </c>
      <c r="W54" s="91"/>
      <c r="X54" s="86">
        <f t="shared" si="13"/>
        <v>7725</v>
      </c>
      <c r="Y54" s="43">
        <f t="shared" si="7"/>
        <v>19778971.372338019</v>
      </c>
      <c r="Z54" s="43">
        <f t="shared" si="8"/>
        <v>416472.53246405115</v>
      </c>
      <c r="AA54" s="43">
        <f t="shared" si="9"/>
        <v>15510.963816752828</v>
      </c>
      <c r="AB54" s="44">
        <f t="shared" si="10"/>
        <v>57170.226683726265</v>
      </c>
      <c r="AD54" s="42">
        <f t="shared" si="14"/>
        <v>20275850.095302548</v>
      </c>
      <c r="AE54" s="115"/>
      <c r="AF54" s="51"/>
      <c r="AG54" s="52">
        <f>'[4]Risikoschätzung '!$P$20</f>
        <v>1.3698630136986301E-8</v>
      </c>
      <c r="AH54" s="50" t="s">
        <v>52</v>
      </c>
    </row>
    <row r="55" spans="1:34" ht="15" thickBot="1" x14ac:dyDescent="0.35">
      <c r="AD55" s="42">
        <f>SUM(AD9:AD54)</f>
        <v>744915925.29590535</v>
      </c>
      <c r="AE55" s="115"/>
      <c r="AF55" s="53"/>
      <c r="AG55" s="54">
        <f>'[4]Risikoschätzung '!$P$24</f>
        <v>5.2428785204316568E-9</v>
      </c>
      <c r="AH55" s="55" t="s">
        <v>52</v>
      </c>
    </row>
    <row r="56" spans="1:34" ht="15" thickBot="1" x14ac:dyDescent="0.35">
      <c r="U56" s="122" t="s">
        <v>22</v>
      </c>
      <c r="V56" s="123"/>
      <c r="X56" s="9">
        <f>SUM(X9:X54)</f>
        <v>1490600</v>
      </c>
      <c r="Y56" s="67">
        <f>SUM(Y9:Y54)</f>
        <v>725248419.06554019</v>
      </c>
      <c r="Z56" s="68">
        <f>SUM(Z9:Z54)</f>
        <v>15272281.131591605</v>
      </c>
      <c r="AA56" s="68">
        <f>SUM(AA9:AA54)</f>
        <v>807460.09462970763</v>
      </c>
      <c r="AB56" s="75">
        <f>SUM(AB9:AB54)</f>
        <v>2097165.0041441494</v>
      </c>
      <c r="AD56" s="69">
        <f>X56+Y56+Z56+AA56+AB56</f>
        <v>744915925.29590571</v>
      </c>
      <c r="AF56" s="140"/>
      <c r="AG56" s="141"/>
    </row>
    <row r="57" spans="1:34" ht="15" thickBot="1" x14ac:dyDescent="0.35">
      <c r="AF57" s="142"/>
      <c r="AG57" s="143"/>
    </row>
    <row r="58" spans="1:34" x14ac:dyDescent="0.3">
      <c r="AE58" s="27"/>
      <c r="AF58" s="140"/>
      <c r="AG58" s="141"/>
      <c r="AH58" s="45"/>
    </row>
    <row r="59" spans="1:34" ht="15" thickBot="1" x14ac:dyDescent="0.35">
      <c r="AF59" s="142"/>
      <c r="AG59" s="143"/>
    </row>
    <row r="60" spans="1:34" x14ac:dyDescent="0.3">
      <c r="AG60" s="44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2020-05-15T21:24:17Z</dcterms:modified>
</cp:coreProperties>
</file>