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Zustand 4\"/>
    </mc:Choice>
  </mc:AlternateContent>
  <bookViews>
    <workbookView xWindow="768" yWindow="768" windowWidth="17136" windowHeight="7152" activeTab="4"/>
  </bookViews>
  <sheets>
    <sheet name="SB1-SU1" sheetId="2" r:id="rId1"/>
    <sheet name="SB1-SU2" sheetId="3" r:id="rId2"/>
    <sheet name="SB1-SU3" sheetId="4" r:id="rId3"/>
    <sheet name="SB2-SU1" sheetId="5" r:id="rId4"/>
    <sheet name="SB2-SU2" sheetId="6" r:id="rId5"/>
    <sheet name="SB2-SU3" sheetId="7" r:id="rId6"/>
    <sheet name="SB3-SU1" sheetId="8" r:id="rId7"/>
    <sheet name="SB3-SU2" sheetId="9" r:id="rId8"/>
    <sheet name="SB3-SU3" sheetId="10" r:id="rId9"/>
  </sheets>
  <externalReferences>
    <externalReference r:id="rId10"/>
    <externalReference r:id="rId11"/>
    <externalReference r:id="rId12"/>
    <externalReference r:id="rId13"/>
  </externalReferenc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1" i="6" l="1"/>
  <c r="O51" i="6"/>
  <c r="U51" i="6"/>
  <c r="E51" i="6"/>
  <c r="J51" i="6"/>
  <c r="P51" i="6"/>
  <c r="V51" i="6"/>
  <c r="Y51" i="6"/>
  <c r="D52" i="6"/>
  <c r="O52" i="6"/>
  <c r="U52" i="6"/>
  <c r="E52" i="6"/>
  <c r="J52" i="6"/>
  <c r="P52" i="6"/>
  <c r="V52" i="6"/>
  <c r="Y52" i="6"/>
  <c r="D53" i="6"/>
  <c r="O53" i="6"/>
  <c r="U53" i="6"/>
  <c r="E53" i="6"/>
  <c r="J53" i="6"/>
  <c r="P53" i="6"/>
  <c r="V53" i="6"/>
  <c r="Y53" i="6"/>
  <c r="D54" i="6"/>
  <c r="O54" i="6"/>
  <c r="U54" i="6"/>
  <c r="E54" i="6"/>
  <c r="J54" i="6"/>
  <c r="P54" i="6"/>
  <c r="V54" i="6"/>
  <c r="Y54" i="6"/>
  <c r="D48" i="6"/>
  <c r="O48" i="6"/>
  <c r="U48" i="6"/>
  <c r="E48" i="6"/>
  <c r="J48" i="6"/>
  <c r="P48" i="6"/>
  <c r="V48" i="6"/>
  <c r="Y48" i="6"/>
  <c r="D49" i="6"/>
  <c r="O49" i="6"/>
  <c r="U49" i="6"/>
  <c r="E49" i="6"/>
  <c r="J49" i="6"/>
  <c r="P49" i="6"/>
  <c r="V49" i="6"/>
  <c r="Y49" i="6"/>
  <c r="D50" i="6"/>
  <c r="O50" i="6"/>
  <c r="U50" i="6"/>
  <c r="E50" i="6"/>
  <c r="J50" i="6"/>
  <c r="P50" i="6"/>
  <c r="V50" i="6"/>
  <c r="Y50" i="6"/>
  <c r="D10" i="6"/>
  <c r="O10" i="6"/>
  <c r="U10" i="6"/>
  <c r="E10" i="6"/>
  <c r="J10" i="6"/>
  <c r="P10" i="6"/>
  <c r="V10" i="6"/>
  <c r="Y10" i="6"/>
  <c r="D11" i="6"/>
  <c r="O11" i="6"/>
  <c r="U11" i="6"/>
  <c r="E11" i="6"/>
  <c r="J11" i="6"/>
  <c r="P11" i="6"/>
  <c r="V11" i="6"/>
  <c r="Y11" i="6"/>
  <c r="D12" i="6"/>
  <c r="O12" i="6"/>
  <c r="U12" i="6"/>
  <c r="E12" i="6"/>
  <c r="J12" i="6"/>
  <c r="P12" i="6"/>
  <c r="V12" i="6"/>
  <c r="Y12" i="6"/>
  <c r="D13" i="6"/>
  <c r="O13" i="6"/>
  <c r="U13" i="6"/>
  <c r="E13" i="6"/>
  <c r="J13" i="6"/>
  <c r="P13" i="6"/>
  <c r="V13" i="6"/>
  <c r="Y13" i="6"/>
  <c r="D14" i="6"/>
  <c r="O14" i="6"/>
  <c r="U14" i="6"/>
  <c r="E14" i="6"/>
  <c r="J14" i="6"/>
  <c r="P14" i="6"/>
  <c r="V14" i="6"/>
  <c r="Y14" i="6"/>
  <c r="D15" i="6"/>
  <c r="O15" i="6"/>
  <c r="U15" i="6"/>
  <c r="E15" i="6"/>
  <c r="J15" i="6"/>
  <c r="P15" i="6"/>
  <c r="V15" i="6"/>
  <c r="Y15" i="6"/>
  <c r="D16" i="6"/>
  <c r="O16" i="6"/>
  <c r="U16" i="6"/>
  <c r="E16" i="6"/>
  <c r="J16" i="6"/>
  <c r="P16" i="6"/>
  <c r="V16" i="6"/>
  <c r="Y16" i="6"/>
  <c r="D17" i="6"/>
  <c r="O17" i="6"/>
  <c r="U17" i="6"/>
  <c r="E17" i="6"/>
  <c r="J17" i="6"/>
  <c r="P17" i="6"/>
  <c r="V17" i="6"/>
  <c r="Y17" i="6"/>
  <c r="D18" i="6"/>
  <c r="O18" i="6"/>
  <c r="U18" i="6"/>
  <c r="E18" i="6"/>
  <c r="J18" i="6"/>
  <c r="P18" i="6"/>
  <c r="V18" i="6"/>
  <c r="Y18" i="6"/>
  <c r="D19" i="6"/>
  <c r="O19" i="6"/>
  <c r="U19" i="6"/>
  <c r="E19" i="6"/>
  <c r="J19" i="6"/>
  <c r="P19" i="6"/>
  <c r="V19" i="6"/>
  <c r="Y19" i="6"/>
  <c r="D20" i="6"/>
  <c r="O20" i="6"/>
  <c r="U20" i="6"/>
  <c r="E20" i="6"/>
  <c r="J20" i="6"/>
  <c r="P20" i="6"/>
  <c r="V20" i="6"/>
  <c r="Y20" i="6"/>
  <c r="D21" i="6"/>
  <c r="O21" i="6"/>
  <c r="U21" i="6"/>
  <c r="E21" i="6"/>
  <c r="J21" i="6"/>
  <c r="P21" i="6"/>
  <c r="V21" i="6"/>
  <c r="Y21" i="6"/>
  <c r="D22" i="6"/>
  <c r="O22" i="6"/>
  <c r="U22" i="6"/>
  <c r="E22" i="6"/>
  <c r="J22" i="6"/>
  <c r="P22" i="6"/>
  <c r="V22" i="6"/>
  <c r="Y22" i="6"/>
  <c r="D23" i="6"/>
  <c r="O23" i="6"/>
  <c r="U23" i="6"/>
  <c r="E23" i="6"/>
  <c r="J23" i="6"/>
  <c r="P23" i="6"/>
  <c r="V23" i="6"/>
  <c r="Y23" i="6"/>
  <c r="D24" i="6"/>
  <c r="O24" i="6"/>
  <c r="U24" i="6"/>
  <c r="E24" i="6"/>
  <c r="J24" i="6"/>
  <c r="P24" i="6"/>
  <c r="V24" i="6"/>
  <c r="Y24" i="6"/>
  <c r="D25" i="6"/>
  <c r="O25" i="6"/>
  <c r="U25" i="6"/>
  <c r="E25" i="6"/>
  <c r="J25" i="6"/>
  <c r="P25" i="6"/>
  <c r="V25" i="6"/>
  <c r="Y25" i="6"/>
  <c r="D26" i="6"/>
  <c r="O26" i="6"/>
  <c r="U26" i="6"/>
  <c r="E26" i="6"/>
  <c r="J26" i="6"/>
  <c r="P26" i="6"/>
  <c r="V26" i="6"/>
  <c r="Y26" i="6"/>
  <c r="D27" i="6"/>
  <c r="O27" i="6"/>
  <c r="U27" i="6"/>
  <c r="E27" i="6"/>
  <c r="J27" i="6"/>
  <c r="P27" i="6"/>
  <c r="V27" i="6"/>
  <c r="Y27" i="6"/>
  <c r="D28" i="6"/>
  <c r="O28" i="6"/>
  <c r="U28" i="6"/>
  <c r="E28" i="6"/>
  <c r="J28" i="6"/>
  <c r="P28" i="6"/>
  <c r="V28" i="6"/>
  <c r="Y28" i="6"/>
  <c r="D29" i="6"/>
  <c r="O29" i="6"/>
  <c r="U29" i="6"/>
  <c r="E29" i="6"/>
  <c r="J29" i="6"/>
  <c r="P29" i="6"/>
  <c r="V29" i="6"/>
  <c r="Y29" i="6"/>
  <c r="D30" i="6"/>
  <c r="O30" i="6"/>
  <c r="U30" i="6"/>
  <c r="E30" i="6"/>
  <c r="J30" i="6"/>
  <c r="P30" i="6"/>
  <c r="V30" i="6"/>
  <c r="Y30" i="6"/>
  <c r="D31" i="6"/>
  <c r="O31" i="6"/>
  <c r="U31" i="6"/>
  <c r="E31" i="6"/>
  <c r="J31" i="6"/>
  <c r="P31" i="6"/>
  <c r="V31" i="6"/>
  <c r="Y31" i="6"/>
  <c r="D32" i="6"/>
  <c r="O32" i="6"/>
  <c r="U32" i="6"/>
  <c r="E32" i="6"/>
  <c r="J32" i="6"/>
  <c r="P32" i="6"/>
  <c r="V32" i="6"/>
  <c r="Y32" i="6"/>
  <c r="D33" i="6"/>
  <c r="O33" i="6"/>
  <c r="U33" i="6"/>
  <c r="E33" i="6"/>
  <c r="J33" i="6"/>
  <c r="P33" i="6"/>
  <c r="V33" i="6"/>
  <c r="Y33" i="6"/>
  <c r="D34" i="6"/>
  <c r="O34" i="6"/>
  <c r="U34" i="6"/>
  <c r="E34" i="6"/>
  <c r="J34" i="6"/>
  <c r="P34" i="6"/>
  <c r="V34" i="6"/>
  <c r="Y34" i="6"/>
  <c r="D35" i="6"/>
  <c r="O35" i="6"/>
  <c r="U35" i="6"/>
  <c r="E35" i="6"/>
  <c r="J35" i="6"/>
  <c r="P35" i="6"/>
  <c r="V35" i="6"/>
  <c r="Y35" i="6"/>
  <c r="D36" i="6"/>
  <c r="O36" i="6"/>
  <c r="U36" i="6"/>
  <c r="E36" i="6"/>
  <c r="J36" i="6"/>
  <c r="P36" i="6"/>
  <c r="V36" i="6"/>
  <c r="Y36" i="6"/>
  <c r="D37" i="6"/>
  <c r="O37" i="6"/>
  <c r="U37" i="6"/>
  <c r="E37" i="6"/>
  <c r="J37" i="6"/>
  <c r="P37" i="6"/>
  <c r="V37" i="6"/>
  <c r="Y37" i="6"/>
  <c r="D38" i="6"/>
  <c r="O38" i="6"/>
  <c r="U38" i="6"/>
  <c r="E38" i="6"/>
  <c r="J38" i="6"/>
  <c r="P38" i="6"/>
  <c r="V38" i="6"/>
  <c r="Y38" i="6"/>
  <c r="D39" i="6"/>
  <c r="O39" i="6"/>
  <c r="U39" i="6"/>
  <c r="E39" i="6"/>
  <c r="J39" i="6"/>
  <c r="P39" i="6"/>
  <c r="V39" i="6"/>
  <c r="Y39" i="6"/>
  <c r="D40" i="6"/>
  <c r="O40" i="6"/>
  <c r="U40" i="6"/>
  <c r="E40" i="6"/>
  <c r="J40" i="6"/>
  <c r="P40" i="6"/>
  <c r="V40" i="6"/>
  <c r="Y40" i="6"/>
  <c r="D41" i="6"/>
  <c r="O41" i="6"/>
  <c r="U41" i="6"/>
  <c r="E41" i="6"/>
  <c r="J41" i="6"/>
  <c r="P41" i="6"/>
  <c r="V41" i="6"/>
  <c r="Y41" i="6"/>
  <c r="D42" i="6"/>
  <c r="O42" i="6"/>
  <c r="U42" i="6"/>
  <c r="E42" i="6"/>
  <c r="J42" i="6"/>
  <c r="P42" i="6"/>
  <c r="V42" i="6"/>
  <c r="Y42" i="6"/>
  <c r="D43" i="6"/>
  <c r="O43" i="6"/>
  <c r="U43" i="6"/>
  <c r="E43" i="6"/>
  <c r="J43" i="6"/>
  <c r="P43" i="6"/>
  <c r="V43" i="6"/>
  <c r="Y43" i="6"/>
  <c r="D44" i="6"/>
  <c r="O44" i="6"/>
  <c r="U44" i="6"/>
  <c r="E44" i="6"/>
  <c r="J44" i="6"/>
  <c r="P44" i="6"/>
  <c r="V44" i="6"/>
  <c r="Y44" i="6"/>
  <c r="D45" i="6"/>
  <c r="O45" i="6"/>
  <c r="U45" i="6"/>
  <c r="E45" i="6"/>
  <c r="J45" i="6"/>
  <c r="P45" i="6"/>
  <c r="V45" i="6"/>
  <c r="Y45" i="6"/>
  <c r="D46" i="6"/>
  <c r="O46" i="6"/>
  <c r="U46" i="6"/>
  <c r="E46" i="6"/>
  <c r="J46" i="6"/>
  <c r="P46" i="6"/>
  <c r="V46" i="6"/>
  <c r="Y46" i="6"/>
  <c r="D47" i="6"/>
  <c r="O47" i="6"/>
  <c r="U47" i="6"/>
  <c r="E47" i="6"/>
  <c r="J47" i="6"/>
  <c r="P47" i="6"/>
  <c r="V47" i="6"/>
  <c r="Y47" i="6"/>
  <c r="D9" i="6"/>
  <c r="O9" i="6"/>
  <c r="U9" i="6"/>
  <c r="E9" i="6"/>
  <c r="J9" i="6"/>
  <c r="P9" i="6"/>
  <c r="V9" i="6"/>
  <c r="Y9" i="6"/>
  <c r="G9" i="10"/>
  <c r="K9" i="10"/>
  <c r="P9" i="10"/>
  <c r="S9" i="10"/>
  <c r="F9" i="10"/>
  <c r="O9" i="10"/>
  <c r="R9" i="10"/>
  <c r="X9" i="10"/>
  <c r="G10" i="10"/>
  <c r="K10" i="10"/>
  <c r="P10" i="10"/>
  <c r="S10" i="10"/>
  <c r="F10" i="10"/>
  <c r="O10" i="10"/>
  <c r="R10" i="10"/>
  <c r="X10" i="10"/>
  <c r="G11" i="10"/>
  <c r="K11" i="10"/>
  <c r="P11" i="10"/>
  <c r="S11" i="10"/>
  <c r="F11" i="10"/>
  <c r="O11" i="10"/>
  <c r="R11" i="10"/>
  <c r="X11" i="10"/>
  <c r="G12" i="10"/>
  <c r="K12" i="10"/>
  <c r="P12" i="10"/>
  <c r="S12" i="10"/>
  <c r="F12" i="10"/>
  <c r="O12" i="10"/>
  <c r="R12" i="10"/>
  <c r="X12" i="10"/>
  <c r="G13" i="10"/>
  <c r="K13" i="10"/>
  <c r="P13" i="10"/>
  <c r="S13" i="10"/>
  <c r="F13" i="10"/>
  <c r="O13" i="10"/>
  <c r="R13" i="10"/>
  <c r="X13" i="10"/>
  <c r="G14" i="10"/>
  <c r="K14" i="10"/>
  <c r="P14" i="10"/>
  <c r="S14" i="10"/>
  <c r="F14" i="10"/>
  <c r="O14" i="10"/>
  <c r="R14" i="10"/>
  <c r="X14" i="10"/>
  <c r="G15" i="10"/>
  <c r="K15" i="10"/>
  <c r="P15" i="10"/>
  <c r="S15" i="10"/>
  <c r="F15" i="10"/>
  <c r="O15" i="10"/>
  <c r="R15" i="10"/>
  <c r="X15" i="10"/>
  <c r="G16" i="10"/>
  <c r="K16" i="10"/>
  <c r="P16" i="10"/>
  <c r="S16" i="10"/>
  <c r="F16" i="10"/>
  <c r="O16" i="10"/>
  <c r="R16" i="10"/>
  <c r="X16" i="10"/>
  <c r="G17" i="10"/>
  <c r="K17" i="10"/>
  <c r="P17" i="10"/>
  <c r="S17" i="10"/>
  <c r="F17" i="10"/>
  <c r="O17" i="10"/>
  <c r="R17" i="10"/>
  <c r="X17" i="10"/>
  <c r="G18" i="10"/>
  <c r="K18" i="10"/>
  <c r="P18" i="10"/>
  <c r="S18" i="10"/>
  <c r="F18" i="10"/>
  <c r="O18" i="10"/>
  <c r="R18" i="10"/>
  <c r="X18" i="10"/>
  <c r="G19" i="10"/>
  <c r="K19" i="10"/>
  <c r="P19" i="10"/>
  <c r="S19" i="10"/>
  <c r="F19" i="10"/>
  <c r="O19" i="10"/>
  <c r="R19" i="10"/>
  <c r="X19" i="10"/>
  <c r="G20" i="10"/>
  <c r="K20" i="10"/>
  <c r="P20" i="10"/>
  <c r="S20" i="10"/>
  <c r="F20" i="10"/>
  <c r="O20" i="10"/>
  <c r="R20" i="10"/>
  <c r="X20" i="10"/>
  <c r="G21" i="10"/>
  <c r="K21" i="10"/>
  <c r="P21" i="10"/>
  <c r="S21" i="10"/>
  <c r="F21" i="10"/>
  <c r="O21" i="10"/>
  <c r="R21" i="10"/>
  <c r="X21" i="10"/>
  <c r="G22" i="10"/>
  <c r="K22" i="10"/>
  <c r="P22" i="10"/>
  <c r="S22" i="10"/>
  <c r="F22" i="10"/>
  <c r="O22" i="10"/>
  <c r="R22" i="10"/>
  <c r="X22" i="10"/>
  <c r="G23" i="10"/>
  <c r="K23" i="10"/>
  <c r="P23" i="10"/>
  <c r="S23" i="10"/>
  <c r="F23" i="10"/>
  <c r="O23" i="10"/>
  <c r="R23" i="10"/>
  <c r="X23" i="10"/>
  <c r="G24" i="10"/>
  <c r="K24" i="10"/>
  <c r="P24" i="10"/>
  <c r="S24" i="10"/>
  <c r="F24" i="10"/>
  <c r="O24" i="10"/>
  <c r="R24" i="10"/>
  <c r="X24" i="10"/>
  <c r="G25" i="10"/>
  <c r="K25" i="10"/>
  <c r="P25" i="10"/>
  <c r="S25" i="10"/>
  <c r="F25" i="10"/>
  <c r="O25" i="10"/>
  <c r="R25" i="10"/>
  <c r="X25" i="10"/>
  <c r="G26" i="10"/>
  <c r="K26" i="10"/>
  <c r="P26" i="10"/>
  <c r="S26" i="10"/>
  <c r="F26" i="10"/>
  <c r="O26" i="10"/>
  <c r="R26" i="10"/>
  <c r="X26" i="10"/>
  <c r="G27" i="10"/>
  <c r="K27" i="10"/>
  <c r="P27" i="10"/>
  <c r="S27" i="10"/>
  <c r="F27" i="10"/>
  <c r="O27" i="10"/>
  <c r="R27" i="10"/>
  <c r="X27" i="10"/>
  <c r="G28" i="10"/>
  <c r="K28" i="10"/>
  <c r="P28" i="10"/>
  <c r="S28" i="10"/>
  <c r="F28" i="10"/>
  <c r="O28" i="10"/>
  <c r="R28" i="10"/>
  <c r="X28" i="10"/>
  <c r="G29" i="10"/>
  <c r="K29" i="10"/>
  <c r="P29" i="10"/>
  <c r="S29" i="10"/>
  <c r="F29" i="10"/>
  <c r="O29" i="10"/>
  <c r="R29" i="10"/>
  <c r="X29" i="10"/>
  <c r="G30" i="10"/>
  <c r="K30" i="10"/>
  <c r="P30" i="10"/>
  <c r="S30" i="10"/>
  <c r="F30" i="10"/>
  <c r="O30" i="10"/>
  <c r="R30" i="10"/>
  <c r="X30" i="10"/>
  <c r="G31" i="10"/>
  <c r="K31" i="10"/>
  <c r="P31" i="10"/>
  <c r="S31" i="10"/>
  <c r="F31" i="10"/>
  <c r="O31" i="10"/>
  <c r="R31" i="10"/>
  <c r="X31" i="10"/>
  <c r="G32" i="10"/>
  <c r="K32" i="10"/>
  <c r="P32" i="10"/>
  <c r="S32" i="10"/>
  <c r="F32" i="10"/>
  <c r="O32" i="10"/>
  <c r="R32" i="10"/>
  <c r="X32" i="10"/>
  <c r="G33" i="10"/>
  <c r="K33" i="10"/>
  <c r="P33" i="10"/>
  <c r="S33" i="10"/>
  <c r="F33" i="10"/>
  <c r="O33" i="10"/>
  <c r="R33" i="10"/>
  <c r="X33" i="10"/>
  <c r="G34" i="10"/>
  <c r="K34" i="10"/>
  <c r="P34" i="10"/>
  <c r="S34" i="10"/>
  <c r="F34" i="10"/>
  <c r="O34" i="10"/>
  <c r="R34" i="10"/>
  <c r="X34" i="10"/>
  <c r="G35" i="10"/>
  <c r="K35" i="10"/>
  <c r="P35" i="10"/>
  <c r="S35" i="10"/>
  <c r="F35" i="10"/>
  <c r="O35" i="10"/>
  <c r="R35" i="10"/>
  <c r="X35" i="10"/>
  <c r="G36" i="10"/>
  <c r="K36" i="10"/>
  <c r="P36" i="10"/>
  <c r="S36" i="10"/>
  <c r="F36" i="10"/>
  <c r="O36" i="10"/>
  <c r="R36" i="10"/>
  <c r="X36" i="10"/>
  <c r="G37" i="10"/>
  <c r="K37" i="10"/>
  <c r="P37" i="10"/>
  <c r="S37" i="10"/>
  <c r="F37" i="10"/>
  <c r="O37" i="10"/>
  <c r="R37" i="10"/>
  <c r="X37" i="10"/>
  <c r="G38" i="10"/>
  <c r="K38" i="10"/>
  <c r="P38" i="10"/>
  <c r="S38" i="10"/>
  <c r="F38" i="10"/>
  <c r="O38" i="10"/>
  <c r="R38" i="10"/>
  <c r="X38" i="10"/>
  <c r="G39" i="10"/>
  <c r="K39" i="10"/>
  <c r="P39" i="10"/>
  <c r="S39" i="10"/>
  <c r="F39" i="10"/>
  <c r="O39" i="10"/>
  <c r="R39" i="10"/>
  <c r="X39" i="10"/>
  <c r="G40" i="10"/>
  <c r="K40" i="10"/>
  <c r="P40" i="10"/>
  <c r="S40" i="10"/>
  <c r="F40" i="10"/>
  <c r="O40" i="10"/>
  <c r="R40" i="10"/>
  <c r="X40" i="10"/>
  <c r="G41" i="10"/>
  <c r="K41" i="10"/>
  <c r="P41" i="10"/>
  <c r="S41" i="10"/>
  <c r="F41" i="10"/>
  <c r="O41" i="10"/>
  <c r="R41" i="10"/>
  <c r="X41" i="10"/>
  <c r="G42" i="10"/>
  <c r="K42" i="10"/>
  <c r="P42" i="10"/>
  <c r="S42" i="10"/>
  <c r="F42" i="10"/>
  <c r="O42" i="10"/>
  <c r="R42" i="10"/>
  <c r="X42" i="10"/>
  <c r="G43" i="10"/>
  <c r="K43" i="10"/>
  <c r="P43" i="10"/>
  <c r="S43" i="10"/>
  <c r="F43" i="10"/>
  <c r="O43" i="10"/>
  <c r="R43" i="10"/>
  <c r="X43" i="10"/>
  <c r="G44" i="10"/>
  <c r="K44" i="10"/>
  <c r="P44" i="10"/>
  <c r="S44" i="10"/>
  <c r="F44" i="10"/>
  <c r="O44" i="10"/>
  <c r="R44" i="10"/>
  <c r="X44" i="10"/>
  <c r="G45" i="10"/>
  <c r="K45" i="10"/>
  <c r="P45" i="10"/>
  <c r="S45" i="10"/>
  <c r="F45" i="10"/>
  <c r="O45" i="10"/>
  <c r="R45" i="10"/>
  <c r="X45" i="10"/>
  <c r="G46" i="10"/>
  <c r="K46" i="10"/>
  <c r="P46" i="10"/>
  <c r="S46" i="10"/>
  <c r="F46" i="10"/>
  <c r="O46" i="10"/>
  <c r="R46" i="10"/>
  <c r="X46" i="10"/>
  <c r="G47" i="10"/>
  <c r="K47" i="10"/>
  <c r="P47" i="10"/>
  <c r="S47" i="10"/>
  <c r="F47" i="10"/>
  <c r="O47" i="10"/>
  <c r="R47" i="10"/>
  <c r="X47" i="10"/>
  <c r="G48" i="10"/>
  <c r="K48" i="10"/>
  <c r="P48" i="10"/>
  <c r="S48" i="10"/>
  <c r="F48" i="10"/>
  <c r="O48" i="10"/>
  <c r="R48" i="10"/>
  <c r="X48" i="10"/>
  <c r="G49" i="10"/>
  <c r="K49" i="10"/>
  <c r="P49" i="10"/>
  <c r="S49" i="10"/>
  <c r="F49" i="10"/>
  <c r="O49" i="10"/>
  <c r="R49" i="10"/>
  <c r="X49" i="10"/>
  <c r="G50" i="10"/>
  <c r="K50" i="10"/>
  <c r="P50" i="10"/>
  <c r="S50" i="10"/>
  <c r="F50" i="10"/>
  <c r="O50" i="10"/>
  <c r="R50" i="10"/>
  <c r="X50" i="10"/>
  <c r="G51" i="10"/>
  <c r="K51" i="10"/>
  <c r="P51" i="10"/>
  <c r="S51" i="10"/>
  <c r="F51" i="10"/>
  <c r="O51" i="10"/>
  <c r="R51" i="10"/>
  <c r="X51" i="10"/>
  <c r="G52" i="10"/>
  <c r="K52" i="10"/>
  <c r="P52" i="10"/>
  <c r="S52" i="10"/>
  <c r="F52" i="10"/>
  <c r="O52" i="10"/>
  <c r="R52" i="10"/>
  <c r="X52" i="10"/>
  <c r="G53" i="10"/>
  <c r="K53" i="10"/>
  <c r="P53" i="10"/>
  <c r="S53" i="10"/>
  <c r="F53" i="10"/>
  <c r="O53" i="10"/>
  <c r="R53" i="10"/>
  <c r="X53" i="10"/>
  <c r="G54" i="10"/>
  <c r="K54" i="10"/>
  <c r="P54" i="10"/>
  <c r="S54" i="10"/>
  <c r="F54" i="10"/>
  <c r="O54" i="10"/>
  <c r="R54" i="10"/>
  <c r="X54" i="10"/>
  <c r="X56" i="10"/>
  <c r="U9" i="10"/>
  <c r="V9" i="10"/>
  <c r="Y9" i="10"/>
  <c r="U10" i="10"/>
  <c r="V10" i="10"/>
  <c r="Y10" i="10"/>
  <c r="U11" i="10"/>
  <c r="V11" i="10"/>
  <c r="Y11" i="10"/>
  <c r="U12" i="10"/>
  <c r="V12" i="10"/>
  <c r="Y12" i="10"/>
  <c r="U13" i="10"/>
  <c r="V13" i="10"/>
  <c r="Y13" i="10"/>
  <c r="U14" i="10"/>
  <c r="V14" i="10"/>
  <c r="Y14" i="10"/>
  <c r="U15" i="10"/>
  <c r="V15" i="10"/>
  <c r="Y15" i="10"/>
  <c r="U16" i="10"/>
  <c r="V16" i="10"/>
  <c r="Y16" i="10"/>
  <c r="U17" i="10"/>
  <c r="V17" i="10"/>
  <c r="Y17" i="10"/>
  <c r="U18" i="10"/>
  <c r="V18" i="10"/>
  <c r="Y18" i="10"/>
  <c r="U19" i="10"/>
  <c r="V19" i="10"/>
  <c r="Y19" i="10"/>
  <c r="U20" i="10"/>
  <c r="V20" i="10"/>
  <c r="Y20" i="10"/>
  <c r="U21" i="10"/>
  <c r="V21" i="10"/>
  <c r="Y21" i="10"/>
  <c r="U22" i="10"/>
  <c r="V22" i="10"/>
  <c r="Y22" i="10"/>
  <c r="U23" i="10"/>
  <c r="V23" i="10"/>
  <c r="Y23" i="10"/>
  <c r="U24" i="10"/>
  <c r="V24" i="10"/>
  <c r="Y24" i="10"/>
  <c r="U25" i="10"/>
  <c r="V25" i="10"/>
  <c r="Y25" i="10"/>
  <c r="U26" i="10"/>
  <c r="V26" i="10"/>
  <c r="Y26" i="10"/>
  <c r="U27" i="10"/>
  <c r="V27" i="10"/>
  <c r="Y27" i="10"/>
  <c r="U28" i="10"/>
  <c r="V28" i="10"/>
  <c r="Y28" i="10"/>
  <c r="U29" i="10"/>
  <c r="V29" i="10"/>
  <c r="Y29" i="10"/>
  <c r="U30" i="10"/>
  <c r="V30" i="10"/>
  <c r="Y30" i="10"/>
  <c r="U31" i="10"/>
  <c r="V31" i="10"/>
  <c r="Y31" i="10"/>
  <c r="U32" i="10"/>
  <c r="V32" i="10"/>
  <c r="Y32" i="10"/>
  <c r="U33" i="10"/>
  <c r="V33" i="10"/>
  <c r="Y33" i="10"/>
  <c r="U34" i="10"/>
  <c r="V34" i="10"/>
  <c r="Y34" i="10"/>
  <c r="U35" i="10"/>
  <c r="V35" i="10"/>
  <c r="Y35" i="10"/>
  <c r="U36" i="10"/>
  <c r="V36" i="10"/>
  <c r="Y36" i="10"/>
  <c r="U37" i="10"/>
  <c r="V37" i="10"/>
  <c r="Y37" i="10"/>
  <c r="U38" i="10"/>
  <c r="V38" i="10"/>
  <c r="Y38" i="10"/>
  <c r="U39" i="10"/>
  <c r="V39" i="10"/>
  <c r="Y39" i="10"/>
  <c r="U40" i="10"/>
  <c r="V40" i="10"/>
  <c r="Y40" i="10"/>
  <c r="U41" i="10"/>
  <c r="V41" i="10"/>
  <c r="Y41" i="10"/>
  <c r="U42" i="10"/>
  <c r="V42" i="10"/>
  <c r="Y42" i="10"/>
  <c r="U43" i="10"/>
  <c r="V43" i="10"/>
  <c r="Y43" i="10"/>
  <c r="U44" i="10"/>
  <c r="V44" i="10"/>
  <c r="Y44" i="10"/>
  <c r="U45" i="10"/>
  <c r="V45" i="10"/>
  <c r="Y45" i="10"/>
  <c r="U46" i="10"/>
  <c r="V46" i="10"/>
  <c r="Y46" i="10"/>
  <c r="U47" i="10"/>
  <c r="V47" i="10"/>
  <c r="Y47" i="10"/>
  <c r="U48" i="10"/>
  <c r="V48" i="10"/>
  <c r="Y48" i="10"/>
  <c r="U49" i="10"/>
  <c r="V49" i="10"/>
  <c r="Y49" i="10"/>
  <c r="U50" i="10"/>
  <c r="V50" i="10"/>
  <c r="Y50" i="10"/>
  <c r="U51" i="10"/>
  <c r="V51" i="10"/>
  <c r="Y51" i="10"/>
  <c r="U52" i="10"/>
  <c r="V52" i="10"/>
  <c r="Y52" i="10"/>
  <c r="U53" i="10"/>
  <c r="V53" i="10"/>
  <c r="Y53" i="10"/>
  <c r="U54" i="10"/>
  <c r="V54" i="10"/>
  <c r="Y54" i="10"/>
  <c r="Y56" i="10"/>
  <c r="Z9" i="10"/>
  <c r="Z10" i="10"/>
  <c r="Z11" i="10"/>
  <c r="Z12" i="10"/>
  <c r="Z13" i="10"/>
  <c r="Z14" i="10"/>
  <c r="Z15" i="10"/>
  <c r="Z16" i="10"/>
  <c r="Z17" i="10"/>
  <c r="Z18" i="10"/>
  <c r="Z19" i="10"/>
  <c r="Z20" i="10"/>
  <c r="Z21" i="10"/>
  <c r="Z22" i="10"/>
  <c r="Z23" i="10"/>
  <c r="Z24" i="10"/>
  <c r="Z25" i="10"/>
  <c r="Z26" i="10"/>
  <c r="Z27" i="10"/>
  <c r="Z28" i="10"/>
  <c r="Z29" i="10"/>
  <c r="Z30" i="10"/>
  <c r="Z31" i="10"/>
  <c r="Z32" i="10"/>
  <c r="Z33" i="10"/>
  <c r="Z34" i="10"/>
  <c r="Z35" i="10"/>
  <c r="Z36" i="10"/>
  <c r="Z37" i="10"/>
  <c r="Z38" i="10"/>
  <c r="Z39" i="10"/>
  <c r="Z40" i="10"/>
  <c r="Z41" i="10"/>
  <c r="Z42" i="10"/>
  <c r="Z43" i="10"/>
  <c r="Z44" i="10"/>
  <c r="Z45" i="10"/>
  <c r="Z46" i="10"/>
  <c r="Z47" i="10"/>
  <c r="Z48" i="10"/>
  <c r="Z49" i="10"/>
  <c r="Z50" i="10"/>
  <c r="Z51" i="10"/>
  <c r="Z52" i="10"/>
  <c r="Z53" i="10"/>
  <c r="Z54" i="10"/>
  <c r="Z56" i="10"/>
  <c r="M9" i="10"/>
  <c r="AA9" i="10"/>
  <c r="M10" i="10"/>
  <c r="AA10" i="10"/>
  <c r="M11" i="10"/>
  <c r="AA11" i="10"/>
  <c r="M12" i="10"/>
  <c r="AA12" i="10"/>
  <c r="M13" i="10"/>
  <c r="AA13" i="10"/>
  <c r="M14" i="10"/>
  <c r="AA14" i="10"/>
  <c r="M15" i="10"/>
  <c r="AA15" i="10"/>
  <c r="M16" i="10"/>
  <c r="AA16" i="10"/>
  <c r="M17" i="10"/>
  <c r="AA17" i="10"/>
  <c r="M18" i="10"/>
  <c r="AA18" i="10"/>
  <c r="M19" i="10"/>
  <c r="AA19" i="10"/>
  <c r="M20" i="10"/>
  <c r="AA20" i="10"/>
  <c r="M21" i="10"/>
  <c r="AA21" i="10"/>
  <c r="M22" i="10"/>
  <c r="AA22" i="10"/>
  <c r="M23" i="10"/>
  <c r="AA23" i="10"/>
  <c r="M24" i="10"/>
  <c r="AA24" i="10"/>
  <c r="M25" i="10"/>
  <c r="AA25" i="10"/>
  <c r="M26" i="10"/>
  <c r="AA26" i="10"/>
  <c r="M27" i="10"/>
  <c r="AA27" i="10"/>
  <c r="M28" i="10"/>
  <c r="AA28" i="10"/>
  <c r="M29" i="10"/>
  <c r="AA29" i="10"/>
  <c r="M30" i="10"/>
  <c r="AA30" i="10"/>
  <c r="M31" i="10"/>
  <c r="AA31" i="10"/>
  <c r="M32" i="10"/>
  <c r="AA32" i="10"/>
  <c r="M33" i="10"/>
  <c r="AA33" i="10"/>
  <c r="M34" i="10"/>
  <c r="AA34" i="10"/>
  <c r="M35" i="10"/>
  <c r="AA35" i="10"/>
  <c r="M36" i="10"/>
  <c r="AA36" i="10"/>
  <c r="M37" i="10"/>
  <c r="AA37" i="10"/>
  <c r="M38" i="10"/>
  <c r="AA38" i="10"/>
  <c r="M39" i="10"/>
  <c r="AA39" i="10"/>
  <c r="M40" i="10"/>
  <c r="AA40" i="10"/>
  <c r="M41" i="10"/>
  <c r="AA41" i="10"/>
  <c r="M42" i="10"/>
  <c r="AA42" i="10"/>
  <c r="M43" i="10"/>
  <c r="AA43" i="10"/>
  <c r="M44" i="10"/>
  <c r="AA44" i="10"/>
  <c r="M45" i="10"/>
  <c r="AA45" i="10"/>
  <c r="M46" i="10"/>
  <c r="AA46" i="10"/>
  <c r="M47" i="10"/>
  <c r="AA47" i="10"/>
  <c r="M48" i="10"/>
  <c r="AA48" i="10"/>
  <c r="M49" i="10"/>
  <c r="AA49" i="10"/>
  <c r="M50" i="10"/>
  <c r="AA50" i="10"/>
  <c r="M51" i="10"/>
  <c r="AA51" i="10"/>
  <c r="M52" i="10"/>
  <c r="AA52" i="10"/>
  <c r="M53" i="10"/>
  <c r="AA53" i="10"/>
  <c r="M54" i="10"/>
  <c r="AA54" i="10"/>
  <c r="AA56" i="10"/>
  <c r="AG54" i="10"/>
  <c r="AG50" i="10"/>
  <c r="AG46" i="10"/>
  <c r="AG55" i="10"/>
  <c r="AG51" i="10"/>
  <c r="AG47" i="10"/>
  <c r="AB9" i="10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32" i="10"/>
  <c r="AB33" i="10"/>
  <c r="AB34" i="10"/>
  <c r="AB35" i="10"/>
  <c r="AB36" i="10"/>
  <c r="AB37" i="10"/>
  <c r="AB38" i="10"/>
  <c r="AB39" i="10"/>
  <c r="AB40" i="10"/>
  <c r="AB41" i="10"/>
  <c r="AB42" i="10"/>
  <c r="AB43" i="10"/>
  <c r="AB44" i="10"/>
  <c r="AB45" i="10"/>
  <c r="AB46" i="10"/>
  <c r="AB47" i="10"/>
  <c r="AB48" i="10"/>
  <c r="AB49" i="10"/>
  <c r="AB50" i="10"/>
  <c r="AB51" i="10"/>
  <c r="AB52" i="10"/>
  <c r="AB53" i="10"/>
  <c r="AB54" i="10"/>
  <c r="AB56" i="10"/>
  <c r="AD56" i="10"/>
  <c r="G9" i="9"/>
  <c r="J9" i="9"/>
  <c r="P9" i="9"/>
  <c r="S9" i="9"/>
  <c r="F9" i="9"/>
  <c r="O9" i="9"/>
  <c r="R9" i="9"/>
  <c r="X9" i="9"/>
  <c r="G10" i="9"/>
  <c r="J10" i="9"/>
  <c r="P10" i="9"/>
  <c r="S10" i="9"/>
  <c r="F10" i="9"/>
  <c r="O10" i="9"/>
  <c r="R10" i="9"/>
  <c r="X10" i="9"/>
  <c r="G11" i="9"/>
  <c r="J11" i="9"/>
  <c r="P11" i="9"/>
  <c r="S11" i="9"/>
  <c r="F11" i="9"/>
  <c r="O11" i="9"/>
  <c r="R11" i="9"/>
  <c r="X11" i="9"/>
  <c r="G12" i="9"/>
  <c r="J12" i="9"/>
  <c r="P12" i="9"/>
  <c r="S12" i="9"/>
  <c r="F12" i="9"/>
  <c r="O12" i="9"/>
  <c r="R12" i="9"/>
  <c r="X12" i="9"/>
  <c r="G13" i="9"/>
  <c r="J13" i="9"/>
  <c r="P13" i="9"/>
  <c r="S13" i="9"/>
  <c r="F13" i="9"/>
  <c r="O13" i="9"/>
  <c r="R13" i="9"/>
  <c r="X13" i="9"/>
  <c r="G14" i="9"/>
  <c r="J14" i="9"/>
  <c r="P14" i="9"/>
  <c r="S14" i="9"/>
  <c r="F14" i="9"/>
  <c r="O14" i="9"/>
  <c r="R14" i="9"/>
  <c r="X14" i="9"/>
  <c r="G15" i="9"/>
  <c r="J15" i="9"/>
  <c r="P15" i="9"/>
  <c r="S15" i="9"/>
  <c r="F15" i="9"/>
  <c r="O15" i="9"/>
  <c r="R15" i="9"/>
  <c r="X15" i="9"/>
  <c r="G16" i="9"/>
  <c r="J16" i="9"/>
  <c r="P16" i="9"/>
  <c r="S16" i="9"/>
  <c r="F16" i="9"/>
  <c r="O16" i="9"/>
  <c r="R16" i="9"/>
  <c r="X16" i="9"/>
  <c r="G17" i="9"/>
  <c r="J17" i="9"/>
  <c r="P17" i="9"/>
  <c r="S17" i="9"/>
  <c r="F17" i="9"/>
  <c r="O17" i="9"/>
  <c r="R17" i="9"/>
  <c r="X17" i="9"/>
  <c r="G18" i="9"/>
  <c r="J18" i="9"/>
  <c r="P18" i="9"/>
  <c r="S18" i="9"/>
  <c r="F18" i="9"/>
  <c r="O18" i="9"/>
  <c r="R18" i="9"/>
  <c r="X18" i="9"/>
  <c r="G19" i="9"/>
  <c r="J19" i="9"/>
  <c r="P19" i="9"/>
  <c r="S19" i="9"/>
  <c r="F19" i="9"/>
  <c r="O19" i="9"/>
  <c r="R19" i="9"/>
  <c r="X19" i="9"/>
  <c r="G20" i="9"/>
  <c r="J20" i="9"/>
  <c r="P20" i="9"/>
  <c r="S20" i="9"/>
  <c r="F20" i="9"/>
  <c r="O20" i="9"/>
  <c r="R20" i="9"/>
  <c r="X20" i="9"/>
  <c r="G21" i="9"/>
  <c r="J21" i="9"/>
  <c r="P21" i="9"/>
  <c r="S21" i="9"/>
  <c r="F21" i="9"/>
  <c r="O21" i="9"/>
  <c r="R21" i="9"/>
  <c r="X21" i="9"/>
  <c r="G22" i="9"/>
  <c r="J22" i="9"/>
  <c r="P22" i="9"/>
  <c r="S22" i="9"/>
  <c r="F22" i="9"/>
  <c r="O22" i="9"/>
  <c r="R22" i="9"/>
  <c r="X22" i="9"/>
  <c r="G23" i="9"/>
  <c r="J23" i="9"/>
  <c r="P23" i="9"/>
  <c r="S23" i="9"/>
  <c r="F23" i="9"/>
  <c r="O23" i="9"/>
  <c r="R23" i="9"/>
  <c r="X23" i="9"/>
  <c r="G24" i="9"/>
  <c r="J24" i="9"/>
  <c r="P24" i="9"/>
  <c r="S24" i="9"/>
  <c r="F24" i="9"/>
  <c r="O24" i="9"/>
  <c r="R24" i="9"/>
  <c r="X24" i="9"/>
  <c r="G25" i="9"/>
  <c r="J25" i="9"/>
  <c r="P25" i="9"/>
  <c r="S25" i="9"/>
  <c r="F25" i="9"/>
  <c r="O25" i="9"/>
  <c r="R25" i="9"/>
  <c r="X25" i="9"/>
  <c r="G26" i="9"/>
  <c r="J26" i="9"/>
  <c r="P26" i="9"/>
  <c r="S26" i="9"/>
  <c r="F26" i="9"/>
  <c r="O26" i="9"/>
  <c r="R26" i="9"/>
  <c r="X26" i="9"/>
  <c r="G27" i="9"/>
  <c r="J27" i="9"/>
  <c r="P27" i="9"/>
  <c r="S27" i="9"/>
  <c r="F27" i="9"/>
  <c r="O27" i="9"/>
  <c r="R27" i="9"/>
  <c r="X27" i="9"/>
  <c r="G28" i="9"/>
  <c r="J28" i="9"/>
  <c r="P28" i="9"/>
  <c r="S28" i="9"/>
  <c r="F28" i="9"/>
  <c r="O28" i="9"/>
  <c r="R28" i="9"/>
  <c r="X28" i="9"/>
  <c r="G29" i="9"/>
  <c r="J29" i="9"/>
  <c r="P29" i="9"/>
  <c r="S29" i="9"/>
  <c r="F29" i="9"/>
  <c r="O29" i="9"/>
  <c r="R29" i="9"/>
  <c r="X29" i="9"/>
  <c r="G30" i="9"/>
  <c r="J30" i="9"/>
  <c r="P30" i="9"/>
  <c r="S30" i="9"/>
  <c r="F30" i="9"/>
  <c r="O30" i="9"/>
  <c r="R30" i="9"/>
  <c r="X30" i="9"/>
  <c r="G31" i="9"/>
  <c r="J31" i="9"/>
  <c r="P31" i="9"/>
  <c r="S31" i="9"/>
  <c r="F31" i="9"/>
  <c r="O31" i="9"/>
  <c r="R31" i="9"/>
  <c r="X31" i="9"/>
  <c r="G32" i="9"/>
  <c r="J32" i="9"/>
  <c r="P32" i="9"/>
  <c r="S32" i="9"/>
  <c r="F32" i="9"/>
  <c r="O32" i="9"/>
  <c r="R32" i="9"/>
  <c r="X32" i="9"/>
  <c r="G33" i="9"/>
  <c r="J33" i="9"/>
  <c r="P33" i="9"/>
  <c r="S33" i="9"/>
  <c r="F33" i="9"/>
  <c r="O33" i="9"/>
  <c r="R33" i="9"/>
  <c r="X33" i="9"/>
  <c r="G34" i="9"/>
  <c r="J34" i="9"/>
  <c r="P34" i="9"/>
  <c r="S34" i="9"/>
  <c r="F34" i="9"/>
  <c r="O34" i="9"/>
  <c r="R34" i="9"/>
  <c r="X34" i="9"/>
  <c r="G35" i="9"/>
  <c r="J35" i="9"/>
  <c r="P35" i="9"/>
  <c r="S35" i="9"/>
  <c r="F35" i="9"/>
  <c r="O35" i="9"/>
  <c r="R35" i="9"/>
  <c r="X35" i="9"/>
  <c r="G36" i="9"/>
  <c r="J36" i="9"/>
  <c r="P36" i="9"/>
  <c r="S36" i="9"/>
  <c r="F36" i="9"/>
  <c r="O36" i="9"/>
  <c r="R36" i="9"/>
  <c r="X36" i="9"/>
  <c r="G37" i="9"/>
  <c r="J37" i="9"/>
  <c r="P37" i="9"/>
  <c r="S37" i="9"/>
  <c r="F37" i="9"/>
  <c r="O37" i="9"/>
  <c r="R37" i="9"/>
  <c r="X37" i="9"/>
  <c r="G38" i="9"/>
  <c r="J38" i="9"/>
  <c r="P38" i="9"/>
  <c r="S38" i="9"/>
  <c r="F38" i="9"/>
  <c r="O38" i="9"/>
  <c r="R38" i="9"/>
  <c r="X38" i="9"/>
  <c r="G39" i="9"/>
  <c r="J39" i="9"/>
  <c r="P39" i="9"/>
  <c r="S39" i="9"/>
  <c r="F39" i="9"/>
  <c r="O39" i="9"/>
  <c r="R39" i="9"/>
  <c r="X39" i="9"/>
  <c r="G40" i="9"/>
  <c r="J40" i="9"/>
  <c r="P40" i="9"/>
  <c r="S40" i="9"/>
  <c r="F40" i="9"/>
  <c r="O40" i="9"/>
  <c r="R40" i="9"/>
  <c r="X40" i="9"/>
  <c r="G41" i="9"/>
  <c r="J41" i="9"/>
  <c r="P41" i="9"/>
  <c r="S41" i="9"/>
  <c r="F41" i="9"/>
  <c r="O41" i="9"/>
  <c r="R41" i="9"/>
  <c r="X41" i="9"/>
  <c r="G42" i="9"/>
  <c r="J42" i="9"/>
  <c r="P42" i="9"/>
  <c r="S42" i="9"/>
  <c r="F42" i="9"/>
  <c r="O42" i="9"/>
  <c r="R42" i="9"/>
  <c r="X42" i="9"/>
  <c r="G43" i="9"/>
  <c r="J43" i="9"/>
  <c r="P43" i="9"/>
  <c r="S43" i="9"/>
  <c r="F43" i="9"/>
  <c r="O43" i="9"/>
  <c r="R43" i="9"/>
  <c r="X43" i="9"/>
  <c r="G44" i="9"/>
  <c r="J44" i="9"/>
  <c r="P44" i="9"/>
  <c r="S44" i="9"/>
  <c r="F44" i="9"/>
  <c r="O44" i="9"/>
  <c r="R44" i="9"/>
  <c r="X44" i="9"/>
  <c r="G45" i="9"/>
  <c r="J45" i="9"/>
  <c r="P45" i="9"/>
  <c r="S45" i="9"/>
  <c r="F45" i="9"/>
  <c r="O45" i="9"/>
  <c r="R45" i="9"/>
  <c r="X45" i="9"/>
  <c r="G46" i="9"/>
  <c r="J46" i="9"/>
  <c r="P46" i="9"/>
  <c r="S46" i="9"/>
  <c r="F46" i="9"/>
  <c r="O46" i="9"/>
  <c r="R46" i="9"/>
  <c r="X46" i="9"/>
  <c r="G47" i="9"/>
  <c r="J47" i="9"/>
  <c r="P47" i="9"/>
  <c r="S47" i="9"/>
  <c r="F47" i="9"/>
  <c r="O47" i="9"/>
  <c r="R47" i="9"/>
  <c r="X47" i="9"/>
  <c r="G48" i="9"/>
  <c r="J48" i="9"/>
  <c r="P48" i="9"/>
  <c r="S48" i="9"/>
  <c r="F48" i="9"/>
  <c r="O48" i="9"/>
  <c r="R48" i="9"/>
  <c r="X48" i="9"/>
  <c r="G49" i="9"/>
  <c r="J49" i="9"/>
  <c r="P49" i="9"/>
  <c r="S49" i="9"/>
  <c r="F49" i="9"/>
  <c r="O49" i="9"/>
  <c r="R49" i="9"/>
  <c r="X49" i="9"/>
  <c r="G50" i="9"/>
  <c r="J50" i="9"/>
  <c r="P50" i="9"/>
  <c r="S50" i="9"/>
  <c r="F50" i="9"/>
  <c r="O50" i="9"/>
  <c r="R50" i="9"/>
  <c r="X50" i="9"/>
  <c r="G51" i="9"/>
  <c r="J51" i="9"/>
  <c r="P51" i="9"/>
  <c r="S51" i="9"/>
  <c r="F51" i="9"/>
  <c r="O51" i="9"/>
  <c r="R51" i="9"/>
  <c r="X51" i="9"/>
  <c r="G52" i="9"/>
  <c r="J52" i="9"/>
  <c r="P52" i="9"/>
  <c r="S52" i="9"/>
  <c r="F52" i="9"/>
  <c r="O52" i="9"/>
  <c r="R52" i="9"/>
  <c r="X52" i="9"/>
  <c r="G53" i="9"/>
  <c r="J53" i="9"/>
  <c r="P53" i="9"/>
  <c r="S53" i="9"/>
  <c r="F53" i="9"/>
  <c r="O53" i="9"/>
  <c r="R53" i="9"/>
  <c r="X53" i="9"/>
  <c r="G54" i="9"/>
  <c r="J54" i="9"/>
  <c r="P54" i="9"/>
  <c r="S54" i="9"/>
  <c r="F54" i="9"/>
  <c r="O54" i="9"/>
  <c r="R54" i="9"/>
  <c r="X54" i="9"/>
  <c r="X56" i="9"/>
  <c r="U9" i="9"/>
  <c r="V9" i="9"/>
  <c r="Y9" i="9"/>
  <c r="U10" i="9"/>
  <c r="V10" i="9"/>
  <c r="Y10" i="9"/>
  <c r="U11" i="9"/>
  <c r="V11" i="9"/>
  <c r="Y11" i="9"/>
  <c r="U12" i="9"/>
  <c r="V12" i="9"/>
  <c r="Y12" i="9"/>
  <c r="U13" i="9"/>
  <c r="V13" i="9"/>
  <c r="Y13" i="9"/>
  <c r="U14" i="9"/>
  <c r="V14" i="9"/>
  <c r="Y14" i="9"/>
  <c r="U15" i="9"/>
  <c r="V15" i="9"/>
  <c r="Y15" i="9"/>
  <c r="U16" i="9"/>
  <c r="V16" i="9"/>
  <c r="Y16" i="9"/>
  <c r="U17" i="9"/>
  <c r="V17" i="9"/>
  <c r="Y17" i="9"/>
  <c r="U18" i="9"/>
  <c r="V18" i="9"/>
  <c r="Y18" i="9"/>
  <c r="U19" i="9"/>
  <c r="V19" i="9"/>
  <c r="Y19" i="9"/>
  <c r="U20" i="9"/>
  <c r="V20" i="9"/>
  <c r="Y20" i="9"/>
  <c r="U21" i="9"/>
  <c r="V21" i="9"/>
  <c r="Y21" i="9"/>
  <c r="U22" i="9"/>
  <c r="V22" i="9"/>
  <c r="Y22" i="9"/>
  <c r="U23" i="9"/>
  <c r="V23" i="9"/>
  <c r="Y23" i="9"/>
  <c r="U24" i="9"/>
  <c r="V24" i="9"/>
  <c r="Y24" i="9"/>
  <c r="U25" i="9"/>
  <c r="V25" i="9"/>
  <c r="Y25" i="9"/>
  <c r="U26" i="9"/>
  <c r="V26" i="9"/>
  <c r="Y26" i="9"/>
  <c r="U27" i="9"/>
  <c r="V27" i="9"/>
  <c r="Y27" i="9"/>
  <c r="U28" i="9"/>
  <c r="V28" i="9"/>
  <c r="Y28" i="9"/>
  <c r="U29" i="9"/>
  <c r="V29" i="9"/>
  <c r="Y29" i="9"/>
  <c r="U30" i="9"/>
  <c r="V30" i="9"/>
  <c r="Y30" i="9"/>
  <c r="U31" i="9"/>
  <c r="V31" i="9"/>
  <c r="Y31" i="9"/>
  <c r="U32" i="9"/>
  <c r="V32" i="9"/>
  <c r="Y32" i="9"/>
  <c r="U33" i="9"/>
  <c r="V33" i="9"/>
  <c r="Y33" i="9"/>
  <c r="U34" i="9"/>
  <c r="V34" i="9"/>
  <c r="Y34" i="9"/>
  <c r="U35" i="9"/>
  <c r="V35" i="9"/>
  <c r="Y35" i="9"/>
  <c r="U36" i="9"/>
  <c r="V36" i="9"/>
  <c r="Y36" i="9"/>
  <c r="U37" i="9"/>
  <c r="V37" i="9"/>
  <c r="Y37" i="9"/>
  <c r="U38" i="9"/>
  <c r="V38" i="9"/>
  <c r="Y38" i="9"/>
  <c r="U39" i="9"/>
  <c r="V39" i="9"/>
  <c r="Y39" i="9"/>
  <c r="U40" i="9"/>
  <c r="V40" i="9"/>
  <c r="Y40" i="9"/>
  <c r="U41" i="9"/>
  <c r="V41" i="9"/>
  <c r="Y41" i="9"/>
  <c r="U42" i="9"/>
  <c r="V42" i="9"/>
  <c r="Y42" i="9"/>
  <c r="U43" i="9"/>
  <c r="V43" i="9"/>
  <c r="Y43" i="9"/>
  <c r="U44" i="9"/>
  <c r="V44" i="9"/>
  <c r="Y44" i="9"/>
  <c r="U45" i="9"/>
  <c r="V45" i="9"/>
  <c r="Y45" i="9"/>
  <c r="U46" i="9"/>
  <c r="V46" i="9"/>
  <c r="Y46" i="9"/>
  <c r="U47" i="9"/>
  <c r="V47" i="9"/>
  <c r="Y47" i="9"/>
  <c r="U48" i="9"/>
  <c r="V48" i="9"/>
  <c r="Y48" i="9"/>
  <c r="U49" i="9"/>
  <c r="V49" i="9"/>
  <c r="Y49" i="9"/>
  <c r="U50" i="9"/>
  <c r="V50" i="9"/>
  <c r="Y50" i="9"/>
  <c r="U51" i="9"/>
  <c r="V51" i="9"/>
  <c r="Y51" i="9"/>
  <c r="U52" i="9"/>
  <c r="V52" i="9"/>
  <c r="Y52" i="9"/>
  <c r="U53" i="9"/>
  <c r="V53" i="9"/>
  <c r="Y53" i="9"/>
  <c r="U54" i="9"/>
  <c r="V54" i="9"/>
  <c r="Y54" i="9"/>
  <c r="Y56" i="9"/>
  <c r="Z9" i="9"/>
  <c r="Z10" i="9"/>
  <c r="Z11" i="9"/>
  <c r="Z12" i="9"/>
  <c r="Z13" i="9"/>
  <c r="Z14" i="9"/>
  <c r="Z15" i="9"/>
  <c r="Z16" i="9"/>
  <c r="Z17" i="9"/>
  <c r="Z18" i="9"/>
  <c r="Z19" i="9"/>
  <c r="Z20" i="9"/>
  <c r="Z21" i="9"/>
  <c r="Z22" i="9"/>
  <c r="Z23" i="9"/>
  <c r="Z24" i="9"/>
  <c r="Z25" i="9"/>
  <c r="Z26" i="9"/>
  <c r="Z27" i="9"/>
  <c r="Z28" i="9"/>
  <c r="Z29" i="9"/>
  <c r="Z30" i="9"/>
  <c r="Z31" i="9"/>
  <c r="Z32" i="9"/>
  <c r="Z33" i="9"/>
  <c r="Z34" i="9"/>
  <c r="Z35" i="9"/>
  <c r="Z36" i="9"/>
  <c r="Z37" i="9"/>
  <c r="Z38" i="9"/>
  <c r="Z39" i="9"/>
  <c r="Z40" i="9"/>
  <c r="Z41" i="9"/>
  <c r="Z42" i="9"/>
  <c r="Z43" i="9"/>
  <c r="Z44" i="9"/>
  <c r="Z45" i="9"/>
  <c r="Z46" i="9"/>
  <c r="Z47" i="9"/>
  <c r="Z48" i="9"/>
  <c r="Z49" i="9"/>
  <c r="Z50" i="9"/>
  <c r="Z51" i="9"/>
  <c r="Z52" i="9"/>
  <c r="Z53" i="9"/>
  <c r="Z54" i="9"/>
  <c r="Z56" i="9"/>
  <c r="M9" i="9"/>
  <c r="AA9" i="9"/>
  <c r="M10" i="9"/>
  <c r="AA10" i="9"/>
  <c r="M11" i="9"/>
  <c r="AA11" i="9"/>
  <c r="M12" i="9"/>
  <c r="AA12" i="9"/>
  <c r="M13" i="9"/>
  <c r="AA13" i="9"/>
  <c r="M14" i="9"/>
  <c r="AA14" i="9"/>
  <c r="M15" i="9"/>
  <c r="AA15" i="9"/>
  <c r="M16" i="9"/>
  <c r="AA16" i="9"/>
  <c r="M17" i="9"/>
  <c r="AA17" i="9"/>
  <c r="M18" i="9"/>
  <c r="AA18" i="9"/>
  <c r="M19" i="9"/>
  <c r="AA19" i="9"/>
  <c r="M20" i="9"/>
  <c r="AA20" i="9"/>
  <c r="M21" i="9"/>
  <c r="AA21" i="9"/>
  <c r="M22" i="9"/>
  <c r="AA22" i="9"/>
  <c r="M23" i="9"/>
  <c r="AA23" i="9"/>
  <c r="M24" i="9"/>
  <c r="AA24" i="9"/>
  <c r="M25" i="9"/>
  <c r="AA25" i="9"/>
  <c r="M26" i="9"/>
  <c r="AA26" i="9"/>
  <c r="M27" i="9"/>
  <c r="AA27" i="9"/>
  <c r="M28" i="9"/>
  <c r="AA28" i="9"/>
  <c r="M29" i="9"/>
  <c r="AA29" i="9"/>
  <c r="M30" i="9"/>
  <c r="AA30" i="9"/>
  <c r="M31" i="9"/>
  <c r="AA31" i="9"/>
  <c r="M32" i="9"/>
  <c r="AA32" i="9"/>
  <c r="M33" i="9"/>
  <c r="AA33" i="9"/>
  <c r="M34" i="9"/>
  <c r="AA34" i="9"/>
  <c r="M35" i="9"/>
  <c r="AA35" i="9"/>
  <c r="M36" i="9"/>
  <c r="AA36" i="9"/>
  <c r="M37" i="9"/>
  <c r="AA37" i="9"/>
  <c r="M38" i="9"/>
  <c r="AA38" i="9"/>
  <c r="M39" i="9"/>
  <c r="AA39" i="9"/>
  <c r="M40" i="9"/>
  <c r="AA40" i="9"/>
  <c r="M41" i="9"/>
  <c r="AA41" i="9"/>
  <c r="M42" i="9"/>
  <c r="AA42" i="9"/>
  <c r="M43" i="9"/>
  <c r="AA43" i="9"/>
  <c r="M44" i="9"/>
  <c r="AA44" i="9"/>
  <c r="M45" i="9"/>
  <c r="AA45" i="9"/>
  <c r="M46" i="9"/>
  <c r="AA46" i="9"/>
  <c r="M47" i="9"/>
  <c r="AA47" i="9"/>
  <c r="M48" i="9"/>
  <c r="AA48" i="9"/>
  <c r="M49" i="9"/>
  <c r="AA49" i="9"/>
  <c r="M50" i="9"/>
  <c r="AA50" i="9"/>
  <c r="M51" i="9"/>
  <c r="AA51" i="9"/>
  <c r="M52" i="9"/>
  <c r="AA52" i="9"/>
  <c r="M53" i="9"/>
  <c r="AA53" i="9"/>
  <c r="M54" i="9"/>
  <c r="AA54" i="9"/>
  <c r="AA56" i="9"/>
  <c r="AG54" i="9"/>
  <c r="AG50" i="9"/>
  <c r="AG46" i="9"/>
  <c r="AG55" i="9"/>
  <c r="AG51" i="9"/>
  <c r="AG47" i="9"/>
  <c r="AB9" i="9"/>
  <c r="AB10" i="9"/>
  <c r="AB11" i="9"/>
  <c r="AB12" i="9"/>
  <c r="AB13" i="9"/>
  <c r="AB14" i="9"/>
  <c r="AB15" i="9"/>
  <c r="AB16" i="9"/>
  <c r="AB17" i="9"/>
  <c r="AB18" i="9"/>
  <c r="AB19" i="9"/>
  <c r="AB20" i="9"/>
  <c r="AB21" i="9"/>
  <c r="AB22" i="9"/>
  <c r="AB23" i="9"/>
  <c r="AB24" i="9"/>
  <c r="AB25" i="9"/>
  <c r="AB26" i="9"/>
  <c r="AB27" i="9"/>
  <c r="AB28" i="9"/>
  <c r="AB29" i="9"/>
  <c r="AB30" i="9"/>
  <c r="AB31" i="9"/>
  <c r="AB32" i="9"/>
  <c r="AB33" i="9"/>
  <c r="AB34" i="9"/>
  <c r="AB35" i="9"/>
  <c r="AB36" i="9"/>
  <c r="AB37" i="9"/>
  <c r="AB38" i="9"/>
  <c r="AB39" i="9"/>
  <c r="AB40" i="9"/>
  <c r="AB41" i="9"/>
  <c r="AB42" i="9"/>
  <c r="AB43" i="9"/>
  <c r="AB44" i="9"/>
  <c r="AB45" i="9"/>
  <c r="AB46" i="9"/>
  <c r="AB47" i="9"/>
  <c r="AB48" i="9"/>
  <c r="AB49" i="9"/>
  <c r="AB50" i="9"/>
  <c r="AB51" i="9"/>
  <c r="AB52" i="9"/>
  <c r="AB53" i="9"/>
  <c r="AB54" i="9"/>
  <c r="AB56" i="9"/>
  <c r="AD56" i="9"/>
  <c r="G9" i="8"/>
  <c r="I9" i="8"/>
  <c r="P9" i="8"/>
  <c r="S9" i="8"/>
  <c r="F9" i="8"/>
  <c r="O9" i="8"/>
  <c r="R9" i="8"/>
  <c r="X9" i="8"/>
  <c r="G10" i="8"/>
  <c r="I10" i="8"/>
  <c r="P10" i="8"/>
  <c r="S10" i="8"/>
  <c r="F10" i="8"/>
  <c r="O10" i="8"/>
  <c r="R10" i="8"/>
  <c r="X10" i="8"/>
  <c r="G11" i="8"/>
  <c r="I11" i="8"/>
  <c r="P11" i="8"/>
  <c r="S11" i="8"/>
  <c r="F11" i="8"/>
  <c r="O11" i="8"/>
  <c r="R11" i="8"/>
  <c r="X11" i="8"/>
  <c r="G12" i="8"/>
  <c r="I12" i="8"/>
  <c r="P12" i="8"/>
  <c r="S12" i="8"/>
  <c r="F12" i="8"/>
  <c r="O12" i="8"/>
  <c r="R12" i="8"/>
  <c r="X12" i="8"/>
  <c r="G13" i="8"/>
  <c r="I13" i="8"/>
  <c r="P13" i="8"/>
  <c r="S13" i="8"/>
  <c r="F13" i="8"/>
  <c r="O13" i="8"/>
  <c r="R13" i="8"/>
  <c r="X13" i="8"/>
  <c r="G14" i="8"/>
  <c r="I14" i="8"/>
  <c r="P14" i="8"/>
  <c r="S14" i="8"/>
  <c r="F14" i="8"/>
  <c r="O14" i="8"/>
  <c r="R14" i="8"/>
  <c r="X14" i="8"/>
  <c r="G15" i="8"/>
  <c r="I15" i="8"/>
  <c r="P15" i="8"/>
  <c r="S15" i="8"/>
  <c r="F15" i="8"/>
  <c r="O15" i="8"/>
  <c r="R15" i="8"/>
  <c r="X15" i="8"/>
  <c r="G16" i="8"/>
  <c r="I16" i="8"/>
  <c r="P16" i="8"/>
  <c r="S16" i="8"/>
  <c r="F16" i="8"/>
  <c r="O16" i="8"/>
  <c r="R16" i="8"/>
  <c r="X16" i="8"/>
  <c r="G17" i="8"/>
  <c r="I17" i="8"/>
  <c r="P17" i="8"/>
  <c r="S17" i="8"/>
  <c r="F17" i="8"/>
  <c r="O17" i="8"/>
  <c r="R17" i="8"/>
  <c r="X17" i="8"/>
  <c r="G18" i="8"/>
  <c r="I18" i="8"/>
  <c r="P18" i="8"/>
  <c r="S18" i="8"/>
  <c r="F18" i="8"/>
  <c r="O18" i="8"/>
  <c r="R18" i="8"/>
  <c r="X18" i="8"/>
  <c r="G19" i="8"/>
  <c r="I19" i="8"/>
  <c r="P19" i="8"/>
  <c r="S19" i="8"/>
  <c r="F19" i="8"/>
  <c r="O19" i="8"/>
  <c r="R19" i="8"/>
  <c r="X19" i="8"/>
  <c r="G20" i="8"/>
  <c r="I20" i="8"/>
  <c r="P20" i="8"/>
  <c r="S20" i="8"/>
  <c r="F20" i="8"/>
  <c r="O20" i="8"/>
  <c r="R20" i="8"/>
  <c r="X20" i="8"/>
  <c r="G21" i="8"/>
  <c r="I21" i="8"/>
  <c r="P21" i="8"/>
  <c r="S21" i="8"/>
  <c r="F21" i="8"/>
  <c r="O21" i="8"/>
  <c r="R21" i="8"/>
  <c r="X21" i="8"/>
  <c r="G22" i="8"/>
  <c r="I22" i="8"/>
  <c r="P22" i="8"/>
  <c r="S22" i="8"/>
  <c r="F22" i="8"/>
  <c r="O22" i="8"/>
  <c r="R22" i="8"/>
  <c r="X22" i="8"/>
  <c r="G23" i="8"/>
  <c r="I23" i="8"/>
  <c r="P23" i="8"/>
  <c r="S23" i="8"/>
  <c r="F23" i="8"/>
  <c r="O23" i="8"/>
  <c r="R23" i="8"/>
  <c r="X23" i="8"/>
  <c r="G24" i="8"/>
  <c r="I24" i="8"/>
  <c r="P24" i="8"/>
  <c r="S24" i="8"/>
  <c r="F24" i="8"/>
  <c r="O24" i="8"/>
  <c r="R24" i="8"/>
  <c r="X24" i="8"/>
  <c r="G25" i="8"/>
  <c r="I25" i="8"/>
  <c r="P25" i="8"/>
  <c r="S25" i="8"/>
  <c r="F25" i="8"/>
  <c r="O25" i="8"/>
  <c r="R25" i="8"/>
  <c r="X25" i="8"/>
  <c r="G26" i="8"/>
  <c r="I26" i="8"/>
  <c r="P26" i="8"/>
  <c r="S26" i="8"/>
  <c r="F26" i="8"/>
  <c r="O26" i="8"/>
  <c r="R26" i="8"/>
  <c r="X26" i="8"/>
  <c r="G27" i="8"/>
  <c r="I27" i="8"/>
  <c r="P27" i="8"/>
  <c r="S27" i="8"/>
  <c r="F27" i="8"/>
  <c r="O27" i="8"/>
  <c r="R27" i="8"/>
  <c r="X27" i="8"/>
  <c r="G28" i="8"/>
  <c r="I28" i="8"/>
  <c r="P28" i="8"/>
  <c r="S28" i="8"/>
  <c r="F28" i="8"/>
  <c r="O28" i="8"/>
  <c r="R28" i="8"/>
  <c r="X28" i="8"/>
  <c r="G29" i="8"/>
  <c r="I29" i="8"/>
  <c r="P29" i="8"/>
  <c r="S29" i="8"/>
  <c r="F29" i="8"/>
  <c r="O29" i="8"/>
  <c r="R29" i="8"/>
  <c r="X29" i="8"/>
  <c r="G30" i="8"/>
  <c r="I30" i="8"/>
  <c r="P30" i="8"/>
  <c r="S30" i="8"/>
  <c r="F30" i="8"/>
  <c r="O30" i="8"/>
  <c r="R30" i="8"/>
  <c r="X30" i="8"/>
  <c r="G31" i="8"/>
  <c r="I31" i="8"/>
  <c r="P31" i="8"/>
  <c r="S31" i="8"/>
  <c r="F31" i="8"/>
  <c r="O31" i="8"/>
  <c r="R31" i="8"/>
  <c r="X31" i="8"/>
  <c r="G32" i="8"/>
  <c r="I32" i="8"/>
  <c r="P32" i="8"/>
  <c r="S32" i="8"/>
  <c r="F32" i="8"/>
  <c r="O32" i="8"/>
  <c r="R32" i="8"/>
  <c r="X32" i="8"/>
  <c r="G33" i="8"/>
  <c r="I33" i="8"/>
  <c r="P33" i="8"/>
  <c r="S33" i="8"/>
  <c r="F33" i="8"/>
  <c r="O33" i="8"/>
  <c r="R33" i="8"/>
  <c r="X33" i="8"/>
  <c r="G34" i="8"/>
  <c r="I34" i="8"/>
  <c r="P34" i="8"/>
  <c r="S34" i="8"/>
  <c r="F34" i="8"/>
  <c r="O34" i="8"/>
  <c r="R34" i="8"/>
  <c r="X34" i="8"/>
  <c r="G35" i="8"/>
  <c r="I35" i="8"/>
  <c r="P35" i="8"/>
  <c r="S35" i="8"/>
  <c r="F35" i="8"/>
  <c r="O35" i="8"/>
  <c r="R35" i="8"/>
  <c r="X35" i="8"/>
  <c r="G36" i="8"/>
  <c r="I36" i="8"/>
  <c r="P36" i="8"/>
  <c r="S36" i="8"/>
  <c r="F36" i="8"/>
  <c r="O36" i="8"/>
  <c r="R36" i="8"/>
  <c r="X36" i="8"/>
  <c r="G37" i="8"/>
  <c r="I37" i="8"/>
  <c r="P37" i="8"/>
  <c r="S37" i="8"/>
  <c r="F37" i="8"/>
  <c r="O37" i="8"/>
  <c r="R37" i="8"/>
  <c r="X37" i="8"/>
  <c r="G38" i="8"/>
  <c r="I38" i="8"/>
  <c r="P38" i="8"/>
  <c r="S38" i="8"/>
  <c r="F38" i="8"/>
  <c r="O38" i="8"/>
  <c r="R38" i="8"/>
  <c r="X38" i="8"/>
  <c r="G39" i="8"/>
  <c r="I39" i="8"/>
  <c r="P39" i="8"/>
  <c r="S39" i="8"/>
  <c r="F39" i="8"/>
  <c r="O39" i="8"/>
  <c r="R39" i="8"/>
  <c r="X39" i="8"/>
  <c r="G40" i="8"/>
  <c r="I40" i="8"/>
  <c r="P40" i="8"/>
  <c r="S40" i="8"/>
  <c r="F40" i="8"/>
  <c r="O40" i="8"/>
  <c r="R40" i="8"/>
  <c r="X40" i="8"/>
  <c r="G41" i="8"/>
  <c r="I41" i="8"/>
  <c r="P41" i="8"/>
  <c r="S41" i="8"/>
  <c r="F41" i="8"/>
  <c r="O41" i="8"/>
  <c r="R41" i="8"/>
  <c r="X41" i="8"/>
  <c r="G42" i="8"/>
  <c r="I42" i="8"/>
  <c r="P42" i="8"/>
  <c r="S42" i="8"/>
  <c r="F42" i="8"/>
  <c r="O42" i="8"/>
  <c r="R42" i="8"/>
  <c r="X42" i="8"/>
  <c r="G43" i="8"/>
  <c r="I43" i="8"/>
  <c r="P43" i="8"/>
  <c r="S43" i="8"/>
  <c r="F43" i="8"/>
  <c r="O43" i="8"/>
  <c r="R43" i="8"/>
  <c r="X43" i="8"/>
  <c r="G44" i="8"/>
  <c r="I44" i="8"/>
  <c r="P44" i="8"/>
  <c r="S44" i="8"/>
  <c r="F44" i="8"/>
  <c r="O44" i="8"/>
  <c r="R44" i="8"/>
  <c r="X44" i="8"/>
  <c r="G45" i="8"/>
  <c r="I45" i="8"/>
  <c r="P45" i="8"/>
  <c r="S45" i="8"/>
  <c r="F45" i="8"/>
  <c r="O45" i="8"/>
  <c r="R45" i="8"/>
  <c r="X45" i="8"/>
  <c r="G46" i="8"/>
  <c r="I46" i="8"/>
  <c r="P46" i="8"/>
  <c r="S46" i="8"/>
  <c r="F46" i="8"/>
  <c r="O46" i="8"/>
  <c r="R46" i="8"/>
  <c r="X46" i="8"/>
  <c r="G47" i="8"/>
  <c r="I47" i="8"/>
  <c r="P47" i="8"/>
  <c r="S47" i="8"/>
  <c r="F47" i="8"/>
  <c r="O47" i="8"/>
  <c r="R47" i="8"/>
  <c r="X47" i="8"/>
  <c r="G48" i="8"/>
  <c r="I48" i="8"/>
  <c r="P48" i="8"/>
  <c r="S48" i="8"/>
  <c r="F48" i="8"/>
  <c r="O48" i="8"/>
  <c r="R48" i="8"/>
  <c r="X48" i="8"/>
  <c r="G49" i="8"/>
  <c r="I49" i="8"/>
  <c r="P49" i="8"/>
  <c r="S49" i="8"/>
  <c r="F49" i="8"/>
  <c r="O49" i="8"/>
  <c r="R49" i="8"/>
  <c r="X49" i="8"/>
  <c r="G50" i="8"/>
  <c r="I50" i="8"/>
  <c r="P50" i="8"/>
  <c r="S50" i="8"/>
  <c r="F50" i="8"/>
  <c r="O50" i="8"/>
  <c r="R50" i="8"/>
  <c r="X50" i="8"/>
  <c r="G51" i="8"/>
  <c r="I51" i="8"/>
  <c r="P51" i="8"/>
  <c r="S51" i="8"/>
  <c r="F51" i="8"/>
  <c r="O51" i="8"/>
  <c r="R51" i="8"/>
  <c r="X51" i="8"/>
  <c r="G52" i="8"/>
  <c r="I52" i="8"/>
  <c r="P52" i="8"/>
  <c r="S52" i="8"/>
  <c r="F52" i="8"/>
  <c r="O52" i="8"/>
  <c r="R52" i="8"/>
  <c r="X52" i="8"/>
  <c r="G53" i="8"/>
  <c r="I53" i="8"/>
  <c r="P53" i="8"/>
  <c r="S53" i="8"/>
  <c r="F53" i="8"/>
  <c r="O53" i="8"/>
  <c r="R53" i="8"/>
  <c r="X53" i="8"/>
  <c r="G54" i="8"/>
  <c r="I54" i="8"/>
  <c r="P54" i="8"/>
  <c r="S54" i="8"/>
  <c r="F54" i="8"/>
  <c r="O54" i="8"/>
  <c r="R54" i="8"/>
  <c r="X54" i="8"/>
  <c r="X56" i="8"/>
  <c r="U9" i="8"/>
  <c r="V9" i="8"/>
  <c r="Y9" i="8"/>
  <c r="U10" i="8"/>
  <c r="V10" i="8"/>
  <c r="Y10" i="8"/>
  <c r="U11" i="8"/>
  <c r="V11" i="8"/>
  <c r="Y11" i="8"/>
  <c r="U12" i="8"/>
  <c r="V12" i="8"/>
  <c r="Y12" i="8"/>
  <c r="U13" i="8"/>
  <c r="V13" i="8"/>
  <c r="Y13" i="8"/>
  <c r="U14" i="8"/>
  <c r="V14" i="8"/>
  <c r="Y14" i="8"/>
  <c r="U15" i="8"/>
  <c r="V15" i="8"/>
  <c r="Y15" i="8"/>
  <c r="U16" i="8"/>
  <c r="V16" i="8"/>
  <c r="Y16" i="8"/>
  <c r="U17" i="8"/>
  <c r="V17" i="8"/>
  <c r="Y17" i="8"/>
  <c r="U18" i="8"/>
  <c r="V18" i="8"/>
  <c r="Y18" i="8"/>
  <c r="U19" i="8"/>
  <c r="V19" i="8"/>
  <c r="Y19" i="8"/>
  <c r="U20" i="8"/>
  <c r="V20" i="8"/>
  <c r="Y20" i="8"/>
  <c r="U21" i="8"/>
  <c r="V21" i="8"/>
  <c r="Y21" i="8"/>
  <c r="U22" i="8"/>
  <c r="V22" i="8"/>
  <c r="Y22" i="8"/>
  <c r="U23" i="8"/>
  <c r="V23" i="8"/>
  <c r="Y23" i="8"/>
  <c r="U24" i="8"/>
  <c r="V24" i="8"/>
  <c r="Y24" i="8"/>
  <c r="U25" i="8"/>
  <c r="V25" i="8"/>
  <c r="Y25" i="8"/>
  <c r="U26" i="8"/>
  <c r="V26" i="8"/>
  <c r="Y26" i="8"/>
  <c r="U27" i="8"/>
  <c r="V27" i="8"/>
  <c r="Y27" i="8"/>
  <c r="U28" i="8"/>
  <c r="V28" i="8"/>
  <c r="Y28" i="8"/>
  <c r="U29" i="8"/>
  <c r="V29" i="8"/>
  <c r="Y29" i="8"/>
  <c r="U30" i="8"/>
  <c r="V30" i="8"/>
  <c r="Y30" i="8"/>
  <c r="U31" i="8"/>
  <c r="V31" i="8"/>
  <c r="Y31" i="8"/>
  <c r="U32" i="8"/>
  <c r="V32" i="8"/>
  <c r="Y32" i="8"/>
  <c r="U33" i="8"/>
  <c r="V33" i="8"/>
  <c r="Y33" i="8"/>
  <c r="U34" i="8"/>
  <c r="V34" i="8"/>
  <c r="Y34" i="8"/>
  <c r="U35" i="8"/>
  <c r="V35" i="8"/>
  <c r="Y35" i="8"/>
  <c r="U36" i="8"/>
  <c r="V36" i="8"/>
  <c r="Y36" i="8"/>
  <c r="U37" i="8"/>
  <c r="V37" i="8"/>
  <c r="Y37" i="8"/>
  <c r="U38" i="8"/>
  <c r="V38" i="8"/>
  <c r="Y38" i="8"/>
  <c r="U39" i="8"/>
  <c r="V39" i="8"/>
  <c r="Y39" i="8"/>
  <c r="U40" i="8"/>
  <c r="V40" i="8"/>
  <c r="Y40" i="8"/>
  <c r="U41" i="8"/>
  <c r="V41" i="8"/>
  <c r="Y41" i="8"/>
  <c r="U42" i="8"/>
  <c r="V42" i="8"/>
  <c r="Y42" i="8"/>
  <c r="U43" i="8"/>
  <c r="V43" i="8"/>
  <c r="Y43" i="8"/>
  <c r="U44" i="8"/>
  <c r="V44" i="8"/>
  <c r="Y44" i="8"/>
  <c r="U45" i="8"/>
  <c r="V45" i="8"/>
  <c r="Y45" i="8"/>
  <c r="U46" i="8"/>
  <c r="V46" i="8"/>
  <c r="Y46" i="8"/>
  <c r="U47" i="8"/>
  <c r="V47" i="8"/>
  <c r="Y47" i="8"/>
  <c r="U48" i="8"/>
  <c r="V48" i="8"/>
  <c r="Y48" i="8"/>
  <c r="U49" i="8"/>
  <c r="V49" i="8"/>
  <c r="Y49" i="8"/>
  <c r="U50" i="8"/>
  <c r="V50" i="8"/>
  <c r="Y50" i="8"/>
  <c r="U51" i="8"/>
  <c r="V51" i="8"/>
  <c r="Y51" i="8"/>
  <c r="U52" i="8"/>
  <c r="V52" i="8"/>
  <c r="Y52" i="8"/>
  <c r="U53" i="8"/>
  <c r="V53" i="8"/>
  <c r="Y53" i="8"/>
  <c r="U54" i="8"/>
  <c r="V54" i="8"/>
  <c r="Y54" i="8"/>
  <c r="Y56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50" i="8"/>
  <c r="Z51" i="8"/>
  <c r="Z52" i="8"/>
  <c r="Z53" i="8"/>
  <c r="Z54" i="8"/>
  <c r="Z56" i="8"/>
  <c r="M9" i="8"/>
  <c r="AA9" i="8"/>
  <c r="M10" i="8"/>
  <c r="AA10" i="8"/>
  <c r="M11" i="8"/>
  <c r="AA11" i="8"/>
  <c r="M12" i="8"/>
  <c r="AA12" i="8"/>
  <c r="M13" i="8"/>
  <c r="AA13" i="8"/>
  <c r="M14" i="8"/>
  <c r="AA14" i="8"/>
  <c r="M15" i="8"/>
  <c r="AA15" i="8"/>
  <c r="M16" i="8"/>
  <c r="AA16" i="8"/>
  <c r="M17" i="8"/>
  <c r="AA17" i="8"/>
  <c r="M18" i="8"/>
  <c r="AA18" i="8"/>
  <c r="M19" i="8"/>
  <c r="AA19" i="8"/>
  <c r="M20" i="8"/>
  <c r="AA20" i="8"/>
  <c r="M21" i="8"/>
  <c r="AA21" i="8"/>
  <c r="M22" i="8"/>
  <c r="AA22" i="8"/>
  <c r="M23" i="8"/>
  <c r="AA23" i="8"/>
  <c r="M24" i="8"/>
  <c r="AA24" i="8"/>
  <c r="M25" i="8"/>
  <c r="AA25" i="8"/>
  <c r="M26" i="8"/>
  <c r="AA26" i="8"/>
  <c r="M27" i="8"/>
  <c r="AA27" i="8"/>
  <c r="M28" i="8"/>
  <c r="AA28" i="8"/>
  <c r="M29" i="8"/>
  <c r="AA29" i="8"/>
  <c r="M30" i="8"/>
  <c r="AA30" i="8"/>
  <c r="M31" i="8"/>
  <c r="AA31" i="8"/>
  <c r="M32" i="8"/>
  <c r="AA32" i="8"/>
  <c r="M33" i="8"/>
  <c r="AA33" i="8"/>
  <c r="M34" i="8"/>
  <c r="AA34" i="8"/>
  <c r="M35" i="8"/>
  <c r="AA35" i="8"/>
  <c r="M36" i="8"/>
  <c r="AA36" i="8"/>
  <c r="M37" i="8"/>
  <c r="AA37" i="8"/>
  <c r="M38" i="8"/>
  <c r="AA38" i="8"/>
  <c r="M39" i="8"/>
  <c r="AA39" i="8"/>
  <c r="M40" i="8"/>
  <c r="AA40" i="8"/>
  <c r="M41" i="8"/>
  <c r="AA41" i="8"/>
  <c r="M42" i="8"/>
  <c r="AA42" i="8"/>
  <c r="M43" i="8"/>
  <c r="AA43" i="8"/>
  <c r="M44" i="8"/>
  <c r="AA44" i="8"/>
  <c r="M45" i="8"/>
  <c r="AA45" i="8"/>
  <c r="M46" i="8"/>
  <c r="AA46" i="8"/>
  <c r="M47" i="8"/>
  <c r="AA47" i="8"/>
  <c r="M48" i="8"/>
  <c r="AA48" i="8"/>
  <c r="M49" i="8"/>
  <c r="AA49" i="8"/>
  <c r="M50" i="8"/>
  <c r="AA50" i="8"/>
  <c r="M51" i="8"/>
  <c r="AA51" i="8"/>
  <c r="M52" i="8"/>
  <c r="AA52" i="8"/>
  <c r="M53" i="8"/>
  <c r="AA53" i="8"/>
  <c r="M54" i="8"/>
  <c r="AA54" i="8"/>
  <c r="AA56" i="8"/>
  <c r="AG54" i="8"/>
  <c r="AG50" i="8"/>
  <c r="AG46" i="8"/>
  <c r="AG55" i="8"/>
  <c r="AG51" i="8"/>
  <c r="AG47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6" i="8"/>
  <c r="AD56" i="8"/>
  <c r="E9" i="7"/>
  <c r="K9" i="7"/>
  <c r="P9" i="7"/>
  <c r="S9" i="7"/>
  <c r="D9" i="7"/>
  <c r="O9" i="7"/>
  <c r="R9" i="7"/>
  <c r="X9" i="7"/>
  <c r="E10" i="7"/>
  <c r="K10" i="7"/>
  <c r="P10" i="7"/>
  <c r="S10" i="7"/>
  <c r="D10" i="7"/>
  <c r="O10" i="7"/>
  <c r="R10" i="7"/>
  <c r="X10" i="7"/>
  <c r="E11" i="7"/>
  <c r="K11" i="7"/>
  <c r="P11" i="7"/>
  <c r="S11" i="7"/>
  <c r="D11" i="7"/>
  <c r="O11" i="7"/>
  <c r="R11" i="7"/>
  <c r="X11" i="7"/>
  <c r="E12" i="7"/>
  <c r="K12" i="7"/>
  <c r="P12" i="7"/>
  <c r="S12" i="7"/>
  <c r="D12" i="7"/>
  <c r="O12" i="7"/>
  <c r="R12" i="7"/>
  <c r="X12" i="7"/>
  <c r="E13" i="7"/>
  <c r="K13" i="7"/>
  <c r="P13" i="7"/>
  <c r="S13" i="7"/>
  <c r="D13" i="7"/>
  <c r="O13" i="7"/>
  <c r="R13" i="7"/>
  <c r="X13" i="7"/>
  <c r="E14" i="7"/>
  <c r="K14" i="7"/>
  <c r="P14" i="7"/>
  <c r="S14" i="7"/>
  <c r="D14" i="7"/>
  <c r="O14" i="7"/>
  <c r="R14" i="7"/>
  <c r="X14" i="7"/>
  <c r="E15" i="7"/>
  <c r="K15" i="7"/>
  <c r="P15" i="7"/>
  <c r="S15" i="7"/>
  <c r="D15" i="7"/>
  <c r="O15" i="7"/>
  <c r="R15" i="7"/>
  <c r="X15" i="7"/>
  <c r="E16" i="7"/>
  <c r="K16" i="7"/>
  <c r="P16" i="7"/>
  <c r="S16" i="7"/>
  <c r="D16" i="7"/>
  <c r="O16" i="7"/>
  <c r="R16" i="7"/>
  <c r="X16" i="7"/>
  <c r="E17" i="7"/>
  <c r="K17" i="7"/>
  <c r="P17" i="7"/>
  <c r="S17" i="7"/>
  <c r="D17" i="7"/>
  <c r="O17" i="7"/>
  <c r="R17" i="7"/>
  <c r="X17" i="7"/>
  <c r="E18" i="7"/>
  <c r="K18" i="7"/>
  <c r="P18" i="7"/>
  <c r="S18" i="7"/>
  <c r="D18" i="7"/>
  <c r="O18" i="7"/>
  <c r="R18" i="7"/>
  <c r="X18" i="7"/>
  <c r="E19" i="7"/>
  <c r="K19" i="7"/>
  <c r="P19" i="7"/>
  <c r="S19" i="7"/>
  <c r="D19" i="7"/>
  <c r="O19" i="7"/>
  <c r="R19" i="7"/>
  <c r="X19" i="7"/>
  <c r="E20" i="7"/>
  <c r="K20" i="7"/>
  <c r="P20" i="7"/>
  <c r="S20" i="7"/>
  <c r="D20" i="7"/>
  <c r="O20" i="7"/>
  <c r="R20" i="7"/>
  <c r="X20" i="7"/>
  <c r="E21" i="7"/>
  <c r="K21" i="7"/>
  <c r="P21" i="7"/>
  <c r="S21" i="7"/>
  <c r="D21" i="7"/>
  <c r="O21" i="7"/>
  <c r="R21" i="7"/>
  <c r="X21" i="7"/>
  <c r="E22" i="7"/>
  <c r="K22" i="7"/>
  <c r="P22" i="7"/>
  <c r="S22" i="7"/>
  <c r="D22" i="7"/>
  <c r="O22" i="7"/>
  <c r="R22" i="7"/>
  <c r="X22" i="7"/>
  <c r="E23" i="7"/>
  <c r="K23" i="7"/>
  <c r="P23" i="7"/>
  <c r="S23" i="7"/>
  <c r="D23" i="7"/>
  <c r="O23" i="7"/>
  <c r="R23" i="7"/>
  <c r="X23" i="7"/>
  <c r="E24" i="7"/>
  <c r="K24" i="7"/>
  <c r="P24" i="7"/>
  <c r="S24" i="7"/>
  <c r="D24" i="7"/>
  <c r="O24" i="7"/>
  <c r="R24" i="7"/>
  <c r="X24" i="7"/>
  <c r="E25" i="7"/>
  <c r="K25" i="7"/>
  <c r="P25" i="7"/>
  <c r="S25" i="7"/>
  <c r="D25" i="7"/>
  <c r="O25" i="7"/>
  <c r="R25" i="7"/>
  <c r="X25" i="7"/>
  <c r="E26" i="7"/>
  <c r="K26" i="7"/>
  <c r="P26" i="7"/>
  <c r="S26" i="7"/>
  <c r="D26" i="7"/>
  <c r="O26" i="7"/>
  <c r="R26" i="7"/>
  <c r="X26" i="7"/>
  <c r="E27" i="7"/>
  <c r="K27" i="7"/>
  <c r="P27" i="7"/>
  <c r="S27" i="7"/>
  <c r="D27" i="7"/>
  <c r="O27" i="7"/>
  <c r="R27" i="7"/>
  <c r="X27" i="7"/>
  <c r="E28" i="7"/>
  <c r="K28" i="7"/>
  <c r="P28" i="7"/>
  <c r="S28" i="7"/>
  <c r="D28" i="7"/>
  <c r="O28" i="7"/>
  <c r="R28" i="7"/>
  <c r="X28" i="7"/>
  <c r="E29" i="7"/>
  <c r="K29" i="7"/>
  <c r="P29" i="7"/>
  <c r="S29" i="7"/>
  <c r="D29" i="7"/>
  <c r="O29" i="7"/>
  <c r="R29" i="7"/>
  <c r="X29" i="7"/>
  <c r="E30" i="7"/>
  <c r="K30" i="7"/>
  <c r="P30" i="7"/>
  <c r="S30" i="7"/>
  <c r="D30" i="7"/>
  <c r="O30" i="7"/>
  <c r="R30" i="7"/>
  <c r="X30" i="7"/>
  <c r="E31" i="7"/>
  <c r="K31" i="7"/>
  <c r="P31" i="7"/>
  <c r="S31" i="7"/>
  <c r="D31" i="7"/>
  <c r="O31" i="7"/>
  <c r="R31" i="7"/>
  <c r="X31" i="7"/>
  <c r="E32" i="7"/>
  <c r="K32" i="7"/>
  <c r="P32" i="7"/>
  <c r="S32" i="7"/>
  <c r="D32" i="7"/>
  <c r="O32" i="7"/>
  <c r="R32" i="7"/>
  <c r="X32" i="7"/>
  <c r="E33" i="7"/>
  <c r="K33" i="7"/>
  <c r="P33" i="7"/>
  <c r="S33" i="7"/>
  <c r="D33" i="7"/>
  <c r="O33" i="7"/>
  <c r="R33" i="7"/>
  <c r="X33" i="7"/>
  <c r="E34" i="7"/>
  <c r="K34" i="7"/>
  <c r="P34" i="7"/>
  <c r="S34" i="7"/>
  <c r="D34" i="7"/>
  <c r="O34" i="7"/>
  <c r="R34" i="7"/>
  <c r="X34" i="7"/>
  <c r="E35" i="7"/>
  <c r="K35" i="7"/>
  <c r="P35" i="7"/>
  <c r="S35" i="7"/>
  <c r="D35" i="7"/>
  <c r="O35" i="7"/>
  <c r="R35" i="7"/>
  <c r="X35" i="7"/>
  <c r="E36" i="7"/>
  <c r="K36" i="7"/>
  <c r="P36" i="7"/>
  <c r="S36" i="7"/>
  <c r="D36" i="7"/>
  <c r="O36" i="7"/>
  <c r="R36" i="7"/>
  <c r="X36" i="7"/>
  <c r="E37" i="7"/>
  <c r="K37" i="7"/>
  <c r="P37" i="7"/>
  <c r="S37" i="7"/>
  <c r="D37" i="7"/>
  <c r="O37" i="7"/>
  <c r="R37" i="7"/>
  <c r="X37" i="7"/>
  <c r="E38" i="7"/>
  <c r="K38" i="7"/>
  <c r="P38" i="7"/>
  <c r="S38" i="7"/>
  <c r="D38" i="7"/>
  <c r="O38" i="7"/>
  <c r="R38" i="7"/>
  <c r="X38" i="7"/>
  <c r="E39" i="7"/>
  <c r="K39" i="7"/>
  <c r="P39" i="7"/>
  <c r="S39" i="7"/>
  <c r="D39" i="7"/>
  <c r="O39" i="7"/>
  <c r="R39" i="7"/>
  <c r="X39" i="7"/>
  <c r="E40" i="7"/>
  <c r="K40" i="7"/>
  <c r="P40" i="7"/>
  <c r="S40" i="7"/>
  <c r="D40" i="7"/>
  <c r="O40" i="7"/>
  <c r="R40" i="7"/>
  <c r="X40" i="7"/>
  <c r="E41" i="7"/>
  <c r="K41" i="7"/>
  <c r="P41" i="7"/>
  <c r="S41" i="7"/>
  <c r="D41" i="7"/>
  <c r="O41" i="7"/>
  <c r="R41" i="7"/>
  <c r="X41" i="7"/>
  <c r="E42" i="7"/>
  <c r="K42" i="7"/>
  <c r="P42" i="7"/>
  <c r="S42" i="7"/>
  <c r="D42" i="7"/>
  <c r="O42" i="7"/>
  <c r="R42" i="7"/>
  <c r="X42" i="7"/>
  <c r="E43" i="7"/>
  <c r="K43" i="7"/>
  <c r="P43" i="7"/>
  <c r="S43" i="7"/>
  <c r="D43" i="7"/>
  <c r="O43" i="7"/>
  <c r="R43" i="7"/>
  <c r="X43" i="7"/>
  <c r="E44" i="7"/>
  <c r="K44" i="7"/>
  <c r="P44" i="7"/>
  <c r="S44" i="7"/>
  <c r="D44" i="7"/>
  <c r="O44" i="7"/>
  <c r="R44" i="7"/>
  <c r="X44" i="7"/>
  <c r="E45" i="7"/>
  <c r="K45" i="7"/>
  <c r="P45" i="7"/>
  <c r="S45" i="7"/>
  <c r="D45" i="7"/>
  <c r="O45" i="7"/>
  <c r="R45" i="7"/>
  <c r="X45" i="7"/>
  <c r="E46" i="7"/>
  <c r="K46" i="7"/>
  <c r="P46" i="7"/>
  <c r="S46" i="7"/>
  <c r="D46" i="7"/>
  <c r="O46" i="7"/>
  <c r="R46" i="7"/>
  <c r="X46" i="7"/>
  <c r="E47" i="7"/>
  <c r="K47" i="7"/>
  <c r="P47" i="7"/>
  <c r="S47" i="7"/>
  <c r="D47" i="7"/>
  <c r="O47" i="7"/>
  <c r="R47" i="7"/>
  <c r="X47" i="7"/>
  <c r="E48" i="7"/>
  <c r="K48" i="7"/>
  <c r="P48" i="7"/>
  <c r="S48" i="7"/>
  <c r="D48" i="7"/>
  <c r="O48" i="7"/>
  <c r="R48" i="7"/>
  <c r="X48" i="7"/>
  <c r="E49" i="7"/>
  <c r="K49" i="7"/>
  <c r="P49" i="7"/>
  <c r="S49" i="7"/>
  <c r="D49" i="7"/>
  <c r="O49" i="7"/>
  <c r="R49" i="7"/>
  <c r="X49" i="7"/>
  <c r="E50" i="7"/>
  <c r="K50" i="7"/>
  <c r="P50" i="7"/>
  <c r="S50" i="7"/>
  <c r="D50" i="7"/>
  <c r="O50" i="7"/>
  <c r="R50" i="7"/>
  <c r="X50" i="7"/>
  <c r="E51" i="7"/>
  <c r="K51" i="7"/>
  <c r="P51" i="7"/>
  <c r="S51" i="7"/>
  <c r="D51" i="7"/>
  <c r="O51" i="7"/>
  <c r="R51" i="7"/>
  <c r="X51" i="7"/>
  <c r="E52" i="7"/>
  <c r="K52" i="7"/>
  <c r="P52" i="7"/>
  <c r="S52" i="7"/>
  <c r="D52" i="7"/>
  <c r="O52" i="7"/>
  <c r="R52" i="7"/>
  <c r="X52" i="7"/>
  <c r="E53" i="7"/>
  <c r="K53" i="7"/>
  <c r="P53" i="7"/>
  <c r="S53" i="7"/>
  <c r="D53" i="7"/>
  <c r="O53" i="7"/>
  <c r="R53" i="7"/>
  <c r="X53" i="7"/>
  <c r="E54" i="7"/>
  <c r="K54" i="7"/>
  <c r="P54" i="7"/>
  <c r="S54" i="7"/>
  <c r="D54" i="7"/>
  <c r="O54" i="7"/>
  <c r="R54" i="7"/>
  <c r="X54" i="7"/>
  <c r="X56" i="7"/>
  <c r="U9" i="7"/>
  <c r="V9" i="7"/>
  <c r="Y9" i="7"/>
  <c r="U10" i="7"/>
  <c r="V10" i="7"/>
  <c r="Y10" i="7"/>
  <c r="U11" i="7"/>
  <c r="V11" i="7"/>
  <c r="Y11" i="7"/>
  <c r="U12" i="7"/>
  <c r="V12" i="7"/>
  <c r="Y12" i="7"/>
  <c r="U13" i="7"/>
  <c r="V13" i="7"/>
  <c r="Y13" i="7"/>
  <c r="U14" i="7"/>
  <c r="V14" i="7"/>
  <c r="Y14" i="7"/>
  <c r="U15" i="7"/>
  <c r="V15" i="7"/>
  <c r="Y15" i="7"/>
  <c r="U16" i="7"/>
  <c r="V16" i="7"/>
  <c r="Y16" i="7"/>
  <c r="U17" i="7"/>
  <c r="V17" i="7"/>
  <c r="Y17" i="7"/>
  <c r="U18" i="7"/>
  <c r="V18" i="7"/>
  <c r="Y18" i="7"/>
  <c r="U19" i="7"/>
  <c r="V19" i="7"/>
  <c r="Y19" i="7"/>
  <c r="U20" i="7"/>
  <c r="V20" i="7"/>
  <c r="Y20" i="7"/>
  <c r="U21" i="7"/>
  <c r="V21" i="7"/>
  <c r="Y21" i="7"/>
  <c r="U22" i="7"/>
  <c r="V22" i="7"/>
  <c r="Y22" i="7"/>
  <c r="U23" i="7"/>
  <c r="V23" i="7"/>
  <c r="Y23" i="7"/>
  <c r="U24" i="7"/>
  <c r="V24" i="7"/>
  <c r="Y24" i="7"/>
  <c r="U25" i="7"/>
  <c r="V25" i="7"/>
  <c r="Y25" i="7"/>
  <c r="U26" i="7"/>
  <c r="V26" i="7"/>
  <c r="Y26" i="7"/>
  <c r="U27" i="7"/>
  <c r="V27" i="7"/>
  <c r="Y27" i="7"/>
  <c r="U28" i="7"/>
  <c r="V28" i="7"/>
  <c r="Y28" i="7"/>
  <c r="U29" i="7"/>
  <c r="V29" i="7"/>
  <c r="Y29" i="7"/>
  <c r="U30" i="7"/>
  <c r="V30" i="7"/>
  <c r="Y30" i="7"/>
  <c r="U31" i="7"/>
  <c r="V31" i="7"/>
  <c r="Y31" i="7"/>
  <c r="U32" i="7"/>
  <c r="V32" i="7"/>
  <c r="Y32" i="7"/>
  <c r="U33" i="7"/>
  <c r="V33" i="7"/>
  <c r="Y33" i="7"/>
  <c r="U34" i="7"/>
  <c r="V34" i="7"/>
  <c r="Y34" i="7"/>
  <c r="U35" i="7"/>
  <c r="V35" i="7"/>
  <c r="Y35" i="7"/>
  <c r="U36" i="7"/>
  <c r="V36" i="7"/>
  <c r="Y36" i="7"/>
  <c r="U37" i="7"/>
  <c r="V37" i="7"/>
  <c r="Y37" i="7"/>
  <c r="U38" i="7"/>
  <c r="V38" i="7"/>
  <c r="Y38" i="7"/>
  <c r="U39" i="7"/>
  <c r="V39" i="7"/>
  <c r="Y39" i="7"/>
  <c r="U40" i="7"/>
  <c r="V40" i="7"/>
  <c r="Y40" i="7"/>
  <c r="U41" i="7"/>
  <c r="V41" i="7"/>
  <c r="Y41" i="7"/>
  <c r="U42" i="7"/>
  <c r="V42" i="7"/>
  <c r="Y42" i="7"/>
  <c r="U43" i="7"/>
  <c r="V43" i="7"/>
  <c r="Y43" i="7"/>
  <c r="U44" i="7"/>
  <c r="V44" i="7"/>
  <c r="Y44" i="7"/>
  <c r="U45" i="7"/>
  <c r="V45" i="7"/>
  <c r="Y45" i="7"/>
  <c r="U46" i="7"/>
  <c r="V46" i="7"/>
  <c r="Y46" i="7"/>
  <c r="U47" i="7"/>
  <c r="V47" i="7"/>
  <c r="Y47" i="7"/>
  <c r="U48" i="7"/>
  <c r="V48" i="7"/>
  <c r="Y48" i="7"/>
  <c r="U49" i="7"/>
  <c r="V49" i="7"/>
  <c r="Y49" i="7"/>
  <c r="U50" i="7"/>
  <c r="V50" i="7"/>
  <c r="Y50" i="7"/>
  <c r="U51" i="7"/>
  <c r="V51" i="7"/>
  <c r="Y51" i="7"/>
  <c r="U52" i="7"/>
  <c r="V52" i="7"/>
  <c r="Y52" i="7"/>
  <c r="U53" i="7"/>
  <c r="V53" i="7"/>
  <c r="Y53" i="7"/>
  <c r="U54" i="7"/>
  <c r="V54" i="7"/>
  <c r="Y54" i="7"/>
  <c r="Y56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6" i="7"/>
  <c r="M9" i="7"/>
  <c r="AA9" i="7"/>
  <c r="M10" i="7"/>
  <c r="AA10" i="7"/>
  <c r="M11" i="7"/>
  <c r="AA11" i="7"/>
  <c r="M12" i="7"/>
  <c r="AA12" i="7"/>
  <c r="M13" i="7"/>
  <c r="AA13" i="7"/>
  <c r="M14" i="7"/>
  <c r="AA14" i="7"/>
  <c r="M15" i="7"/>
  <c r="AA15" i="7"/>
  <c r="M16" i="7"/>
  <c r="AA16" i="7"/>
  <c r="M17" i="7"/>
  <c r="AA17" i="7"/>
  <c r="M18" i="7"/>
  <c r="AA18" i="7"/>
  <c r="M19" i="7"/>
  <c r="AA19" i="7"/>
  <c r="M20" i="7"/>
  <c r="AA20" i="7"/>
  <c r="M21" i="7"/>
  <c r="AA21" i="7"/>
  <c r="M22" i="7"/>
  <c r="AA22" i="7"/>
  <c r="M23" i="7"/>
  <c r="AA23" i="7"/>
  <c r="M24" i="7"/>
  <c r="AA24" i="7"/>
  <c r="M25" i="7"/>
  <c r="AA25" i="7"/>
  <c r="M26" i="7"/>
  <c r="AA26" i="7"/>
  <c r="M27" i="7"/>
  <c r="AA27" i="7"/>
  <c r="M28" i="7"/>
  <c r="AA28" i="7"/>
  <c r="M29" i="7"/>
  <c r="AA29" i="7"/>
  <c r="M30" i="7"/>
  <c r="AA30" i="7"/>
  <c r="M31" i="7"/>
  <c r="AA31" i="7"/>
  <c r="M32" i="7"/>
  <c r="AA32" i="7"/>
  <c r="M33" i="7"/>
  <c r="AA33" i="7"/>
  <c r="M34" i="7"/>
  <c r="AA34" i="7"/>
  <c r="M35" i="7"/>
  <c r="AA35" i="7"/>
  <c r="M36" i="7"/>
  <c r="AA36" i="7"/>
  <c r="M37" i="7"/>
  <c r="AA37" i="7"/>
  <c r="M38" i="7"/>
  <c r="AA38" i="7"/>
  <c r="M39" i="7"/>
  <c r="AA39" i="7"/>
  <c r="M40" i="7"/>
  <c r="AA40" i="7"/>
  <c r="M41" i="7"/>
  <c r="AA41" i="7"/>
  <c r="M42" i="7"/>
  <c r="AA42" i="7"/>
  <c r="M43" i="7"/>
  <c r="AA43" i="7"/>
  <c r="M44" i="7"/>
  <c r="AA44" i="7"/>
  <c r="M45" i="7"/>
  <c r="AA45" i="7"/>
  <c r="M46" i="7"/>
  <c r="AA46" i="7"/>
  <c r="M47" i="7"/>
  <c r="AA47" i="7"/>
  <c r="M48" i="7"/>
  <c r="AA48" i="7"/>
  <c r="M49" i="7"/>
  <c r="AA49" i="7"/>
  <c r="M50" i="7"/>
  <c r="AA50" i="7"/>
  <c r="M51" i="7"/>
  <c r="AA51" i="7"/>
  <c r="M52" i="7"/>
  <c r="AA52" i="7"/>
  <c r="M53" i="7"/>
  <c r="AA53" i="7"/>
  <c r="M54" i="7"/>
  <c r="AA54" i="7"/>
  <c r="AA56" i="7"/>
  <c r="AG54" i="7"/>
  <c r="AG50" i="7"/>
  <c r="AG46" i="7"/>
  <c r="AG55" i="7"/>
  <c r="AG51" i="7"/>
  <c r="AG47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56" i="7"/>
  <c r="AD56" i="7"/>
  <c r="S9" i="6"/>
  <c r="R9" i="6"/>
  <c r="X9" i="6"/>
  <c r="S10" i="6"/>
  <c r="R10" i="6"/>
  <c r="X10" i="6"/>
  <c r="S11" i="6"/>
  <c r="R11" i="6"/>
  <c r="X11" i="6"/>
  <c r="S12" i="6"/>
  <c r="R12" i="6"/>
  <c r="X12" i="6"/>
  <c r="S13" i="6"/>
  <c r="R13" i="6"/>
  <c r="X13" i="6"/>
  <c r="S14" i="6"/>
  <c r="R14" i="6"/>
  <c r="X14" i="6"/>
  <c r="S15" i="6"/>
  <c r="R15" i="6"/>
  <c r="X15" i="6"/>
  <c r="S16" i="6"/>
  <c r="R16" i="6"/>
  <c r="X16" i="6"/>
  <c r="S17" i="6"/>
  <c r="R17" i="6"/>
  <c r="X17" i="6"/>
  <c r="S18" i="6"/>
  <c r="R18" i="6"/>
  <c r="X18" i="6"/>
  <c r="S19" i="6"/>
  <c r="R19" i="6"/>
  <c r="X19" i="6"/>
  <c r="S20" i="6"/>
  <c r="R20" i="6"/>
  <c r="X20" i="6"/>
  <c r="S21" i="6"/>
  <c r="R21" i="6"/>
  <c r="X21" i="6"/>
  <c r="S22" i="6"/>
  <c r="R22" i="6"/>
  <c r="X22" i="6"/>
  <c r="S23" i="6"/>
  <c r="R23" i="6"/>
  <c r="X23" i="6"/>
  <c r="S24" i="6"/>
  <c r="R24" i="6"/>
  <c r="X24" i="6"/>
  <c r="S25" i="6"/>
  <c r="R25" i="6"/>
  <c r="X25" i="6"/>
  <c r="S26" i="6"/>
  <c r="R26" i="6"/>
  <c r="X26" i="6"/>
  <c r="S27" i="6"/>
  <c r="R27" i="6"/>
  <c r="X27" i="6"/>
  <c r="S28" i="6"/>
  <c r="R28" i="6"/>
  <c r="X28" i="6"/>
  <c r="S29" i="6"/>
  <c r="R29" i="6"/>
  <c r="X29" i="6"/>
  <c r="S30" i="6"/>
  <c r="R30" i="6"/>
  <c r="X30" i="6"/>
  <c r="S31" i="6"/>
  <c r="R31" i="6"/>
  <c r="X31" i="6"/>
  <c r="S32" i="6"/>
  <c r="R32" i="6"/>
  <c r="X32" i="6"/>
  <c r="S33" i="6"/>
  <c r="R33" i="6"/>
  <c r="X33" i="6"/>
  <c r="S34" i="6"/>
  <c r="R34" i="6"/>
  <c r="X34" i="6"/>
  <c r="S35" i="6"/>
  <c r="R35" i="6"/>
  <c r="X35" i="6"/>
  <c r="S36" i="6"/>
  <c r="R36" i="6"/>
  <c r="X36" i="6"/>
  <c r="S37" i="6"/>
  <c r="R37" i="6"/>
  <c r="X37" i="6"/>
  <c r="S38" i="6"/>
  <c r="R38" i="6"/>
  <c r="X38" i="6"/>
  <c r="S39" i="6"/>
  <c r="R39" i="6"/>
  <c r="X39" i="6"/>
  <c r="S40" i="6"/>
  <c r="R40" i="6"/>
  <c r="X40" i="6"/>
  <c r="S41" i="6"/>
  <c r="R41" i="6"/>
  <c r="X41" i="6"/>
  <c r="S42" i="6"/>
  <c r="R42" i="6"/>
  <c r="X42" i="6"/>
  <c r="S43" i="6"/>
  <c r="R43" i="6"/>
  <c r="X43" i="6"/>
  <c r="S44" i="6"/>
  <c r="R44" i="6"/>
  <c r="X44" i="6"/>
  <c r="S45" i="6"/>
  <c r="R45" i="6"/>
  <c r="X45" i="6"/>
  <c r="S46" i="6"/>
  <c r="R46" i="6"/>
  <c r="X46" i="6"/>
  <c r="S47" i="6"/>
  <c r="R47" i="6"/>
  <c r="X47" i="6"/>
  <c r="S48" i="6"/>
  <c r="R48" i="6"/>
  <c r="X48" i="6"/>
  <c r="S49" i="6"/>
  <c r="R49" i="6"/>
  <c r="X49" i="6"/>
  <c r="S50" i="6"/>
  <c r="R50" i="6"/>
  <c r="X50" i="6"/>
  <c r="S51" i="6"/>
  <c r="R51" i="6"/>
  <c r="X51" i="6"/>
  <c r="S52" i="6"/>
  <c r="R52" i="6"/>
  <c r="X52" i="6"/>
  <c r="S53" i="6"/>
  <c r="R53" i="6"/>
  <c r="X53" i="6"/>
  <c r="S54" i="6"/>
  <c r="R54" i="6"/>
  <c r="X54" i="6"/>
  <c r="X56" i="6"/>
  <c r="Y56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6" i="6"/>
  <c r="M9" i="6"/>
  <c r="AA9" i="6"/>
  <c r="M10" i="6"/>
  <c r="AA10" i="6"/>
  <c r="M11" i="6"/>
  <c r="AA11" i="6"/>
  <c r="M12" i="6"/>
  <c r="AA12" i="6"/>
  <c r="M13" i="6"/>
  <c r="AA13" i="6"/>
  <c r="M14" i="6"/>
  <c r="AA14" i="6"/>
  <c r="M15" i="6"/>
  <c r="AA15" i="6"/>
  <c r="M16" i="6"/>
  <c r="AA16" i="6"/>
  <c r="M17" i="6"/>
  <c r="AA17" i="6"/>
  <c r="M18" i="6"/>
  <c r="AA18" i="6"/>
  <c r="M19" i="6"/>
  <c r="AA19" i="6"/>
  <c r="M20" i="6"/>
  <c r="AA20" i="6"/>
  <c r="M21" i="6"/>
  <c r="AA21" i="6"/>
  <c r="M22" i="6"/>
  <c r="AA22" i="6"/>
  <c r="M23" i="6"/>
  <c r="AA23" i="6"/>
  <c r="M24" i="6"/>
  <c r="AA24" i="6"/>
  <c r="M25" i="6"/>
  <c r="AA25" i="6"/>
  <c r="M26" i="6"/>
  <c r="AA26" i="6"/>
  <c r="M27" i="6"/>
  <c r="AA27" i="6"/>
  <c r="M28" i="6"/>
  <c r="AA28" i="6"/>
  <c r="M29" i="6"/>
  <c r="AA29" i="6"/>
  <c r="M30" i="6"/>
  <c r="AA30" i="6"/>
  <c r="M31" i="6"/>
  <c r="AA31" i="6"/>
  <c r="M32" i="6"/>
  <c r="AA32" i="6"/>
  <c r="M33" i="6"/>
  <c r="AA33" i="6"/>
  <c r="M34" i="6"/>
  <c r="AA34" i="6"/>
  <c r="M35" i="6"/>
  <c r="AA35" i="6"/>
  <c r="M36" i="6"/>
  <c r="AA36" i="6"/>
  <c r="M37" i="6"/>
  <c r="AA37" i="6"/>
  <c r="M38" i="6"/>
  <c r="AA38" i="6"/>
  <c r="M39" i="6"/>
  <c r="AA39" i="6"/>
  <c r="M40" i="6"/>
  <c r="AA40" i="6"/>
  <c r="M41" i="6"/>
  <c r="AA41" i="6"/>
  <c r="M42" i="6"/>
  <c r="AA42" i="6"/>
  <c r="M43" i="6"/>
  <c r="AA43" i="6"/>
  <c r="M44" i="6"/>
  <c r="AA44" i="6"/>
  <c r="M45" i="6"/>
  <c r="AA45" i="6"/>
  <c r="M46" i="6"/>
  <c r="AA46" i="6"/>
  <c r="M47" i="6"/>
  <c r="AA47" i="6"/>
  <c r="M48" i="6"/>
  <c r="AA48" i="6"/>
  <c r="M49" i="6"/>
  <c r="AA49" i="6"/>
  <c r="M50" i="6"/>
  <c r="AA50" i="6"/>
  <c r="M51" i="6"/>
  <c r="AA51" i="6"/>
  <c r="M52" i="6"/>
  <c r="AA52" i="6"/>
  <c r="M53" i="6"/>
  <c r="AA53" i="6"/>
  <c r="M54" i="6"/>
  <c r="AA54" i="6"/>
  <c r="AA56" i="6"/>
  <c r="AG54" i="6"/>
  <c r="AG50" i="6"/>
  <c r="AG46" i="6"/>
  <c r="AG55" i="6"/>
  <c r="AG51" i="6"/>
  <c r="AG47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6" i="6"/>
  <c r="AD56" i="6"/>
  <c r="E9" i="5"/>
  <c r="I9" i="5"/>
  <c r="P9" i="5"/>
  <c r="S9" i="5"/>
  <c r="D9" i="5"/>
  <c r="O9" i="5"/>
  <c r="R9" i="5"/>
  <c r="X9" i="5"/>
  <c r="E10" i="5"/>
  <c r="I10" i="5"/>
  <c r="P10" i="5"/>
  <c r="S10" i="5"/>
  <c r="D10" i="5"/>
  <c r="O10" i="5"/>
  <c r="R10" i="5"/>
  <c r="X10" i="5"/>
  <c r="E11" i="5"/>
  <c r="I11" i="5"/>
  <c r="P11" i="5"/>
  <c r="S11" i="5"/>
  <c r="D11" i="5"/>
  <c r="O11" i="5"/>
  <c r="R11" i="5"/>
  <c r="X11" i="5"/>
  <c r="E12" i="5"/>
  <c r="I12" i="5"/>
  <c r="P12" i="5"/>
  <c r="S12" i="5"/>
  <c r="D12" i="5"/>
  <c r="O12" i="5"/>
  <c r="R12" i="5"/>
  <c r="X12" i="5"/>
  <c r="E13" i="5"/>
  <c r="I13" i="5"/>
  <c r="P13" i="5"/>
  <c r="S13" i="5"/>
  <c r="D13" i="5"/>
  <c r="O13" i="5"/>
  <c r="R13" i="5"/>
  <c r="X13" i="5"/>
  <c r="E14" i="5"/>
  <c r="I14" i="5"/>
  <c r="P14" i="5"/>
  <c r="S14" i="5"/>
  <c r="D14" i="5"/>
  <c r="O14" i="5"/>
  <c r="R14" i="5"/>
  <c r="X14" i="5"/>
  <c r="E15" i="5"/>
  <c r="I15" i="5"/>
  <c r="P15" i="5"/>
  <c r="S15" i="5"/>
  <c r="D15" i="5"/>
  <c r="O15" i="5"/>
  <c r="R15" i="5"/>
  <c r="X15" i="5"/>
  <c r="E16" i="5"/>
  <c r="I16" i="5"/>
  <c r="P16" i="5"/>
  <c r="S16" i="5"/>
  <c r="D16" i="5"/>
  <c r="O16" i="5"/>
  <c r="R16" i="5"/>
  <c r="X16" i="5"/>
  <c r="E17" i="5"/>
  <c r="I17" i="5"/>
  <c r="P17" i="5"/>
  <c r="S17" i="5"/>
  <c r="D17" i="5"/>
  <c r="O17" i="5"/>
  <c r="R17" i="5"/>
  <c r="X17" i="5"/>
  <c r="E18" i="5"/>
  <c r="I18" i="5"/>
  <c r="P18" i="5"/>
  <c r="S18" i="5"/>
  <c r="D18" i="5"/>
  <c r="O18" i="5"/>
  <c r="R18" i="5"/>
  <c r="X18" i="5"/>
  <c r="E19" i="5"/>
  <c r="I19" i="5"/>
  <c r="P19" i="5"/>
  <c r="S19" i="5"/>
  <c r="D19" i="5"/>
  <c r="O19" i="5"/>
  <c r="R19" i="5"/>
  <c r="X19" i="5"/>
  <c r="E20" i="5"/>
  <c r="I20" i="5"/>
  <c r="P20" i="5"/>
  <c r="S20" i="5"/>
  <c r="D20" i="5"/>
  <c r="O20" i="5"/>
  <c r="R20" i="5"/>
  <c r="X20" i="5"/>
  <c r="E21" i="5"/>
  <c r="I21" i="5"/>
  <c r="P21" i="5"/>
  <c r="S21" i="5"/>
  <c r="D21" i="5"/>
  <c r="O21" i="5"/>
  <c r="R21" i="5"/>
  <c r="X21" i="5"/>
  <c r="E22" i="5"/>
  <c r="I22" i="5"/>
  <c r="P22" i="5"/>
  <c r="S22" i="5"/>
  <c r="D22" i="5"/>
  <c r="O22" i="5"/>
  <c r="R22" i="5"/>
  <c r="X22" i="5"/>
  <c r="E23" i="5"/>
  <c r="I23" i="5"/>
  <c r="P23" i="5"/>
  <c r="S23" i="5"/>
  <c r="D23" i="5"/>
  <c r="O23" i="5"/>
  <c r="R23" i="5"/>
  <c r="X23" i="5"/>
  <c r="E24" i="5"/>
  <c r="I24" i="5"/>
  <c r="P24" i="5"/>
  <c r="S24" i="5"/>
  <c r="D24" i="5"/>
  <c r="O24" i="5"/>
  <c r="R24" i="5"/>
  <c r="X24" i="5"/>
  <c r="E25" i="5"/>
  <c r="I25" i="5"/>
  <c r="P25" i="5"/>
  <c r="S25" i="5"/>
  <c r="D25" i="5"/>
  <c r="O25" i="5"/>
  <c r="R25" i="5"/>
  <c r="X25" i="5"/>
  <c r="E26" i="5"/>
  <c r="I26" i="5"/>
  <c r="P26" i="5"/>
  <c r="S26" i="5"/>
  <c r="D26" i="5"/>
  <c r="O26" i="5"/>
  <c r="R26" i="5"/>
  <c r="X26" i="5"/>
  <c r="E27" i="5"/>
  <c r="I27" i="5"/>
  <c r="P27" i="5"/>
  <c r="S27" i="5"/>
  <c r="D27" i="5"/>
  <c r="O27" i="5"/>
  <c r="R27" i="5"/>
  <c r="X27" i="5"/>
  <c r="E28" i="5"/>
  <c r="I28" i="5"/>
  <c r="P28" i="5"/>
  <c r="S28" i="5"/>
  <c r="D28" i="5"/>
  <c r="O28" i="5"/>
  <c r="R28" i="5"/>
  <c r="X28" i="5"/>
  <c r="E29" i="5"/>
  <c r="I29" i="5"/>
  <c r="P29" i="5"/>
  <c r="S29" i="5"/>
  <c r="D29" i="5"/>
  <c r="O29" i="5"/>
  <c r="R29" i="5"/>
  <c r="X29" i="5"/>
  <c r="E30" i="5"/>
  <c r="I30" i="5"/>
  <c r="P30" i="5"/>
  <c r="S30" i="5"/>
  <c r="D30" i="5"/>
  <c r="O30" i="5"/>
  <c r="R30" i="5"/>
  <c r="X30" i="5"/>
  <c r="E31" i="5"/>
  <c r="I31" i="5"/>
  <c r="P31" i="5"/>
  <c r="S31" i="5"/>
  <c r="D31" i="5"/>
  <c r="O31" i="5"/>
  <c r="R31" i="5"/>
  <c r="X31" i="5"/>
  <c r="E32" i="5"/>
  <c r="I32" i="5"/>
  <c r="P32" i="5"/>
  <c r="S32" i="5"/>
  <c r="D32" i="5"/>
  <c r="O32" i="5"/>
  <c r="R32" i="5"/>
  <c r="X32" i="5"/>
  <c r="E33" i="5"/>
  <c r="I33" i="5"/>
  <c r="P33" i="5"/>
  <c r="S33" i="5"/>
  <c r="D33" i="5"/>
  <c r="O33" i="5"/>
  <c r="R33" i="5"/>
  <c r="X33" i="5"/>
  <c r="E34" i="5"/>
  <c r="I34" i="5"/>
  <c r="P34" i="5"/>
  <c r="S34" i="5"/>
  <c r="D34" i="5"/>
  <c r="O34" i="5"/>
  <c r="R34" i="5"/>
  <c r="X34" i="5"/>
  <c r="E35" i="5"/>
  <c r="I35" i="5"/>
  <c r="P35" i="5"/>
  <c r="S35" i="5"/>
  <c r="D35" i="5"/>
  <c r="O35" i="5"/>
  <c r="R35" i="5"/>
  <c r="X35" i="5"/>
  <c r="E36" i="5"/>
  <c r="I36" i="5"/>
  <c r="P36" i="5"/>
  <c r="S36" i="5"/>
  <c r="D36" i="5"/>
  <c r="O36" i="5"/>
  <c r="R36" i="5"/>
  <c r="X36" i="5"/>
  <c r="E37" i="5"/>
  <c r="I37" i="5"/>
  <c r="P37" i="5"/>
  <c r="S37" i="5"/>
  <c r="D37" i="5"/>
  <c r="O37" i="5"/>
  <c r="R37" i="5"/>
  <c r="X37" i="5"/>
  <c r="E38" i="5"/>
  <c r="I38" i="5"/>
  <c r="P38" i="5"/>
  <c r="S38" i="5"/>
  <c r="D38" i="5"/>
  <c r="O38" i="5"/>
  <c r="R38" i="5"/>
  <c r="X38" i="5"/>
  <c r="E39" i="5"/>
  <c r="I39" i="5"/>
  <c r="P39" i="5"/>
  <c r="S39" i="5"/>
  <c r="D39" i="5"/>
  <c r="O39" i="5"/>
  <c r="R39" i="5"/>
  <c r="X39" i="5"/>
  <c r="E40" i="5"/>
  <c r="I40" i="5"/>
  <c r="P40" i="5"/>
  <c r="S40" i="5"/>
  <c r="D40" i="5"/>
  <c r="O40" i="5"/>
  <c r="R40" i="5"/>
  <c r="X40" i="5"/>
  <c r="E41" i="5"/>
  <c r="I41" i="5"/>
  <c r="P41" i="5"/>
  <c r="S41" i="5"/>
  <c r="D41" i="5"/>
  <c r="O41" i="5"/>
  <c r="R41" i="5"/>
  <c r="X41" i="5"/>
  <c r="E42" i="5"/>
  <c r="I42" i="5"/>
  <c r="P42" i="5"/>
  <c r="S42" i="5"/>
  <c r="D42" i="5"/>
  <c r="O42" i="5"/>
  <c r="R42" i="5"/>
  <c r="X42" i="5"/>
  <c r="E43" i="5"/>
  <c r="I43" i="5"/>
  <c r="P43" i="5"/>
  <c r="S43" i="5"/>
  <c r="D43" i="5"/>
  <c r="O43" i="5"/>
  <c r="R43" i="5"/>
  <c r="X43" i="5"/>
  <c r="E44" i="5"/>
  <c r="I44" i="5"/>
  <c r="P44" i="5"/>
  <c r="S44" i="5"/>
  <c r="D44" i="5"/>
  <c r="O44" i="5"/>
  <c r="R44" i="5"/>
  <c r="X44" i="5"/>
  <c r="E45" i="5"/>
  <c r="I45" i="5"/>
  <c r="P45" i="5"/>
  <c r="S45" i="5"/>
  <c r="D45" i="5"/>
  <c r="O45" i="5"/>
  <c r="R45" i="5"/>
  <c r="X45" i="5"/>
  <c r="E46" i="5"/>
  <c r="I46" i="5"/>
  <c r="P46" i="5"/>
  <c r="S46" i="5"/>
  <c r="D46" i="5"/>
  <c r="O46" i="5"/>
  <c r="R46" i="5"/>
  <c r="X46" i="5"/>
  <c r="E47" i="5"/>
  <c r="I47" i="5"/>
  <c r="P47" i="5"/>
  <c r="S47" i="5"/>
  <c r="D47" i="5"/>
  <c r="O47" i="5"/>
  <c r="R47" i="5"/>
  <c r="X47" i="5"/>
  <c r="E48" i="5"/>
  <c r="I48" i="5"/>
  <c r="P48" i="5"/>
  <c r="S48" i="5"/>
  <c r="D48" i="5"/>
  <c r="O48" i="5"/>
  <c r="R48" i="5"/>
  <c r="X48" i="5"/>
  <c r="E49" i="5"/>
  <c r="I49" i="5"/>
  <c r="P49" i="5"/>
  <c r="S49" i="5"/>
  <c r="D49" i="5"/>
  <c r="O49" i="5"/>
  <c r="R49" i="5"/>
  <c r="X49" i="5"/>
  <c r="E50" i="5"/>
  <c r="I50" i="5"/>
  <c r="P50" i="5"/>
  <c r="S50" i="5"/>
  <c r="D50" i="5"/>
  <c r="O50" i="5"/>
  <c r="R50" i="5"/>
  <c r="X50" i="5"/>
  <c r="E51" i="5"/>
  <c r="I51" i="5"/>
  <c r="P51" i="5"/>
  <c r="S51" i="5"/>
  <c r="D51" i="5"/>
  <c r="O51" i="5"/>
  <c r="R51" i="5"/>
  <c r="X51" i="5"/>
  <c r="E52" i="5"/>
  <c r="I52" i="5"/>
  <c r="P52" i="5"/>
  <c r="S52" i="5"/>
  <c r="D52" i="5"/>
  <c r="O52" i="5"/>
  <c r="R52" i="5"/>
  <c r="X52" i="5"/>
  <c r="E53" i="5"/>
  <c r="I53" i="5"/>
  <c r="P53" i="5"/>
  <c r="S53" i="5"/>
  <c r="D53" i="5"/>
  <c r="O53" i="5"/>
  <c r="R53" i="5"/>
  <c r="X53" i="5"/>
  <c r="E54" i="5"/>
  <c r="I54" i="5"/>
  <c r="P54" i="5"/>
  <c r="S54" i="5"/>
  <c r="D54" i="5"/>
  <c r="O54" i="5"/>
  <c r="R54" i="5"/>
  <c r="X54" i="5"/>
  <c r="X56" i="5"/>
  <c r="U9" i="5"/>
  <c r="V9" i="5"/>
  <c r="Y9" i="5"/>
  <c r="U10" i="5"/>
  <c r="V10" i="5"/>
  <c r="Y10" i="5"/>
  <c r="U11" i="5"/>
  <c r="V11" i="5"/>
  <c r="Y11" i="5"/>
  <c r="U12" i="5"/>
  <c r="V12" i="5"/>
  <c r="Y12" i="5"/>
  <c r="U13" i="5"/>
  <c r="V13" i="5"/>
  <c r="Y13" i="5"/>
  <c r="U14" i="5"/>
  <c r="V14" i="5"/>
  <c r="Y14" i="5"/>
  <c r="U15" i="5"/>
  <c r="V15" i="5"/>
  <c r="Y15" i="5"/>
  <c r="U16" i="5"/>
  <c r="V16" i="5"/>
  <c r="Y16" i="5"/>
  <c r="U17" i="5"/>
  <c r="V17" i="5"/>
  <c r="Y17" i="5"/>
  <c r="U18" i="5"/>
  <c r="V18" i="5"/>
  <c r="Y18" i="5"/>
  <c r="U19" i="5"/>
  <c r="V19" i="5"/>
  <c r="Y19" i="5"/>
  <c r="U20" i="5"/>
  <c r="V20" i="5"/>
  <c r="Y20" i="5"/>
  <c r="U21" i="5"/>
  <c r="V21" i="5"/>
  <c r="Y21" i="5"/>
  <c r="U22" i="5"/>
  <c r="V22" i="5"/>
  <c r="Y22" i="5"/>
  <c r="U23" i="5"/>
  <c r="V23" i="5"/>
  <c r="Y23" i="5"/>
  <c r="U24" i="5"/>
  <c r="V24" i="5"/>
  <c r="Y24" i="5"/>
  <c r="U25" i="5"/>
  <c r="V25" i="5"/>
  <c r="Y25" i="5"/>
  <c r="U26" i="5"/>
  <c r="V26" i="5"/>
  <c r="Y26" i="5"/>
  <c r="U27" i="5"/>
  <c r="V27" i="5"/>
  <c r="Y27" i="5"/>
  <c r="U28" i="5"/>
  <c r="V28" i="5"/>
  <c r="Y28" i="5"/>
  <c r="U29" i="5"/>
  <c r="V29" i="5"/>
  <c r="Y29" i="5"/>
  <c r="U30" i="5"/>
  <c r="V30" i="5"/>
  <c r="Y30" i="5"/>
  <c r="U31" i="5"/>
  <c r="V31" i="5"/>
  <c r="Y31" i="5"/>
  <c r="U32" i="5"/>
  <c r="V32" i="5"/>
  <c r="Y32" i="5"/>
  <c r="U33" i="5"/>
  <c r="V33" i="5"/>
  <c r="Y33" i="5"/>
  <c r="U34" i="5"/>
  <c r="V34" i="5"/>
  <c r="Y34" i="5"/>
  <c r="U35" i="5"/>
  <c r="V35" i="5"/>
  <c r="Y35" i="5"/>
  <c r="U36" i="5"/>
  <c r="V36" i="5"/>
  <c r="Y36" i="5"/>
  <c r="U37" i="5"/>
  <c r="V37" i="5"/>
  <c r="Y37" i="5"/>
  <c r="U38" i="5"/>
  <c r="V38" i="5"/>
  <c r="Y38" i="5"/>
  <c r="U39" i="5"/>
  <c r="V39" i="5"/>
  <c r="Y39" i="5"/>
  <c r="U40" i="5"/>
  <c r="V40" i="5"/>
  <c r="Y40" i="5"/>
  <c r="U41" i="5"/>
  <c r="V41" i="5"/>
  <c r="Y41" i="5"/>
  <c r="U42" i="5"/>
  <c r="V42" i="5"/>
  <c r="Y42" i="5"/>
  <c r="U43" i="5"/>
  <c r="V43" i="5"/>
  <c r="Y43" i="5"/>
  <c r="U44" i="5"/>
  <c r="V44" i="5"/>
  <c r="Y44" i="5"/>
  <c r="U45" i="5"/>
  <c r="V45" i="5"/>
  <c r="Y45" i="5"/>
  <c r="U46" i="5"/>
  <c r="V46" i="5"/>
  <c r="Y46" i="5"/>
  <c r="U47" i="5"/>
  <c r="V47" i="5"/>
  <c r="Y47" i="5"/>
  <c r="U48" i="5"/>
  <c r="V48" i="5"/>
  <c r="Y48" i="5"/>
  <c r="U49" i="5"/>
  <c r="V49" i="5"/>
  <c r="Y49" i="5"/>
  <c r="U50" i="5"/>
  <c r="V50" i="5"/>
  <c r="Y50" i="5"/>
  <c r="U51" i="5"/>
  <c r="V51" i="5"/>
  <c r="Y51" i="5"/>
  <c r="U52" i="5"/>
  <c r="V52" i="5"/>
  <c r="Y52" i="5"/>
  <c r="U53" i="5"/>
  <c r="V53" i="5"/>
  <c r="Y53" i="5"/>
  <c r="U54" i="5"/>
  <c r="V54" i="5"/>
  <c r="Y54" i="5"/>
  <c r="Y56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6" i="5"/>
  <c r="M9" i="5"/>
  <c r="AA9" i="5"/>
  <c r="M10" i="5"/>
  <c r="AA10" i="5"/>
  <c r="M11" i="5"/>
  <c r="AA11" i="5"/>
  <c r="M12" i="5"/>
  <c r="AA12" i="5"/>
  <c r="M13" i="5"/>
  <c r="AA13" i="5"/>
  <c r="M14" i="5"/>
  <c r="AA14" i="5"/>
  <c r="M15" i="5"/>
  <c r="AA15" i="5"/>
  <c r="M16" i="5"/>
  <c r="AA16" i="5"/>
  <c r="M17" i="5"/>
  <c r="AA17" i="5"/>
  <c r="M18" i="5"/>
  <c r="AA18" i="5"/>
  <c r="M19" i="5"/>
  <c r="AA19" i="5"/>
  <c r="M20" i="5"/>
  <c r="AA20" i="5"/>
  <c r="M21" i="5"/>
  <c r="AA21" i="5"/>
  <c r="M22" i="5"/>
  <c r="AA22" i="5"/>
  <c r="M23" i="5"/>
  <c r="AA23" i="5"/>
  <c r="M24" i="5"/>
  <c r="AA24" i="5"/>
  <c r="M25" i="5"/>
  <c r="AA25" i="5"/>
  <c r="M26" i="5"/>
  <c r="AA26" i="5"/>
  <c r="M27" i="5"/>
  <c r="AA27" i="5"/>
  <c r="M28" i="5"/>
  <c r="AA28" i="5"/>
  <c r="M29" i="5"/>
  <c r="AA29" i="5"/>
  <c r="M30" i="5"/>
  <c r="AA30" i="5"/>
  <c r="M31" i="5"/>
  <c r="AA31" i="5"/>
  <c r="M32" i="5"/>
  <c r="AA32" i="5"/>
  <c r="M33" i="5"/>
  <c r="AA33" i="5"/>
  <c r="M34" i="5"/>
  <c r="AA34" i="5"/>
  <c r="M35" i="5"/>
  <c r="AA35" i="5"/>
  <c r="M36" i="5"/>
  <c r="AA36" i="5"/>
  <c r="M37" i="5"/>
  <c r="AA37" i="5"/>
  <c r="M38" i="5"/>
  <c r="AA38" i="5"/>
  <c r="M39" i="5"/>
  <c r="AA39" i="5"/>
  <c r="M40" i="5"/>
  <c r="AA40" i="5"/>
  <c r="M41" i="5"/>
  <c r="AA41" i="5"/>
  <c r="M42" i="5"/>
  <c r="AA42" i="5"/>
  <c r="M43" i="5"/>
  <c r="AA43" i="5"/>
  <c r="M44" i="5"/>
  <c r="AA44" i="5"/>
  <c r="M45" i="5"/>
  <c r="AA45" i="5"/>
  <c r="M46" i="5"/>
  <c r="AA46" i="5"/>
  <c r="M47" i="5"/>
  <c r="AA47" i="5"/>
  <c r="M48" i="5"/>
  <c r="AA48" i="5"/>
  <c r="M49" i="5"/>
  <c r="AA49" i="5"/>
  <c r="M50" i="5"/>
  <c r="AA50" i="5"/>
  <c r="M51" i="5"/>
  <c r="AA51" i="5"/>
  <c r="M52" i="5"/>
  <c r="AA52" i="5"/>
  <c r="M53" i="5"/>
  <c r="AA53" i="5"/>
  <c r="M54" i="5"/>
  <c r="AA54" i="5"/>
  <c r="AA56" i="5"/>
  <c r="AG54" i="5"/>
  <c r="AG50" i="5"/>
  <c r="AG46" i="5"/>
  <c r="AG55" i="5"/>
  <c r="AG51" i="5"/>
  <c r="AG47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6" i="5"/>
  <c r="AD56" i="5"/>
  <c r="C9" i="4"/>
  <c r="K9" i="4"/>
  <c r="P9" i="4"/>
  <c r="S9" i="4"/>
  <c r="B9" i="4"/>
  <c r="O9" i="4"/>
  <c r="R9" i="4"/>
  <c r="X9" i="4"/>
  <c r="C10" i="4"/>
  <c r="K10" i="4"/>
  <c r="P10" i="4"/>
  <c r="S10" i="4"/>
  <c r="B10" i="4"/>
  <c r="O10" i="4"/>
  <c r="R10" i="4"/>
  <c r="X10" i="4"/>
  <c r="C11" i="4"/>
  <c r="K11" i="4"/>
  <c r="P11" i="4"/>
  <c r="S11" i="4"/>
  <c r="B11" i="4"/>
  <c r="O11" i="4"/>
  <c r="R11" i="4"/>
  <c r="X11" i="4"/>
  <c r="C12" i="4"/>
  <c r="K12" i="4"/>
  <c r="P12" i="4"/>
  <c r="S12" i="4"/>
  <c r="B12" i="4"/>
  <c r="O12" i="4"/>
  <c r="R12" i="4"/>
  <c r="X12" i="4"/>
  <c r="C13" i="4"/>
  <c r="K13" i="4"/>
  <c r="P13" i="4"/>
  <c r="S13" i="4"/>
  <c r="B13" i="4"/>
  <c r="O13" i="4"/>
  <c r="R13" i="4"/>
  <c r="X13" i="4"/>
  <c r="C14" i="4"/>
  <c r="K14" i="4"/>
  <c r="P14" i="4"/>
  <c r="S14" i="4"/>
  <c r="B14" i="4"/>
  <c r="O14" i="4"/>
  <c r="R14" i="4"/>
  <c r="X14" i="4"/>
  <c r="C15" i="4"/>
  <c r="K15" i="4"/>
  <c r="P15" i="4"/>
  <c r="S15" i="4"/>
  <c r="B15" i="4"/>
  <c r="O15" i="4"/>
  <c r="R15" i="4"/>
  <c r="X15" i="4"/>
  <c r="C16" i="4"/>
  <c r="K16" i="4"/>
  <c r="P16" i="4"/>
  <c r="S16" i="4"/>
  <c r="B16" i="4"/>
  <c r="O16" i="4"/>
  <c r="R16" i="4"/>
  <c r="X16" i="4"/>
  <c r="C17" i="4"/>
  <c r="K17" i="4"/>
  <c r="P17" i="4"/>
  <c r="S17" i="4"/>
  <c r="B17" i="4"/>
  <c r="O17" i="4"/>
  <c r="R17" i="4"/>
  <c r="X17" i="4"/>
  <c r="C18" i="4"/>
  <c r="K18" i="4"/>
  <c r="P18" i="4"/>
  <c r="S18" i="4"/>
  <c r="B18" i="4"/>
  <c r="O18" i="4"/>
  <c r="R18" i="4"/>
  <c r="X18" i="4"/>
  <c r="C19" i="4"/>
  <c r="K19" i="4"/>
  <c r="P19" i="4"/>
  <c r="S19" i="4"/>
  <c r="B19" i="4"/>
  <c r="O19" i="4"/>
  <c r="R19" i="4"/>
  <c r="X19" i="4"/>
  <c r="C20" i="4"/>
  <c r="K20" i="4"/>
  <c r="P20" i="4"/>
  <c r="S20" i="4"/>
  <c r="B20" i="4"/>
  <c r="O20" i="4"/>
  <c r="R20" i="4"/>
  <c r="X20" i="4"/>
  <c r="C21" i="4"/>
  <c r="K21" i="4"/>
  <c r="P21" i="4"/>
  <c r="S21" i="4"/>
  <c r="B21" i="4"/>
  <c r="O21" i="4"/>
  <c r="R21" i="4"/>
  <c r="X21" i="4"/>
  <c r="C22" i="4"/>
  <c r="K22" i="4"/>
  <c r="P22" i="4"/>
  <c r="S22" i="4"/>
  <c r="B22" i="4"/>
  <c r="O22" i="4"/>
  <c r="R22" i="4"/>
  <c r="X22" i="4"/>
  <c r="C23" i="4"/>
  <c r="K23" i="4"/>
  <c r="P23" i="4"/>
  <c r="S23" i="4"/>
  <c r="B23" i="4"/>
  <c r="O23" i="4"/>
  <c r="R23" i="4"/>
  <c r="X23" i="4"/>
  <c r="C24" i="4"/>
  <c r="K24" i="4"/>
  <c r="P24" i="4"/>
  <c r="S24" i="4"/>
  <c r="B24" i="4"/>
  <c r="O24" i="4"/>
  <c r="R24" i="4"/>
  <c r="X24" i="4"/>
  <c r="C25" i="4"/>
  <c r="K25" i="4"/>
  <c r="P25" i="4"/>
  <c r="S25" i="4"/>
  <c r="B25" i="4"/>
  <c r="O25" i="4"/>
  <c r="R25" i="4"/>
  <c r="X25" i="4"/>
  <c r="C26" i="4"/>
  <c r="K26" i="4"/>
  <c r="P26" i="4"/>
  <c r="S26" i="4"/>
  <c r="B26" i="4"/>
  <c r="O26" i="4"/>
  <c r="R26" i="4"/>
  <c r="X26" i="4"/>
  <c r="C27" i="4"/>
  <c r="K27" i="4"/>
  <c r="P27" i="4"/>
  <c r="S27" i="4"/>
  <c r="B27" i="4"/>
  <c r="O27" i="4"/>
  <c r="R27" i="4"/>
  <c r="X27" i="4"/>
  <c r="C28" i="4"/>
  <c r="K28" i="4"/>
  <c r="P28" i="4"/>
  <c r="S28" i="4"/>
  <c r="B28" i="4"/>
  <c r="O28" i="4"/>
  <c r="R28" i="4"/>
  <c r="X28" i="4"/>
  <c r="C29" i="4"/>
  <c r="K29" i="4"/>
  <c r="P29" i="4"/>
  <c r="S29" i="4"/>
  <c r="B29" i="4"/>
  <c r="O29" i="4"/>
  <c r="R29" i="4"/>
  <c r="X29" i="4"/>
  <c r="C30" i="4"/>
  <c r="K30" i="4"/>
  <c r="P30" i="4"/>
  <c r="S30" i="4"/>
  <c r="B30" i="4"/>
  <c r="O30" i="4"/>
  <c r="R30" i="4"/>
  <c r="X30" i="4"/>
  <c r="C31" i="4"/>
  <c r="K31" i="4"/>
  <c r="P31" i="4"/>
  <c r="S31" i="4"/>
  <c r="B31" i="4"/>
  <c r="O31" i="4"/>
  <c r="R31" i="4"/>
  <c r="X31" i="4"/>
  <c r="C32" i="4"/>
  <c r="K32" i="4"/>
  <c r="P32" i="4"/>
  <c r="S32" i="4"/>
  <c r="B32" i="4"/>
  <c r="O32" i="4"/>
  <c r="R32" i="4"/>
  <c r="X32" i="4"/>
  <c r="C33" i="4"/>
  <c r="K33" i="4"/>
  <c r="P33" i="4"/>
  <c r="S33" i="4"/>
  <c r="B33" i="4"/>
  <c r="O33" i="4"/>
  <c r="R33" i="4"/>
  <c r="X33" i="4"/>
  <c r="C34" i="4"/>
  <c r="K34" i="4"/>
  <c r="P34" i="4"/>
  <c r="S34" i="4"/>
  <c r="B34" i="4"/>
  <c r="O34" i="4"/>
  <c r="R34" i="4"/>
  <c r="X34" i="4"/>
  <c r="C35" i="4"/>
  <c r="K35" i="4"/>
  <c r="P35" i="4"/>
  <c r="S35" i="4"/>
  <c r="B35" i="4"/>
  <c r="O35" i="4"/>
  <c r="R35" i="4"/>
  <c r="X35" i="4"/>
  <c r="C36" i="4"/>
  <c r="K36" i="4"/>
  <c r="P36" i="4"/>
  <c r="S36" i="4"/>
  <c r="B36" i="4"/>
  <c r="O36" i="4"/>
  <c r="R36" i="4"/>
  <c r="X36" i="4"/>
  <c r="C37" i="4"/>
  <c r="K37" i="4"/>
  <c r="P37" i="4"/>
  <c r="S37" i="4"/>
  <c r="B37" i="4"/>
  <c r="O37" i="4"/>
  <c r="R37" i="4"/>
  <c r="X37" i="4"/>
  <c r="C38" i="4"/>
  <c r="K38" i="4"/>
  <c r="P38" i="4"/>
  <c r="S38" i="4"/>
  <c r="B38" i="4"/>
  <c r="O38" i="4"/>
  <c r="R38" i="4"/>
  <c r="X38" i="4"/>
  <c r="C39" i="4"/>
  <c r="K39" i="4"/>
  <c r="P39" i="4"/>
  <c r="S39" i="4"/>
  <c r="B39" i="4"/>
  <c r="O39" i="4"/>
  <c r="R39" i="4"/>
  <c r="X39" i="4"/>
  <c r="C40" i="4"/>
  <c r="K40" i="4"/>
  <c r="P40" i="4"/>
  <c r="S40" i="4"/>
  <c r="B40" i="4"/>
  <c r="O40" i="4"/>
  <c r="R40" i="4"/>
  <c r="X40" i="4"/>
  <c r="C41" i="4"/>
  <c r="K41" i="4"/>
  <c r="P41" i="4"/>
  <c r="S41" i="4"/>
  <c r="B41" i="4"/>
  <c r="O41" i="4"/>
  <c r="R41" i="4"/>
  <c r="X41" i="4"/>
  <c r="C42" i="4"/>
  <c r="K42" i="4"/>
  <c r="P42" i="4"/>
  <c r="S42" i="4"/>
  <c r="B42" i="4"/>
  <c r="O42" i="4"/>
  <c r="R42" i="4"/>
  <c r="X42" i="4"/>
  <c r="C43" i="4"/>
  <c r="K43" i="4"/>
  <c r="P43" i="4"/>
  <c r="S43" i="4"/>
  <c r="B43" i="4"/>
  <c r="O43" i="4"/>
  <c r="R43" i="4"/>
  <c r="X43" i="4"/>
  <c r="C44" i="4"/>
  <c r="K44" i="4"/>
  <c r="P44" i="4"/>
  <c r="S44" i="4"/>
  <c r="B44" i="4"/>
  <c r="O44" i="4"/>
  <c r="R44" i="4"/>
  <c r="X44" i="4"/>
  <c r="C45" i="4"/>
  <c r="K45" i="4"/>
  <c r="P45" i="4"/>
  <c r="S45" i="4"/>
  <c r="B45" i="4"/>
  <c r="O45" i="4"/>
  <c r="R45" i="4"/>
  <c r="X45" i="4"/>
  <c r="C46" i="4"/>
  <c r="K46" i="4"/>
  <c r="P46" i="4"/>
  <c r="S46" i="4"/>
  <c r="B46" i="4"/>
  <c r="O46" i="4"/>
  <c r="R46" i="4"/>
  <c r="X46" i="4"/>
  <c r="C47" i="4"/>
  <c r="K47" i="4"/>
  <c r="P47" i="4"/>
  <c r="S47" i="4"/>
  <c r="B47" i="4"/>
  <c r="O47" i="4"/>
  <c r="R47" i="4"/>
  <c r="X47" i="4"/>
  <c r="C48" i="4"/>
  <c r="K48" i="4"/>
  <c r="P48" i="4"/>
  <c r="S48" i="4"/>
  <c r="B48" i="4"/>
  <c r="O48" i="4"/>
  <c r="R48" i="4"/>
  <c r="X48" i="4"/>
  <c r="C49" i="4"/>
  <c r="K49" i="4"/>
  <c r="P49" i="4"/>
  <c r="S49" i="4"/>
  <c r="B49" i="4"/>
  <c r="O49" i="4"/>
  <c r="R49" i="4"/>
  <c r="X49" i="4"/>
  <c r="C50" i="4"/>
  <c r="K50" i="4"/>
  <c r="P50" i="4"/>
  <c r="S50" i="4"/>
  <c r="B50" i="4"/>
  <c r="O50" i="4"/>
  <c r="R50" i="4"/>
  <c r="X50" i="4"/>
  <c r="C51" i="4"/>
  <c r="K51" i="4"/>
  <c r="P51" i="4"/>
  <c r="S51" i="4"/>
  <c r="B51" i="4"/>
  <c r="O51" i="4"/>
  <c r="R51" i="4"/>
  <c r="X51" i="4"/>
  <c r="C52" i="4"/>
  <c r="K52" i="4"/>
  <c r="P52" i="4"/>
  <c r="S52" i="4"/>
  <c r="B52" i="4"/>
  <c r="O52" i="4"/>
  <c r="R52" i="4"/>
  <c r="X52" i="4"/>
  <c r="C53" i="4"/>
  <c r="K53" i="4"/>
  <c r="P53" i="4"/>
  <c r="S53" i="4"/>
  <c r="B53" i="4"/>
  <c r="O53" i="4"/>
  <c r="R53" i="4"/>
  <c r="X53" i="4"/>
  <c r="C54" i="4"/>
  <c r="K54" i="4"/>
  <c r="P54" i="4"/>
  <c r="S54" i="4"/>
  <c r="B54" i="4"/>
  <c r="O54" i="4"/>
  <c r="R54" i="4"/>
  <c r="X54" i="4"/>
  <c r="X56" i="4"/>
  <c r="U9" i="4"/>
  <c r="V9" i="4"/>
  <c r="Y9" i="4"/>
  <c r="U10" i="4"/>
  <c r="V10" i="4"/>
  <c r="Y10" i="4"/>
  <c r="U11" i="4"/>
  <c r="V11" i="4"/>
  <c r="Y11" i="4"/>
  <c r="U12" i="4"/>
  <c r="V12" i="4"/>
  <c r="Y12" i="4"/>
  <c r="U13" i="4"/>
  <c r="V13" i="4"/>
  <c r="Y13" i="4"/>
  <c r="U14" i="4"/>
  <c r="V14" i="4"/>
  <c r="Y14" i="4"/>
  <c r="U15" i="4"/>
  <c r="V15" i="4"/>
  <c r="Y15" i="4"/>
  <c r="U16" i="4"/>
  <c r="V16" i="4"/>
  <c r="Y16" i="4"/>
  <c r="U17" i="4"/>
  <c r="V17" i="4"/>
  <c r="Y17" i="4"/>
  <c r="U18" i="4"/>
  <c r="V18" i="4"/>
  <c r="Y18" i="4"/>
  <c r="U19" i="4"/>
  <c r="V19" i="4"/>
  <c r="Y19" i="4"/>
  <c r="U20" i="4"/>
  <c r="V20" i="4"/>
  <c r="Y20" i="4"/>
  <c r="U21" i="4"/>
  <c r="V21" i="4"/>
  <c r="Y21" i="4"/>
  <c r="U22" i="4"/>
  <c r="V22" i="4"/>
  <c r="Y22" i="4"/>
  <c r="U23" i="4"/>
  <c r="V23" i="4"/>
  <c r="Y23" i="4"/>
  <c r="U24" i="4"/>
  <c r="V24" i="4"/>
  <c r="Y24" i="4"/>
  <c r="U25" i="4"/>
  <c r="V25" i="4"/>
  <c r="Y25" i="4"/>
  <c r="U26" i="4"/>
  <c r="V26" i="4"/>
  <c r="Y26" i="4"/>
  <c r="U27" i="4"/>
  <c r="V27" i="4"/>
  <c r="Y27" i="4"/>
  <c r="U28" i="4"/>
  <c r="V28" i="4"/>
  <c r="Y28" i="4"/>
  <c r="U29" i="4"/>
  <c r="V29" i="4"/>
  <c r="Y29" i="4"/>
  <c r="U30" i="4"/>
  <c r="V30" i="4"/>
  <c r="Y30" i="4"/>
  <c r="U31" i="4"/>
  <c r="V31" i="4"/>
  <c r="Y31" i="4"/>
  <c r="U32" i="4"/>
  <c r="V32" i="4"/>
  <c r="Y32" i="4"/>
  <c r="U33" i="4"/>
  <c r="V33" i="4"/>
  <c r="Y33" i="4"/>
  <c r="U34" i="4"/>
  <c r="V34" i="4"/>
  <c r="Y34" i="4"/>
  <c r="U35" i="4"/>
  <c r="V35" i="4"/>
  <c r="Y35" i="4"/>
  <c r="U36" i="4"/>
  <c r="V36" i="4"/>
  <c r="Y36" i="4"/>
  <c r="U37" i="4"/>
  <c r="V37" i="4"/>
  <c r="Y37" i="4"/>
  <c r="U38" i="4"/>
  <c r="V38" i="4"/>
  <c r="Y38" i="4"/>
  <c r="U39" i="4"/>
  <c r="V39" i="4"/>
  <c r="Y39" i="4"/>
  <c r="U40" i="4"/>
  <c r="V40" i="4"/>
  <c r="Y40" i="4"/>
  <c r="U41" i="4"/>
  <c r="V41" i="4"/>
  <c r="Y41" i="4"/>
  <c r="U42" i="4"/>
  <c r="V42" i="4"/>
  <c r="Y42" i="4"/>
  <c r="U43" i="4"/>
  <c r="V43" i="4"/>
  <c r="Y43" i="4"/>
  <c r="U44" i="4"/>
  <c r="V44" i="4"/>
  <c r="Y44" i="4"/>
  <c r="U45" i="4"/>
  <c r="V45" i="4"/>
  <c r="Y45" i="4"/>
  <c r="U46" i="4"/>
  <c r="V46" i="4"/>
  <c r="Y46" i="4"/>
  <c r="U47" i="4"/>
  <c r="V47" i="4"/>
  <c r="Y47" i="4"/>
  <c r="U48" i="4"/>
  <c r="V48" i="4"/>
  <c r="Y48" i="4"/>
  <c r="U49" i="4"/>
  <c r="V49" i="4"/>
  <c r="Y49" i="4"/>
  <c r="U50" i="4"/>
  <c r="V50" i="4"/>
  <c r="Y50" i="4"/>
  <c r="U51" i="4"/>
  <c r="V51" i="4"/>
  <c r="Y51" i="4"/>
  <c r="U52" i="4"/>
  <c r="V52" i="4"/>
  <c r="Y52" i="4"/>
  <c r="U53" i="4"/>
  <c r="V53" i="4"/>
  <c r="Y53" i="4"/>
  <c r="U54" i="4"/>
  <c r="V54" i="4"/>
  <c r="Y54" i="4"/>
  <c r="Y56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6" i="4"/>
  <c r="M9" i="4"/>
  <c r="AA9" i="4"/>
  <c r="M10" i="4"/>
  <c r="AA10" i="4"/>
  <c r="M11" i="4"/>
  <c r="AA11" i="4"/>
  <c r="M12" i="4"/>
  <c r="AA12" i="4"/>
  <c r="M13" i="4"/>
  <c r="AA13" i="4"/>
  <c r="M14" i="4"/>
  <c r="AA14" i="4"/>
  <c r="M15" i="4"/>
  <c r="AA15" i="4"/>
  <c r="M16" i="4"/>
  <c r="AA16" i="4"/>
  <c r="M17" i="4"/>
  <c r="AA17" i="4"/>
  <c r="M18" i="4"/>
  <c r="AA18" i="4"/>
  <c r="M19" i="4"/>
  <c r="AA19" i="4"/>
  <c r="M20" i="4"/>
  <c r="AA20" i="4"/>
  <c r="M21" i="4"/>
  <c r="AA21" i="4"/>
  <c r="M22" i="4"/>
  <c r="AA22" i="4"/>
  <c r="M23" i="4"/>
  <c r="AA23" i="4"/>
  <c r="M24" i="4"/>
  <c r="AA24" i="4"/>
  <c r="M25" i="4"/>
  <c r="AA25" i="4"/>
  <c r="M26" i="4"/>
  <c r="AA26" i="4"/>
  <c r="M27" i="4"/>
  <c r="AA27" i="4"/>
  <c r="M28" i="4"/>
  <c r="AA28" i="4"/>
  <c r="M29" i="4"/>
  <c r="AA29" i="4"/>
  <c r="M30" i="4"/>
  <c r="AA30" i="4"/>
  <c r="M31" i="4"/>
  <c r="AA31" i="4"/>
  <c r="M32" i="4"/>
  <c r="AA32" i="4"/>
  <c r="M33" i="4"/>
  <c r="AA33" i="4"/>
  <c r="M34" i="4"/>
  <c r="AA34" i="4"/>
  <c r="M35" i="4"/>
  <c r="AA35" i="4"/>
  <c r="M36" i="4"/>
  <c r="AA36" i="4"/>
  <c r="M37" i="4"/>
  <c r="AA37" i="4"/>
  <c r="M38" i="4"/>
  <c r="AA38" i="4"/>
  <c r="M39" i="4"/>
  <c r="AA39" i="4"/>
  <c r="M40" i="4"/>
  <c r="AA40" i="4"/>
  <c r="M41" i="4"/>
  <c r="AA41" i="4"/>
  <c r="M42" i="4"/>
  <c r="AA42" i="4"/>
  <c r="M43" i="4"/>
  <c r="AA43" i="4"/>
  <c r="M44" i="4"/>
  <c r="AA44" i="4"/>
  <c r="M45" i="4"/>
  <c r="AA45" i="4"/>
  <c r="M46" i="4"/>
  <c r="AA46" i="4"/>
  <c r="M47" i="4"/>
  <c r="AA47" i="4"/>
  <c r="M48" i="4"/>
  <c r="AA48" i="4"/>
  <c r="M49" i="4"/>
  <c r="AA49" i="4"/>
  <c r="M50" i="4"/>
  <c r="AA50" i="4"/>
  <c r="M51" i="4"/>
  <c r="AA51" i="4"/>
  <c r="M52" i="4"/>
  <c r="AA52" i="4"/>
  <c r="M53" i="4"/>
  <c r="AA53" i="4"/>
  <c r="M54" i="4"/>
  <c r="AA54" i="4"/>
  <c r="AA56" i="4"/>
  <c r="AG54" i="4"/>
  <c r="AG50" i="4"/>
  <c r="AG46" i="4"/>
  <c r="AG55" i="4"/>
  <c r="AG51" i="4"/>
  <c r="AG47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6" i="4"/>
  <c r="AD56" i="4"/>
  <c r="C9" i="3"/>
  <c r="J9" i="3"/>
  <c r="P9" i="3"/>
  <c r="S9" i="3"/>
  <c r="B9" i="3"/>
  <c r="O9" i="3"/>
  <c r="R9" i="3"/>
  <c r="X9" i="3"/>
  <c r="C10" i="3"/>
  <c r="J10" i="3"/>
  <c r="P10" i="3"/>
  <c r="S10" i="3"/>
  <c r="B10" i="3"/>
  <c r="O10" i="3"/>
  <c r="R10" i="3"/>
  <c r="X10" i="3"/>
  <c r="C11" i="3"/>
  <c r="J11" i="3"/>
  <c r="P11" i="3"/>
  <c r="S11" i="3"/>
  <c r="B11" i="3"/>
  <c r="O11" i="3"/>
  <c r="R11" i="3"/>
  <c r="X11" i="3"/>
  <c r="C12" i="3"/>
  <c r="J12" i="3"/>
  <c r="P12" i="3"/>
  <c r="S12" i="3"/>
  <c r="B12" i="3"/>
  <c r="O12" i="3"/>
  <c r="R12" i="3"/>
  <c r="X12" i="3"/>
  <c r="C13" i="3"/>
  <c r="J13" i="3"/>
  <c r="P13" i="3"/>
  <c r="S13" i="3"/>
  <c r="B13" i="3"/>
  <c r="O13" i="3"/>
  <c r="R13" i="3"/>
  <c r="X13" i="3"/>
  <c r="C14" i="3"/>
  <c r="J14" i="3"/>
  <c r="P14" i="3"/>
  <c r="S14" i="3"/>
  <c r="B14" i="3"/>
  <c r="O14" i="3"/>
  <c r="R14" i="3"/>
  <c r="X14" i="3"/>
  <c r="C15" i="3"/>
  <c r="J15" i="3"/>
  <c r="P15" i="3"/>
  <c r="S15" i="3"/>
  <c r="B15" i="3"/>
  <c r="O15" i="3"/>
  <c r="R15" i="3"/>
  <c r="X15" i="3"/>
  <c r="C16" i="3"/>
  <c r="J16" i="3"/>
  <c r="P16" i="3"/>
  <c r="S16" i="3"/>
  <c r="B16" i="3"/>
  <c r="O16" i="3"/>
  <c r="R16" i="3"/>
  <c r="X16" i="3"/>
  <c r="C17" i="3"/>
  <c r="J17" i="3"/>
  <c r="P17" i="3"/>
  <c r="S17" i="3"/>
  <c r="B17" i="3"/>
  <c r="O17" i="3"/>
  <c r="R17" i="3"/>
  <c r="X17" i="3"/>
  <c r="C18" i="3"/>
  <c r="J18" i="3"/>
  <c r="P18" i="3"/>
  <c r="S18" i="3"/>
  <c r="B18" i="3"/>
  <c r="O18" i="3"/>
  <c r="R18" i="3"/>
  <c r="X18" i="3"/>
  <c r="C19" i="3"/>
  <c r="J19" i="3"/>
  <c r="P19" i="3"/>
  <c r="S19" i="3"/>
  <c r="B19" i="3"/>
  <c r="O19" i="3"/>
  <c r="R19" i="3"/>
  <c r="X19" i="3"/>
  <c r="C20" i="3"/>
  <c r="J20" i="3"/>
  <c r="P20" i="3"/>
  <c r="S20" i="3"/>
  <c r="B20" i="3"/>
  <c r="O20" i="3"/>
  <c r="R20" i="3"/>
  <c r="X20" i="3"/>
  <c r="C21" i="3"/>
  <c r="J21" i="3"/>
  <c r="P21" i="3"/>
  <c r="S21" i="3"/>
  <c r="B21" i="3"/>
  <c r="O21" i="3"/>
  <c r="R21" i="3"/>
  <c r="X21" i="3"/>
  <c r="C22" i="3"/>
  <c r="J22" i="3"/>
  <c r="P22" i="3"/>
  <c r="S22" i="3"/>
  <c r="B22" i="3"/>
  <c r="O22" i="3"/>
  <c r="R22" i="3"/>
  <c r="X22" i="3"/>
  <c r="C23" i="3"/>
  <c r="J23" i="3"/>
  <c r="P23" i="3"/>
  <c r="S23" i="3"/>
  <c r="B23" i="3"/>
  <c r="O23" i="3"/>
  <c r="R23" i="3"/>
  <c r="X23" i="3"/>
  <c r="C24" i="3"/>
  <c r="J24" i="3"/>
  <c r="P24" i="3"/>
  <c r="S24" i="3"/>
  <c r="B24" i="3"/>
  <c r="O24" i="3"/>
  <c r="R24" i="3"/>
  <c r="X24" i="3"/>
  <c r="C25" i="3"/>
  <c r="J25" i="3"/>
  <c r="P25" i="3"/>
  <c r="S25" i="3"/>
  <c r="B25" i="3"/>
  <c r="O25" i="3"/>
  <c r="R25" i="3"/>
  <c r="X25" i="3"/>
  <c r="C26" i="3"/>
  <c r="J26" i="3"/>
  <c r="P26" i="3"/>
  <c r="S26" i="3"/>
  <c r="B26" i="3"/>
  <c r="O26" i="3"/>
  <c r="R26" i="3"/>
  <c r="X26" i="3"/>
  <c r="C27" i="3"/>
  <c r="J27" i="3"/>
  <c r="P27" i="3"/>
  <c r="S27" i="3"/>
  <c r="B27" i="3"/>
  <c r="O27" i="3"/>
  <c r="R27" i="3"/>
  <c r="X27" i="3"/>
  <c r="C28" i="3"/>
  <c r="J28" i="3"/>
  <c r="P28" i="3"/>
  <c r="S28" i="3"/>
  <c r="B28" i="3"/>
  <c r="O28" i="3"/>
  <c r="R28" i="3"/>
  <c r="X28" i="3"/>
  <c r="C29" i="3"/>
  <c r="J29" i="3"/>
  <c r="P29" i="3"/>
  <c r="S29" i="3"/>
  <c r="B29" i="3"/>
  <c r="O29" i="3"/>
  <c r="R29" i="3"/>
  <c r="X29" i="3"/>
  <c r="C30" i="3"/>
  <c r="J30" i="3"/>
  <c r="P30" i="3"/>
  <c r="S30" i="3"/>
  <c r="B30" i="3"/>
  <c r="O30" i="3"/>
  <c r="R30" i="3"/>
  <c r="X30" i="3"/>
  <c r="C31" i="3"/>
  <c r="J31" i="3"/>
  <c r="P31" i="3"/>
  <c r="S31" i="3"/>
  <c r="B31" i="3"/>
  <c r="O31" i="3"/>
  <c r="R31" i="3"/>
  <c r="X31" i="3"/>
  <c r="C32" i="3"/>
  <c r="J32" i="3"/>
  <c r="P32" i="3"/>
  <c r="S32" i="3"/>
  <c r="B32" i="3"/>
  <c r="O32" i="3"/>
  <c r="R32" i="3"/>
  <c r="X32" i="3"/>
  <c r="C33" i="3"/>
  <c r="J33" i="3"/>
  <c r="P33" i="3"/>
  <c r="S33" i="3"/>
  <c r="B33" i="3"/>
  <c r="O33" i="3"/>
  <c r="R33" i="3"/>
  <c r="X33" i="3"/>
  <c r="C34" i="3"/>
  <c r="J34" i="3"/>
  <c r="P34" i="3"/>
  <c r="S34" i="3"/>
  <c r="B34" i="3"/>
  <c r="O34" i="3"/>
  <c r="R34" i="3"/>
  <c r="X34" i="3"/>
  <c r="C35" i="3"/>
  <c r="J35" i="3"/>
  <c r="P35" i="3"/>
  <c r="S35" i="3"/>
  <c r="B35" i="3"/>
  <c r="O35" i="3"/>
  <c r="R35" i="3"/>
  <c r="X35" i="3"/>
  <c r="C36" i="3"/>
  <c r="J36" i="3"/>
  <c r="P36" i="3"/>
  <c r="S36" i="3"/>
  <c r="B36" i="3"/>
  <c r="O36" i="3"/>
  <c r="R36" i="3"/>
  <c r="X36" i="3"/>
  <c r="C37" i="3"/>
  <c r="J37" i="3"/>
  <c r="P37" i="3"/>
  <c r="S37" i="3"/>
  <c r="B37" i="3"/>
  <c r="O37" i="3"/>
  <c r="R37" i="3"/>
  <c r="X37" i="3"/>
  <c r="C38" i="3"/>
  <c r="J38" i="3"/>
  <c r="P38" i="3"/>
  <c r="S38" i="3"/>
  <c r="B38" i="3"/>
  <c r="O38" i="3"/>
  <c r="R38" i="3"/>
  <c r="X38" i="3"/>
  <c r="C39" i="3"/>
  <c r="J39" i="3"/>
  <c r="P39" i="3"/>
  <c r="S39" i="3"/>
  <c r="B39" i="3"/>
  <c r="O39" i="3"/>
  <c r="R39" i="3"/>
  <c r="X39" i="3"/>
  <c r="C40" i="3"/>
  <c r="J40" i="3"/>
  <c r="P40" i="3"/>
  <c r="S40" i="3"/>
  <c r="B40" i="3"/>
  <c r="O40" i="3"/>
  <c r="R40" i="3"/>
  <c r="X40" i="3"/>
  <c r="C41" i="3"/>
  <c r="J41" i="3"/>
  <c r="P41" i="3"/>
  <c r="S41" i="3"/>
  <c r="B41" i="3"/>
  <c r="O41" i="3"/>
  <c r="R41" i="3"/>
  <c r="X41" i="3"/>
  <c r="C42" i="3"/>
  <c r="J42" i="3"/>
  <c r="P42" i="3"/>
  <c r="S42" i="3"/>
  <c r="B42" i="3"/>
  <c r="O42" i="3"/>
  <c r="R42" i="3"/>
  <c r="X42" i="3"/>
  <c r="C43" i="3"/>
  <c r="J43" i="3"/>
  <c r="P43" i="3"/>
  <c r="S43" i="3"/>
  <c r="B43" i="3"/>
  <c r="O43" i="3"/>
  <c r="R43" i="3"/>
  <c r="X43" i="3"/>
  <c r="C44" i="3"/>
  <c r="J44" i="3"/>
  <c r="P44" i="3"/>
  <c r="S44" i="3"/>
  <c r="B44" i="3"/>
  <c r="O44" i="3"/>
  <c r="R44" i="3"/>
  <c r="X44" i="3"/>
  <c r="C45" i="3"/>
  <c r="J45" i="3"/>
  <c r="P45" i="3"/>
  <c r="S45" i="3"/>
  <c r="B45" i="3"/>
  <c r="O45" i="3"/>
  <c r="R45" i="3"/>
  <c r="X45" i="3"/>
  <c r="C46" i="3"/>
  <c r="J46" i="3"/>
  <c r="P46" i="3"/>
  <c r="S46" i="3"/>
  <c r="B46" i="3"/>
  <c r="O46" i="3"/>
  <c r="R46" i="3"/>
  <c r="X46" i="3"/>
  <c r="C47" i="3"/>
  <c r="J47" i="3"/>
  <c r="P47" i="3"/>
  <c r="S47" i="3"/>
  <c r="B47" i="3"/>
  <c r="O47" i="3"/>
  <c r="R47" i="3"/>
  <c r="X47" i="3"/>
  <c r="C48" i="3"/>
  <c r="J48" i="3"/>
  <c r="P48" i="3"/>
  <c r="S48" i="3"/>
  <c r="B48" i="3"/>
  <c r="O48" i="3"/>
  <c r="R48" i="3"/>
  <c r="X48" i="3"/>
  <c r="C49" i="3"/>
  <c r="J49" i="3"/>
  <c r="P49" i="3"/>
  <c r="S49" i="3"/>
  <c r="B49" i="3"/>
  <c r="O49" i="3"/>
  <c r="R49" i="3"/>
  <c r="X49" i="3"/>
  <c r="C50" i="3"/>
  <c r="J50" i="3"/>
  <c r="P50" i="3"/>
  <c r="S50" i="3"/>
  <c r="B50" i="3"/>
  <c r="O50" i="3"/>
  <c r="R50" i="3"/>
  <c r="X50" i="3"/>
  <c r="C51" i="3"/>
  <c r="J51" i="3"/>
  <c r="P51" i="3"/>
  <c r="S51" i="3"/>
  <c r="B51" i="3"/>
  <c r="O51" i="3"/>
  <c r="R51" i="3"/>
  <c r="X51" i="3"/>
  <c r="C52" i="3"/>
  <c r="J52" i="3"/>
  <c r="P52" i="3"/>
  <c r="S52" i="3"/>
  <c r="B52" i="3"/>
  <c r="O52" i="3"/>
  <c r="R52" i="3"/>
  <c r="X52" i="3"/>
  <c r="C53" i="3"/>
  <c r="J53" i="3"/>
  <c r="P53" i="3"/>
  <c r="S53" i="3"/>
  <c r="B53" i="3"/>
  <c r="O53" i="3"/>
  <c r="R53" i="3"/>
  <c r="X53" i="3"/>
  <c r="C54" i="3"/>
  <c r="J54" i="3"/>
  <c r="P54" i="3"/>
  <c r="S54" i="3"/>
  <c r="B54" i="3"/>
  <c r="O54" i="3"/>
  <c r="R54" i="3"/>
  <c r="X54" i="3"/>
  <c r="X56" i="3"/>
  <c r="U9" i="3"/>
  <c r="V9" i="3"/>
  <c r="Y9" i="3"/>
  <c r="U10" i="3"/>
  <c r="V10" i="3"/>
  <c r="Y10" i="3"/>
  <c r="U11" i="3"/>
  <c r="V11" i="3"/>
  <c r="Y11" i="3"/>
  <c r="U12" i="3"/>
  <c r="V12" i="3"/>
  <c r="Y12" i="3"/>
  <c r="U13" i="3"/>
  <c r="V13" i="3"/>
  <c r="Y13" i="3"/>
  <c r="U14" i="3"/>
  <c r="V14" i="3"/>
  <c r="Y14" i="3"/>
  <c r="U15" i="3"/>
  <c r="V15" i="3"/>
  <c r="Y15" i="3"/>
  <c r="U16" i="3"/>
  <c r="V16" i="3"/>
  <c r="Y16" i="3"/>
  <c r="U17" i="3"/>
  <c r="V17" i="3"/>
  <c r="Y17" i="3"/>
  <c r="U18" i="3"/>
  <c r="V18" i="3"/>
  <c r="Y18" i="3"/>
  <c r="U19" i="3"/>
  <c r="V19" i="3"/>
  <c r="Y19" i="3"/>
  <c r="U20" i="3"/>
  <c r="V20" i="3"/>
  <c r="Y20" i="3"/>
  <c r="U21" i="3"/>
  <c r="V21" i="3"/>
  <c r="Y21" i="3"/>
  <c r="U22" i="3"/>
  <c r="V22" i="3"/>
  <c r="Y22" i="3"/>
  <c r="U23" i="3"/>
  <c r="V23" i="3"/>
  <c r="Y23" i="3"/>
  <c r="U24" i="3"/>
  <c r="V24" i="3"/>
  <c r="Y24" i="3"/>
  <c r="U25" i="3"/>
  <c r="V25" i="3"/>
  <c r="Y25" i="3"/>
  <c r="U26" i="3"/>
  <c r="V26" i="3"/>
  <c r="Y26" i="3"/>
  <c r="U27" i="3"/>
  <c r="V27" i="3"/>
  <c r="Y27" i="3"/>
  <c r="U28" i="3"/>
  <c r="V28" i="3"/>
  <c r="Y28" i="3"/>
  <c r="U29" i="3"/>
  <c r="V29" i="3"/>
  <c r="Y29" i="3"/>
  <c r="U30" i="3"/>
  <c r="V30" i="3"/>
  <c r="Y30" i="3"/>
  <c r="U31" i="3"/>
  <c r="V31" i="3"/>
  <c r="Y31" i="3"/>
  <c r="U32" i="3"/>
  <c r="V32" i="3"/>
  <c r="Y32" i="3"/>
  <c r="U33" i="3"/>
  <c r="V33" i="3"/>
  <c r="Y33" i="3"/>
  <c r="U34" i="3"/>
  <c r="V34" i="3"/>
  <c r="Y34" i="3"/>
  <c r="U35" i="3"/>
  <c r="V35" i="3"/>
  <c r="Y35" i="3"/>
  <c r="U36" i="3"/>
  <c r="V36" i="3"/>
  <c r="Y36" i="3"/>
  <c r="U37" i="3"/>
  <c r="V37" i="3"/>
  <c r="Y37" i="3"/>
  <c r="U38" i="3"/>
  <c r="V38" i="3"/>
  <c r="Y38" i="3"/>
  <c r="U39" i="3"/>
  <c r="V39" i="3"/>
  <c r="Y39" i="3"/>
  <c r="U40" i="3"/>
  <c r="V40" i="3"/>
  <c r="Y40" i="3"/>
  <c r="U41" i="3"/>
  <c r="V41" i="3"/>
  <c r="Y41" i="3"/>
  <c r="U42" i="3"/>
  <c r="V42" i="3"/>
  <c r="Y42" i="3"/>
  <c r="U43" i="3"/>
  <c r="V43" i="3"/>
  <c r="Y43" i="3"/>
  <c r="U44" i="3"/>
  <c r="V44" i="3"/>
  <c r="Y44" i="3"/>
  <c r="U45" i="3"/>
  <c r="V45" i="3"/>
  <c r="Y45" i="3"/>
  <c r="U46" i="3"/>
  <c r="V46" i="3"/>
  <c r="Y46" i="3"/>
  <c r="U47" i="3"/>
  <c r="V47" i="3"/>
  <c r="Y47" i="3"/>
  <c r="U48" i="3"/>
  <c r="V48" i="3"/>
  <c r="Y48" i="3"/>
  <c r="U49" i="3"/>
  <c r="V49" i="3"/>
  <c r="Y49" i="3"/>
  <c r="U50" i="3"/>
  <c r="V50" i="3"/>
  <c r="Y50" i="3"/>
  <c r="U51" i="3"/>
  <c r="V51" i="3"/>
  <c r="Y51" i="3"/>
  <c r="U52" i="3"/>
  <c r="V52" i="3"/>
  <c r="Y52" i="3"/>
  <c r="U53" i="3"/>
  <c r="V53" i="3"/>
  <c r="Y53" i="3"/>
  <c r="U54" i="3"/>
  <c r="V54" i="3"/>
  <c r="Y54" i="3"/>
  <c r="Y56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6" i="3"/>
  <c r="M9" i="3"/>
  <c r="AA9" i="3"/>
  <c r="M10" i="3"/>
  <c r="AA10" i="3"/>
  <c r="M11" i="3"/>
  <c r="AA11" i="3"/>
  <c r="M12" i="3"/>
  <c r="AA12" i="3"/>
  <c r="M13" i="3"/>
  <c r="AA13" i="3"/>
  <c r="M14" i="3"/>
  <c r="AA14" i="3"/>
  <c r="M15" i="3"/>
  <c r="AA15" i="3"/>
  <c r="M16" i="3"/>
  <c r="AA16" i="3"/>
  <c r="M17" i="3"/>
  <c r="AA17" i="3"/>
  <c r="M18" i="3"/>
  <c r="AA18" i="3"/>
  <c r="M19" i="3"/>
  <c r="AA19" i="3"/>
  <c r="M20" i="3"/>
  <c r="AA20" i="3"/>
  <c r="M21" i="3"/>
  <c r="AA21" i="3"/>
  <c r="M22" i="3"/>
  <c r="AA22" i="3"/>
  <c r="M23" i="3"/>
  <c r="AA23" i="3"/>
  <c r="M24" i="3"/>
  <c r="AA24" i="3"/>
  <c r="M25" i="3"/>
  <c r="AA25" i="3"/>
  <c r="M26" i="3"/>
  <c r="AA26" i="3"/>
  <c r="M27" i="3"/>
  <c r="AA27" i="3"/>
  <c r="M28" i="3"/>
  <c r="AA28" i="3"/>
  <c r="M29" i="3"/>
  <c r="AA29" i="3"/>
  <c r="M30" i="3"/>
  <c r="AA30" i="3"/>
  <c r="M31" i="3"/>
  <c r="AA31" i="3"/>
  <c r="M32" i="3"/>
  <c r="AA32" i="3"/>
  <c r="M33" i="3"/>
  <c r="AA33" i="3"/>
  <c r="M34" i="3"/>
  <c r="AA34" i="3"/>
  <c r="M35" i="3"/>
  <c r="AA35" i="3"/>
  <c r="M36" i="3"/>
  <c r="AA36" i="3"/>
  <c r="M37" i="3"/>
  <c r="AA37" i="3"/>
  <c r="M38" i="3"/>
  <c r="AA38" i="3"/>
  <c r="M39" i="3"/>
  <c r="AA39" i="3"/>
  <c r="M40" i="3"/>
  <c r="AA40" i="3"/>
  <c r="M41" i="3"/>
  <c r="AA41" i="3"/>
  <c r="M42" i="3"/>
  <c r="AA42" i="3"/>
  <c r="M43" i="3"/>
  <c r="AA43" i="3"/>
  <c r="M44" i="3"/>
  <c r="AA44" i="3"/>
  <c r="M45" i="3"/>
  <c r="AA45" i="3"/>
  <c r="M46" i="3"/>
  <c r="AA46" i="3"/>
  <c r="M47" i="3"/>
  <c r="AA47" i="3"/>
  <c r="M48" i="3"/>
  <c r="AA48" i="3"/>
  <c r="M49" i="3"/>
  <c r="AA49" i="3"/>
  <c r="M50" i="3"/>
  <c r="AA50" i="3"/>
  <c r="M51" i="3"/>
  <c r="AA51" i="3"/>
  <c r="M52" i="3"/>
  <c r="AA52" i="3"/>
  <c r="M53" i="3"/>
  <c r="AA53" i="3"/>
  <c r="M54" i="3"/>
  <c r="AA54" i="3"/>
  <c r="AA56" i="3"/>
  <c r="AG54" i="3"/>
  <c r="AG50" i="3"/>
  <c r="AG46" i="3"/>
  <c r="AG55" i="3"/>
  <c r="AG51" i="3"/>
  <c r="AG47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6" i="3"/>
  <c r="AD56" i="3"/>
  <c r="C9" i="2"/>
  <c r="I9" i="2"/>
  <c r="P9" i="2"/>
  <c r="S9" i="2"/>
  <c r="B9" i="2"/>
  <c r="O9" i="2"/>
  <c r="R9" i="2"/>
  <c r="X9" i="2"/>
  <c r="C10" i="2"/>
  <c r="I10" i="2"/>
  <c r="P10" i="2"/>
  <c r="S10" i="2"/>
  <c r="B10" i="2"/>
  <c r="O10" i="2"/>
  <c r="R10" i="2"/>
  <c r="X10" i="2"/>
  <c r="C11" i="2"/>
  <c r="I11" i="2"/>
  <c r="P11" i="2"/>
  <c r="S11" i="2"/>
  <c r="B11" i="2"/>
  <c r="O11" i="2"/>
  <c r="R11" i="2"/>
  <c r="X11" i="2"/>
  <c r="C12" i="2"/>
  <c r="I12" i="2"/>
  <c r="P12" i="2"/>
  <c r="S12" i="2"/>
  <c r="B12" i="2"/>
  <c r="O12" i="2"/>
  <c r="R12" i="2"/>
  <c r="X12" i="2"/>
  <c r="C13" i="2"/>
  <c r="I13" i="2"/>
  <c r="P13" i="2"/>
  <c r="S13" i="2"/>
  <c r="B13" i="2"/>
  <c r="O13" i="2"/>
  <c r="R13" i="2"/>
  <c r="X13" i="2"/>
  <c r="C14" i="2"/>
  <c r="I14" i="2"/>
  <c r="P14" i="2"/>
  <c r="S14" i="2"/>
  <c r="B14" i="2"/>
  <c r="O14" i="2"/>
  <c r="R14" i="2"/>
  <c r="X14" i="2"/>
  <c r="C15" i="2"/>
  <c r="I15" i="2"/>
  <c r="P15" i="2"/>
  <c r="S15" i="2"/>
  <c r="B15" i="2"/>
  <c r="O15" i="2"/>
  <c r="R15" i="2"/>
  <c r="X15" i="2"/>
  <c r="C16" i="2"/>
  <c r="I16" i="2"/>
  <c r="P16" i="2"/>
  <c r="S16" i="2"/>
  <c r="B16" i="2"/>
  <c r="O16" i="2"/>
  <c r="R16" i="2"/>
  <c r="X16" i="2"/>
  <c r="C17" i="2"/>
  <c r="I17" i="2"/>
  <c r="P17" i="2"/>
  <c r="S17" i="2"/>
  <c r="B17" i="2"/>
  <c r="O17" i="2"/>
  <c r="R17" i="2"/>
  <c r="X17" i="2"/>
  <c r="C18" i="2"/>
  <c r="I18" i="2"/>
  <c r="P18" i="2"/>
  <c r="S18" i="2"/>
  <c r="B18" i="2"/>
  <c r="O18" i="2"/>
  <c r="R18" i="2"/>
  <c r="X18" i="2"/>
  <c r="C19" i="2"/>
  <c r="I19" i="2"/>
  <c r="P19" i="2"/>
  <c r="S19" i="2"/>
  <c r="B19" i="2"/>
  <c r="O19" i="2"/>
  <c r="R19" i="2"/>
  <c r="X19" i="2"/>
  <c r="C20" i="2"/>
  <c r="I20" i="2"/>
  <c r="P20" i="2"/>
  <c r="S20" i="2"/>
  <c r="B20" i="2"/>
  <c r="O20" i="2"/>
  <c r="R20" i="2"/>
  <c r="X20" i="2"/>
  <c r="C21" i="2"/>
  <c r="I21" i="2"/>
  <c r="P21" i="2"/>
  <c r="S21" i="2"/>
  <c r="B21" i="2"/>
  <c r="O21" i="2"/>
  <c r="R21" i="2"/>
  <c r="X21" i="2"/>
  <c r="C22" i="2"/>
  <c r="I22" i="2"/>
  <c r="P22" i="2"/>
  <c r="S22" i="2"/>
  <c r="B22" i="2"/>
  <c r="O22" i="2"/>
  <c r="R22" i="2"/>
  <c r="X22" i="2"/>
  <c r="C23" i="2"/>
  <c r="I23" i="2"/>
  <c r="P23" i="2"/>
  <c r="S23" i="2"/>
  <c r="B23" i="2"/>
  <c r="O23" i="2"/>
  <c r="R23" i="2"/>
  <c r="X23" i="2"/>
  <c r="C24" i="2"/>
  <c r="I24" i="2"/>
  <c r="P24" i="2"/>
  <c r="S24" i="2"/>
  <c r="B24" i="2"/>
  <c r="O24" i="2"/>
  <c r="R24" i="2"/>
  <c r="X24" i="2"/>
  <c r="C25" i="2"/>
  <c r="I25" i="2"/>
  <c r="P25" i="2"/>
  <c r="S25" i="2"/>
  <c r="B25" i="2"/>
  <c r="O25" i="2"/>
  <c r="R25" i="2"/>
  <c r="X25" i="2"/>
  <c r="C26" i="2"/>
  <c r="I26" i="2"/>
  <c r="P26" i="2"/>
  <c r="S26" i="2"/>
  <c r="B26" i="2"/>
  <c r="O26" i="2"/>
  <c r="R26" i="2"/>
  <c r="X26" i="2"/>
  <c r="C27" i="2"/>
  <c r="I27" i="2"/>
  <c r="P27" i="2"/>
  <c r="S27" i="2"/>
  <c r="B27" i="2"/>
  <c r="O27" i="2"/>
  <c r="R27" i="2"/>
  <c r="X27" i="2"/>
  <c r="C28" i="2"/>
  <c r="I28" i="2"/>
  <c r="P28" i="2"/>
  <c r="S28" i="2"/>
  <c r="B28" i="2"/>
  <c r="O28" i="2"/>
  <c r="R28" i="2"/>
  <c r="X28" i="2"/>
  <c r="C29" i="2"/>
  <c r="I29" i="2"/>
  <c r="P29" i="2"/>
  <c r="S29" i="2"/>
  <c r="B29" i="2"/>
  <c r="O29" i="2"/>
  <c r="R29" i="2"/>
  <c r="X29" i="2"/>
  <c r="C30" i="2"/>
  <c r="I30" i="2"/>
  <c r="P30" i="2"/>
  <c r="S30" i="2"/>
  <c r="B30" i="2"/>
  <c r="O30" i="2"/>
  <c r="R30" i="2"/>
  <c r="X30" i="2"/>
  <c r="C31" i="2"/>
  <c r="I31" i="2"/>
  <c r="P31" i="2"/>
  <c r="S31" i="2"/>
  <c r="B31" i="2"/>
  <c r="O31" i="2"/>
  <c r="R31" i="2"/>
  <c r="X31" i="2"/>
  <c r="C32" i="2"/>
  <c r="I32" i="2"/>
  <c r="P32" i="2"/>
  <c r="S32" i="2"/>
  <c r="B32" i="2"/>
  <c r="O32" i="2"/>
  <c r="R32" i="2"/>
  <c r="X32" i="2"/>
  <c r="C33" i="2"/>
  <c r="I33" i="2"/>
  <c r="P33" i="2"/>
  <c r="S33" i="2"/>
  <c r="B33" i="2"/>
  <c r="O33" i="2"/>
  <c r="R33" i="2"/>
  <c r="X33" i="2"/>
  <c r="C34" i="2"/>
  <c r="I34" i="2"/>
  <c r="P34" i="2"/>
  <c r="S34" i="2"/>
  <c r="B34" i="2"/>
  <c r="O34" i="2"/>
  <c r="R34" i="2"/>
  <c r="X34" i="2"/>
  <c r="C35" i="2"/>
  <c r="I35" i="2"/>
  <c r="P35" i="2"/>
  <c r="S35" i="2"/>
  <c r="B35" i="2"/>
  <c r="O35" i="2"/>
  <c r="R35" i="2"/>
  <c r="X35" i="2"/>
  <c r="C36" i="2"/>
  <c r="I36" i="2"/>
  <c r="P36" i="2"/>
  <c r="S36" i="2"/>
  <c r="B36" i="2"/>
  <c r="O36" i="2"/>
  <c r="R36" i="2"/>
  <c r="X36" i="2"/>
  <c r="C37" i="2"/>
  <c r="I37" i="2"/>
  <c r="P37" i="2"/>
  <c r="S37" i="2"/>
  <c r="B37" i="2"/>
  <c r="O37" i="2"/>
  <c r="R37" i="2"/>
  <c r="X37" i="2"/>
  <c r="C38" i="2"/>
  <c r="I38" i="2"/>
  <c r="P38" i="2"/>
  <c r="S38" i="2"/>
  <c r="B38" i="2"/>
  <c r="O38" i="2"/>
  <c r="R38" i="2"/>
  <c r="X38" i="2"/>
  <c r="C39" i="2"/>
  <c r="I39" i="2"/>
  <c r="P39" i="2"/>
  <c r="S39" i="2"/>
  <c r="B39" i="2"/>
  <c r="O39" i="2"/>
  <c r="R39" i="2"/>
  <c r="X39" i="2"/>
  <c r="C40" i="2"/>
  <c r="I40" i="2"/>
  <c r="P40" i="2"/>
  <c r="S40" i="2"/>
  <c r="B40" i="2"/>
  <c r="O40" i="2"/>
  <c r="R40" i="2"/>
  <c r="X40" i="2"/>
  <c r="C41" i="2"/>
  <c r="I41" i="2"/>
  <c r="P41" i="2"/>
  <c r="S41" i="2"/>
  <c r="B41" i="2"/>
  <c r="O41" i="2"/>
  <c r="R41" i="2"/>
  <c r="X41" i="2"/>
  <c r="C42" i="2"/>
  <c r="I42" i="2"/>
  <c r="P42" i="2"/>
  <c r="S42" i="2"/>
  <c r="B42" i="2"/>
  <c r="O42" i="2"/>
  <c r="R42" i="2"/>
  <c r="X42" i="2"/>
  <c r="C43" i="2"/>
  <c r="I43" i="2"/>
  <c r="P43" i="2"/>
  <c r="S43" i="2"/>
  <c r="B43" i="2"/>
  <c r="O43" i="2"/>
  <c r="R43" i="2"/>
  <c r="X43" i="2"/>
  <c r="C44" i="2"/>
  <c r="I44" i="2"/>
  <c r="P44" i="2"/>
  <c r="S44" i="2"/>
  <c r="B44" i="2"/>
  <c r="O44" i="2"/>
  <c r="R44" i="2"/>
  <c r="X44" i="2"/>
  <c r="C45" i="2"/>
  <c r="I45" i="2"/>
  <c r="P45" i="2"/>
  <c r="S45" i="2"/>
  <c r="B45" i="2"/>
  <c r="O45" i="2"/>
  <c r="R45" i="2"/>
  <c r="X45" i="2"/>
  <c r="C46" i="2"/>
  <c r="I46" i="2"/>
  <c r="P46" i="2"/>
  <c r="S46" i="2"/>
  <c r="B46" i="2"/>
  <c r="O46" i="2"/>
  <c r="R46" i="2"/>
  <c r="X46" i="2"/>
  <c r="C47" i="2"/>
  <c r="I47" i="2"/>
  <c r="P47" i="2"/>
  <c r="S47" i="2"/>
  <c r="B47" i="2"/>
  <c r="O47" i="2"/>
  <c r="R47" i="2"/>
  <c r="X47" i="2"/>
  <c r="C48" i="2"/>
  <c r="I48" i="2"/>
  <c r="P48" i="2"/>
  <c r="S48" i="2"/>
  <c r="B48" i="2"/>
  <c r="O48" i="2"/>
  <c r="R48" i="2"/>
  <c r="X48" i="2"/>
  <c r="C49" i="2"/>
  <c r="I49" i="2"/>
  <c r="P49" i="2"/>
  <c r="S49" i="2"/>
  <c r="B49" i="2"/>
  <c r="O49" i="2"/>
  <c r="R49" i="2"/>
  <c r="X49" i="2"/>
  <c r="C50" i="2"/>
  <c r="I50" i="2"/>
  <c r="P50" i="2"/>
  <c r="S50" i="2"/>
  <c r="B50" i="2"/>
  <c r="O50" i="2"/>
  <c r="R50" i="2"/>
  <c r="X50" i="2"/>
  <c r="C51" i="2"/>
  <c r="I51" i="2"/>
  <c r="P51" i="2"/>
  <c r="S51" i="2"/>
  <c r="B51" i="2"/>
  <c r="O51" i="2"/>
  <c r="R51" i="2"/>
  <c r="X51" i="2"/>
  <c r="C52" i="2"/>
  <c r="I52" i="2"/>
  <c r="P52" i="2"/>
  <c r="S52" i="2"/>
  <c r="B52" i="2"/>
  <c r="O52" i="2"/>
  <c r="R52" i="2"/>
  <c r="X52" i="2"/>
  <c r="C53" i="2"/>
  <c r="I53" i="2"/>
  <c r="P53" i="2"/>
  <c r="S53" i="2"/>
  <c r="B53" i="2"/>
  <c r="O53" i="2"/>
  <c r="R53" i="2"/>
  <c r="X53" i="2"/>
  <c r="C54" i="2"/>
  <c r="I54" i="2"/>
  <c r="P54" i="2"/>
  <c r="S54" i="2"/>
  <c r="B54" i="2"/>
  <c r="O54" i="2"/>
  <c r="R54" i="2"/>
  <c r="X54" i="2"/>
  <c r="X56" i="2"/>
  <c r="U9" i="2"/>
  <c r="V9" i="2"/>
  <c r="Y9" i="2"/>
  <c r="U10" i="2"/>
  <c r="V10" i="2"/>
  <c r="Y10" i="2"/>
  <c r="U11" i="2"/>
  <c r="V11" i="2"/>
  <c r="Y11" i="2"/>
  <c r="U12" i="2"/>
  <c r="V12" i="2"/>
  <c r="Y12" i="2"/>
  <c r="U13" i="2"/>
  <c r="V13" i="2"/>
  <c r="Y13" i="2"/>
  <c r="U14" i="2"/>
  <c r="V14" i="2"/>
  <c r="Y14" i="2"/>
  <c r="U15" i="2"/>
  <c r="V15" i="2"/>
  <c r="Y15" i="2"/>
  <c r="U16" i="2"/>
  <c r="V16" i="2"/>
  <c r="Y16" i="2"/>
  <c r="U17" i="2"/>
  <c r="V17" i="2"/>
  <c r="Y17" i="2"/>
  <c r="U18" i="2"/>
  <c r="V18" i="2"/>
  <c r="Y18" i="2"/>
  <c r="U19" i="2"/>
  <c r="V19" i="2"/>
  <c r="Y19" i="2"/>
  <c r="U20" i="2"/>
  <c r="V20" i="2"/>
  <c r="Y20" i="2"/>
  <c r="U21" i="2"/>
  <c r="V21" i="2"/>
  <c r="Y21" i="2"/>
  <c r="U22" i="2"/>
  <c r="V22" i="2"/>
  <c r="Y22" i="2"/>
  <c r="U23" i="2"/>
  <c r="V23" i="2"/>
  <c r="Y23" i="2"/>
  <c r="U24" i="2"/>
  <c r="V24" i="2"/>
  <c r="Y24" i="2"/>
  <c r="U25" i="2"/>
  <c r="V25" i="2"/>
  <c r="Y25" i="2"/>
  <c r="U26" i="2"/>
  <c r="V26" i="2"/>
  <c r="Y26" i="2"/>
  <c r="U27" i="2"/>
  <c r="V27" i="2"/>
  <c r="Y27" i="2"/>
  <c r="U28" i="2"/>
  <c r="V28" i="2"/>
  <c r="Y28" i="2"/>
  <c r="U29" i="2"/>
  <c r="V29" i="2"/>
  <c r="Y29" i="2"/>
  <c r="U30" i="2"/>
  <c r="V30" i="2"/>
  <c r="Y30" i="2"/>
  <c r="U31" i="2"/>
  <c r="V31" i="2"/>
  <c r="Y31" i="2"/>
  <c r="U32" i="2"/>
  <c r="V32" i="2"/>
  <c r="Y32" i="2"/>
  <c r="U33" i="2"/>
  <c r="V33" i="2"/>
  <c r="Y33" i="2"/>
  <c r="U34" i="2"/>
  <c r="V34" i="2"/>
  <c r="Y34" i="2"/>
  <c r="U35" i="2"/>
  <c r="V35" i="2"/>
  <c r="Y35" i="2"/>
  <c r="U36" i="2"/>
  <c r="V36" i="2"/>
  <c r="Y36" i="2"/>
  <c r="U37" i="2"/>
  <c r="V37" i="2"/>
  <c r="Y37" i="2"/>
  <c r="U38" i="2"/>
  <c r="V38" i="2"/>
  <c r="Y38" i="2"/>
  <c r="U39" i="2"/>
  <c r="V39" i="2"/>
  <c r="Y39" i="2"/>
  <c r="U40" i="2"/>
  <c r="V40" i="2"/>
  <c r="Y40" i="2"/>
  <c r="U41" i="2"/>
  <c r="V41" i="2"/>
  <c r="Y41" i="2"/>
  <c r="U42" i="2"/>
  <c r="V42" i="2"/>
  <c r="Y42" i="2"/>
  <c r="U43" i="2"/>
  <c r="V43" i="2"/>
  <c r="Y43" i="2"/>
  <c r="U44" i="2"/>
  <c r="V44" i="2"/>
  <c r="Y44" i="2"/>
  <c r="U45" i="2"/>
  <c r="V45" i="2"/>
  <c r="Y45" i="2"/>
  <c r="U46" i="2"/>
  <c r="V46" i="2"/>
  <c r="Y46" i="2"/>
  <c r="U47" i="2"/>
  <c r="V47" i="2"/>
  <c r="Y47" i="2"/>
  <c r="U48" i="2"/>
  <c r="V48" i="2"/>
  <c r="Y48" i="2"/>
  <c r="U49" i="2"/>
  <c r="V49" i="2"/>
  <c r="Y49" i="2"/>
  <c r="U50" i="2"/>
  <c r="V50" i="2"/>
  <c r="Y50" i="2"/>
  <c r="U51" i="2"/>
  <c r="V51" i="2"/>
  <c r="Y51" i="2"/>
  <c r="U52" i="2"/>
  <c r="V52" i="2"/>
  <c r="Y52" i="2"/>
  <c r="U53" i="2"/>
  <c r="V53" i="2"/>
  <c r="Y53" i="2"/>
  <c r="U54" i="2"/>
  <c r="V54" i="2"/>
  <c r="Y54" i="2"/>
  <c r="Y56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6" i="2"/>
  <c r="M9" i="2"/>
  <c r="AA9" i="2"/>
  <c r="M10" i="2"/>
  <c r="AA10" i="2"/>
  <c r="M11" i="2"/>
  <c r="AA11" i="2"/>
  <c r="M12" i="2"/>
  <c r="AA12" i="2"/>
  <c r="M13" i="2"/>
  <c r="AA13" i="2"/>
  <c r="M14" i="2"/>
  <c r="AA14" i="2"/>
  <c r="M15" i="2"/>
  <c r="AA15" i="2"/>
  <c r="M16" i="2"/>
  <c r="AA16" i="2"/>
  <c r="M17" i="2"/>
  <c r="AA17" i="2"/>
  <c r="M18" i="2"/>
  <c r="AA18" i="2"/>
  <c r="M19" i="2"/>
  <c r="AA19" i="2"/>
  <c r="M20" i="2"/>
  <c r="AA20" i="2"/>
  <c r="M21" i="2"/>
  <c r="AA21" i="2"/>
  <c r="M22" i="2"/>
  <c r="AA22" i="2"/>
  <c r="M23" i="2"/>
  <c r="AA23" i="2"/>
  <c r="M24" i="2"/>
  <c r="AA24" i="2"/>
  <c r="M25" i="2"/>
  <c r="AA25" i="2"/>
  <c r="M26" i="2"/>
  <c r="AA26" i="2"/>
  <c r="M27" i="2"/>
  <c r="AA27" i="2"/>
  <c r="M28" i="2"/>
  <c r="AA28" i="2"/>
  <c r="M29" i="2"/>
  <c r="AA29" i="2"/>
  <c r="M30" i="2"/>
  <c r="AA30" i="2"/>
  <c r="M31" i="2"/>
  <c r="AA31" i="2"/>
  <c r="M32" i="2"/>
  <c r="AA32" i="2"/>
  <c r="M33" i="2"/>
  <c r="AA33" i="2"/>
  <c r="M34" i="2"/>
  <c r="AA34" i="2"/>
  <c r="M35" i="2"/>
  <c r="AA35" i="2"/>
  <c r="M36" i="2"/>
  <c r="AA36" i="2"/>
  <c r="M37" i="2"/>
  <c r="AA37" i="2"/>
  <c r="M38" i="2"/>
  <c r="AA38" i="2"/>
  <c r="M39" i="2"/>
  <c r="AA39" i="2"/>
  <c r="M40" i="2"/>
  <c r="AA40" i="2"/>
  <c r="M41" i="2"/>
  <c r="AA41" i="2"/>
  <c r="M42" i="2"/>
  <c r="AA42" i="2"/>
  <c r="M43" i="2"/>
  <c r="AA43" i="2"/>
  <c r="M44" i="2"/>
  <c r="AA44" i="2"/>
  <c r="M45" i="2"/>
  <c r="AA45" i="2"/>
  <c r="M46" i="2"/>
  <c r="AA46" i="2"/>
  <c r="M47" i="2"/>
  <c r="AA47" i="2"/>
  <c r="M48" i="2"/>
  <c r="AA48" i="2"/>
  <c r="M49" i="2"/>
  <c r="AA49" i="2"/>
  <c r="M50" i="2"/>
  <c r="AA50" i="2"/>
  <c r="M51" i="2"/>
  <c r="AA51" i="2"/>
  <c r="M52" i="2"/>
  <c r="AA52" i="2"/>
  <c r="M53" i="2"/>
  <c r="AA53" i="2"/>
  <c r="M54" i="2"/>
  <c r="AA54" i="2"/>
  <c r="AA56" i="2"/>
  <c r="AG54" i="2"/>
  <c r="AG50" i="2"/>
  <c r="AG46" i="2"/>
  <c r="AG55" i="2"/>
  <c r="AG51" i="2"/>
  <c r="AG47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6" i="2"/>
  <c r="AD56" i="2"/>
  <c r="AH33" i="2"/>
  <c r="AG30" i="2"/>
  <c r="AH33" i="3"/>
  <c r="AG30" i="3"/>
  <c r="AH33" i="4"/>
  <c r="AG30" i="4"/>
  <c r="AH33" i="5"/>
  <c r="AG30" i="5"/>
  <c r="AH33" i="6"/>
  <c r="AG30" i="6"/>
  <c r="AH33" i="7"/>
  <c r="AG30" i="7"/>
  <c r="AH33" i="8"/>
  <c r="AG30" i="8"/>
  <c r="AH33" i="9"/>
  <c r="AG30" i="9"/>
  <c r="AH33" i="10"/>
  <c r="AG30" i="10"/>
  <c r="J9" i="10"/>
  <c r="J10" i="10"/>
  <c r="J11" i="10"/>
  <c r="J12" i="10"/>
  <c r="J13" i="10"/>
  <c r="J14" i="10"/>
  <c r="AG26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I54" i="10"/>
  <c r="E54" i="10"/>
  <c r="D54" i="10"/>
  <c r="C54" i="10"/>
  <c r="B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I53" i="10"/>
  <c r="E53" i="10"/>
  <c r="D53" i="10"/>
  <c r="C53" i="10"/>
  <c r="B53" i="10"/>
  <c r="I52" i="10"/>
  <c r="E52" i="10"/>
  <c r="D52" i="10"/>
  <c r="C52" i="10"/>
  <c r="B52" i="10"/>
  <c r="I51" i="10"/>
  <c r="E51" i="10"/>
  <c r="D51" i="10"/>
  <c r="C51" i="10"/>
  <c r="B51" i="10"/>
  <c r="I50" i="10"/>
  <c r="E50" i="10"/>
  <c r="D50" i="10"/>
  <c r="C50" i="10"/>
  <c r="B50" i="10"/>
  <c r="I49" i="10"/>
  <c r="E49" i="10"/>
  <c r="D49" i="10"/>
  <c r="C49" i="10"/>
  <c r="B49" i="10"/>
  <c r="I48" i="10"/>
  <c r="E48" i="10"/>
  <c r="D48" i="10"/>
  <c r="C48" i="10"/>
  <c r="B48" i="10"/>
  <c r="I47" i="10"/>
  <c r="E47" i="10"/>
  <c r="D47" i="10"/>
  <c r="C47" i="10"/>
  <c r="B47" i="10"/>
  <c r="I46" i="10"/>
  <c r="E46" i="10"/>
  <c r="D46" i="10"/>
  <c r="C46" i="10"/>
  <c r="B46" i="10"/>
  <c r="I45" i="10"/>
  <c r="E45" i="10"/>
  <c r="D45" i="10"/>
  <c r="C45" i="10"/>
  <c r="B45" i="10"/>
  <c r="I44" i="10"/>
  <c r="E44" i="10"/>
  <c r="D44" i="10"/>
  <c r="C44" i="10"/>
  <c r="B44" i="10"/>
  <c r="I43" i="10"/>
  <c r="E43" i="10"/>
  <c r="D43" i="10"/>
  <c r="C43" i="10"/>
  <c r="B43" i="10"/>
  <c r="I42" i="10"/>
  <c r="E42" i="10"/>
  <c r="D42" i="10"/>
  <c r="C42" i="10"/>
  <c r="B42" i="10"/>
  <c r="I41" i="10"/>
  <c r="E41" i="10"/>
  <c r="D41" i="10"/>
  <c r="C41" i="10"/>
  <c r="B41" i="10"/>
  <c r="I40" i="10"/>
  <c r="E40" i="10"/>
  <c r="D40" i="10"/>
  <c r="C40" i="10"/>
  <c r="B40" i="10"/>
  <c r="I39" i="10"/>
  <c r="E39" i="10"/>
  <c r="D39" i="10"/>
  <c r="C39" i="10"/>
  <c r="B39" i="10"/>
  <c r="I38" i="10"/>
  <c r="E38" i="10"/>
  <c r="D38" i="10"/>
  <c r="C38" i="10"/>
  <c r="B38" i="10"/>
  <c r="I37" i="10"/>
  <c r="E37" i="10"/>
  <c r="D37" i="10"/>
  <c r="C37" i="10"/>
  <c r="B37" i="10"/>
  <c r="I36" i="10"/>
  <c r="E36" i="10"/>
  <c r="D36" i="10"/>
  <c r="C36" i="10"/>
  <c r="B36" i="10"/>
  <c r="I35" i="10"/>
  <c r="E35" i="10"/>
  <c r="D35" i="10"/>
  <c r="C35" i="10"/>
  <c r="B35" i="10"/>
  <c r="I34" i="10"/>
  <c r="E34" i="10"/>
  <c r="D34" i="10"/>
  <c r="C34" i="10"/>
  <c r="B34" i="10"/>
  <c r="I33" i="10"/>
  <c r="E33" i="10"/>
  <c r="D33" i="10"/>
  <c r="C33" i="10"/>
  <c r="B33" i="10"/>
  <c r="I32" i="10"/>
  <c r="E32" i="10"/>
  <c r="D32" i="10"/>
  <c r="C32" i="10"/>
  <c r="B32" i="10"/>
  <c r="I31" i="10"/>
  <c r="E31" i="10"/>
  <c r="D31" i="10"/>
  <c r="C31" i="10"/>
  <c r="B31" i="10"/>
  <c r="I30" i="10"/>
  <c r="E30" i="10"/>
  <c r="D30" i="10"/>
  <c r="C30" i="10"/>
  <c r="B30" i="10"/>
  <c r="I29" i="10"/>
  <c r="E29" i="10"/>
  <c r="D29" i="10"/>
  <c r="C29" i="10"/>
  <c r="B29" i="10"/>
  <c r="I28" i="10"/>
  <c r="E28" i="10"/>
  <c r="D28" i="10"/>
  <c r="C28" i="10"/>
  <c r="B28" i="10"/>
  <c r="I27" i="10"/>
  <c r="E27" i="10"/>
  <c r="D27" i="10"/>
  <c r="C27" i="10"/>
  <c r="B27" i="10"/>
  <c r="I26" i="10"/>
  <c r="E26" i="10"/>
  <c r="D26" i="10"/>
  <c r="C26" i="10"/>
  <c r="B26" i="10"/>
  <c r="I25" i="10"/>
  <c r="E25" i="10"/>
  <c r="D25" i="10"/>
  <c r="C25" i="10"/>
  <c r="B25" i="10"/>
  <c r="I24" i="10"/>
  <c r="E24" i="10"/>
  <c r="D24" i="10"/>
  <c r="C24" i="10"/>
  <c r="B24" i="10"/>
  <c r="I23" i="10"/>
  <c r="E23" i="10"/>
  <c r="D23" i="10"/>
  <c r="C23" i="10"/>
  <c r="B23" i="10"/>
  <c r="I22" i="10"/>
  <c r="E22" i="10"/>
  <c r="D22" i="10"/>
  <c r="C22" i="10"/>
  <c r="B22" i="10"/>
  <c r="I21" i="10"/>
  <c r="E21" i="10"/>
  <c r="D21" i="10"/>
  <c r="C21" i="10"/>
  <c r="B21" i="10"/>
  <c r="I20" i="10"/>
  <c r="E20" i="10"/>
  <c r="D20" i="10"/>
  <c r="C20" i="10"/>
  <c r="B20" i="10"/>
  <c r="I19" i="10"/>
  <c r="E19" i="10"/>
  <c r="D19" i="10"/>
  <c r="C19" i="10"/>
  <c r="B19" i="10"/>
  <c r="I18" i="10"/>
  <c r="E18" i="10"/>
  <c r="D18" i="10"/>
  <c r="C18" i="10"/>
  <c r="B18" i="10"/>
  <c r="I17" i="10"/>
  <c r="E17" i="10"/>
  <c r="D17" i="10"/>
  <c r="C17" i="10"/>
  <c r="B17" i="10"/>
  <c r="I16" i="10"/>
  <c r="E16" i="10"/>
  <c r="D16" i="10"/>
  <c r="C16" i="10"/>
  <c r="B16" i="10"/>
  <c r="I15" i="10"/>
  <c r="E15" i="10"/>
  <c r="D15" i="10"/>
  <c r="C15" i="10"/>
  <c r="B15" i="10"/>
  <c r="I14" i="10"/>
  <c r="E14" i="10"/>
  <c r="D14" i="10"/>
  <c r="C14" i="10"/>
  <c r="B14" i="10"/>
  <c r="I13" i="10"/>
  <c r="E13" i="10"/>
  <c r="D13" i="10"/>
  <c r="C13" i="10"/>
  <c r="B13" i="10"/>
  <c r="I12" i="10"/>
  <c r="E12" i="10"/>
  <c r="D12" i="10"/>
  <c r="C12" i="10"/>
  <c r="B12" i="10"/>
  <c r="I11" i="10"/>
  <c r="E11" i="10"/>
  <c r="D11" i="10"/>
  <c r="C11" i="10"/>
  <c r="B11" i="10"/>
  <c r="I10" i="10"/>
  <c r="E10" i="10"/>
  <c r="D10" i="10"/>
  <c r="C10" i="10"/>
  <c r="B10" i="10"/>
  <c r="I9" i="10"/>
  <c r="E9" i="10"/>
  <c r="D9" i="10"/>
  <c r="C9" i="10"/>
  <c r="B9" i="10"/>
  <c r="I9" i="9"/>
  <c r="I10" i="9"/>
  <c r="I11" i="9"/>
  <c r="I12" i="9"/>
  <c r="I13" i="9"/>
  <c r="I14" i="9"/>
  <c r="AG26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K54" i="9"/>
  <c r="E54" i="9"/>
  <c r="D54" i="9"/>
  <c r="C54" i="9"/>
  <c r="B54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K53" i="9"/>
  <c r="E53" i="9"/>
  <c r="D53" i="9"/>
  <c r="C53" i="9"/>
  <c r="B53" i="9"/>
  <c r="K52" i="9"/>
  <c r="E52" i="9"/>
  <c r="D52" i="9"/>
  <c r="C52" i="9"/>
  <c r="B52" i="9"/>
  <c r="K51" i="9"/>
  <c r="E51" i="9"/>
  <c r="D51" i="9"/>
  <c r="C51" i="9"/>
  <c r="B51" i="9"/>
  <c r="K50" i="9"/>
  <c r="E50" i="9"/>
  <c r="D50" i="9"/>
  <c r="C50" i="9"/>
  <c r="B50" i="9"/>
  <c r="K49" i="9"/>
  <c r="E49" i="9"/>
  <c r="D49" i="9"/>
  <c r="C49" i="9"/>
  <c r="B49" i="9"/>
  <c r="K48" i="9"/>
  <c r="E48" i="9"/>
  <c r="D48" i="9"/>
  <c r="C48" i="9"/>
  <c r="B48" i="9"/>
  <c r="K47" i="9"/>
  <c r="E47" i="9"/>
  <c r="D47" i="9"/>
  <c r="C47" i="9"/>
  <c r="B47" i="9"/>
  <c r="K46" i="9"/>
  <c r="E46" i="9"/>
  <c r="D46" i="9"/>
  <c r="C46" i="9"/>
  <c r="B46" i="9"/>
  <c r="K45" i="9"/>
  <c r="E45" i="9"/>
  <c r="D45" i="9"/>
  <c r="C45" i="9"/>
  <c r="B45" i="9"/>
  <c r="K44" i="9"/>
  <c r="E44" i="9"/>
  <c r="D44" i="9"/>
  <c r="C44" i="9"/>
  <c r="B44" i="9"/>
  <c r="K43" i="9"/>
  <c r="E43" i="9"/>
  <c r="D43" i="9"/>
  <c r="C43" i="9"/>
  <c r="B43" i="9"/>
  <c r="K42" i="9"/>
  <c r="E42" i="9"/>
  <c r="D42" i="9"/>
  <c r="C42" i="9"/>
  <c r="B42" i="9"/>
  <c r="K41" i="9"/>
  <c r="E41" i="9"/>
  <c r="D41" i="9"/>
  <c r="C41" i="9"/>
  <c r="B41" i="9"/>
  <c r="K40" i="9"/>
  <c r="E40" i="9"/>
  <c r="D40" i="9"/>
  <c r="C40" i="9"/>
  <c r="B40" i="9"/>
  <c r="K39" i="9"/>
  <c r="E39" i="9"/>
  <c r="D39" i="9"/>
  <c r="C39" i="9"/>
  <c r="B39" i="9"/>
  <c r="K38" i="9"/>
  <c r="E38" i="9"/>
  <c r="D38" i="9"/>
  <c r="C38" i="9"/>
  <c r="B38" i="9"/>
  <c r="K37" i="9"/>
  <c r="E37" i="9"/>
  <c r="D37" i="9"/>
  <c r="C37" i="9"/>
  <c r="B37" i="9"/>
  <c r="K36" i="9"/>
  <c r="E36" i="9"/>
  <c r="D36" i="9"/>
  <c r="C36" i="9"/>
  <c r="B36" i="9"/>
  <c r="K35" i="9"/>
  <c r="E35" i="9"/>
  <c r="D35" i="9"/>
  <c r="C35" i="9"/>
  <c r="B35" i="9"/>
  <c r="K34" i="9"/>
  <c r="E34" i="9"/>
  <c r="D34" i="9"/>
  <c r="C34" i="9"/>
  <c r="B34" i="9"/>
  <c r="K33" i="9"/>
  <c r="E33" i="9"/>
  <c r="D33" i="9"/>
  <c r="C33" i="9"/>
  <c r="B33" i="9"/>
  <c r="K32" i="9"/>
  <c r="E32" i="9"/>
  <c r="D32" i="9"/>
  <c r="C32" i="9"/>
  <c r="B32" i="9"/>
  <c r="K31" i="9"/>
  <c r="E31" i="9"/>
  <c r="D31" i="9"/>
  <c r="C31" i="9"/>
  <c r="B31" i="9"/>
  <c r="K30" i="9"/>
  <c r="E30" i="9"/>
  <c r="D30" i="9"/>
  <c r="C30" i="9"/>
  <c r="B30" i="9"/>
  <c r="K29" i="9"/>
  <c r="E29" i="9"/>
  <c r="D29" i="9"/>
  <c r="C29" i="9"/>
  <c r="B29" i="9"/>
  <c r="K28" i="9"/>
  <c r="E28" i="9"/>
  <c r="D28" i="9"/>
  <c r="C28" i="9"/>
  <c r="B28" i="9"/>
  <c r="K27" i="9"/>
  <c r="E27" i="9"/>
  <c r="D27" i="9"/>
  <c r="C27" i="9"/>
  <c r="B27" i="9"/>
  <c r="K26" i="9"/>
  <c r="E26" i="9"/>
  <c r="D26" i="9"/>
  <c r="C26" i="9"/>
  <c r="B26" i="9"/>
  <c r="K25" i="9"/>
  <c r="E25" i="9"/>
  <c r="D25" i="9"/>
  <c r="C25" i="9"/>
  <c r="B25" i="9"/>
  <c r="K24" i="9"/>
  <c r="E24" i="9"/>
  <c r="D24" i="9"/>
  <c r="C24" i="9"/>
  <c r="B24" i="9"/>
  <c r="K23" i="9"/>
  <c r="E23" i="9"/>
  <c r="D23" i="9"/>
  <c r="C23" i="9"/>
  <c r="B23" i="9"/>
  <c r="K22" i="9"/>
  <c r="E22" i="9"/>
  <c r="D22" i="9"/>
  <c r="C22" i="9"/>
  <c r="B22" i="9"/>
  <c r="K21" i="9"/>
  <c r="E21" i="9"/>
  <c r="D21" i="9"/>
  <c r="C21" i="9"/>
  <c r="B21" i="9"/>
  <c r="K20" i="9"/>
  <c r="E20" i="9"/>
  <c r="D20" i="9"/>
  <c r="C20" i="9"/>
  <c r="B20" i="9"/>
  <c r="K19" i="9"/>
  <c r="E19" i="9"/>
  <c r="D19" i="9"/>
  <c r="C19" i="9"/>
  <c r="B19" i="9"/>
  <c r="K18" i="9"/>
  <c r="E18" i="9"/>
  <c r="D18" i="9"/>
  <c r="C18" i="9"/>
  <c r="B18" i="9"/>
  <c r="K17" i="9"/>
  <c r="E17" i="9"/>
  <c r="D17" i="9"/>
  <c r="C17" i="9"/>
  <c r="B17" i="9"/>
  <c r="K16" i="9"/>
  <c r="E16" i="9"/>
  <c r="D16" i="9"/>
  <c r="C16" i="9"/>
  <c r="B16" i="9"/>
  <c r="K15" i="9"/>
  <c r="E15" i="9"/>
  <c r="D15" i="9"/>
  <c r="C15" i="9"/>
  <c r="B15" i="9"/>
  <c r="K14" i="9"/>
  <c r="E14" i="9"/>
  <c r="D14" i="9"/>
  <c r="C14" i="9"/>
  <c r="B14" i="9"/>
  <c r="K13" i="9"/>
  <c r="E13" i="9"/>
  <c r="D13" i="9"/>
  <c r="C13" i="9"/>
  <c r="B13" i="9"/>
  <c r="K12" i="9"/>
  <c r="E12" i="9"/>
  <c r="D12" i="9"/>
  <c r="C12" i="9"/>
  <c r="B12" i="9"/>
  <c r="K11" i="9"/>
  <c r="E11" i="9"/>
  <c r="D11" i="9"/>
  <c r="C11" i="9"/>
  <c r="B11" i="9"/>
  <c r="K10" i="9"/>
  <c r="E10" i="9"/>
  <c r="D10" i="9"/>
  <c r="C10" i="9"/>
  <c r="B10" i="9"/>
  <c r="K9" i="9"/>
  <c r="E9" i="9"/>
  <c r="D9" i="9"/>
  <c r="C9" i="9"/>
  <c r="B9" i="9"/>
  <c r="E9" i="8"/>
  <c r="K9" i="8"/>
  <c r="D9" i="8"/>
  <c r="E10" i="8"/>
  <c r="K10" i="8"/>
  <c r="D10" i="8"/>
  <c r="E11" i="8"/>
  <c r="K11" i="8"/>
  <c r="D11" i="8"/>
  <c r="E12" i="8"/>
  <c r="K12" i="8"/>
  <c r="D12" i="8"/>
  <c r="E13" i="8"/>
  <c r="K13" i="8"/>
  <c r="D13" i="8"/>
  <c r="E14" i="8"/>
  <c r="K14" i="8"/>
  <c r="D14" i="8"/>
  <c r="AG26" i="8"/>
  <c r="E15" i="8"/>
  <c r="K15" i="8"/>
  <c r="D15" i="8"/>
  <c r="E16" i="8"/>
  <c r="K16" i="8"/>
  <c r="D16" i="8"/>
  <c r="E17" i="8"/>
  <c r="K17" i="8"/>
  <c r="D17" i="8"/>
  <c r="E18" i="8"/>
  <c r="K18" i="8"/>
  <c r="D18" i="8"/>
  <c r="E19" i="8"/>
  <c r="K19" i="8"/>
  <c r="D19" i="8"/>
  <c r="E20" i="8"/>
  <c r="K20" i="8"/>
  <c r="D20" i="8"/>
  <c r="E21" i="8"/>
  <c r="K21" i="8"/>
  <c r="D21" i="8"/>
  <c r="E22" i="8"/>
  <c r="K22" i="8"/>
  <c r="D22" i="8"/>
  <c r="E23" i="8"/>
  <c r="K23" i="8"/>
  <c r="D23" i="8"/>
  <c r="E24" i="8"/>
  <c r="K24" i="8"/>
  <c r="D24" i="8"/>
  <c r="E25" i="8"/>
  <c r="K25" i="8"/>
  <c r="D25" i="8"/>
  <c r="E26" i="8"/>
  <c r="K26" i="8"/>
  <c r="D26" i="8"/>
  <c r="E27" i="8"/>
  <c r="K27" i="8"/>
  <c r="D27" i="8"/>
  <c r="E28" i="8"/>
  <c r="K28" i="8"/>
  <c r="D28" i="8"/>
  <c r="E29" i="8"/>
  <c r="K29" i="8"/>
  <c r="D29" i="8"/>
  <c r="E30" i="8"/>
  <c r="K30" i="8"/>
  <c r="D30" i="8"/>
  <c r="E31" i="8"/>
  <c r="K31" i="8"/>
  <c r="D31" i="8"/>
  <c r="E32" i="8"/>
  <c r="K32" i="8"/>
  <c r="D32" i="8"/>
  <c r="E33" i="8"/>
  <c r="K33" i="8"/>
  <c r="D33" i="8"/>
  <c r="E34" i="8"/>
  <c r="K34" i="8"/>
  <c r="D34" i="8"/>
  <c r="E35" i="8"/>
  <c r="K35" i="8"/>
  <c r="D35" i="8"/>
  <c r="E36" i="8"/>
  <c r="K36" i="8"/>
  <c r="D36" i="8"/>
  <c r="E37" i="8"/>
  <c r="K37" i="8"/>
  <c r="D37" i="8"/>
  <c r="E38" i="8"/>
  <c r="K38" i="8"/>
  <c r="D38" i="8"/>
  <c r="E39" i="8"/>
  <c r="K39" i="8"/>
  <c r="D39" i="8"/>
  <c r="E40" i="8"/>
  <c r="K40" i="8"/>
  <c r="D40" i="8"/>
  <c r="E41" i="8"/>
  <c r="K41" i="8"/>
  <c r="D41" i="8"/>
  <c r="E42" i="8"/>
  <c r="K42" i="8"/>
  <c r="D42" i="8"/>
  <c r="E43" i="8"/>
  <c r="K43" i="8"/>
  <c r="D43" i="8"/>
  <c r="E44" i="8"/>
  <c r="K44" i="8"/>
  <c r="D44" i="8"/>
  <c r="E45" i="8"/>
  <c r="K45" i="8"/>
  <c r="D45" i="8"/>
  <c r="E46" i="8"/>
  <c r="K46" i="8"/>
  <c r="D46" i="8"/>
  <c r="E47" i="8"/>
  <c r="K47" i="8"/>
  <c r="D47" i="8"/>
  <c r="E48" i="8"/>
  <c r="K48" i="8"/>
  <c r="D48" i="8"/>
  <c r="E49" i="8"/>
  <c r="K49" i="8"/>
  <c r="D49" i="8"/>
  <c r="E50" i="8"/>
  <c r="K50" i="8"/>
  <c r="D50" i="8"/>
  <c r="E51" i="8"/>
  <c r="K51" i="8"/>
  <c r="D51" i="8"/>
  <c r="E52" i="8"/>
  <c r="K52" i="8"/>
  <c r="D52" i="8"/>
  <c r="E53" i="8"/>
  <c r="K53" i="8"/>
  <c r="D53" i="8"/>
  <c r="E54" i="8"/>
  <c r="K54" i="8"/>
  <c r="D54" i="8"/>
  <c r="J54" i="8"/>
  <c r="C54" i="8"/>
  <c r="B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J53" i="8"/>
  <c r="C53" i="8"/>
  <c r="B53" i="8"/>
  <c r="J52" i="8"/>
  <c r="C52" i="8"/>
  <c r="B52" i="8"/>
  <c r="J51" i="8"/>
  <c r="C51" i="8"/>
  <c r="B51" i="8"/>
  <c r="J50" i="8"/>
  <c r="C50" i="8"/>
  <c r="B50" i="8"/>
  <c r="J49" i="8"/>
  <c r="C49" i="8"/>
  <c r="B49" i="8"/>
  <c r="J48" i="8"/>
  <c r="C48" i="8"/>
  <c r="B48" i="8"/>
  <c r="J47" i="8"/>
  <c r="C47" i="8"/>
  <c r="B47" i="8"/>
  <c r="J46" i="8"/>
  <c r="C46" i="8"/>
  <c r="B46" i="8"/>
  <c r="J45" i="8"/>
  <c r="C45" i="8"/>
  <c r="B45" i="8"/>
  <c r="J44" i="8"/>
  <c r="C44" i="8"/>
  <c r="B44" i="8"/>
  <c r="J43" i="8"/>
  <c r="C43" i="8"/>
  <c r="B43" i="8"/>
  <c r="J42" i="8"/>
  <c r="C42" i="8"/>
  <c r="B42" i="8"/>
  <c r="J41" i="8"/>
  <c r="C41" i="8"/>
  <c r="B41" i="8"/>
  <c r="J40" i="8"/>
  <c r="C40" i="8"/>
  <c r="B40" i="8"/>
  <c r="J39" i="8"/>
  <c r="C39" i="8"/>
  <c r="B39" i="8"/>
  <c r="J38" i="8"/>
  <c r="C38" i="8"/>
  <c r="B38" i="8"/>
  <c r="J37" i="8"/>
  <c r="C37" i="8"/>
  <c r="B37" i="8"/>
  <c r="J36" i="8"/>
  <c r="C36" i="8"/>
  <c r="B36" i="8"/>
  <c r="J35" i="8"/>
  <c r="C35" i="8"/>
  <c r="B35" i="8"/>
  <c r="J34" i="8"/>
  <c r="C34" i="8"/>
  <c r="B34" i="8"/>
  <c r="J33" i="8"/>
  <c r="C33" i="8"/>
  <c r="B33" i="8"/>
  <c r="J32" i="8"/>
  <c r="C32" i="8"/>
  <c r="B32" i="8"/>
  <c r="J31" i="8"/>
  <c r="C31" i="8"/>
  <c r="B31" i="8"/>
  <c r="J30" i="8"/>
  <c r="C30" i="8"/>
  <c r="B30" i="8"/>
  <c r="J29" i="8"/>
  <c r="C29" i="8"/>
  <c r="B29" i="8"/>
  <c r="J28" i="8"/>
  <c r="C28" i="8"/>
  <c r="B28" i="8"/>
  <c r="J27" i="8"/>
  <c r="C27" i="8"/>
  <c r="B27" i="8"/>
  <c r="J26" i="8"/>
  <c r="C26" i="8"/>
  <c r="B26" i="8"/>
  <c r="J25" i="8"/>
  <c r="C25" i="8"/>
  <c r="B25" i="8"/>
  <c r="J24" i="8"/>
  <c r="C24" i="8"/>
  <c r="B24" i="8"/>
  <c r="J23" i="8"/>
  <c r="C23" i="8"/>
  <c r="B23" i="8"/>
  <c r="J22" i="8"/>
  <c r="C22" i="8"/>
  <c r="B22" i="8"/>
  <c r="J21" i="8"/>
  <c r="C21" i="8"/>
  <c r="B21" i="8"/>
  <c r="J20" i="8"/>
  <c r="C20" i="8"/>
  <c r="B20" i="8"/>
  <c r="J19" i="8"/>
  <c r="C19" i="8"/>
  <c r="B19" i="8"/>
  <c r="J18" i="8"/>
  <c r="C18" i="8"/>
  <c r="B18" i="8"/>
  <c r="J17" i="8"/>
  <c r="C17" i="8"/>
  <c r="B17" i="8"/>
  <c r="J16" i="8"/>
  <c r="C16" i="8"/>
  <c r="B16" i="8"/>
  <c r="J15" i="8"/>
  <c r="C15" i="8"/>
  <c r="B15" i="8"/>
  <c r="J14" i="8"/>
  <c r="C14" i="8"/>
  <c r="B14" i="8"/>
  <c r="J13" i="8"/>
  <c r="C13" i="8"/>
  <c r="B13" i="8"/>
  <c r="J12" i="8"/>
  <c r="C12" i="8"/>
  <c r="B12" i="8"/>
  <c r="J11" i="8"/>
  <c r="C11" i="8"/>
  <c r="B11" i="8"/>
  <c r="J10" i="8"/>
  <c r="C10" i="8"/>
  <c r="B10" i="8"/>
  <c r="J9" i="8"/>
  <c r="C9" i="8"/>
  <c r="B9" i="8"/>
  <c r="J9" i="7"/>
  <c r="J10" i="7"/>
  <c r="J11" i="7"/>
  <c r="J12" i="7"/>
  <c r="J13" i="7"/>
  <c r="J14" i="7"/>
  <c r="AG26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I54" i="7"/>
  <c r="G54" i="7"/>
  <c r="F54" i="7"/>
  <c r="C54" i="7"/>
  <c r="B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I53" i="7"/>
  <c r="G53" i="7"/>
  <c r="F53" i="7"/>
  <c r="C53" i="7"/>
  <c r="B53" i="7"/>
  <c r="I52" i="7"/>
  <c r="G52" i="7"/>
  <c r="F52" i="7"/>
  <c r="C52" i="7"/>
  <c r="B52" i="7"/>
  <c r="I51" i="7"/>
  <c r="G51" i="7"/>
  <c r="F51" i="7"/>
  <c r="C51" i="7"/>
  <c r="B51" i="7"/>
  <c r="I50" i="7"/>
  <c r="G50" i="7"/>
  <c r="F50" i="7"/>
  <c r="C50" i="7"/>
  <c r="B50" i="7"/>
  <c r="I49" i="7"/>
  <c r="G49" i="7"/>
  <c r="F49" i="7"/>
  <c r="C49" i="7"/>
  <c r="B49" i="7"/>
  <c r="I48" i="7"/>
  <c r="G48" i="7"/>
  <c r="F48" i="7"/>
  <c r="C48" i="7"/>
  <c r="B48" i="7"/>
  <c r="I47" i="7"/>
  <c r="G47" i="7"/>
  <c r="F47" i="7"/>
  <c r="C47" i="7"/>
  <c r="B47" i="7"/>
  <c r="I46" i="7"/>
  <c r="G46" i="7"/>
  <c r="F46" i="7"/>
  <c r="C46" i="7"/>
  <c r="B46" i="7"/>
  <c r="I45" i="7"/>
  <c r="G45" i="7"/>
  <c r="F45" i="7"/>
  <c r="C45" i="7"/>
  <c r="B45" i="7"/>
  <c r="I44" i="7"/>
  <c r="G44" i="7"/>
  <c r="F44" i="7"/>
  <c r="C44" i="7"/>
  <c r="B44" i="7"/>
  <c r="I43" i="7"/>
  <c r="G43" i="7"/>
  <c r="F43" i="7"/>
  <c r="C43" i="7"/>
  <c r="B43" i="7"/>
  <c r="I42" i="7"/>
  <c r="G42" i="7"/>
  <c r="F42" i="7"/>
  <c r="C42" i="7"/>
  <c r="B42" i="7"/>
  <c r="I41" i="7"/>
  <c r="G41" i="7"/>
  <c r="F41" i="7"/>
  <c r="C41" i="7"/>
  <c r="B41" i="7"/>
  <c r="I40" i="7"/>
  <c r="G40" i="7"/>
  <c r="F40" i="7"/>
  <c r="C40" i="7"/>
  <c r="B40" i="7"/>
  <c r="I39" i="7"/>
  <c r="G39" i="7"/>
  <c r="F39" i="7"/>
  <c r="C39" i="7"/>
  <c r="B39" i="7"/>
  <c r="I38" i="7"/>
  <c r="G38" i="7"/>
  <c r="F38" i="7"/>
  <c r="C38" i="7"/>
  <c r="B38" i="7"/>
  <c r="I37" i="7"/>
  <c r="G37" i="7"/>
  <c r="F37" i="7"/>
  <c r="C37" i="7"/>
  <c r="B37" i="7"/>
  <c r="I36" i="7"/>
  <c r="G36" i="7"/>
  <c r="F36" i="7"/>
  <c r="C36" i="7"/>
  <c r="B36" i="7"/>
  <c r="I35" i="7"/>
  <c r="G35" i="7"/>
  <c r="F35" i="7"/>
  <c r="C35" i="7"/>
  <c r="B35" i="7"/>
  <c r="I34" i="7"/>
  <c r="G34" i="7"/>
  <c r="F34" i="7"/>
  <c r="C34" i="7"/>
  <c r="B34" i="7"/>
  <c r="I33" i="7"/>
  <c r="G33" i="7"/>
  <c r="F33" i="7"/>
  <c r="C33" i="7"/>
  <c r="B33" i="7"/>
  <c r="I32" i="7"/>
  <c r="G32" i="7"/>
  <c r="F32" i="7"/>
  <c r="C32" i="7"/>
  <c r="B32" i="7"/>
  <c r="I31" i="7"/>
  <c r="G31" i="7"/>
  <c r="F31" i="7"/>
  <c r="C31" i="7"/>
  <c r="B31" i="7"/>
  <c r="I30" i="7"/>
  <c r="G30" i="7"/>
  <c r="F30" i="7"/>
  <c r="C30" i="7"/>
  <c r="B30" i="7"/>
  <c r="I29" i="7"/>
  <c r="G29" i="7"/>
  <c r="F29" i="7"/>
  <c r="C29" i="7"/>
  <c r="B29" i="7"/>
  <c r="I28" i="7"/>
  <c r="G28" i="7"/>
  <c r="F28" i="7"/>
  <c r="C28" i="7"/>
  <c r="B28" i="7"/>
  <c r="I27" i="7"/>
  <c r="G27" i="7"/>
  <c r="F27" i="7"/>
  <c r="C27" i="7"/>
  <c r="B27" i="7"/>
  <c r="I26" i="7"/>
  <c r="G26" i="7"/>
  <c r="F26" i="7"/>
  <c r="C26" i="7"/>
  <c r="B26" i="7"/>
  <c r="I25" i="7"/>
  <c r="G25" i="7"/>
  <c r="F25" i="7"/>
  <c r="C25" i="7"/>
  <c r="B25" i="7"/>
  <c r="I24" i="7"/>
  <c r="G24" i="7"/>
  <c r="F24" i="7"/>
  <c r="C24" i="7"/>
  <c r="B24" i="7"/>
  <c r="I23" i="7"/>
  <c r="G23" i="7"/>
  <c r="F23" i="7"/>
  <c r="C23" i="7"/>
  <c r="B23" i="7"/>
  <c r="I22" i="7"/>
  <c r="G22" i="7"/>
  <c r="F22" i="7"/>
  <c r="C22" i="7"/>
  <c r="B22" i="7"/>
  <c r="I21" i="7"/>
  <c r="G21" i="7"/>
  <c r="F21" i="7"/>
  <c r="C21" i="7"/>
  <c r="B21" i="7"/>
  <c r="I20" i="7"/>
  <c r="G20" i="7"/>
  <c r="F20" i="7"/>
  <c r="C20" i="7"/>
  <c r="B20" i="7"/>
  <c r="I19" i="7"/>
  <c r="G19" i="7"/>
  <c r="F19" i="7"/>
  <c r="C19" i="7"/>
  <c r="B19" i="7"/>
  <c r="I18" i="7"/>
  <c r="G18" i="7"/>
  <c r="F18" i="7"/>
  <c r="C18" i="7"/>
  <c r="B18" i="7"/>
  <c r="I17" i="7"/>
  <c r="G17" i="7"/>
  <c r="F17" i="7"/>
  <c r="C17" i="7"/>
  <c r="B17" i="7"/>
  <c r="I16" i="7"/>
  <c r="G16" i="7"/>
  <c r="F16" i="7"/>
  <c r="C16" i="7"/>
  <c r="B16" i="7"/>
  <c r="I15" i="7"/>
  <c r="G15" i="7"/>
  <c r="F15" i="7"/>
  <c r="C15" i="7"/>
  <c r="B15" i="7"/>
  <c r="I14" i="7"/>
  <c r="G14" i="7"/>
  <c r="F14" i="7"/>
  <c r="C14" i="7"/>
  <c r="B14" i="7"/>
  <c r="I13" i="7"/>
  <c r="G13" i="7"/>
  <c r="F13" i="7"/>
  <c r="C13" i="7"/>
  <c r="B13" i="7"/>
  <c r="I12" i="7"/>
  <c r="G12" i="7"/>
  <c r="F12" i="7"/>
  <c r="C12" i="7"/>
  <c r="B12" i="7"/>
  <c r="I11" i="7"/>
  <c r="G11" i="7"/>
  <c r="F11" i="7"/>
  <c r="C11" i="7"/>
  <c r="B11" i="7"/>
  <c r="I10" i="7"/>
  <c r="G10" i="7"/>
  <c r="F10" i="7"/>
  <c r="C10" i="7"/>
  <c r="B10" i="7"/>
  <c r="I9" i="7"/>
  <c r="G9" i="7"/>
  <c r="F9" i="7"/>
  <c r="C9" i="7"/>
  <c r="B9" i="7"/>
  <c r="I9" i="6"/>
  <c r="I10" i="6"/>
  <c r="I11" i="6"/>
  <c r="I12" i="6"/>
  <c r="I13" i="6"/>
  <c r="I14" i="6"/>
  <c r="AG26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K54" i="6"/>
  <c r="G54" i="6"/>
  <c r="F54" i="6"/>
  <c r="C54" i="6"/>
  <c r="B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K53" i="6"/>
  <c r="G53" i="6"/>
  <c r="F53" i="6"/>
  <c r="C53" i="6"/>
  <c r="B53" i="6"/>
  <c r="K52" i="6"/>
  <c r="G52" i="6"/>
  <c r="F52" i="6"/>
  <c r="C52" i="6"/>
  <c r="B52" i="6"/>
  <c r="K51" i="6"/>
  <c r="G51" i="6"/>
  <c r="F51" i="6"/>
  <c r="C51" i="6"/>
  <c r="B51" i="6"/>
  <c r="K50" i="6"/>
  <c r="G50" i="6"/>
  <c r="F50" i="6"/>
  <c r="C50" i="6"/>
  <c r="B50" i="6"/>
  <c r="K49" i="6"/>
  <c r="G49" i="6"/>
  <c r="F49" i="6"/>
  <c r="C49" i="6"/>
  <c r="B49" i="6"/>
  <c r="K48" i="6"/>
  <c r="G48" i="6"/>
  <c r="F48" i="6"/>
  <c r="C48" i="6"/>
  <c r="B48" i="6"/>
  <c r="K47" i="6"/>
  <c r="G47" i="6"/>
  <c r="F47" i="6"/>
  <c r="C47" i="6"/>
  <c r="B47" i="6"/>
  <c r="K46" i="6"/>
  <c r="G46" i="6"/>
  <c r="F46" i="6"/>
  <c r="C46" i="6"/>
  <c r="B46" i="6"/>
  <c r="K45" i="6"/>
  <c r="G45" i="6"/>
  <c r="F45" i="6"/>
  <c r="C45" i="6"/>
  <c r="B45" i="6"/>
  <c r="K44" i="6"/>
  <c r="G44" i="6"/>
  <c r="F44" i="6"/>
  <c r="C44" i="6"/>
  <c r="B44" i="6"/>
  <c r="K43" i="6"/>
  <c r="G43" i="6"/>
  <c r="F43" i="6"/>
  <c r="C43" i="6"/>
  <c r="B43" i="6"/>
  <c r="K42" i="6"/>
  <c r="G42" i="6"/>
  <c r="F42" i="6"/>
  <c r="C42" i="6"/>
  <c r="B42" i="6"/>
  <c r="K41" i="6"/>
  <c r="G41" i="6"/>
  <c r="F41" i="6"/>
  <c r="C41" i="6"/>
  <c r="B41" i="6"/>
  <c r="K40" i="6"/>
  <c r="G40" i="6"/>
  <c r="F40" i="6"/>
  <c r="C40" i="6"/>
  <c r="B40" i="6"/>
  <c r="K39" i="6"/>
  <c r="G39" i="6"/>
  <c r="F39" i="6"/>
  <c r="C39" i="6"/>
  <c r="B39" i="6"/>
  <c r="K38" i="6"/>
  <c r="G38" i="6"/>
  <c r="F38" i="6"/>
  <c r="C38" i="6"/>
  <c r="B38" i="6"/>
  <c r="K37" i="6"/>
  <c r="G37" i="6"/>
  <c r="F37" i="6"/>
  <c r="C37" i="6"/>
  <c r="B37" i="6"/>
  <c r="K36" i="6"/>
  <c r="G36" i="6"/>
  <c r="F36" i="6"/>
  <c r="C36" i="6"/>
  <c r="B36" i="6"/>
  <c r="K35" i="6"/>
  <c r="G35" i="6"/>
  <c r="F35" i="6"/>
  <c r="C35" i="6"/>
  <c r="B35" i="6"/>
  <c r="K34" i="6"/>
  <c r="G34" i="6"/>
  <c r="F34" i="6"/>
  <c r="C34" i="6"/>
  <c r="B34" i="6"/>
  <c r="K33" i="6"/>
  <c r="G33" i="6"/>
  <c r="F33" i="6"/>
  <c r="C33" i="6"/>
  <c r="B33" i="6"/>
  <c r="K32" i="6"/>
  <c r="G32" i="6"/>
  <c r="F32" i="6"/>
  <c r="C32" i="6"/>
  <c r="B32" i="6"/>
  <c r="K31" i="6"/>
  <c r="G31" i="6"/>
  <c r="F31" i="6"/>
  <c r="C31" i="6"/>
  <c r="B31" i="6"/>
  <c r="K30" i="6"/>
  <c r="G30" i="6"/>
  <c r="F30" i="6"/>
  <c r="C30" i="6"/>
  <c r="B30" i="6"/>
  <c r="K29" i="6"/>
  <c r="G29" i="6"/>
  <c r="F29" i="6"/>
  <c r="C29" i="6"/>
  <c r="B29" i="6"/>
  <c r="K28" i="6"/>
  <c r="G28" i="6"/>
  <c r="F28" i="6"/>
  <c r="C28" i="6"/>
  <c r="B28" i="6"/>
  <c r="K27" i="6"/>
  <c r="G27" i="6"/>
  <c r="F27" i="6"/>
  <c r="C27" i="6"/>
  <c r="B27" i="6"/>
  <c r="K26" i="6"/>
  <c r="G26" i="6"/>
  <c r="F26" i="6"/>
  <c r="C26" i="6"/>
  <c r="B26" i="6"/>
  <c r="K25" i="6"/>
  <c r="G25" i="6"/>
  <c r="F25" i="6"/>
  <c r="C25" i="6"/>
  <c r="B25" i="6"/>
  <c r="K24" i="6"/>
  <c r="G24" i="6"/>
  <c r="F24" i="6"/>
  <c r="C24" i="6"/>
  <c r="B24" i="6"/>
  <c r="K23" i="6"/>
  <c r="G23" i="6"/>
  <c r="F23" i="6"/>
  <c r="C23" i="6"/>
  <c r="B23" i="6"/>
  <c r="K22" i="6"/>
  <c r="G22" i="6"/>
  <c r="F22" i="6"/>
  <c r="C22" i="6"/>
  <c r="B22" i="6"/>
  <c r="K21" i="6"/>
  <c r="G21" i="6"/>
  <c r="F21" i="6"/>
  <c r="C21" i="6"/>
  <c r="B21" i="6"/>
  <c r="K20" i="6"/>
  <c r="G20" i="6"/>
  <c r="F20" i="6"/>
  <c r="C20" i="6"/>
  <c r="B20" i="6"/>
  <c r="K19" i="6"/>
  <c r="G19" i="6"/>
  <c r="F19" i="6"/>
  <c r="C19" i="6"/>
  <c r="B19" i="6"/>
  <c r="K18" i="6"/>
  <c r="G18" i="6"/>
  <c r="F18" i="6"/>
  <c r="C18" i="6"/>
  <c r="B18" i="6"/>
  <c r="K17" i="6"/>
  <c r="G17" i="6"/>
  <c r="F17" i="6"/>
  <c r="C17" i="6"/>
  <c r="B17" i="6"/>
  <c r="K16" i="6"/>
  <c r="G16" i="6"/>
  <c r="F16" i="6"/>
  <c r="C16" i="6"/>
  <c r="B16" i="6"/>
  <c r="K15" i="6"/>
  <c r="G15" i="6"/>
  <c r="F15" i="6"/>
  <c r="C15" i="6"/>
  <c r="B15" i="6"/>
  <c r="K14" i="6"/>
  <c r="G14" i="6"/>
  <c r="F14" i="6"/>
  <c r="C14" i="6"/>
  <c r="B14" i="6"/>
  <c r="K13" i="6"/>
  <c r="G13" i="6"/>
  <c r="F13" i="6"/>
  <c r="C13" i="6"/>
  <c r="B13" i="6"/>
  <c r="K12" i="6"/>
  <c r="G12" i="6"/>
  <c r="F12" i="6"/>
  <c r="C12" i="6"/>
  <c r="B12" i="6"/>
  <c r="K11" i="6"/>
  <c r="G11" i="6"/>
  <c r="F11" i="6"/>
  <c r="C11" i="6"/>
  <c r="B11" i="6"/>
  <c r="K10" i="6"/>
  <c r="G10" i="6"/>
  <c r="F10" i="6"/>
  <c r="C10" i="6"/>
  <c r="B10" i="6"/>
  <c r="K9" i="6"/>
  <c r="G9" i="6"/>
  <c r="F9" i="6"/>
  <c r="C9" i="6"/>
  <c r="B9" i="6"/>
  <c r="C9" i="5"/>
  <c r="K9" i="5"/>
  <c r="B9" i="5"/>
  <c r="C10" i="5"/>
  <c r="K10" i="5"/>
  <c r="B10" i="5"/>
  <c r="C11" i="5"/>
  <c r="K11" i="5"/>
  <c r="B11" i="5"/>
  <c r="C12" i="5"/>
  <c r="K12" i="5"/>
  <c r="B12" i="5"/>
  <c r="C13" i="5"/>
  <c r="K13" i="5"/>
  <c r="B13" i="5"/>
  <c r="C14" i="5"/>
  <c r="K14" i="5"/>
  <c r="B14" i="5"/>
  <c r="AG26" i="5"/>
  <c r="C15" i="5"/>
  <c r="K15" i="5"/>
  <c r="B15" i="5"/>
  <c r="C16" i="5"/>
  <c r="K16" i="5"/>
  <c r="B16" i="5"/>
  <c r="C17" i="5"/>
  <c r="K17" i="5"/>
  <c r="B17" i="5"/>
  <c r="C18" i="5"/>
  <c r="K18" i="5"/>
  <c r="B18" i="5"/>
  <c r="C19" i="5"/>
  <c r="K19" i="5"/>
  <c r="B19" i="5"/>
  <c r="C20" i="5"/>
  <c r="K20" i="5"/>
  <c r="B20" i="5"/>
  <c r="C21" i="5"/>
  <c r="K21" i="5"/>
  <c r="B21" i="5"/>
  <c r="C22" i="5"/>
  <c r="K22" i="5"/>
  <c r="B22" i="5"/>
  <c r="C23" i="5"/>
  <c r="K23" i="5"/>
  <c r="B23" i="5"/>
  <c r="C24" i="5"/>
  <c r="K24" i="5"/>
  <c r="B24" i="5"/>
  <c r="C25" i="5"/>
  <c r="K25" i="5"/>
  <c r="B25" i="5"/>
  <c r="C26" i="5"/>
  <c r="K26" i="5"/>
  <c r="B26" i="5"/>
  <c r="C27" i="5"/>
  <c r="K27" i="5"/>
  <c r="B27" i="5"/>
  <c r="C28" i="5"/>
  <c r="K28" i="5"/>
  <c r="B28" i="5"/>
  <c r="C29" i="5"/>
  <c r="K29" i="5"/>
  <c r="B29" i="5"/>
  <c r="C30" i="5"/>
  <c r="K30" i="5"/>
  <c r="B30" i="5"/>
  <c r="C31" i="5"/>
  <c r="K31" i="5"/>
  <c r="B31" i="5"/>
  <c r="C32" i="5"/>
  <c r="K32" i="5"/>
  <c r="B32" i="5"/>
  <c r="C33" i="5"/>
  <c r="K33" i="5"/>
  <c r="B33" i="5"/>
  <c r="C34" i="5"/>
  <c r="K34" i="5"/>
  <c r="B34" i="5"/>
  <c r="C35" i="5"/>
  <c r="K35" i="5"/>
  <c r="B35" i="5"/>
  <c r="C36" i="5"/>
  <c r="K36" i="5"/>
  <c r="B36" i="5"/>
  <c r="C37" i="5"/>
  <c r="K37" i="5"/>
  <c r="B37" i="5"/>
  <c r="C38" i="5"/>
  <c r="K38" i="5"/>
  <c r="B38" i="5"/>
  <c r="C39" i="5"/>
  <c r="K39" i="5"/>
  <c r="B39" i="5"/>
  <c r="C40" i="5"/>
  <c r="K40" i="5"/>
  <c r="B40" i="5"/>
  <c r="C41" i="5"/>
  <c r="K41" i="5"/>
  <c r="B41" i="5"/>
  <c r="C42" i="5"/>
  <c r="K42" i="5"/>
  <c r="B42" i="5"/>
  <c r="C43" i="5"/>
  <c r="K43" i="5"/>
  <c r="B43" i="5"/>
  <c r="C44" i="5"/>
  <c r="K44" i="5"/>
  <c r="B44" i="5"/>
  <c r="C45" i="5"/>
  <c r="K45" i="5"/>
  <c r="B45" i="5"/>
  <c r="C46" i="5"/>
  <c r="K46" i="5"/>
  <c r="B46" i="5"/>
  <c r="C47" i="5"/>
  <c r="K47" i="5"/>
  <c r="B47" i="5"/>
  <c r="C48" i="5"/>
  <c r="K48" i="5"/>
  <c r="B48" i="5"/>
  <c r="C49" i="5"/>
  <c r="K49" i="5"/>
  <c r="B49" i="5"/>
  <c r="C50" i="5"/>
  <c r="K50" i="5"/>
  <c r="B50" i="5"/>
  <c r="C51" i="5"/>
  <c r="K51" i="5"/>
  <c r="B51" i="5"/>
  <c r="C52" i="5"/>
  <c r="K52" i="5"/>
  <c r="B52" i="5"/>
  <c r="C53" i="5"/>
  <c r="K53" i="5"/>
  <c r="B53" i="5"/>
  <c r="C54" i="5"/>
  <c r="K54" i="5"/>
  <c r="B54" i="5"/>
  <c r="J54" i="5"/>
  <c r="G54" i="5"/>
  <c r="F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J53" i="5"/>
  <c r="G53" i="5"/>
  <c r="F53" i="5"/>
  <c r="J52" i="5"/>
  <c r="G52" i="5"/>
  <c r="F52" i="5"/>
  <c r="J51" i="5"/>
  <c r="G51" i="5"/>
  <c r="F51" i="5"/>
  <c r="J50" i="5"/>
  <c r="G50" i="5"/>
  <c r="F50" i="5"/>
  <c r="J49" i="5"/>
  <c r="G49" i="5"/>
  <c r="F49" i="5"/>
  <c r="J48" i="5"/>
  <c r="G48" i="5"/>
  <c r="F48" i="5"/>
  <c r="J47" i="5"/>
  <c r="G47" i="5"/>
  <c r="F47" i="5"/>
  <c r="J46" i="5"/>
  <c r="G46" i="5"/>
  <c r="F46" i="5"/>
  <c r="J45" i="5"/>
  <c r="G45" i="5"/>
  <c r="F45" i="5"/>
  <c r="J44" i="5"/>
  <c r="G44" i="5"/>
  <c r="F44" i="5"/>
  <c r="J43" i="5"/>
  <c r="G43" i="5"/>
  <c r="F43" i="5"/>
  <c r="J42" i="5"/>
  <c r="G42" i="5"/>
  <c r="F42" i="5"/>
  <c r="J41" i="5"/>
  <c r="G41" i="5"/>
  <c r="F41" i="5"/>
  <c r="J40" i="5"/>
  <c r="G40" i="5"/>
  <c r="F40" i="5"/>
  <c r="J39" i="5"/>
  <c r="G39" i="5"/>
  <c r="F39" i="5"/>
  <c r="J38" i="5"/>
  <c r="G38" i="5"/>
  <c r="F38" i="5"/>
  <c r="J37" i="5"/>
  <c r="G37" i="5"/>
  <c r="F37" i="5"/>
  <c r="J36" i="5"/>
  <c r="G36" i="5"/>
  <c r="F36" i="5"/>
  <c r="J35" i="5"/>
  <c r="G35" i="5"/>
  <c r="F35" i="5"/>
  <c r="J34" i="5"/>
  <c r="G34" i="5"/>
  <c r="F34" i="5"/>
  <c r="J33" i="5"/>
  <c r="G33" i="5"/>
  <c r="F33" i="5"/>
  <c r="J32" i="5"/>
  <c r="G32" i="5"/>
  <c r="F32" i="5"/>
  <c r="J31" i="5"/>
  <c r="G31" i="5"/>
  <c r="F31" i="5"/>
  <c r="J30" i="5"/>
  <c r="G30" i="5"/>
  <c r="F30" i="5"/>
  <c r="J29" i="5"/>
  <c r="G29" i="5"/>
  <c r="F29" i="5"/>
  <c r="J28" i="5"/>
  <c r="G28" i="5"/>
  <c r="F28" i="5"/>
  <c r="J27" i="5"/>
  <c r="G27" i="5"/>
  <c r="F27" i="5"/>
  <c r="J26" i="5"/>
  <c r="G26" i="5"/>
  <c r="F26" i="5"/>
  <c r="J25" i="5"/>
  <c r="G25" i="5"/>
  <c r="F25" i="5"/>
  <c r="J24" i="5"/>
  <c r="G24" i="5"/>
  <c r="F24" i="5"/>
  <c r="J23" i="5"/>
  <c r="G23" i="5"/>
  <c r="F23" i="5"/>
  <c r="J22" i="5"/>
  <c r="G22" i="5"/>
  <c r="F22" i="5"/>
  <c r="J21" i="5"/>
  <c r="G21" i="5"/>
  <c r="F21" i="5"/>
  <c r="J20" i="5"/>
  <c r="G20" i="5"/>
  <c r="F20" i="5"/>
  <c r="J19" i="5"/>
  <c r="G19" i="5"/>
  <c r="F19" i="5"/>
  <c r="J18" i="5"/>
  <c r="G18" i="5"/>
  <c r="F18" i="5"/>
  <c r="J17" i="5"/>
  <c r="G17" i="5"/>
  <c r="F17" i="5"/>
  <c r="J16" i="5"/>
  <c r="G16" i="5"/>
  <c r="F16" i="5"/>
  <c r="J15" i="5"/>
  <c r="G15" i="5"/>
  <c r="F15" i="5"/>
  <c r="J14" i="5"/>
  <c r="G14" i="5"/>
  <c r="F14" i="5"/>
  <c r="J13" i="5"/>
  <c r="G13" i="5"/>
  <c r="F13" i="5"/>
  <c r="J12" i="5"/>
  <c r="G12" i="5"/>
  <c r="F12" i="5"/>
  <c r="J11" i="5"/>
  <c r="G11" i="5"/>
  <c r="F11" i="5"/>
  <c r="J10" i="5"/>
  <c r="G10" i="5"/>
  <c r="F10" i="5"/>
  <c r="J9" i="5"/>
  <c r="G9" i="5"/>
  <c r="F9" i="5"/>
  <c r="J9" i="4"/>
  <c r="J10" i="4"/>
  <c r="J11" i="4"/>
  <c r="J12" i="4"/>
  <c r="J13" i="4"/>
  <c r="J14" i="4"/>
  <c r="AG26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I54" i="4"/>
  <c r="G54" i="4"/>
  <c r="F54" i="4"/>
  <c r="E54" i="4"/>
  <c r="D54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I53" i="4"/>
  <c r="G53" i="4"/>
  <c r="F53" i="4"/>
  <c r="E53" i="4"/>
  <c r="D53" i="4"/>
  <c r="I52" i="4"/>
  <c r="G52" i="4"/>
  <c r="F52" i="4"/>
  <c r="E52" i="4"/>
  <c r="D52" i="4"/>
  <c r="I51" i="4"/>
  <c r="G51" i="4"/>
  <c r="F51" i="4"/>
  <c r="E51" i="4"/>
  <c r="D51" i="4"/>
  <c r="I50" i="4"/>
  <c r="G50" i="4"/>
  <c r="F50" i="4"/>
  <c r="E50" i="4"/>
  <c r="D50" i="4"/>
  <c r="I49" i="4"/>
  <c r="G49" i="4"/>
  <c r="F49" i="4"/>
  <c r="E49" i="4"/>
  <c r="D49" i="4"/>
  <c r="I48" i="4"/>
  <c r="G48" i="4"/>
  <c r="F48" i="4"/>
  <c r="E48" i="4"/>
  <c r="D48" i="4"/>
  <c r="I47" i="4"/>
  <c r="G47" i="4"/>
  <c r="F47" i="4"/>
  <c r="E47" i="4"/>
  <c r="D47" i="4"/>
  <c r="I46" i="4"/>
  <c r="G46" i="4"/>
  <c r="F46" i="4"/>
  <c r="E46" i="4"/>
  <c r="D46" i="4"/>
  <c r="I45" i="4"/>
  <c r="G45" i="4"/>
  <c r="F45" i="4"/>
  <c r="E45" i="4"/>
  <c r="D45" i="4"/>
  <c r="I44" i="4"/>
  <c r="G44" i="4"/>
  <c r="F44" i="4"/>
  <c r="E44" i="4"/>
  <c r="D44" i="4"/>
  <c r="I43" i="4"/>
  <c r="G43" i="4"/>
  <c r="F43" i="4"/>
  <c r="E43" i="4"/>
  <c r="D43" i="4"/>
  <c r="I42" i="4"/>
  <c r="G42" i="4"/>
  <c r="F42" i="4"/>
  <c r="E42" i="4"/>
  <c r="D42" i="4"/>
  <c r="I41" i="4"/>
  <c r="G41" i="4"/>
  <c r="F41" i="4"/>
  <c r="E41" i="4"/>
  <c r="D41" i="4"/>
  <c r="I40" i="4"/>
  <c r="G40" i="4"/>
  <c r="F40" i="4"/>
  <c r="E40" i="4"/>
  <c r="D40" i="4"/>
  <c r="I39" i="4"/>
  <c r="G39" i="4"/>
  <c r="F39" i="4"/>
  <c r="E39" i="4"/>
  <c r="D39" i="4"/>
  <c r="I38" i="4"/>
  <c r="G38" i="4"/>
  <c r="F38" i="4"/>
  <c r="E38" i="4"/>
  <c r="D38" i="4"/>
  <c r="I37" i="4"/>
  <c r="G37" i="4"/>
  <c r="F37" i="4"/>
  <c r="E37" i="4"/>
  <c r="D37" i="4"/>
  <c r="I36" i="4"/>
  <c r="G36" i="4"/>
  <c r="F36" i="4"/>
  <c r="E36" i="4"/>
  <c r="D36" i="4"/>
  <c r="I35" i="4"/>
  <c r="G35" i="4"/>
  <c r="F35" i="4"/>
  <c r="E35" i="4"/>
  <c r="D35" i="4"/>
  <c r="I34" i="4"/>
  <c r="G34" i="4"/>
  <c r="F34" i="4"/>
  <c r="E34" i="4"/>
  <c r="D34" i="4"/>
  <c r="I33" i="4"/>
  <c r="G33" i="4"/>
  <c r="F33" i="4"/>
  <c r="E33" i="4"/>
  <c r="D33" i="4"/>
  <c r="I32" i="4"/>
  <c r="G32" i="4"/>
  <c r="F32" i="4"/>
  <c r="E32" i="4"/>
  <c r="D32" i="4"/>
  <c r="I31" i="4"/>
  <c r="G31" i="4"/>
  <c r="F31" i="4"/>
  <c r="E31" i="4"/>
  <c r="D31" i="4"/>
  <c r="I30" i="4"/>
  <c r="G30" i="4"/>
  <c r="F30" i="4"/>
  <c r="E30" i="4"/>
  <c r="D30" i="4"/>
  <c r="I29" i="4"/>
  <c r="G29" i="4"/>
  <c r="F29" i="4"/>
  <c r="E29" i="4"/>
  <c r="D29" i="4"/>
  <c r="I28" i="4"/>
  <c r="G28" i="4"/>
  <c r="F28" i="4"/>
  <c r="E28" i="4"/>
  <c r="D28" i="4"/>
  <c r="I27" i="4"/>
  <c r="G27" i="4"/>
  <c r="F27" i="4"/>
  <c r="E27" i="4"/>
  <c r="D27" i="4"/>
  <c r="I26" i="4"/>
  <c r="G26" i="4"/>
  <c r="F26" i="4"/>
  <c r="E26" i="4"/>
  <c r="D26" i="4"/>
  <c r="I25" i="4"/>
  <c r="G25" i="4"/>
  <c r="F25" i="4"/>
  <c r="E25" i="4"/>
  <c r="D25" i="4"/>
  <c r="I24" i="4"/>
  <c r="G24" i="4"/>
  <c r="F24" i="4"/>
  <c r="E24" i="4"/>
  <c r="D24" i="4"/>
  <c r="I23" i="4"/>
  <c r="G23" i="4"/>
  <c r="F23" i="4"/>
  <c r="E23" i="4"/>
  <c r="D23" i="4"/>
  <c r="I22" i="4"/>
  <c r="G22" i="4"/>
  <c r="F22" i="4"/>
  <c r="E22" i="4"/>
  <c r="D22" i="4"/>
  <c r="I21" i="4"/>
  <c r="G21" i="4"/>
  <c r="F21" i="4"/>
  <c r="E21" i="4"/>
  <c r="D21" i="4"/>
  <c r="I20" i="4"/>
  <c r="G20" i="4"/>
  <c r="F20" i="4"/>
  <c r="E20" i="4"/>
  <c r="D20" i="4"/>
  <c r="I19" i="4"/>
  <c r="G19" i="4"/>
  <c r="F19" i="4"/>
  <c r="E19" i="4"/>
  <c r="D19" i="4"/>
  <c r="I18" i="4"/>
  <c r="G18" i="4"/>
  <c r="F18" i="4"/>
  <c r="E18" i="4"/>
  <c r="D18" i="4"/>
  <c r="I17" i="4"/>
  <c r="G17" i="4"/>
  <c r="F17" i="4"/>
  <c r="E17" i="4"/>
  <c r="D17" i="4"/>
  <c r="I16" i="4"/>
  <c r="G16" i="4"/>
  <c r="F16" i="4"/>
  <c r="E16" i="4"/>
  <c r="D16" i="4"/>
  <c r="I15" i="4"/>
  <c r="G15" i="4"/>
  <c r="F15" i="4"/>
  <c r="E15" i="4"/>
  <c r="D15" i="4"/>
  <c r="I14" i="4"/>
  <c r="G14" i="4"/>
  <c r="F14" i="4"/>
  <c r="E14" i="4"/>
  <c r="D14" i="4"/>
  <c r="I13" i="4"/>
  <c r="G13" i="4"/>
  <c r="F13" i="4"/>
  <c r="E13" i="4"/>
  <c r="D13" i="4"/>
  <c r="I12" i="4"/>
  <c r="G12" i="4"/>
  <c r="F12" i="4"/>
  <c r="E12" i="4"/>
  <c r="D12" i="4"/>
  <c r="I11" i="4"/>
  <c r="G11" i="4"/>
  <c r="F11" i="4"/>
  <c r="E11" i="4"/>
  <c r="D11" i="4"/>
  <c r="I10" i="4"/>
  <c r="G10" i="4"/>
  <c r="F10" i="4"/>
  <c r="E10" i="4"/>
  <c r="D10" i="4"/>
  <c r="I9" i="4"/>
  <c r="G9" i="4"/>
  <c r="F9" i="4"/>
  <c r="E9" i="4"/>
  <c r="D9" i="4"/>
  <c r="I9" i="3"/>
  <c r="I10" i="3"/>
  <c r="I11" i="3"/>
  <c r="I12" i="3"/>
  <c r="I13" i="3"/>
  <c r="I14" i="3"/>
  <c r="AG26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K54" i="3"/>
  <c r="G54" i="3"/>
  <c r="F54" i="3"/>
  <c r="E54" i="3"/>
  <c r="D54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K53" i="3"/>
  <c r="G53" i="3"/>
  <c r="F53" i="3"/>
  <c r="E53" i="3"/>
  <c r="D53" i="3"/>
  <c r="K52" i="3"/>
  <c r="G52" i="3"/>
  <c r="F52" i="3"/>
  <c r="E52" i="3"/>
  <c r="D52" i="3"/>
  <c r="K51" i="3"/>
  <c r="G51" i="3"/>
  <c r="F51" i="3"/>
  <c r="E51" i="3"/>
  <c r="D51" i="3"/>
  <c r="K50" i="3"/>
  <c r="G50" i="3"/>
  <c r="F50" i="3"/>
  <c r="E50" i="3"/>
  <c r="D50" i="3"/>
  <c r="K49" i="3"/>
  <c r="G49" i="3"/>
  <c r="F49" i="3"/>
  <c r="E49" i="3"/>
  <c r="D49" i="3"/>
  <c r="K48" i="3"/>
  <c r="G48" i="3"/>
  <c r="F48" i="3"/>
  <c r="E48" i="3"/>
  <c r="D48" i="3"/>
  <c r="K47" i="3"/>
  <c r="G47" i="3"/>
  <c r="F47" i="3"/>
  <c r="E47" i="3"/>
  <c r="D47" i="3"/>
  <c r="K46" i="3"/>
  <c r="G46" i="3"/>
  <c r="F46" i="3"/>
  <c r="E46" i="3"/>
  <c r="D46" i="3"/>
  <c r="K45" i="3"/>
  <c r="G45" i="3"/>
  <c r="F45" i="3"/>
  <c r="E45" i="3"/>
  <c r="D45" i="3"/>
  <c r="K44" i="3"/>
  <c r="G44" i="3"/>
  <c r="F44" i="3"/>
  <c r="E44" i="3"/>
  <c r="D44" i="3"/>
  <c r="K43" i="3"/>
  <c r="G43" i="3"/>
  <c r="F43" i="3"/>
  <c r="E43" i="3"/>
  <c r="D43" i="3"/>
  <c r="K42" i="3"/>
  <c r="G42" i="3"/>
  <c r="F42" i="3"/>
  <c r="E42" i="3"/>
  <c r="D42" i="3"/>
  <c r="K41" i="3"/>
  <c r="G41" i="3"/>
  <c r="F41" i="3"/>
  <c r="E41" i="3"/>
  <c r="D41" i="3"/>
  <c r="K40" i="3"/>
  <c r="G40" i="3"/>
  <c r="F40" i="3"/>
  <c r="E40" i="3"/>
  <c r="D40" i="3"/>
  <c r="K39" i="3"/>
  <c r="G39" i="3"/>
  <c r="F39" i="3"/>
  <c r="E39" i="3"/>
  <c r="D39" i="3"/>
  <c r="K38" i="3"/>
  <c r="G38" i="3"/>
  <c r="F38" i="3"/>
  <c r="E38" i="3"/>
  <c r="D38" i="3"/>
  <c r="K37" i="3"/>
  <c r="G37" i="3"/>
  <c r="F37" i="3"/>
  <c r="E37" i="3"/>
  <c r="D37" i="3"/>
  <c r="K36" i="3"/>
  <c r="G36" i="3"/>
  <c r="F36" i="3"/>
  <c r="E36" i="3"/>
  <c r="D36" i="3"/>
  <c r="K35" i="3"/>
  <c r="G35" i="3"/>
  <c r="F35" i="3"/>
  <c r="E35" i="3"/>
  <c r="D35" i="3"/>
  <c r="K34" i="3"/>
  <c r="G34" i="3"/>
  <c r="F34" i="3"/>
  <c r="E34" i="3"/>
  <c r="D34" i="3"/>
  <c r="K33" i="3"/>
  <c r="G33" i="3"/>
  <c r="F33" i="3"/>
  <c r="E33" i="3"/>
  <c r="D33" i="3"/>
  <c r="K32" i="3"/>
  <c r="G32" i="3"/>
  <c r="F32" i="3"/>
  <c r="E32" i="3"/>
  <c r="D32" i="3"/>
  <c r="K31" i="3"/>
  <c r="G31" i="3"/>
  <c r="F31" i="3"/>
  <c r="E31" i="3"/>
  <c r="D31" i="3"/>
  <c r="K30" i="3"/>
  <c r="G30" i="3"/>
  <c r="F30" i="3"/>
  <c r="E30" i="3"/>
  <c r="D30" i="3"/>
  <c r="K29" i="3"/>
  <c r="G29" i="3"/>
  <c r="F29" i="3"/>
  <c r="E29" i="3"/>
  <c r="D29" i="3"/>
  <c r="K28" i="3"/>
  <c r="G28" i="3"/>
  <c r="F28" i="3"/>
  <c r="E28" i="3"/>
  <c r="D28" i="3"/>
  <c r="K27" i="3"/>
  <c r="G27" i="3"/>
  <c r="F27" i="3"/>
  <c r="E27" i="3"/>
  <c r="D27" i="3"/>
  <c r="K26" i="3"/>
  <c r="G26" i="3"/>
  <c r="F26" i="3"/>
  <c r="E26" i="3"/>
  <c r="D26" i="3"/>
  <c r="K25" i="3"/>
  <c r="G25" i="3"/>
  <c r="F25" i="3"/>
  <c r="E25" i="3"/>
  <c r="D25" i="3"/>
  <c r="K24" i="3"/>
  <c r="G24" i="3"/>
  <c r="F24" i="3"/>
  <c r="E24" i="3"/>
  <c r="D24" i="3"/>
  <c r="K23" i="3"/>
  <c r="G23" i="3"/>
  <c r="F23" i="3"/>
  <c r="E23" i="3"/>
  <c r="D23" i="3"/>
  <c r="K22" i="3"/>
  <c r="G22" i="3"/>
  <c r="F22" i="3"/>
  <c r="E22" i="3"/>
  <c r="D22" i="3"/>
  <c r="K21" i="3"/>
  <c r="G21" i="3"/>
  <c r="F21" i="3"/>
  <c r="E21" i="3"/>
  <c r="D21" i="3"/>
  <c r="K20" i="3"/>
  <c r="G20" i="3"/>
  <c r="F20" i="3"/>
  <c r="E20" i="3"/>
  <c r="D20" i="3"/>
  <c r="K19" i="3"/>
  <c r="G19" i="3"/>
  <c r="F19" i="3"/>
  <c r="E19" i="3"/>
  <c r="D19" i="3"/>
  <c r="K18" i="3"/>
  <c r="G18" i="3"/>
  <c r="F18" i="3"/>
  <c r="E18" i="3"/>
  <c r="D18" i="3"/>
  <c r="K17" i="3"/>
  <c r="G17" i="3"/>
  <c r="F17" i="3"/>
  <c r="E17" i="3"/>
  <c r="D17" i="3"/>
  <c r="K16" i="3"/>
  <c r="G16" i="3"/>
  <c r="F16" i="3"/>
  <c r="E16" i="3"/>
  <c r="D16" i="3"/>
  <c r="K15" i="3"/>
  <c r="G15" i="3"/>
  <c r="F15" i="3"/>
  <c r="E15" i="3"/>
  <c r="D15" i="3"/>
  <c r="K14" i="3"/>
  <c r="G14" i="3"/>
  <c r="F14" i="3"/>
  <c r="E14" i="3"/>
  <c r="D14" i="3"/>
  <c r="K13" i="3"/>
  <c r="G13" i="3"/>
  <c r="F13" i="3"/>
  <c r="E13" i="3"/>
  <c r="D13" i="3"/>
  <c r="K12" i="3"/>
  <c r="G12" i="3"/>
  <c r="F12" i="3"/>
  <c r="E12" i="3"/>
  <c r="D12" i="3"/>
  <c r="K11" i="3"/>
  <c r="G11" i="3"/>
  <c r="F11" i="3"/>
  <c r="E11" i="3"/>
  <c r="D11" i="3"/>
  <c r="K10" i="3"/>
  <c r="G10" i="3"/>
  <c r="F10" i="3"/>
  <c r="E10" i="3"/>
  <c r="D10" i="3"/>
  <c r="K9" i="3"/>
  <c r="G9" i="3"/>
  <c r="F9" i="3"/>
  <c r="E9" i="3"/>
  <c r="D9" i="3"/>
  <c r="AG26" i="2"/>
  <c r="K54" i="2"/>
  <c r="J54" i="2"/>
  <c r="G54" i="2"/>
  <c r="F54" i="2"/>
  <c r="E54" i="2"/>
  <c r="D54" i="2"/>
  <c r="K53" i="2"/>
  <c r="J53" i="2"/>
  <c r="G53" i="2"/>
  <c r="F53" i="2"/>
  <c r="E53" i="2"/>
  <c r="D53" i="2"/>
  <c r="K52" i="2"/>
  <c r="J52" i="2"/>
  <c r="G52" i="2"/>
  <c r="F52" i="2"/>
  <c r="E52" i="2"/>
  <c r="D52" i="2"/>
  <c r="K51" i="2"/>
  <c r="J51" i="2"/>
  <c r="G51" i="2"/>
  <c r="F51" i="2"/>
  <c r="E51" i="2"/>
  <c r="D51" i="2"/>
  <c r="K50" i="2"/>
  <c r="J50" i="2"/>
  <c r="G50" i="2"/>
  <c r="F50" i="2"/>
  <c r="E50" i="2"/>
  <c r="D50" i="2"/>
  <c r="K49" i="2"/>
  <c r="J49" i="2"/>
  <c r="G49" i="2"/>
  <c r="F49" i="2"/>
  <c r="E49" i="2"/>
  <c r="D49" i="2"/>
  <c r="K48" i="2"/>
  <c r="J48" i="2"/>
  <c r="G48" i="2"/>
  <c r="F48" i="2"/>
  <c r="E48" i="2"/>
  <c r="D48" i="2"/>
  <c r="K47" i="2"/>
  <c r="J47" i="2"/>
  <c r="G47" i="2"/>
  <c r="F47" i="2"/>
  <c r="E47" i="2"/>
  <c r="D47" i="2"/>
  <c r="K46" i="2"/>
  <c r="J46" i="2"/>
  <c r="G46" i="2"/>
  <c r="F46" i="2"/>
  <c r="E46" i="2"/>
  <c r="D46" i="2"/>
  <c r="K45" i="2"/>
  <c r="J45" i="2"/>
  <c r="G45" i="2"/>
  <c r="F45" i="2"/>
  <c r="E45" i="2"/>
  <c r="D45" i="2"/>
  <c r="K44" i="2"/>
  <c r="J44" i="2"/>
  <c r="G44" i="2"/>
  <c r="F44" i="2"/>
  <c r="E44" i="2"/>
  <c r="D44" i="2"/>
  <c r="K43" i="2"/>
  <c r="J43" i="2"/>
  <c r="G43" i="2"/>
  <c r="F43" i="2"/>
  <c r="E43" i="2"/>
  <c r="D43" i="2"/>
  <c r="K42" i="2"/>
  <c r="J42" i="2"/>
  <c r="G42" i="2"/>
  <c r="F42" i="2"/>
  <c r="E42" i="2"/>
  <c r="D42" i="2"/>
  <c r="K41" i="2"/>
  <c r="J41" i="2"/>
  <c r="G41" i="2"/>
  <c r="F41" i="2"/>
  <c r="E41" i="2"/>
  <c r="D41" i="2"/>
  <c r="K40" i="2"/>
  <c r="J40" i="2"/>
  <c r="G40" i="2"/>
  <c r="F40" i="2"/>
  <c r="E40" i="2"/>
  <c r="D40" i="2"/>
  <c r="K39" i="2"/>
  <c r="J39" i="2"/>
  <c r="G39" i="2"/>
  <c r="F39" i="2"/>
  <c r="E39" i="2"/>
  <c r="D39" i="2"/>
  <c r="K38" i="2"/>
  <c r="J38" i="2"/>
  <c r="G38" i="2"/>
  <c r="F38" i="2"/>
  <c r="E38" i="2"/>
  <c r="D38" i="2"/>
  <c r="K37" i="2"/>
  <c r="J37" i="2"/>
  <c r="G37" i="2"/>
  <c r="F37" i="2"/>
  <c r="E37" i="2"/>
  <c r="D37" i="2"/>
  <c r="K36" i="2"/>
  <c r="J36" i="2"/>
  <c r="G36" i="2"/>
  <c r="F36" i="2"/>
  <c r="E36" i="2"/>
  <c r="D36" i="2"/>
  <c r="K35" i="2"/>
  <c r="J35" i="2"/>
  <c r="G35" i="2"/>
  <c r="F35" i="2"/>
  <c r="E35" i="2"/>
  <c r="D35" i="2"/>
  <c r="K34" i="2"/>
  <c r="J34" i="2"/>
  <c r="G34" i="2"/>
  <c r="F34" i="2"/>
  <c r="E34" i="2"/>
  <c r="D34" i="2"/>
  <c r="K33" i="2"/>
  <c r="J33" i="2"/>
  <c r="G33" i="2"/>
  <c r="F33" i="2"/>
  <c r="E33" i="2"/>
  <c r="D33" i="2"/>
  <c r="K32" i="2"/>
  <c r="J32" i="2"/>
  <c r="G32" i="2"/>
  <c r="F32" i="2"/>
  <c r="E32" i="2"/>
  <c r="D32" i="2"/>
  <c r="K31" i="2"/>
  <c r="J31" i="2"/>
  <c r="G31" i="2"/>
  <c r="F31" i="2"/>
  <c r="E31" i="2"/>
  <c r="D31" i="2"/>
  <c r="K30" i="2"/>
  <c r="J30" i="2"/>
  <c r="G30" i="2"/>
  <c r="F30" i="2"/>
  <c r="E30" i="2"/>
  <c r="D30" i="2"/>
  <c r="K29" i="2"/>
  <c r="J29" i="2"/>
  <c r="G29" i="2"/>
  <c r="F29" i="2"/>
  <c r="E29" i="2"/>
  <c r="D29" i="2"/>
  <c r="K28" i="2"/>
  <c r="J28" i="2"/>
  <c r="G28" i="2"/>
  <c r="F28" i="2"/>
  <c r="E28" i="2"/>
  <c r="D28" i="2"/>
  <c r="K27" i="2"/>
  <c r="J27" i="2"/>
  <c r="G27" i="2"/>
  <c r="F27" i="2"/>
  <c r="E27" i="2"/>
  <c r="D27" i="2"/>
  <c r="K26" i="2"/>
  <c r="J26" i="2"/>
  <c r="G26" i="2"/>
  <c r="F26" i="2"/>
  <c r="E26" i="2"/>
  <c r="D26" i="2"/>
  <c r="K25" i="2"/>
  <c r="J25" i="2"/>
  <c r="G25" i="2"/>
  <c r="F25" i="2"/>
  <c r="E25" i="2"/>
  <c r="D25" i="2"/>
  <c r="K24" i="2"/>
  <c r="J24" i="2"/>
  <c r="G24" i="2"/>
  <c r="F24" i="2"/>
  <c r="E24" i="2"/>
  <c r="D24" i="2"/>
  <c r="K23" i="2"/>
  <c r="J23" i="2"/>
  <c r="G23" i="2"/>
  <c r="F23" i="2"/>
  <c r="E23" i="2"/>
  <c r="D23" i="2"/>
  <c r="K22" i="2"/>
  <c r="J22" i="2"/>
  <c r="G22" i="2"/>
  <c r="F22" i="2"/>
  <c r="E22" i="2"/>
  <c r="D22" i="2"/>
  <c r="K21" i="2"/>
  <c r="J21" i="2"/>
  <c r="G21" i="2"/>
  <c r="F21" i="2"/>
  <c r="E21" i="2"/>
  <c r="D21" i="2"/>
  <c r="K20" i="2"/>
  <c r="J20" i="2"/>
  <c r="G20" i="2"/>
  <c r="F20" i="2"/>
  <c r="E20" i="2"/>
  <c r="D20" i="2"/>
  <c r="K19" i="2"/>
  <c r="J19" i="2"/>
  <c r="G19" i="2"/>
  <c r="F19" i="2"/>
  <c r="E19" i="2"/>
  <c r="D19" i="2"/>
  <c r="K18" i="2"/>
  <c r="J18" i="2"/>
  <c r="G18" i="2"/>
  <c r="F18" i="2"/>
  <c r="E18" i="2"/>
  <c r="D18" i="2"/>
  <c r="K17" i="2"/>
  <c r="J17" i="2"/>
  <c r="G17" i="2"/>
  <c r="F17" i="2"/>
  <c r="E17" i="2"/>
  <c r="D17" i="2"/>
  <c r="K16" i="2"/>
  <c r="J16" i="2"/>
  <c r="G16" i="2"/>
  <c r="F16" i="2"/>
  <c r="E16" i="2"/>
  <c r="D16" i="2"/>
  <c r="K15" i="2"/>
  <c r="J15" i="2"/>
  <c r="G15" i="2"/>
  <c r="F15" i="2"/>
  <c r="E15" i="2"/>
  <c r="D15" i="2"/>
  <c r="K14" i="2"/>
  <c r="J14" i="2"/>
  <c r="G14" i="2"/>
  <c r="F14" i="2"/>
  <c r="E14" i="2"/>
  <c r="D14" i="2"/>
  <c r="K13" i="2"/>
  <c r="J13" i="2"/>
  <c r="G13" i="2"/>
  <c r="F13" i="2"/>
  <c r="E13" i="2"/>
  <c r="D13" i="2"/>
  <c r="K12" i="2"/>
  <c r="J12" i="2"/>
  <c r="G12" i="2"/>
  <c r="F12" i="2"/>
  <c r="E12" i="2"/>
  <c r="D12" i="2"/>
  <c r="K11" i="2"/>
  <c r="J11" i="2"/>
  <c r="G11" i="2"/>
  <c r="F11" i="2"/>
  <c r="E11" i="2"/>
  <c r="D11" i="2"/>
  <c r="K10" i="2"/>
  <c r="J10" i="2"/>
  <c r="G10" i="2"/>
  <c r="F10" i="2"/>
  <c r="E10" i="2"/>
  <c r="D10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K9" i="2"/>
  <c r="J9" i="2"/>
  <c r="G9" i="2"/>
  <c r="F9" i="2"/>
  <c r="E9" i="2"/>
  <c r="D9" i="2"/>
  <c r="AD35" i="9"/>
  <c r="AD21" i="10"/>
  <c r="AD17" i="8"/>
  <c r="AD35" i="6"/>
  <c r="AD30" i="2"/>
  <c r="AD30" i="4"/>
  <c r="AD43" i="9"/>
  <c r="AD54" i="7"/>
  <c r="AD30" i="9"/>
  <c r="AD46" i="6"/>
  <c r="AD29" i="5"/>
  <c r="AD50" i="3"/>
  <c r="AD37" i="8"/>
  <c r="AD23" i="3"/>
  <c r="AD52" i="5"/>
  <c r="AD33" i="8"/>
  <c r="AD46" i="9"/>
  <c r="AD46" i="4"/>
  <c r="AD13" i="7"/>
  <c r="AD41" i="6"/>
  <c r="AD42" i="5"/>
  <c r="AD22" i="2"/>
  <c r="AD21" i="5"/>
  <c r="AD48" i="9"/>
  <c r="AD16" i="8"/>
  <c r="AD43" i="5"/>
  <c r="AD15" i="10"/>
  <c r="AD14" i="2"/>
  <c r="AD39" i="9"/>
  <c r="AD27" i="9"/>
  <c r="AD34" i="4"/>
  <c r="AD11" i="3"/>
  <c r="AD53" i="5"/>
  <c r="AD50" i="7"/>
  <c r="AD25" i="4"/>
  <c r="AD47" i="2"/>
  <c r="AD47" i="6"/>
  <c r="AD26" i="7"/>
  <c r="AD12" i="6"/>
  <c r="AD49" i="4"/>
  <c r="AD31" i="7"/>
  <c r="AD31" i="3"/>
  <c r="AD15" i="2"/>
  <c r="AD53" i="4"/>
  <c r="AD24" i="7"/>
  <c r="AD49" i="8"/>
  <c r="AD37" i="5"/>
  <c r="AD31" i="10"/>
  <c r="AD14" i="3"/>
  <c r="AD22" i="9"/>
  <c r="AD27" i="7"/>
  <c r="AD13" i="9"/>
  <c r="AD14" i="7"/>
  <c r="AD18" i="7"/>
  <c r="AD10" i="7"/>
  <c r="AD17" i="4"/>
  <c r="AD32" i="4"/>
  <c r="AD45" i="4"/>
  <c r="AD39" i="3"/>
  <c r="AD42" i="7"/>
  <c r="AD33" i="10"/>
  <c r="AD49" i="10"/>
  <c r="AD37" i="10"/>
  <c r="AD15" i="9"/>
  <c r="AD34" i="8"/>
  <c r="AD51" i="7"/>
  <c r="AD39" i="7"/>
  <c r="AD31" i="6"/>
  <c r="AD52" i="6"/>
  <c r="AD12" i="5"/>
  <c r="AD15" i="5"/>
  <c r="AD20" i="5"/>
  <c r="AD38" i="4"/>
  <c r="AD19" i="10"/>
  <c r="AD32" i="10"/>
  <c r="AD48" i="10"/>
  <c r="AD42" i="9"/>
  <c r="AD31" i="9"/>
  <c r="AD38" i="9"/>
  <c r="AD11" i="7"/>
  <c r="AD35" i="7"/>
  <c r="AD16" i="6"/>
  <c r="AD49" i="6"/>
  <c r="AD45" i="5"/>
  <c r="AD53" i="10"/>
  <c r="AD11" i="8"/>
  <c r="AD26" i="10"/>
  <c r="AD16" i="10"/>
  <c r="AD52" i="9"/>
  <c r="AD32" i="8"/>
  <c r="AD13" i="6"/>
  <c r="AD13" i="4"/>
  <c r="AD29" i="4"/>
  <c r="AD42" i="8"/>
  <c r="AD21" i="8"/>
  <c r="AD35" i="5"/>
  <c r="AD20" i="7"/>
  <c r="AD37" i="3"/>
  <c r="AD19" i="5"/>
  <c r="AD22" i="7"/>
  <c r="AD26" i="6"/>
  <c r="AD14" i="4"/>
  <c r="AD37" i="4"/>
  <c r="AD45" i="2"/>
  <c r="AD31" i="2"/>
  <c r="AD52" i="8"/>
  <c r="AD46" i="10"/>
  <c r="AD25" i="8"/>
  <c r="AD41" i="9"/>
  <c r="AD53" i="3"/>
  <c r="AD44" i="5"/>
  <c r="AD25" i="6"/>
  <c r="AD39" i="2"/>
  <c r="AD11" i="2"/>
  <c r="AD15" i="3"/>
  <c r="AD47" i="3"/>
  <c r="AD25" i="2"/>
  <c r="AD41" i="2"/>
  <c r="AD50" i="2"/>
  <c r="AD23" i="2"/>
  <c r="AD29" i="10"/>
  <c r="AD27" i="5"/>
  <c r="AD21" i="7"/>
  <c r="AD40" i="4"/>
  <c r="AD37" i="2"/>
  <c r="AD51" i="9"/>
  <c r="AD51" i="3"/>
  <c r="AD21" i="3"/>
  <c r="AD9" i="2"/>
  <c r="AD10" i="10"/>
  <c r="AD20" i="9"/>
  <c r="AD40" i="8"/>
  <c r="AD29" i="8"/>
  <c r="AD19" i="7"/>
  <c r="AD9" i="7"/>
  <c r="AD28" i="6"/>
  <c r="AD47" i="5"/>
  <c r="AD24" i="6"/>
  <c r="AD30" i="6"/>
  <c r="AD14" i="5"/>
  <c r="AD50" i="4"/>
  <c r="AD22" i="10"/>
  <c r="AD25" i="10"/>
  <c r="AD38" i="10"/>
  <c r="AD41" i="10"/>
  <c r="AD54" i="10"/>
  <c r="AD13" i="5"/>
  <c r="AD16" i="5"/>
  <c r="AD48" i="5"/>
  <c r="AD12" i="3"/>
  <c r="AD34" i="3"/>
  <c r="AD52" i="3"/>
  <c r="AD54" i="2"/>
  <c r="AD44" i="4"/>
  <c r="AD43" i="3"/>
  <c r="AD17" i="10"/>
  <c r="AD24" i="9"/>
  <c r="AD36" i="9"/>
  <c r="AD44" i="9"/>
  <c r="AD11" i="9"/>
  <c r="AD29" i="7"/>
  <c r="AD28" i="8"/>
  <c r="AD54" i="9"/>
  <c r="AD48" i="7"/>
  <c r="AD9" i="6"/>
  <c r="AD14" i="6"/>
  <c r="AD23" i="7"/>
  <c r="AD15" i="6"/>
  <c r="AD47" i="7"/>
  <c r="AD11" i="5"/>
  <c r="AD37" i="6"/>
  <c r="AD10" i="8"/>
  <c r="AD44" i="8"/>
  <c r="AD17" i="6"/>
  <c r="AD23" i="5"/>
  <c r="AD26" i="4"/>
  <c r="AD38" i="5"/>
  <c r="AD10" i="5"/>
  <c r="AD50" i="5"/>
  <c r="AD42" i="3"/>
  <c r="AD46" i="2"/>
  <c r="AD12" i="4"/>
  <c r="AD9" i="3"/>
  <c r="AD24" i="3"/>
  <c r="AD30" i="3"/>
  <c r="AD46" i="3"/>
  <c r="AD19" i="3"/>
  <c r="AD25" i="9"/>
  <c r="AD24" i="8"/>
  <c r="AD37" i="7"/>
  <c r="AD46" i="7"/>
  <c r="AD40" i="7"/>
  <c r="AD32" i="7"/>
  <c r="AD10" i="6"/>
  <c r="AD40" i="6"/>
  <c r="AD33" i="6"/>
  <c r="AD39" i="5"/>
  <c r="AD48" i="4"/>
  <c r="AD32" i="5"/>
  <c r="AD46" i="5"/>
  <c r="AD20" i="4"/>
  <c r="AD52" i="4"/>
  <c r="AD10" i="3"/>
  <c r="AD18" i="3"/>
  <c r="AD36" i="3"/>
  <c r="AD42" i="2"/>
  <c r="AD27" i="3"/>
  <c r="AD23" i="10"/>
  <c r="AD21" i="9"/>
  <c r="AD18" i="9"/>
  <c r="AD34" i="9"/>
  <c r="AD50" i="9"/>
  <c r="AD14" i="9"/>
  <c r="AD40" i="9"/>
  <c r="AD26" i="8"/>
  <c r="AD53" i="8"/>
  <c r="AD43" i="7"/>
  <c r="AD45" i="8"/>
  <c r="AD38" i="7"/>
  <c r="AD32" i="6"/>
  <c r="AD44" i="6"/>
  <c r="AD30" i="7"/>
  <c r="AD42" i="6"/>
  <c r="AD31" i="5"/>
  <c r="AD21" i="6"/>
  <c r="AD26" i="5"/>
  <c r="AD36" i="5"/>
  <c r="AD21" i="4"/>
  <c r="AD52" i="10"/>
  <c r="AD22" i="5"/>
  <c r="AD40" i="5"/>
  <c r="AD54" i="5"/>
  <c r="AD34" i="5"/>
  <c r="AD49" i="2"/>
  <c r="AD26" i="3"/>
  <c r="AD44" i="3"/>
  <c r="AD12" i="2"/>
  <c r="AD36" i="4"/>
  <c r="AD22" i="3"/>
  <c r="AD32" i="3"/>
  <c r="AD38" i="3"/>
  <c r="AD54" i="3"/>
  <c r="AD35" i="3"/>
  <c r="AD48" i="6"/>
  <c r="AD11" i="10"/>
  <c r="AD29" i="2"/>
  <c r="AD41" i="8"/>
  <c r="AD29" i="6"/>
  <c r="AD16" i="7"/>
  <c r="AD23" i="9"/>
  <c r="AD48" i="8"/>
  <c r="AD50" i="8"/>
  <c r="AD30" i="8"/>
  <c r="AD36" i="10"/>
  <c r="AD53" i="6"/>
  <c r="AD24" i="4"/>
  <c r="AD40" i="3"/>
  <c r="AD24" i="5"/>
  <c r="AD30" i="5"/>
  <c r="AD20" i="10"/>
  <c r="AD53" i="7"/>
  <c r="AD51" i="5"/>
  <c r="AD47" i="10"/>
  <c r="AD33" i="4"/>
  <c r="AD12" i="7"/>
  <c r="AD46" i="8"/>
  <c r="AD10" i="9"/>
  <c r="AD52" i="7"/>
  <c r="AD16" i="3"/>
  <c r="AD28" i="4"/>
  <c r="AD18" i="5"/>
  <c r="AD24" i="10"/>
  <c r="AD9" i="5"/>
  <c r="AD50" i="6"/>
  <c r="AD42" i="10"/>
  <c r="AD38" i="2"/>
  <c r="AD26" i="9"/>
  <c r="AD44" i="7"/>
  <c r="AD48" i="2"/>
  <c r="AD32" i="2"/>
  <c r="AD33" i="2"/>
  <c r="AD28" i="9"/>
  <c r="AD40" i="2"/>
  <c r="AD13" i="3"/>
  <c r="AD18" i="6"/>
  <c r="AD16" i="2"/>
  <c r="AD12" i="10"/>
  <c r="AD29" i="3"/>
  <c r="AD18" i="2"/>
  <c r="AD36" i="8"/>
  <c r="AD45" i="6"/>
  <c r="AD18" i="4"/>
  <c r="AD10" i="2"/>
  <c r="AD9" i="9"/>
  <c r="AD18" i="8"/>
  <c r="AD50" i="10"/>
  <c r="AD49" i="9"/>
  <c r="AD14" i="10"/>
  <c r="AD43" i="10"/>
  <c r="AD36" i="2"/>
  <c r="AD54" i="6"/>
  <c r="AD40" i="10"/>
  <c r="AD34" i="6"/>
  <c r="AD38" i="8"/>
  <c r="AD16" i="9"/>
  <c r="AD47" i="9"/>
  <c r="AD18" i="10"/>
  <c r="AD51" i="2"/>
  <c r="AD11" i="6"/>
  <c r="AD45" i="7"/>
  <c r="AD17" i="2"/>
  <c r="AD35" i="10"/>
  <c r="AD26" i="2"/>
  <c r="AD24" i="2"/>
  <c r="AD34" i="7"/>
  <c r="AD14" i="8"/>
  <c r="AD39" i="10"/>
  <c r="AD51" i="10"/>
  <c r="AD19" i="9"/>
  <c r="AD12" i="9"/>
  <c r="AD29" i="9"/>
  <c r="AD22" i="8"/>
  <c r="AD15" i="8"/>
  <c r="AD54" i="8"/>
  <c r="AD36" i="7"/>
  <c r="AD28" i="7"/>
  <c r="AD15" i="7"/>
  <c r="AD22" i="6"/>
  <c r="AD51" i="6"/>
  <c r="AD19" i="6"/>
  <c r="AD43" i="6"/>
  <c r="AD23" i="6"/>
  <c r="AD28" i="5"/>
  <c r="AD48" i="3"/>
  <c r="AD28" i="2"/>
  <c r="AD34" i="2"/>
  <c r="AD35" i="2"/>
  <c r="AD44" i="2"/>
  <c r="AD10" i="4"/>
  <c r="AD54" i="4"/>
  <c r="AD12" i="8"/>
  <c r="AD20" i="8"/>
  <c r="AD41" i="4"/>
  <c r="AD53" i="2"/>
  <c r="AD19" i="2"/>
  <c r="AD52" i="2"/>
  <c r="AD9" i="10"/>
  <c r="AD30" i="10"/>
  <c r="AD39" i="6"/>
  <c r="AD20" i="2"/>
  <c r="AD32" i="9"/>
  <c r="AD34" i="10"/>
  <c r="AD44" i="10"/>
  <c r="AD39" i="4"/>
  <c r="AD15" i="4"/>
  <c r="AD20" i="3"/>
  <c r="AD17" i="9"/>
  <c r="AD45" i="3"/>
  <c r="AD27" i="10"/>
  <c r="AD33" i="9"/>
  <c r="AD36" i="6"/>
  <c r="AD22" i="4"/>
  <c r="AD43" i="2"/>
  <c r="AD27" i="6"/>
  <c r="AD28" i="3"/>
  <c r="AD20" i="6"/>
  <c r="AD45" i="10"/>
  <c r="AD13" i="2"/>
  <c r="AD27" i="2"/>
  <c r="AD28" i="10"/>
  <c r="AD16" i="4"/>
  <c r="AD17" i="5"/>
  <c r="AD23" i="4"/>
  <c r="AD38" i="6"/>
  <c r="AD42" i="4"/>
  <c r="AD13" i="10"/>
  <c r="AD43" i="4"/>
  <c r="AD49" i="7"/>
  <c r="AD17" i="7"/>
  <c r="AD53" i="9"/>
  <c r="AD49" i="5"/>
  <c r="AD9" i="4"/>
  <c r="AD47" i="4"/>
  <c r="AD19" i="4"/>
  <c r="AD41" i="5"/>
  <c r="AD31" i="8"/>
  <c r="AD33" i="3"/>
  <c r="AD27" i="4"/>
  <c r="AD11" i="4"/>
  <c r="AD39" i="8"/>
  <c r="AD41" i="7"/>
  <c r="AD9" i="8"/>
  <c r="AD51" i="8"/>
  <c r="AD17" i="3"/>
  <c r="AD33" i="7"/>
  <c r="AD41" i="3"/>
  <c r="AD21" i="2"/>
  <c r="AD25" i="3"/>
  <c r="AD47" i="8"/>
  <c r="AD35" i="8"/>
  <c r="AD23" i="8"/>
  <c r="AD37" i="9"/>
  <c r="AD43" i="8"/>
  <c r="AD27" i="8"/>
  <c r="AD13" i="8"/>
  <c r="AD45" i="9"/>
  <c r="AD33" i="5"/>
  <c r="AD19" i="8"/>
  <c r="AD49" i="3"/>
  <c r="AD31" i="4"/>
  <c r="AD51" i="4"/>
  <c r="AD35" i="4"/>
  <c r="AD25" i="5"/>
  <c r="AD25" i="7"/>
  <c r="AD55" i="6"/>
  <c r="AD55" i="10"/>
  <c r="AD55" i="7"/>
  <c r="AD55" i="2"/>
  <c r="AD55" i="3"/>
  <c r="AD55" i="5"/>
  <c r="AD55" i="9"/>
  <c r="AD55" i="4"/>
  <c r="AD55" i="8"/>
</calcChain>
</file>

<file path=xl/sharedStrings.xml><?xml version="1.0" encoding="utf-8"?>
<sst xmlns="http://schemas.openxmlformats.org/spreadsheetml/2006/main" count="882" uniqueCount="90">
  <si>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</si>
  <si>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</si>
  <si>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</si>
  <si>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</si>
  <si>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</si>
  <si>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</si>
  <si>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</si>
  <si>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</si>
  <si>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</si>
  <si>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</si>
  <si>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</si>
  <si>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</si>
  <si>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</si>
  <si>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</si>
  <si>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</si>
  <si>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</si>
  <si>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</si>
  <si>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</si>
  <si>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</si>
  <si>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</si>
  <si>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</si>
  <si>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</si>
  <si>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</si>
  <si>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</si>
  <si>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</si>
  <si>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</si>
  <si>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</si>
  <si>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</si>
  <si>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</si>
  <si>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</si>
  <si>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</si>
  <si>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</si>
  <si>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</si>
  <si>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</si>
  <si>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</si>
  <si>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</si>
  <si>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</si>
  <si>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</si>
  <si>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</si>
  <si>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</si>
  <si>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</si>
  <si>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</si>
  <si>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</si>
  <si>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</si>
  <si>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</si>
  <si>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</si>
  <si>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</si>
  <si>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</si>
  <si>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</si>
  <si>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</si>
  <si>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</si>
  <si>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</si>
  <si>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</si>
  <si>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</si>
  <si>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</si>
  <si>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</si>
  <si>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</si>
  <si>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[h/Fahrzeug]</t>
  </si>
  <si>
    <t>Variante 3</t>
  </si>
  <si>
    <t>Radstreifen [m]:</t>
  </si>
  <si>
    <t>Unterführung [m]:</t>
  </si>
  <si>
    <t>Kosten:</t>
  </si>
  <si>
    <t xml:space="preserve">Radstreifen: </t>
  </si>
  <si>
    <t>850 [CHF/m]</t>
  </si>
  <si>
    <t>3750 [CHF/m^2]</t>
  </si>
  <si>
    <t>Unterführung:</t>
  </si>
  <si>
    <t>130'000 CHF</t>
  </si>
  <si>
    <t>Pro Rampe:</t>
  </si>
  <si>
    <t>Szenario SU3</t>
  </si>
  <si>
    <t>Szenario SU2</t>
  </si>
  <si>
    <t>Szenario SU1</t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</si>
  <si>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</si>
  <si>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</si>
  <si>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</si>
  <si>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</si>
  <si>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</si>
  <si>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</si>
  <si>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</si>
  <si>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</si>
  <si>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</si>
  <si>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</si>
  <si>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</si>
  <si>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</si>
  <si>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</si>
  <si>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</si>
  <si>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</si>
  <si>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</si>
  <si>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</si>
  <si>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</si>
  <si>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5'/Nutzer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</si>
</sst>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 &quot;CHF&quot;\ * #,##0.00_ ;_ &quot;CHF&quot;\ * \-#,##0.00_ ;_ &quot;CHF&quot;\ * &quot;-&quot;??_ ;_ @_ "/>
    <numFmt numFmtId="164" formatCode="0.0%"/>
    <numFmt numFmtId="165" formatCode="0.000%"/>
    <numFmt numFmtId="166" formatCode="0.00000000"/>
    <numFmt numFmtId="167" formatCode="0.0000E+00"/>
    <numFmt numFmtId="168" formatCode="0.00000E+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  <font>
      <sz val="11"/>
      <color rgb="FF66FF99"/>
      <name val="Calibri"/>
      <family val="2"/>
      <scheme val="minor"/>
    </font>
    <font>
      <b/>
      <sz val="16"/>
      <color rgb="FF66FF9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61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164" fontId="0" fillId="4" borderId="17" xfId="1" applyNumberFormat="1" applyFont="1" applyFill="1" applyBorder="1" applyAlignment="1">
      <alignment horizontal="center"/>
    </xf>
    <xf numFmtId="164" fontId="0" fillId="4" borderId="18" xfId="1" applyNumberFormat="1" applyFont="1" applyFill="1" applyBorder="1" applyAlignment="1">
      <alignment horizontal="center"/>
    </xf>
    <xf numFmtId="0" fontId="0" fillId="0" borderId="21" xfId="0" applyBorder="1"/>
    <xf numFmtId="165" fontId="0" fillId="0" borderId="16" xfId="1" applyNumberFormat="1" applyFont="1" applyBorder="1" applyAlignment="1">
      <alignment horizontal="center"/>
    </xf>
    <xf numFmtId="165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" fontId="0" fillId="6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3" xfId="0" applyFill="1" applyBorder="1"/>
    <xf numFmtId="1" fontId="0" fillId="6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6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7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8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64" fontId="0" fillId="2" borderId="26" xfId="1" applyNumberFormat="1" applyFont="1" applyFill="1" applyBorder="1" applyAlignment="1">
      <alignment horizontal="center"/>
    </xf>
    <xf numFmtId="164" fontId="0" fillId="2" borderId="24" xfId="1" applyNumberFormat="1" applyFont="1" applyFill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0" fontId="0" fillId="0" borderId="20" xfId="0" applyBorder="1"/>
    <xf numFmtId="0" fontId="0" fillId="0" borderId="1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52E9241A-FDD1-4F3E-9137-525E990AEDD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1666AE78-776D-4EDE-BD32-A879983499F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1666AE78-776D-4EDE-BD32-A879983499F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D690B82F-216C-49EA-B9AA-50C1D8BC365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690B82F-216C-49EA-B9AA-50C1D8BC365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E31F2632-E82D-4228-B61A-623E7EA001D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E31F2632-E82D-4228-B61A-623E7EA001D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74544DC2-EE9D-4AB4-8CF9-EC95C7B283F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74544DC2-EE9D-4AB4-8CF9-EC95C7B283F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134385F9-24E8-46A7-B0A7-611359FEB6F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34385F9-24E8-46A7-B0A7-611359FEB6F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0CD03D98-064C-4D22-B65A-7E1D370AF437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CD03D98-064C-4D22-B65A-7E1D370AF437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BA7F5BB9-2D2C-485E-9D46-FD069BB53F3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BA7F5BB9-2D2C-485E-9D46-FD069BB53F3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9C4D63D-77D1-4045-BE9B-846AC767DF8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9C4D63D-77D1-4045-BE9B-846AC767DF8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5677E138-808A-459E-8D9B-98D4C4C1C498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C7573617-0A85-4054-B29E-B101FDB045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C7573617-0A85-4054-B29E-B101FDB045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890001B0-C3B0-4230-AE5C-84DDBF4E666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90001B0-C3B0-4230-AE5C-84DDBF4E666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38BD2152-7219-4260-96B4-9AF7FFE400BE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8BD2152-7219-4260-96B4-9AF7FFE400BE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03D41D9A-7342-44BA-BC4B-8F43A145114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3D41D9A-7342-44BA-BC4B-8F43A145114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DA66E853-C6C4-41D2-AAD2-01AB588E40E5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DA66E853-C6C4-41D2-AAD2-01AB588E40E5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47E9A2EB-2A58-4F19-B5D3-FEB254FF1BD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7E9A2EB-2A58-4F19-B5D3-FEB254FF1BD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D5DA216A-66F7-44F9-9DEF-EB6FB8E8CEC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5DA216A-66F7-44F9-9DEF-EB6FB8E8CEC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CC82833E-4426-45F2-8939-ACCDF889B701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CC82833E-4426-45F2-8939-ACCDF889B701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30DE7B81-A825-4E44-A3F4-54128DF472D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0DE7B81-A825-4E44-A3F4-54128DF472D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4464D6A4-453C-41E9-B130-71D903B5F12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464D6A4-453C-41E9-B130-71D903B5F12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11798B13-C840-42D6-ABF7-25251BE48F7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11798B13-C840-42D6-ABF7-25251BE48F7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BDD051EC-84EF-4D61-99C0-C610794C65A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DD051EC-84EF-4D61-99C0-C610794C65A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2109B8E3-9FFD-4D6C-800D-583586EC283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109B8E3-9FFD-4D6C-800D-583586EC283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6EE4D551-3A3F-4F69-9FEC-B408CAE277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6EE4D551-3A3F-4F69-9FEC-B408CAE277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BCE3037B-391E-471F-BB0A-955CCC1A59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CE3037B-391E-471F-BB0A-955CCC1A59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289F5459-5E54-452B-827A-6C98F2932B69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289F5459-5E54-452B-827A-6C98F2932B69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AB1D7DFA-935E-40AC-8F77-5FB004A412F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AB1D7DFA-935E-40AC-8F77-5FB004A412F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6A113929-9985-491C-9F97-1CAD4742823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6A113929-9985-491C-9F97-1CAD4742823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9664AD66-66B2-4786-AB85-65BD18E47D0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664AD66-66B2-4786-AB85-65BD18E47D0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FE75297B-6D3A-4311-A266-6274787485F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E75297B-6D3A-4311-A266-6274787485F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0A35021D-6C79-45FC-ACB9-A5799C04A38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A35021D-6C79-45FC-ACB9-A5799C04A38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E6C94EBA-21DC-44B6-8D4D-2ACA14FB31F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6C94EBA-21DC-44B6-8D4D-2ACA14FB31F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CE045E4E-27B7-4FB0-8BA8-7624D62D0ED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CE045E4E-27B7-4FB0-8BA8-7624D62D0ED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D2B2D5E8-EF87-4CC0-B574-B3E3D1D082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2B2D5E8-EF87-4CC0-B574-B3E3D1D082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CBCB3E0B-5254-4893-9AA2-D8A721F7D5C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CBCB3E0B-5254-4893-9AA2-D8A721F7D5C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3A70C3D6-3813-4BA5-8DFF-4EADDD0FC4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A70C3D6-3813-4BA5-8DFF-4EADDD0FC4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0097757A-1EB0-4326-BEE0-5141FE1C625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097757A-1EB0-4326-BEE0-5141FE1C625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6C52C4AC-F292-4537-B7BE-C363DC7D4253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6C52C4AC-F292-4537-B7BE-C363DC7D4253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6DB557E9-34F5-46E6-9EC3-61F09A81B18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DB557E9-34F5-46E6-9EC3-61F09A81B18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132D9745-CDEE-470E-88B7-AEFC77CDF1D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32D9745-CDEE-470E-88B7-AEFC77CDF1D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434DB9D-2565-4290-9225-586255A285B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434DB9D-2565-4290-9225-586255A285B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3F3AE3DA-EF9A-4C3B-87C5-CDAE30A52B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3F3AE3DA-EF9A-4C3B-87C5-CDAE30A52B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7375B31C-A500-4529-A019-1CAD81DD95A4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375B31C-A500-4529-A019-1CAD81DD95A4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9E7CFA2D-1B12-4AFB-A2AF-68D79E458FF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9E7CFA2D-1B12-4AFB-A2AF-68D79E458FF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63389ED3-7E10-4D36-936B-4F213E70E2F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1397F843-2AA5-41A7-95B3-7953A53AA771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397F843-2AA5-41A7-95B3-7953A53AA771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B7E5575E-B9AC-4055-B80A-25F1E7461AA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7E5575E-B9AC-4055-B80A-25F1E7461AA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054DB990-DDF2-49DC-BF1A-120A7795DCA6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054DB990-DDF2-49DC-BF1A-120A7795DCA6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CE2D7844-DC62-4674-8088-3CAC9A6B3CC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CE2D7844-DC62-4674-8088-3CAC9A6B3CC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BDF66208-32FE-4257-A249-3ED0A27F5AC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DF66208-32FE-4257-A249-3ED0A27F5AC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F6A20A7E-2818-4503-B374-E7EB0C3B631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6A20A7E-2818-4503-B374-E7EB0C3B631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49286AB7-3C8B-4181-9E07-1C8ECD0901A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9286AB7-3C8B-4181-9E07-1C8ECD0901A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6E8C7FF7-5E31-47AB-ACEE-B6FC6917E3A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6E8C7FF7-5E31-47AB-ACEE-B6FC6917E3A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DD624072-E87A-42A7-98F4-4F6D98200A1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DD624072-E87A-42A7-98F4-4F6D98200A1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93361EBE-611D-4C46-9ED5-C42036988BD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93361EBE-611D-4C46-9ED5-C42036988BD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1BE3CECC-9F2F-4C31-B0E0-4078CDBDF9E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1BE3CECC-9F2F-4C31-B0E0-4078CDBDF9E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2BE52D40-2070-4B0C-B8C4-167B150F9DD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2BE52D40-2070-4B0C-B8C4-167B150F9DD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2D4166BB-AE85-46D8-91B2-4B157CAA1418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D4166BB-AE85-46D8-91B2-4B157CAA1418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8551ACA-941B-47BE-9D9B-D999ADE6A0D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8551ACA-941B-47BE-9D9B-D999ADE6A0D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B59A0BE4-0FBE-44FA-85CA-A95003DEA3B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59A0BE4-0FBE-44FA-85CA-A95003DEA3B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4F3A3352-0081-41E1-8B7D-7502DE972B1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F3A3352-0081-41E1-8B7D-7502DE972B1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EA1162D0-F3BB-45FC-A746-0607A0546DD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A1162D0-F3BB-45FC-A746-0607A0546DD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A8F8928-57C3-4ED6-94B2-34E3802E861B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A8F8928-57C3-4ED6-94B2-34E3802E861B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0EAA1923-AAD6-4DFA-9318-D968E00FB1A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0EAA1923-AAD6-4DFA-9318-D968E00FB1A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8EE3111F-E237-4BF4-B8FB-9F69338A4AC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8EE3111F-E237-4BF4-B8FB-9F69338A4AC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F1FDA7BA-4881-464A-9046-F340633C8EB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1FDA7BA-4881-464A-9046-F340633C8EB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CD301242-0BEB-4BAE-AD41-10BDCDCD633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CD301242-0BEB-4BAE-AD41-10BDCDCD633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EA270548-E5AF-41CE-AF17-14CD4A9740E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EA270548-E5AF-41CE-AF17-14CD4A9740E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492740F2-FFA7-45CC-9BA6-319D1CB5920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92740F2-FFA7-45CC-9BA6-319D1CB5920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524A1ED2-7C7E-4B36-AEAD-3E7D27DC009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24A1ED2-7C7E-4B36-AEAD-3E7D27DC009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63CD759F-1639-41F9-A763-8C1AB5E11856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63CD759F-1639-41F9-A763-8C1AB5E11856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2DED8555-8F22-44B2-8D58-A480E24A857F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DED8555-8F22-44B2-8D58-A480E24A857F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79B802A0-32F2-448E-9B0A-EBF87FAEBD1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9B802A0-32F2-448E-9B0A-EBF87FAEBD1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5E733473-8732-4FFE-A4E6-A9965186049A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733473-8732-4FFE-A4E6-A9965186049A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8CF8DD67-7A2A-4FDE-A660-3C6F310798A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8CF8DD67-7A2A-4FDE-A660-3C6F310798A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66B8B4BB-8766-47D6-8A03-FD4AD02C50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6B8B4BB-8766-47D6-8A03-FD4AD02C50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5FEA84ED-7A28-4888-8F58-FD05C0BC287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5FEA84ED-7A28-4888-8F58-FD05C0BC287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0E50046F-C590-490D-832E-6EDC9497FAA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0E50046F-C590-490D-832E-6EDC9497FAA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2C09625A-30AA-453C-91BD-C2428CC2C73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C09625A-30AA-453C-91BD-C2428CC2C73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9CFC0A88-C876-4D03-8163-4BD43F7B3EA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E236D5F8-A5C3-47FC-9087-D0BEF81662F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236D5F8-A5C3-47FC-9087-D0BEF81662F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0581755-4258-4C89-87B0-D0D603CB03F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0581755-4258-4C89-87B0-D0D603CB03F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55CCF47B-D47A-400A-A211-A600F5F268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5CCF47B-D47A-400A-A211-A600F5F268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7ABF05F7-0CDF-47D3-A5CE-3AFC9D3A69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ABF05F7-0CDF-47D3-A5CE-3AFC9D3A69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DC198688-3FBE-4E0C-9C74-3618E31A0312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DC198688-3FBE-4E0C-9C74-3618E31A0312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0B9BBB34-C31E-43CC-A0FD-BEE0163F57B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B9BBB34-C31E-43CC-A0FD-BEE0163F57B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86FC7374-3647-4D67-86D0-AC17B221A084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6FC7374-3647-4D67-86D0-AC17B221A084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861C2998-A39B-44C7-A19D-061D42BFA85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861C2998-A39B-44C7-A19D-061D42BFA85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44AED1CC-54DB-4D3C-BAAC-531901F098D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4AED1CC-54DB-4D3C-BAAC-531901F098D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B113848D-9782-44DF-8A5E-97975F678A8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B113848D-9782-44DF-8A5E-97975F678A8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5BBBDFB0-9D2E-4CA0-AA1D-39315793F10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5BBBDFB0-9D2E-4CA0-AA1D-39315793F10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883AA637-C568-456F-95C4-A6683FEA70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883AA637-C568-456F-95C4-A6683FEA70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CE8BD592-50CD-4983-8F5C-1B53D2592B4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E8BD592-50CD-4983-8F5C-1B53D2592B4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FDFD7C67-0A4E-4A9A-AE81-5E82801D696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DFD7C67-0A4E-4A9A-AE81-5E82801D696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42C1D4E7-E039-40B8-8FBA-3B64AA7D961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42C1D4E7-E039-40B8-8FBA-3B64AA7D961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7D8400B5-6390-4051-97B5-AF5AA4636FB6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7D8400B5-6390-4051-97B5-AF5AA4636FB6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E8B4D0B1-2C5C-4B27-AF68-95E07E2FF5A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8B4D0B1-2C5C-4B27-AF68-95E07E2FF5A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D49F0E67-E146-4D24-BA50-A74BD6DC111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D49F0E67-E146-4D24-BA50-A74BD6DC111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E81EC3D0-AF1E-41D4-80DC-24E62C1B13C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E81EC3D0-AF1E-41D4-80DC-24E62C1B13C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DA2FA1A2-F596-4B1A-8163-20BB131C3775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DA2FA1A2-F596-4B1A-8163-20BB131C3775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F7743D2D-5EBF-4DE2-A807-1F27F8908DC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7743D2D-5EBF-4DE2-A807-1F27F8908DC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339A9373-B32F-4AF5-A2E7-7267FA62297E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339A9373-B32F-4AF5-A2E7-7267FA62297E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90338C1A-28CF-42BE-8583-7FF482184DF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0338C1A-28CF-42BE-8583-7FF482184DF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0A615BCC-835F-40B8-A6F0-8B7A1CA1EE7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A615BCC-835F-40B8-A6F0-8B7A1CA1EE7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DA09E1A0-C8E9-4B55-ACDE-B6528E241FF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DA09E1A0-C8E9-4B55-ACDE-B6528E241FF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EA7EE2D1-3E00-4FCD-ACA9-731C9856C24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A7EE2D1-3E00-4FCD-ACA9-731C9856C24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008841E2-B170-4E90-A3FC-4F35271A4D4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FC25C5ED-5F74-44A0-BF72-087108D85BC7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FC25C5ED-5F74-44A0-BF72-087108D85BC7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B40B60A4-E548-475A-8A9E-8571C82B547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B40B60A4-E548-475A-8A9E-8571C82B547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FCA663CB-0FEE-494A-90C2-AC82598C1B3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CA663CB-0FEE-494A-90C2-AC82598C1B3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B372B573-0BD7-4DB8-8DD1-A0950BB158F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372B573-0BD7-4DB8-8DD1-A0950BB158F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562DCB1-9694-4067-8AFA-0B49CC61FBC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562DCB1-9694-4067-8AFA-0B49CC61FBC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EFC0AD81-8D70-4528-AD65-43C982A12BF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EFC0AD81-8D70-4528-AD65-43C982A12BF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FCC3DBAD-5480-425F-9B3D-478A972A0F9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CC3DBAD-5480-425F-9B3D-478A972A0F9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5BB50201-9564-4E81-BB75-DB2AA6B1B21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BB50201-9564-4E81-BB75-DB2AA6B1B21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3DD22033-DB50-409F-BC3D-B25CC6475A9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DD22033-DB50-409F-BC3D-B25CC6475A9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92D0AC30-A886-4358-AE51-F20EC2ABC2C2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92D0AC30-A886-4358-AE51-F20EC2ABC2C2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3425908A-0B99-4493-BA30-F3F5DB375CF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3425908A-0B99-4493-BA30-F3F5DB375CF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61B1104A-4E90-4F56-B4CB-54B3297FB23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1B1104A-4E90-4F56-B4CB-54B3297FB23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A31C8228-6383-4DE9-A0A1-A628166A21A0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31C8228-6383-4DE9-A0A1-A628166A21A0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73E1C0A-3EC6-442D-9530-1A7C6F1FC7EC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73E1C0A-3EC6-442D-9530-1A7C6F1FC7EC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46226BBE-9477-472B-AF08-6CC7146CC5E6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6226BBE-9477-472B-AF08-6CC7146CC5E6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105616E2-34DE-412B-B952-2C2ACCB9B96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105616E2-34DE-412B-B952-2C2ACCB9B96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0261B87E-0767-4878-AB44-EF7C637C77D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0261B87E-0767-4878-AB44-EF7C637C77D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B53D2EAB-2B7A-4386-92A5-9313B4996168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A2175D97-42CC-4D2E-ADC8-13B075294D1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A2175D97-42CC-4D2E-ADC8-13B075294D1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568A6F3F-BCE9-4417-B009-3457F14638E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68A6F3F-BCE9-4417-B009-3457F14638E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332FA730-D5D6-4B03-8DC4-B0C32B5449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32FA730-D5D6-4B03-8DC4-B0C32B5449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C13510F-A6BE-4C0E-9B7B-124730A2A9A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C13510F-A6BE-4C0E-9B7B-124730A2A9A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3D686B90-CEEB-4736-81EA-BED836EC58A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D686B90-CEEB-4736-81EA-BED836EC58A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9E10F733-AAC1-424A-81D9-3295538EA86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10F733-AAC1-424A-81D9-3295538EA86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DC535A6B-D786-4251-A629-945737A0335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C535A6B-D786-4251-A629-945737A0335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DD44B796-FD41-414D-BECA-0A8ED9143CB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DD44B796-FD41-414D-BECA-0A8ED9143CB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86DF7BD0-D00C-4235-AFFE-8D1836B7F27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6DF7BD0-D00C-4235-AFFE-8D1836B7F27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043E815C-F28B-4287-B511-3C86D77D25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43E815C-F28B-4287-B511-3C86D77D25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C1411930-D1B3-4793-921E-78957D82443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411930-D1B3-4793-921E-78957D82443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E7FFF4CE-95E9-4428-8754-B9DC0BE6CB2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7FFF4CE-95E9-4428-8754-B9DC0BE6CB2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D8D1DAEF-8395-437A-84A3-C51B2AC6B5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D8D1DAEF-8395-437A-84A3-C51B2AC6B5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9750611-C228-4E41-BD17-F2CB422967E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9750611-C228-4E41-BD17-F2CB422967E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994F34F1-BBE3-4FF9-B5EE-C62BF381FBE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94F34F1-BBE3-4FF9-B5EE-C62BF381FBE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1EF5DF82-D4C7-4553-9501-6E71918A30C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EF5DF82-D4C7-4553-9501-6E71918A30C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7E54EF18-4E4B-4A22-99D2-D02DA42D7D4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E54EF18-4E4B-4A22-99D2-D02DA42D7D4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58DEF91-796F-420B-BBF0-6EC8412F3C2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58DEF91-796F-420B-BBF0-6EC8412F3C2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6B529922-FFD7-47E3-925A-79FFA9994F6E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B529922-FFD7-47E3-925A-79FFA9994F6E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3DC24C65-0A19-4BD1-AD41-915C8A2423C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3DC24C65-0A19-4BD1-AD41-915C8A2423C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4F050E4C-13E3-43E4-B94A-35BA5C6CA48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4F050E4C-13E3-43E4-B94A-35BA5C6CA48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DD39AB6D-680D-4E25-BDCC-5B20BA5CCB76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DD39AB6D-680D-4E25-BDCC-5B20BA5CCB76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9E90448F-DEEA-4E58-9896-221081B611B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E90448F-DEEA-4E58-9896-221081B611B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7A1EF50A-D362-43BE-BA8C-1C6029B823B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7A1EF50A-D362-43BE-BA8C-1C6029B823B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2F970808-6291-4FCA-B6CA-C7FF0AC80CD1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F970808-6291-4FCA-B6CA-C7FF0AC80CD1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101BCD2B-EA48-465A-AD9D-D7A03A280993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01BCD2B-EA48-465A-AD9D-D7A03A280993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2539D6E9-34D9-4AFA-9A0A-6DB1E0D12C4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539D6E9-34D9-4AFA-9A0A-6DB1E0D12C4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B202F531-899E-4EB3-AD0C-72843BF9057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202F531-899E-4EB3-AD0C-72843BF9057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568F1898-0B35-414E-AA64-B5152DF6519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68F1898-0B35-414E-AA64-B5152DF6519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78FC2BE5-7E4B-44E2-B6EB-F3298780B07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78FC2BE5-7E4B-44E2-B6EB-F3298780B07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3EA5FCDE-A4BF-4BDD-BDAB-57A9E3880BB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EA5FCDE-A4BF-4BDD-BDAB-57A9E3880BB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17ADE17B-AD99-4BA6-9CF7-A018C256F9E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17ADE17B-AD99-4BA6-9CF7-A018C256F9E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F3EC70DC-1388-44BF-BA98-AD11B826701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F3EC70DC-1388-44BF-BA98-AD11B826701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540B378C-C101-4FF9-AE11-5D761957A10A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540B378C-C101-4FF9-AE11-5D761957A10A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FD1209DB-C040-43C6-AC6F-3CD33BA27F73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BC4C9F4C-E80C-4C7A-B4E8-67ED3ABD5CB4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C4C9F4C-E80C-4C7A-B4E8-67ED3ABD5CB4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121BB6A-D54D-46A1-B535-66C23D02885E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121BB6A-D54D-46A1-B535-66C23D02885E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082C3CC5-ED1E-4DDD-907D-5D14EF4E1DB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082C3CC5-ED1E-4DDD-907D-5D14EF4E1DB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E70AD89-4069-4EA5-8E4F-B4644EEBDAE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E70AD89-4069-4EA5-8E4F-B4644EEBDAE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A0785E74-8566-43FD-9EEE-F4F0EB77856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0785E74-8566-43FD-9EEE-F4F0EB77856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F5E00DC9-76F0-4A74-ACB9-C70580DDFF6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5E00DC9-76F0-4A74-ACB9-C70580DDFF6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06389885-1A11-4225-A300-84E871BBFB0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06389885-1A11-4225-A300-84E871BBFB0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32157B14-AAAD-409D-9B8E-B305681CDBE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32157B14-AAAD-409D-9B8E-B305681CDBE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7209771E-9AB4-4806-B33C-879EA1EE130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209771E-9AB4-4806-B33C-879EA1EE130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8715C3F3-2F69-45DA-891C-FD2187CE709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715C3F3-2F69-45DA-891C-FD2187CE709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31135A31-9F95-41BD-96F9-E2D4CF0D8436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31135A31-9F95-41BD-96F9-E2D4CF0D8436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0C9DF22E-B89B-4382-8F5A-2F1BB53F910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0C9DF22E-B89B-4382-8F5A-2F1BB53F910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BED1BB8C-9393-4DA1-951B-2537F9FD0C6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ED1BB8C-9393-4DA1-951B-2537F9FD0C6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4595F596-8694-4009-A1A6-1847522FF8A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4595F596-8694-4009-A1A6-1847522FF8A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00C72EE5-0625-413E-B804-C1DECCB700D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00C72EE5-0625-413E-B804-C1DECCB700D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9A8C7833-6C5B-4549-B736-230E0407258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A8C7833-6C5B-4549-B736-230E0407258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7637F932-4800-4A83-A0A9-E2584B854F5E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637F932-4800-4A83-A0A9-E2584B854F5E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BA7F6264-BAFF-4476-A520-44CF46D8841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BA7F6264-BAFF-4476-A520-44CF46D8841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5363CE92-06A9-4385-BE18-75B71DB4D406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363CE92-06A9-4385-BE18-75B71DB4D406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C7053D4D-672D-4E9E-9C04-8B997D77A7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C7053D4D-672D-4E9E-9C04-8B997D77A7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063AF659-47F2-4A1D-82BB-2D86D9C3A4B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63AF659-47F2-4A1D-82BB-2D86D9C3A4B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1CD6B62-664C-4675-801B-5FC75BC81B0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1CD6B62-664C-4675-801B-5FC75BC81B0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21F3275E-B92F-4A37-9037-6DEB918DC69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1F3275E-B92F-4A37-9037-6DEB918DC69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4B132B13-F3A3-4BF0-8BBA-D04E856FAE4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B132B13-F3A3-4BF0-8BBA-D04E856FAE4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EFEBFCEB-9B3E-4499-B5C1-2D3B5E41E8F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FEBFCEB-9B3E-4499-B5C1-2D3B5E41E8F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D2B13524-4EB8-410B-A8BE-5AB6D909C3E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D2B13524-4EB8-410B-A8BE-5AB6D909C3E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8B6FE9DB-4F30-4639-8180-138DA51822C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8B6FE9DB-4F30-4639-8180-138DA51822C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E0F45CD7-3011-4101-93D7-820003BAC80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0F45CD7-3011-4101-93D7-820003BAC80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A4E4B58C-4F5C-4685-A371-3D3A72876C7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4E4B58C-4F5C-4685-A371-3D3A72876C7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C1C1C327-189C-454E-977F-7F4ADE11E526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C1C1C327-189C-454E-977F-7F4ADE11E526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1C9E98ED-DA64-48C6-B72F-A2847DB5313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C9E98ED-DA64-48C6-B72F-A2847DB5313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755FFD58-C51F-43AB-9700-07A1A9B1023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55FFD58-C51F-43AB-9700-07A1A9B1023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455651B5-5795-4721-A4D1-9ECEAFF20223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55651B5-5795-4721-A4D1-9ECEAFF20223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6F82575F-E45E-484C-B387-255B171729E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6F82575F-E45E-484C-B387-255B171729E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A33F2F1A-43AC-4ED6-B7DB-E397EE1353E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FA714F81-C4D0-4512-9D82-799148F5587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A714F81-C4D0-4512-9D82-799148F5587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CBB33EB-864E-4320-AF33-A232B5BD019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CBB33EB-864E-4320-AF33-A232B5BD019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25A5E840-C045-4B5E-9B00-5B25AF20EA4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25A5E840-C045-4B5E-9B00-5B25AF20EA4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B85B0353-49E7-4CC1-9FD8-060BC1CA1DE3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B85B0353-49E7-4CC1-9FD8-060BC1CA1DE3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65ADC775-2B86-4BDE-A050-291C1FA23E8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65ADC775-2B86-4BDE-A050-291C1FA23E8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4136299C-BC74-4804-9384-38009747B7C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136299C-BC74-4804-9384-38009747B7C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ED1387BA-7A3E-440C-A2AF-7AE73DD3C94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ED1387BA-7A3E-440C-A2AF-7AE73DD3C94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9DE36D0E-A9FA-422F-BB4E-3D8A3108C2D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DE36D0E-A9FA-422F-BB4E-3D8A3108C2D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8B5FED35-9633-419C-84E0-84D6FF4F317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B5FED35-9633-419C-84E0-84D6FF4F317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57C92C32-E590-4B86-A843-BACF49D3025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7C92C32-E590-4B86-A843-BACF49D3025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8ADF6452-2BD1-40DA-81A8-3B0B5643FED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8ADF6452-2BD1-40DA-81A8-3B0B5643FED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40DC2219-35BA-43D7-AE63-D9DEFFEB5BF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40DC2219-35BA-43D7-AE63-D9DEFFEB5BF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C92348A3-E1C4-492A-A89D-18882F5219D1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92348A3-E1C4-492A-A89D-18882F5219D1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3D1E1A45-3AD1-47DC-86EE-0E9BFC6CC17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D1E1A45-3AD1-47DC-86EE-0E9BFC6CC17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060AFC4C-2EFC-4BD2-9534-B06ABBDA64D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060AFC4C-2EFC-4BD2-9534-B06ABBDA64D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31F2C9AA-D6DE-4E33-86F4-FB65FEE80F13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31F2C9AA-D6DE-4E33-86F4-FB65FEE80F13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8A41D6EA-BA40-456E-BE2C-9913752E252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8A41D6EA-BA40-456E-BE2C-9913752E252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53C1BC99-450D-43D1-BDF1-D1961C42E58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53C1BC99-450D-43D1-BDF1-D1961C42E58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6A445E86-ADAC-4B5D-B577-9287C69C17DD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A445E86-ADAC-4B5D-B577-9287C69C17DD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6F13CB98-8E6C-4DC8-B151-AA0517A56E32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6F13CB98-8E6C-4DC8-B151-AA0517A56E32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01AAD8BE-210D-4F60-98F0-4D4B728C90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1AAD8BE-210D-4F60-98F0-4D4B728C90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A9459103-F43F-4342-9B85-52D527A9F53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9459103-F43F-4342-9B85-52D527A9F53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3C0C9CFD-9D7E-4DF6-8178-19256E886D0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3C0C9CFD-9D7E-4DF6-8178-19256E886D0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FDBB9240-926B-4010-A2CD-E08F1A939E0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DBB9240-926B-4010-A2CD-E08F1A939E0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AD395FED-87C3-4CC2-862D-82E05493E28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AD395FED-87C3-4CC2-862D-82E05493E28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4151F435-6F9D-4DAC-B695-E5197A8B8E0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151F435-6F9D-4DAC-B695-E5197A8B8E0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2AB37C84-D4C3-42A1-AC58-C1C459E2310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AB37C84-D4C3-42A1-AC58-C1C459E2310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B309398E-B8C8-4DEB-9857-22EE19B96C22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309398E-B8C8-4DEB-9857-22EE19B96C22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5697B3B7-9469-4425-B8C0-991197AAC2C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697B3B7-9469-4425-B8C0-991197AAC2C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A3551BD1-CEB1-4559-8391-D6710BDD2889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3551BD1-CEB1-4559-8391-D6710BDD2889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293086F-0EED-4446-8407-CB83CE8FF8F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293086F-0EED-4446-8407-CB83CE8FF8F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9BA645A0-6A02-4C5E-9985-1FD21E496AD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9BA645A0-6A02-4C5E-9985-1FD21E496AD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ADD117D9-D335-42A7-99EB-735FDC53CF7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ADD117D9-D335-42A7-99EB-735FDC53CF7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A5E6168-3508-4AC7-AD46-4EA87312EEF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A5E6168-3508-4AC7-AD46-4EA87312EEF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695D9D65-E99B-43F1-B86D-478D09AF65E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D3F7106A-34B8-4BF6-87D3-B132C1A8919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D3F7106A-34B8-4BF6-87D3-B132C1A8919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66A75DC-A7D1-4656-9DB7-56DEA29B5DE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66A75DC-A7D1-4656-9DB7-56DEA29B5DE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BEF84AF7-106D-46B3-8084-A0281FB7937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BEF84AF7-106D-46B3-8084-A0281FB7937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4A61856-D195-4363-A9A1-94A71C3E689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4A61856-D195-4363-A9A1-94A71C3E689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8EA9173D-C14C-440D-BB9F-F3161CBC0E2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8EA9173D-C14C-440D-BB9F-F3161CBC0E2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817E610F-F3F1-4586-B7C7-43F42BA1BDA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817E610F-F3F1-4586-B7C7-43F42BA1BDA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3E86A97E-9D89-4805-B789-6CF373D3BDF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3E86A97E-9D89-4805-B789-6CF373D3BDF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2FC4786E-CCC3-4225-967F-7D399C99D22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2FC4786E-CCC3-4225-967F-7D399C99D22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A1370FB3-68E1-499C-BE7B-A8B476BAC745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1370FB3-68E1-499C-BE7B-A8B476BAC745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9A844B4C-16D5-46F3-95AC-6A1D4BCF7B2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9A844B4C-16D5-46F3-95AC-6A1D4BCF7B2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A7E6CF91-077F-4319-817D-40684FD217D4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7E6CF91-077F-4319-817D-40684FD217D4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C4A08842-DB49-4CCD-A0D1-CC9452AFA0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C4A08842-DB49-4CCD-A0D1-CC9452AFA0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B65BC428-CE3E-425E-8A95-992051543E04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65BC428-CE3E-425E-8A95-992051543E04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9FC88BB-1CAF-4F9E-A08D-16C279EC242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9FC88BB-1CAF-4F9E-A08D-16C279EC242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343B2DF9-DB74-4EC7-AD44-82E1EECC537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343B2DF9-DB74-4EC7-AD44-82E1EECC537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1E3AA176-1B38-4EFC-9F61-078A47C76D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E3AA176-1B38-4EFC-9F61-078A47C76D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5C2E9C0D-6533-4EB6-8E2A-F05BABD6F74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C2E9C0D-6533-4EB6-8E2A-F05BABD6F74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C4DE0EF8-23FC-4F6B-B6F2-9AC2A5FE90E4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4DE0EF8-23FC-4F6B-B6F2-9AC2A5FE90E4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5842DC8-694E-4FF5-B616-EB7CC416222B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5842DC8-694E-4FF5-B616-EB7CC416222B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FEE7A5D7-A829-4961-9424-D9650C9F4D5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EE7A5D7-A829-4961-9424-D9650C9F4D5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ED7618DE-77EC-4B41-8464-DE1C1D442D0E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D7618DE-77EC-4B41-8464-DE1C1D442D0E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EF998FB-7A50-4996-B270-FBF614FC350C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EF998FB-7A50-4996-B270-FBF614FC350C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685E0364-6A4D-4E5C-B7A3-2485B4A5933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85E0364-6A4D-4E5C-B7A3-2485B4A5933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D308CCEC-B326-4A4C-8F1A-F85ECA4D01F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308CCEC-B326-4A4C-8F1A-F85ECA4D01F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ED43668D-598F-4CB2-AF1F-E165E09E8769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D43668D-598F-4CB2-AF1F-E165E09E8769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1BD7678D-8ADE-471A-AED8-485A891E79C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BD7678D-8ADE-471A-AED8-485A891E79C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W'rate"/>
      <sheetName val="DTV_i"/>
    </sheetNames>
    <sheetDataSet>
      <sheetData sheetId="0">
        <row r="9">
          <cell r="H9">
            <v>11958.76435148346</v>
          </cell>
          <cell r="K9">
            <v>1238.2104609525973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12087.23564851654</v>
          </cell>
          <cell r="K11">
            <v>1251.5123790474024</v>
          </cell>
        </row>
        <row r="12">
          <cell r="H12">
            <v>12151.471297033078</v>
          </cell>
          <cell r="K12">
            <v>1258.1633380948049</v>
          </cell>
        </row>
        <row r="13">
          <cell r="H13">
            <v>12215.706945549618</v>
          </cell>
          <cell r="K13">
            <v>1264.8142971422074</v>
          </cell>
        </row>
        <row r="14">
          <cell r="H14">
            <v>12279.942594066157</v>
          </cell>
          <cell r="K14">
            <v>1271.4652561896098</v>
          </cell>
        </row>
        <row r="15">
          <cell r="H15">
            <v>12344.178242582695</v>
          </cell>
          <cell r="K15">
            <v>1278.1162152370121</v>
          </cell>
        </row>
        <row r="16">
          <cell r="H16">
            <v>12408.413891099233</v>
          </cell>
          <cell r="K16">
            <v>1284.7671742844145</v>
          </cell>
        </row>
        <row r="17">
          <cell r="H17">
            <v>12472.649539615772</v>
          </cell>
          <cell r="K17">
            <v>1291.418133331817</v>
          </cell>
        </row>
        <row r="18">
          <cell r="H18">
            <v>12536.885188132312</v>
          </cell>
          <cell r="K18">
            <v>1298.0690923792195</v>
          </cell>
        </row>
        <row r="19">
          <cell r="H19">
            <v>12601.120836648852</v>
          </cell>
          <cell r="K19">
            <v>1304.7200514266219</v>
          </cell>
        </row>
        <row r="20">
          <cell r="H20">
            <v>12665.356485165392</v>
          </cell>
          <cell r="K20">
            <v>1311.3710104740246</v>
          </cell>
        </row>
        <row r="21">
          <cell r="H21">
            <v>12729.59213368193</v>
          </cell>
          <cell r="K21">
            <v>1318.0219695214269</v>
          </cell>
        </row>
        <row r="22">
          <cell r="H22">
            <v>12793.827782198468</v>
          </cell>
          <cell r="K22">
            <v>1324.6729285688293</v>
          </cell>
        </row>
        <row r="23">
          <cell r="H23">
            <v>12858.063430715009</v>
          </cell>
          <cell r="K23">
            <v>1331.3238876162318</v>
          </cell>
        </row>
        <row r="24">
          <cell r="H24">
            <v>12922.299079231549</v>
          </cell>
          <cell r="K24">
            <v>1337.9748466636345</v>
          </cell>
        </row>
        <row r="25">
          <cell r="H25">
            <v>12986.534727748087</v>
          </cell>
          <cell r="K25">
            <v>1344.6258057110367</v>
          </cell>
        </row>
        <row r="26">
          <cell r="H26">
            <v>13050.770376264627</v>
          </cell>
          <cell r="K26">
            <v>1351.2767647584394</v>
          </cell>
        </row>
        <row r="27">
          <cell r="H27">
            <v>13115.006024781167</v>
          </cell>
          <cell r="K27">
            <v>1357.9277238058419</v>
          </cell>
        </row>
        <row r="28">
          <cell r="H28">
            <v>13179.241673297707</v>
          </cell>
          <cell r="K28">
            <v>1364.5786828532446</v>
          </cell>
        </row>
        <row r="29">
          <cell r="H29">
            <v>13243.477321814247</v>
          </cell>
          <cell r="K29">
            <v>1371.229641900647</v>
          </cell>
        </row>
        <row r="30">
          <cell r="H30">
            <v>13307.712970330787</v>
          </cell>
          <cell r="K30">
            <v>1377.8806009480497</v>
          </cell>
        </row>
        <row r="31">
          <cell r="H31">
            <v>13371.948618847327</v>
          </cell>
          <cell r="K31">
            <v>1384.5315599954522</v>
          </cell>
        </row>
        <row r="32">
          <cell r="H32">
            <v>13436.184267363868</v>
          </cell>
          <cell r="K32">
            <v>1391.1825190428547</v>
          </cell>
        </row>
        <row r="33">
          <cell r="H33">
            <v>13500.419915880406</v>
          </cell>
          <cell r="K33">
            <v>1397.8334780902571</v>
          </cell>
        </row>
        <row r="34">
          <cell r="H34">
            <v>13564.655564396946</v>
          </cell>
          <cell r="K34">
            <v>1404.4844371376596</v>
          </cell>
        </row>
        <row r="35">
          <cell r="H35">
            <v>13628.891212913486</v>
          </cell>
          <cell r="K35">
            <v>1411.1353961850623</v>
          </cell>
        </row>
        <row r="36">
          <cell r="H36">
            <v>13693.126861430024</v>
          </cell>
          <cell r="K36">
            <v>1417.7863552324645</v>
          </cell>
        </row>
        <row r="37">
          <cell r="H37">
            <v>13757.362509946563</v>
          </cell>
          <cell r="K37">
            <v>1424.437314279867</v>
          </cell>
        </row>
        <row r="38">
          <cell r="H38">
            <v>13821.598158463101</v>
          </cell>
          <cell r="K38">
            <v>1431.0882733272695</v>
          </cell>
        </row>
        <row r="39">
          <cell r="H39">
            <v>13885.833806979641</v>
          </cell>
          <cell r="K39">
            <v>1437.7392323746719</v>
          </cell>
        </row>
        <row r="40">
          <cell r="H40">
            <v>13950.069455496181</v>
          </cell>
          <cell r="K40">
            <v>1444.3901914220744</v>
          </cell>
        </row>
        <row r="41">
          <cell r="H41">
            <v>14014.305104012723</v>
          </cell>
          <cell r="K41">
            <v>1451.0411504694773</v>
          </cell>
        </row>
        <row r="42">
          <cell r="H42">
            <v>14078.540752529261</v>
          </cell>
          <cell r="K42">
            <v>1457.6921095168796</v>
          </cell>
        </row>
        <row r="43">
          <cell r="H43">
            <v>14142.776401045803</v>
          </cell>
          <cell r="K43">
            <v>1464.3430685642822</v>
          </cell>
        </row>
        <row r="44">
          <cell r="H44">
            <v>14207.012049562343</v>
          </cell>
          <cell r="K44">
            <v>1470.9940276116849</v>
          </cell>
        </row>
        <row r="45">
          <cell r="H45">
            <v>14271.247698078883</v>
          </cell>
          <cell r="K45">
            <v>1477.6449866590874</v>
          </cell>
        </row>
        <row r="46">
          <cell r="H46">
            <v>14335.483346595423</v>
          </cell>
          <cell r="K46">
            <v>1484.2959457064901</v>
          </cell>
        </row>
        <row r="47">
          <cell r="H47">
            <v>14399.718995111962</v>
          </cell>
          <cell r="K47">
            <v>1490.9469047538923</v>
          </cell>
        </row>
        <row r="48">
          <cell r="H48">
            <v>14463.954643628502</v>
          </cell>
          <cell r="K48">
            <v>1497.597863801295</v>
          </cell>
        </row>
        <row r="49">
          <cell r="H49">
            <v>14528.19029214504</v>
          </cell>
          <cell r="K49">
            <v>1504.2488228486973</v>
          </cell>
        </row>
        <row r="50">
          <cell r="H50">
            <v>14592.42594066158</v>
          </cell>
          <cell r="K50">
            <v>1510.8997818961</v>
          </cell>
        </row>
        <row r="51">
          <cell r="H51">
            <v>14656.661589178118</v>
          </cell>
          <cell r="K51">
            <v>1517.5507409435022</v>
          </cell>
        </row>
        <row r="52">
          <cell r="H52">
            <v>14720.897237694657</v>
          </cell>
          <cell r="K52">
            <v>1524.2016999909047</v>
          </cell>
        </row>
        <row r="53">
          <cell r="H53">
            <v>14785.132886211197</v>
          </cell>
          <cell r="K53">
            <v>1530.8526590383071</v>
          </cell>
        </row>
        <row r="54">
          <cell r="H54">
            <v>14849.368534727735</v>
          </cell>
          <cell r="K54">
            <v>1537.5036180857096</v>
          </cell>
        </row>
      </sheetData>
      <sheetData sheetId="1">
        <row r="9">
          <cell r="H9">
            <v>11899.584311285807</v>
          </cell>
          <cell r="K9">
            <v>1232.0829595905325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12146.415688714193</v>
          </cell>
          <cell r="K11">
            <v>1257.6398804094674</v>
          </cell>
        </row>
        <row r="12">
          <cell r="H12">
            <v>12269.831377428385</v>
          </cell>
          <cell r="K12">
            <v>1270.4183408189349</v>
          </cell>
        </row>
        <row r="13">
          <cell r="H13">
            <v>12393.24706614258</v>
          </cell>
          <cell r="K13">
            <v>1283.1968012284026</v>
          </cell>
        </row>
        <row r="14">
          <cell r="H14">
            <v>12516.662754856772</v>
          </cell>
          <cell r="K14">
            <v>1295.9752616378701</v>
          </cell>
        </row>
        <row r="15">
          <cell r="H15">
            <v>12640.078443570965</v>
          </cell>
          <cell r="K15">
            <v>1308.7537220473375</v>
          </cell>
        </row>
        <row r="16">
          <cell r="H16">
            <v>12763.494132285157</v>
          </cell>
          <cell r="K16">
            <v>1321.532182456805</v>
          </cell>
        </row>
        <row r="17">
          <cell r="H17">
            <v>12886.909820999348</v>
          </cell>
          <cell r="K17">
            <v>1334.3106428662725</v>
          </cell>
        </row>
        <row r="18">
          <cell r="H18">
            <v>13010.325509713541</v>
          </cell>
          <cell r="K18">
            <v>1347.0891032757399</v>
          </cell>
        </row>
        <row r="19">
          <cell r="H19">
            <v>13133.741198427733</v>
          </cell>
          <cell r="K19">
            <v>1359.8675636852074</v>
          </cell>
        </row>
        <row r="20">
          <cell r="H20">
            <v>13257.156887141928</v>
          </cell>
          <cell r="K20">
            <v>1372.6460240946751</v>
          </cell>
        </row>
        <row r="21">
          <cell r="H21">
            <v>13380.57257585612</v>
          </cell>
          <cell r="K21">
            <v>1385.4244845041426</v>
          </cell>
        </row>
        <row r="22">
          <cell r="H22">
            <v>13503.988264570315</v>
          </cell>
          <cell r="K22">
            <v>1398.2029449136103</v>
          </cell>
        </row>
        <row r="23">
          <cell r="H23">
            <v>13627.403953284507</v>
          </cell>
          <cell r="K23">
            <v>1410.9814053230778</v>
          </cell>
        </row>
        <row r="24">
          <cell r="H24">
            <v>13750.819641998702</v>
          </cell>
          <cell r="K24">
            <v>1423.7598657325454</v>
          </cell>
        </row>
        <row r="25">
          <cell r="H25">
            <v>13874.235330712894</v>
          </cell>
          <cell r="K25">
            <v>1436.5383261420129</v>
          </cell>
        </row>
        <row r="26">
          <cell r="H26">
            <v>13997.651019427089</v>
          </cell>
          <cell r="K26">
            <v>1449.3167865514806</v>
          </cell>
        </row>
        <row r="27">
          <cell r="H27">
            <v>14121.066708141281</v>
          </cell>
          <cell r="K27">
            <v>1462.0952469609481</v>
          </cell>
        </row>
        <row r="28">
          <cell r="H28">
            <v>14244.482396855472</v>
          </cell>
          <cell r="K28">
            <v>1474.8737073704156</v>
          </cell>
        </row>
        <row r="29">
          <cell r="H29">
            <v>14367.898085569666</v>
          </cell>
          <cell r="K29">
            <v>1487.6521677798833</v>
          </cell>
        </row>
        <row r="30">
          <cell r="H30">
            <v>14491.313774283859</v>
          </cell>
          <cell r="K30">
            <v>1500.4306281893507</v>
          </cell>
        </row>
        <row r="31">
          <cell r="H31">
            <v>14614.729462998052</v>
          </cell>
          <cell r="K31">
            <v>1513.2090885988182</v>
          </cell>
        </row>
        <row r="32">
          <cell r="H32">
            <v>14738.145151712242</v>
          </cell>
          <cell r="K32">
            <v>1525.9875490082854</v>
          </cell>
        </row>
        <row r="33">
          <cell r="H33">
            <v>14861.560840426435</v>
          </cell>
          <cell r="K33">
            <v>1538.7660094177529</v>
          </cell>
        </row>
        <row r="34">
          <cell r="H34">
            <v>14984.976529140627</v>
          </cell>
          <cell r="K34">
            <v>1551.5444698272204</v>
          </cell>
        </row>
        <row r="35">
          <cell r="H35">
            <v>15108.392217854818</v>
          </cell>
          <cell r="K35">
            <v>1564.3229302366879</v>
          </cell>
        </row>
        <row r="36">
          <cell r="H36">
            <v>15231.807906569011</v>
          </cell>
          <cell r="K36">
            <v>1577.1013906461553</v>
          </cell>
        </row>
        <row r="37">
          <cell r="H37">
            <v>15355.223595283205</v>
          </cell>
          <cell r="K37">
            <v>1589.879851055623</v>
          </cell>
        </row>
        <row r="38">
          <cell r="H38">
            <v>15478.639283997396</v>
          </cell>
          <cell r="K38">
            <v>1602.6583114650903</v>
          </cell>
        </row>
        <row r="39">
          <cell r="H39">
            <v>15602.054972711589</v>
          </cell>
          <cell r="K39">
            <v>1615.4367718745577</v>
          </cell>
        </row>
        <row r="40">
          <cell r="H40">
            <v>15725.470661425783</v>
          </cell>
          <cell r="K40">
            <v>1628.2152322840254</v>
          </cell>
        </row>
        <row r="41">
          <cell r="H41">
            <v>15848.886350139976</v>
          </cell>
          <cell r="K41">
            <v>1640.9936926934929</v>
          </cell>
        </row>
        <row r="42">
          <cell r="H42">
            <v>15972.302038854168</v>
          </cell>
          <cell r="K42">
            <v>1653.7721531029604</v>
          </cell>
        </row>
        <row r="43">
          <cell r="H43">
            <v>16095.717727568361</v>
          </cell>
          <cell r="K43">
            <v>1666.5506135124281</v>
          </cell>
        </row>
        <row r="44">
          <cell r="H44">
            <v>16219.133416282555</v>
          </cell>
          <cell r="K44">
            <v>1679.3290739218955</v>
          </cell>
        </row>
        <row r="45">
          <cell r="H45">
            <v>16342.54910499675</v>
          </cell>
          <cell r="K45">
            <v>1692.1075343313632</v>
          </cell>
        </row>
        <row r="46">
          <cell r="H46">
            <v>16465.964793710944</v>
          </cell>
          <cell r="K46">
            <v>1704.8859947408309</v>
          </cell>
        </row>
        <row r="47">
          <cell r="H47">
            <v>16589.380482425138</v>
          </cell>
          <cell r="K47">
            <v>1717.6644551502986</v>
          </cell>
        </row>
        <row r="48">
          <cell r="H48">
            <v>16712.796171139333</v>
          </cell>
          <cell r="K48">
            <v>1730.4429155597663</v>
          </cell>
        </row>
        <row r="49">
          <cell r="H49">
            <v>16836.211859853523</v>
          </cell>
          <cell r="K49">
            <v>1743.2213759692338</v>
          </cell>
        </row>
        <row r="50">
          <cell r="H50">
            <v>16959.627548567718</v>
          </cell>
          <cell r="K50">
            <v>1755.9998363787015</v>
          </cell>
        </row>
        <row r="51">
          <cell r="H51">
            <v>17083.043237281912</v>
          </cell>
          <cell r="K51">
            <v>1768.778296788169</v>
          </cell>
        </row>
        <row r="52">
          <cell r="H52">
            <v>17206.458925996103</v>
          </cell>
          <cell r="K52">
            <v>1781.5567571976364</v>
          </cell>
        </row>
        <row r="53">
          <cell r="H53">
            <v>17329.874614710297</v>
          </cell>
          <cell r="K53">
            <v>1794.3352176071041</v>
          </cell>
        </row>
        <row r="54">
          <cell r="H54">
            <v>17453.290303424488</v>
          </cell>
          <cell r="K54">
            <v>1807.1136780165714</v>
          </cell>
        </row>
      </sheetData>
      <sheetData sheetId="2">
        <row r="9">
          <cell r="H9">
            <v>11843.319917818244</v>
          </cell>
          <cell r="K9">
            <v>1226.2573442909008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12202.680082181758</v>
          </cell>
          <cell r="K11">
            <v>1263.4654957090991</v>
          </cell>
        </row>
        <row r="12">
          <cell r="H12">
            <v>12382.360164363514</v>
          </cell>
          <cell r="K12">
            <v>1282.0695714181982</v>
          </cell>
        </row>
        <row r="13">
          <cell r="H13">
            <v>12562.04024654527</v>
          </cell>
          <cell r="K13">
            <v>1300.673647127297</v>
          </cell>
        </row>
        <row r="14">
          <cell r="H14">
            <v>12741.720328727028</v>
          </cell>
          <cell r="K14">
            <v>1319.2777228363964</v>
          </cell>
        </row>
        <row r="15">
          <cell r="H15">
            <v>12921.400410908785</v>
          </cell>
          <cell r="K15">
            <v>1337.8817985454955</v>
          </cell>
        </row>
        <row r="16">
          <cell r="H16">
            <v>13101.080493090543</v>
          </cell>
          <cell r="K16">
            <v>1356.4858742545948</v>
          </cell>
        </row>
        <row r="17">
          <cell r="H17">
            <v>13280.760575272299</v>
          </cell>
          <cell r="K17">
            <v>1375.0899499636937</v>
          </cell>
        </row>
        <row r="18">
          <cell r="H18">
            <v>13460.440657454055</v>
          </cell>
          <cell r="K18">
            <v>1393.6940256727928</v>
          </cell>
        </row>
        <row r="19">
          <cell r="H19">
            <v>13640.120739635813</v>
          </cell>
          <cell r="K19">
            <v>1412.2981013818919</v>
          </cell>
        </row>
        <row r="20">
          <cell r="H20">
            <v>13819.800821817569</v>
          </cell>
          <cell r="K20">
            <v>1430.902177090991</v>
          </cell>
        </row>
        <row r="21">
          <cell r="H21">
            <v>13999.480903999325</v>
          </cell>
          <cell r="K21">
            <v>1449.5062528000901</v>
          </cell>
        </row>
        <row r="22">
          <cell r="H22">
            <v>14179.160986181081</v>
          </cell>
          <cell r="K22">
            <v>1468.110328509189</v>
          </cell>
        </row>
        <row r="23">
          <cell r="H23">
            <v>14358.841068362839</v>
          </cell>
          <cell r="K23">
            <v>1486.7144042182883</v>
          </cell>
        </row>
        <row r="24">
          <cell r="H24">
            <v>14538.521150544595</v>
          </cell>
          <cell r="K24">
            <v>1505.3184799273872</v>
          </cell>
        </row>
        <row r="25">
          <cell r="H25">
            <v>14718.201232726351</v>
          </cell>
          <cell r="K25">
            <v>1523.9225556364863</v>
          </cell>
        </row>
        <row r="26">
          <cell r="H26">
            <v>14897.881314908107</v>
          </cell>
          <cell r="K26">
            <v>1542.5266313455852</v>
          </cell>
        </row>
        <row r="27">
          <cell r="H27">
            <v>15077.561397089865</v>
          </cell>
          <cell r="K27">
            <v>1561.1307070546845</v>
          </cell>
        </row>
        <row r="28">
          <cell r="H28">
            <v>15257.241479271621</v>
          </cell>
          <cell r="K28">
            <v>1579.7347827637834</v>
          </cell>
        </row>
        <row r="29">
          <cell r="H29">
            <v>15436.921561453377</v>
          </cell>
          <cell r="K29">
            <v>1598.3388584728825</v>
          </cell>
        </row>
        <row r="30">
          <cell r="H30">
            <v>15616.601643635135</v>
          </cell>
          <cell r="K30">
            <v>1616.9429341819816</v>
          </cell>
        </row>
        <row r="31">
          <cell r="H31">
            <v>15796.281725816891</v>
          </cell>
          <cell r="K31">
            <v>1635.5470098910807</v>
          </cell>
        </row>
        <row r="32">
          <cell r="H32">
            <v>15975.961807998649</v>
          </cell>
          <cell r="K32">
            <v>1654.1510856001801</v>
          </cell>
        </row>
        <row r="33">
          <cell r="H33">
            <v>16155.641890180405</v>
          </cell>
          <cell r="K33">
            <v>1672.7551613092789</v>
          </cell>
        </row>
        <row r="34">
          <cell r="H34">
            <v>16335.321972362161</v>
          </cell>
          <cell r="K34">
            <v>1691.3592370183781</v>
          </cell>
        </row>
        <row r="35">
          <cell r="H35">
            <v>16515.002054543915</v>
          </cell>
          <cell r="K35">
            <v>1709.9633127274767</v>
          </cell>
        </row>
        <row r="36">
          <cell r="H36">
            <v>16694.682136725674</v>
          </cell>
          <cell r="K36">
            <v>1728.5673884365763</v>
          </cell>
        </row>
        <row r="37">
          <cell r="H37">
            <v>16874.36221890743</v>
          </cell>
          <cell r="K37">
            <v>1747.1714641456751</v>
          </cell>
        </row>
        <row r="38">
          <cell r="H38">
            <v>17054.042301089186</v>
          </cell>
          <cell r="K38">
            <v>1765.7755398547743</v>
          </cell>
        </row>
        <row r="39">
          <cell r="H39">
            <v>17233.722383270942</v>
          </cell>
          <cell r="K39">
            <v>1784.3796155638734</v>
          </cell>
        </row>
        <row r="40">
          <cell r="H40">
            <v>17413.402465452702</v>
          </cell>
          <cell r="K40">
            <v>1802.9836912729727</v>
          </cell>
        </row>
        <row r="41">
          <cell r="H41">
            <v>17593.082547634458</v>
          </cell>
          <cell r="K41">
            <v>1821.5877669820716</v>
          </cell>
        </row>
        <row r="42">
          <cell r="H42">
            <v>17772.762629816214</v>
          </cell>
          <cell r="K42">
            <v>1840.1918426911707</v>
          </cell>
        </row>
        <row r="43">
          <cell r="H43">
            <v>17952.44271199797</v>
          </cell>
          <cell r="K43">
            <v>1858.7959184002698</v>
          </cell>
        </row>
        <row r="44">
          <cell r="H44">
            <v>18132.12279417973</v>
          </cell>
          <cell r="K44">
            <v>1877.3999941093691</v>
          </cell>
        </row>
        <row r="45">
          <cell r="H45">
            <v>18311.802876361486</v>
          </cell>
          <cell r="K45">
            <v>1896.004069818468</v>
          </cell>
        </row>
        <row r="46">
          <cell r="H46">
            <v>18491.482958543242</v>
          </cell>
          <cell r="K46">
            <v>1914.6081455275671</v>
          </cell>
        </row>
        <row r="47">
          <cell r="H47">
            <v>18671.163040724998</v>
          </cell>
          <cell r="K47">
            <v>1933.2122212366662</v>
          </cell>
        </row>
        <row r="48">
          <cell r="H48">
            <v>18850.843122906754</v>
          </cell>
          <cell r="K48">
            <v>1951.8162969457651</v>
          </cell>
        </row>
        <row r="49">
          <cell r="H49">
            <v>19030.52320508851</v>
          </cell>
          <cell r="K49">
            <v>1970.4203726548642</v>
          </cell>
        </row>
        <row r="50">
          <cell r="H50">
            <v>19210.203287270266</v>
          </cell>
          <cell r="K50">
            <v>1989.0244483639631</v>
          </cell>
        </row>
        <row r="51">
          <cell r="H51">
            <v>19389.883369452022</v>
          </cell>
          <cell r="K51">
            <v>2007.6285240730622</v>
          </cell>
        </row>
        <row r="52">
          <cell r="H52">
            <v>19569.563451633778</v>
          </cell>
          <cell r="K52">
            <v>2026.2325997821613</v>
          </cell>
        </row>
        <row r="53">
          <cell r="H53">
            <v>19749.243533815534</v>
          </cell>
          <cell r="K53">
            <v>2044.8366754912602</v>
          </cell>
        </row>
        <row r="54">
          <cell r="H54">
            <v>19928.923615997293</v>
          </cell>
          <cell r="K54">
            <v>2063.4407512003595</v>
          </cell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Tabelle1"/>
    </sheetNames>
    <sheetDataSet>
      <sheetData sheetId="0">
        <row r="9">
          <cell r="F9">
            <v>5.3714285714285713E-3</v>
          </cell>
        </row>
        <row r="10">
          <cell r="F10">
            <v>5.3427304762987378E-3</v>
          </cell>
        </row>
        <row r="11">
          <cell r="F11">
            <v>5.3143374038896428E-3</v>
          </cell>
        </row>
        <row r="12">
          <cell r="F12">
            <v>5.28624451692723E-3</v>
          </cell>
        </row>
        <row r="13">
          <cell r="F13">
            <v>5.2584470798836425E-3</v>
          </cell>
        </row>
        <row r="14">
          <cell r="F14">
            <v>5.230940456316082E-3</v>
          </cell>
        </row>
        <row r="15">
          <cell r="F15">
            <v>5.2037201062887515E-3</v>
          </cell>
        </row>
        <row r="16">
          <cell r="F16">
            <v>5.1767815838748765E-3</v>
          </cell>
        </row>
        <row r="17">
          <cell r="F17">
            <v>5.150120534735919E-3</v>
          </cell>
        </row>
        <row r="18">
          <cell r="F18">
            <v>5.1237326937752098E-3</v>
          </cell>
        </row>
        <row r="19">
          <cell r="F19">
            <v>5.0976138828633406E-3</v>
          </cell>
        </row>
        <row r="20">
          <cell r="F20">
            <v>5.0717600086327827E-3</v>
          </cell>
        </row>
        <row r="21">
          <cell r="F21">
            <v>5.0461670603392742E-3</v>
          </cell>
        </row>
        <row r="22">
          <cell r="F22">
            <v>5.0208311077876294E-3</v>
          </cell>
        </row>
        <row r="23">
          <cell r="F23">
            <v>4.9957482993197282E-3</v>
          </cell>
        </row>
        <row r="24">
          <cell r="F24">
            <v>4.9709148598625066E-3</v>
          </cell>
        </row>
        <row r="25">
          <cell r="F25">
            <v>4.9463270890338874E-3</v>
          </cell>
        </row>
        <row r="26">
          <cell r="F26">
            <v>4.9219813593046396E-3</v>
          </cell>
        </row>
        <row r="27">
          <cell r="F27">
            <v>4.8978741142142561E-3</v>
          </cell>
        </row>
        <row r="28">
          <cell r="F28">
            <v>4.8740018666390125E-3</v>
          </cell>
        </row>
        <row r="29">
          <cell r="F29">
            <v>4.8503611971104227E-3</v>
          </cell>
        </row>
        <row r="30">
          <cell r="F30">
            <v>4.8269487521823973E-3</v>
          </cell>
        </row>
        <row r="31">
          <cell r="F31">
            <v>4.8037612428454618E-3</v>
          </cell>
        </row>
        <row r="32">
          <cell r="F32">
            <v>4.7807954429864713E-3</v>
          </cell>
        </row>
        <row r="33">
          <cell r="F33">
            <v>4.7580481878922859E-3</v>
          </cell>
        </row>
        <row r="34">
          <cell r="F34">
            <v>4.7355163727959698E-3</v>
          </cell>
        </row>
        <row r="35">
          <cell r="F35">
            <v>4.7131969514640996E-3</v>
          </cell>
        </row>
        <row r="36">
          <cell r="F36">
            <v>4.6910869348238344E-3</v>
          </cell>
        </row>
        <row r="37">
          <cell r="F37">
            <v>4.6691833896284523E-3</v>
          </cell>
        </row>
        <row r="38">
          <cell r="F38">
            <v>4.6474834371600911E-3</v>
          </cell>
        </row>
        <row r="39">
          <cell r="F39">
            <v>4.6259842519685039E-3</v>
          </cell>
        </row>
        <row r="40">
          <cell r="F40">
            <v>4.604683060644656E-3</v>
          </cell>
        </row>
        <row r="41">
          <cell r="F41">
            <v>4.5835771406280475E-3</v>
          </cell>
        </row>
        <row r="42">
          <cell r="F42">
            <v>4.5626638190466948E-3</v>
          </cell>
        </row>
        <row r="43">
          <cell r="F43">
            <v>4.5419404715887129E-3</v>
          </cell>
        </row>
        <row r="44">
          <cell r="F44">
            <v>4.5214045214045217E-3</v>
          </cell>
        </row>
        <row r="45">
          <cell r="F45">
            <v>4.50105343803869E-3</v>
          </cell>
        </row>
        <row r="46">
          <cell r="F46">
            <v>4.4808847363905042E-3</v>
          </cell>
        </row>
        <row r="47">
          <cell r="F47">
            <v>4.4608959757023534E-3</v>
          </cell>
        </row>
        <row r="48">
          <cell r="F48">
            <v>4.4410847585750731E-3</v>
          </cell>
        </row>
        <row r="49">
          <cell r="F49">
            <v>4.4214487300094077E-3</v>
          </cell>
        </row>
        <row r="50">
          <cell r="F50">
            <v>4.401985576472792E-3</v>
          </cell>
        </row>
        <row r="51">
          <cell r="F51">
            <v>4.3826930249906753E-3</v>
          </cell>
        </row>
        <row r="52">
          <cell r="F52">
            <v>4.3635688422616285E-3</v>
          </cell>
        </row>
        <row r="53">
          <cell r="F53">
            <v>4.3446108337955262E-3</v>
          </cell>
        </row>
        <row r="54">
          <cell r="F54">
            <v>4.3258168430740911E-3</v>
          </cell>
        </row>
      </sheetData>
      <sheetData sheetId="1">
        <row r="9">
          <cell r="F9">
            <v>1.2514285714285714E-2</v>
          </cell>
        </row>
        <row r="10">
          <cell r="F10">
            <v>1.2359613973700547E-2</v>
          </cell>
        </row>
        <row r="11">
          <cell r="F11">
            <v>1.2208718920726948E-2</v>
          </cell>
        </row>
        <row r="12">
          <cell r="F12">
            <v>1.2061463898221072E-2</v>
          </cell>
        </row>
        <row r="13">
          <cell r="F13">
            <v>1.1917718763604701E-2</v>
          </cell>
        </row>
        <row r="14">
          <cell r="F14">
            <v>1.1777359505243345E-2</v>
          </cell>
        </row>
        <row r="15">
          <cell r="F15">
            <v>1.1640267885617093E-2</v>
          </cell>
        </row>
        <row r="16">
          <cell r="F16">
            <v>1.1506331109126255E-2</v>
          </cell>
        </row>
        <row r="17">
          <cell r="F17">
            <v>1.1375441512570122E-2</v>
          </cell>
        </row>
        <row r="18">
          <cell r="F18">
            <v>1.124749627651379E-2</v>
          </cell>
        </row>
        <row r="19">
          <cell r="F19">
            <v>1.1122397155916709E-2</v>
          </cell>
        </row>
        <row r="20">
          <cell r="F20">
            <v>1.1000050228539856E-2</v>
          </cell>
        </row>
        <row r="21">
          <cell r="F21">
            <v>1.0880365659777425E-2</v>
          </cell>
        </row>
        <row r="22">
          <cell r="F22">
            <v>1.0763257482675578E-2</v>
          </cell>
        </row>
        <row r="23">
          <cell r="F23">
            <v>1.0648643392006224E-2</v>
          </cell>
        </row>
        <row r="24">
          <cell r="F24">
            <v>1.0536444551359153E-2</v>
          </cell>
        </row>
        <row r="25">
          <cell r="F25">
            <v>1.0426585412302418E-2</v>
          </cell>
        </row>
        <row r="26">
          <cell r="F26">
            <v>1.0318993544739198E-2</v>
          </cell>
        </row>
        <row r="27">
          <cell r="F27">
            <v>1.0213599477660667E-2</v>
          </cell>
        </row>
        <row r="28">
          <cell r="F28">
            <v>1.0110336549559116E-2</v>
          </cell>
        </row>
        <row r="29">
          <cell r="F29">
            <v>1.0009140767824496E-2</v>
          </cell>
        </row>
        <row r="30">
          <cell r="F30">
            <v>9.9099506765011995E-3</v>
          </cell>
        </row>
        <row r="31">
          <cell r="F31">
            <v>9.8127072318308084E-3</v>
          </cell>
        </row>
        <row r="32">
          <cell r="F32">
            <v>9.7173536850512499E-3</v>
          </cell>
        </row>
        <row r="33">
          <cell r="F33">
            <v>9.6238354719634378E-3</v>
          </cell>
        </row>
        <row r="34">
          <cell r="F34">
            <v>9.5321001088139283E-3</v>
          </cell>
        </row>
        <row r="35">
          <cell r="F35">
            <v>9.4420970940760542E-3</v>
          </cell>
        </row>
        <row r="36">
          <cell r="F36">
            <v>9.3537778157433901E-3</v>
          </cell>
        </row>
        <row r="37">
          <cell r="F37">
            <v>9.2670954637779288E-3</v>
          </cell>
        </row>
        <row r="38">
          <cell r="F38">
            <v>9.1820049473816615E-3</v>
          </cell>
        </row>
        <row r="39">
          <cell r="F39">
            <v>9.0984628167843796E-3</v>
          </cell>
        </row>
        <row r="40">
          <cell r="F40">
            <v>9.0164271892626286E-3</v>
          </cell>
        </row>
        <row r="41">
          <cell r="F41">
            <v>8.9358576791251833E-3</v>
          </cell>
        </row>
        <row r="42">
          <cell r="F42">
            <v>8.8567153314190964E-3</v>
          </cell>
        </row>
        <row r="43">
          <cell r="F43">
            <v>8.7789625591277159E-3</v>
          </cell>
        </row>
        <row r="44">
          <cell r="F44">
            <v>8.7025630836479236E-3</v>
          </cell>
        </row>
        <row r="45">
          <cell r="F45">
            <v>8.6274818783485668E-3</v>
          </cell>
        </row>
        <row r="46">
          <cell r="F46">
            <v>8.5536851150255829E-3</v>
          </cell>
        </row>
        <row r="47">
          <cell r="F47">
            <v>8.4811401130818684E-3</v>
          </cell>
        </row>
        <row r="48">
          <cell r="F48">
            <v>8.4098152912714559E-3</v>
          </cell>
        </row>
        <row r="49">
          <cell r="F49">
            <v>8.3396801218583397E-3</v>
          </cell>
        </row>
        <row r="50">
          <cell r="F50">
            <v>8.2707050870501151E-3</v>
          </cell>
        </row>
        <row r="51">
          <cell r="F51">
            <v>8.2028616375758485E-3</v>
          </cell>
        </row>
        <row r="52">
          <cell r="F52">
            <v>8.1361221532860271E-3</v>
          </cell>
        </row>
        <row r="53">
          <cell r="F53">
            <v>8.0704599056603769E-3</v>
          </cell>
        </row>
        <row r="54">
          <cell r="F54">
            <v>8.0058490221166147E-3</v>
          </cell>
        </row>
      </sheetData>
      <sheetData sheetId="2">
        <row r="9">
          <cell r="F9">
            <v>1.7142857142857144E-2</v>
          </cell>
        </row>
        <row r="10">
          <cell r="F10">
            <v>1.6853932584269662E-2</v>
          </cell>
        </row>
        <row r="11">
          <cell r="F11">
            <v>1.6574585635359115E-2</v>
          </cell>
        </row>
        <row r="12">
          <cell r="F12">
            <v>1.6304347826086956E-2</v>
          </cell>
        </row>
        <row r="13">
          <cell r="F13">
            <v>1.6042780748663103E-2</v>
          </cell>
        </row>
        <row r="14">
          <cell r="F14">
            <v>1.5789473684210527E-2</v>
          </cell>
        </row>
        <row r="15">
          <cell r="F15">
            <v>1.5544041450777202E-2</v>
          </cell>
        </row>
        <row r="16">
          <cell r="F16">
            <v>1.5306122448979591E-2</v>
          </cell>
        </row>
        <row r="17">
          <cell r="F17">
            <v>1.507537688442211E-2</v>
          </cell>
        </row>
        <row r="18">
          <cell r="F18">
            <v>1.4851485148514851E-2</v>
          </cell>
        </row>
        <row r="19">
          <cell r="F19">
            <v>1.4634146341463415E-2</v>
          </cell>
        </row>
        <row r="20">
          <cell r="F20">
            <v>1.4423076923076924E-2</v>
          </cell>
        </row>
        <row r="21">
          <cell r="F21">
            <v>1.4218009478672985E-2</v>
          </cell>
        </row>
        <row r="22">
          <cell r="F22">
            <v>1.4018691588785047E-2</v>
          </cell>
        </row>
        <row r="23">
          <cell r="F23">
            <v>1.3824884792626729E-2</v>
          </cell>
        </row>
        <row r="24">
          <cell r="F24">
            <v>1.3636363636363636E-2</v>
          </cell>
        </row>
        <row r="25">
          <cell r="F25">
            <v>1.3452914798206279E-2</v>
          </cell>
        </row>
        <row r="26">
          <cell r="F26">
            <v>1.3274336283185841E-2</v>
          </cell>
        </row>
        <row r="27">
          <cell r="F27">
            <v>1.3100436681222707E-2</v>
          </cell>
        </row>
        <row r="28">
          <cell r="F28">
            <v>1.2931034482758621E-2</v>
          </cell>
        </row>
        <row r="29">
          <cell r="F29">
            <v>1.276595744680851E-2</v>
          </cell>
        </row>
        <row r="30">
          <cell r="F30">
            <v>1.2605042016806723E-2</v>
          </cell>
        </row>
        <row r="31">
          <cell r="F31">
            <v>1.2448132780082987E-2</v>
          </cell>
        </row>
        <row r="32">
          <cell r="F32">
            <v>1.2295081967213115E-2</v>
          </cell>
        </row>
        <row r="33">
          <cell r="F33">
            <v>1.2145748987854251E-2</v>
          </cell>
        </row>
        <row r="34">
          <cell r="F34">
            <v>1.2E-2</v>
          </cell>
        </row>
        <row r="35">
          <cell r="F35">
            <v>1.1857707509881422E-2</v>
          </cell>
        </row>
        <row r="36">
          <cell r="F36">
            <v>1.171875E-2</v>
          </cell>
        </row>
        <row r="37">
          <cell r="F37">
            <v>1.1583011583011582E-2</v>
          </cell>
        </row>
        <row r="38">
          <cell r="F38">
            <v>1.1450381679389313E-2</v>
          </cell>
        </row>
        <row r="39">
          <cell r="F39">
            <v>1.1320754716981131E-2</v>
          </cell>
        </row>
        <row r="40">
          <cell r="F40">
            <v>1.1194029850746268E-2</v>
          </cell>
        </row>
        <row r="41">
          <cell r="F41">
            <v>1.107011070110701E-2</v>
          </cell>
        </row>
        <row r="42">
          <cell r="F42">
            <v>1.0948905109489052E-2</v>
          </cell>
        </row>
        <row r="43">
          <cell r="F43">
            <v>1.0830324909747292E-2</v>
          </cell>
        </row>
        <row r="44">
          <cell r="F44">
            <v>1.0714285714285714E-2</v>
          </cell>
        </row>
        <row r="45">
          <cell r="F45">
            <v>1.0600706713780919E-2</v>
          </cell>
        </row>
        <row r="46">
          <cell r="F46">
            <v>1.048951048951049E-2</v>
          </cell>
        </row>
        <row r="47">
          <cell r="F47">
            <v>1.0380622837370242E-2</v>
          </cell>
        </row>
        <row r="48">
          <cell r="F48">
            <v>1.0273972602739725E-2</v>
          </cell>
        </row>
        <row r="49">
          <cell r="F49">
            <v>1.0169491525423728E-2</v>
          </cell>
        </row>
        <row r="50">
          <cell r="F50">
            <v>1.0067114093959731E-2</v>
          </cell>
        </row>
        <row r="51">
          <cell r="F51">
            <v>9.9667774086378731E-3</v>
          </cell>
        </row>
        <row r="52">
          <cell r="F52">
            <v>9.8684210526315784E-3</v>
          </cell>
        </row>
        <row r="53">
          <cell r="F53">
            <v>9.7719869706840382E-3</v>
          </cell>
        </row>
        <row r="54">
          <cell r="F54">
            <v>9.6774193548387101E-3</v>
          </cell>
        </row>
      </sheetData>
      <sheetData sheetId="3">
        <row r="2">
          <cell r="B2">
            <v>2015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  <sheetName val="Diagramm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1.3698630136986301E-8</v>
          </cell>
        </row>
        <row r="21">
          <cell r="P21">
            <v>2.6432999158184737E-7</v>
          </cell>
        </row>
        <row r="22">
          <cell r="P22">
            <v>3.8183974898599521E-6</v>
          </cell>
        </row>
        <row r="24">
          <cell r="P24">
            <v>5.2428785204316568E-9</v>
          </cell>
        </row>
        <row r="25">
          <cell r="P25">
            <v>1.0116705256743542E-7</v>
          </cell>
        </row>
        <row r="26">
          <cell r="P26">
            <v>1.4614157752901537E-6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3" workbookViewId="0">
      <selection activeCell="AG12" sqref="AG12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28"/>
      <c r="S1" s="28"/>
      <c r="T1" s="89"/>
      <c r="U1" s="28"/>
      <c r="V1" s="28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28"/>
      <c r="S2" s="28"/>
      <c r="T2" s="90"/>
      <c r="U2" s="28"/>
      <c r="V2" s="28"/>
      <c r="W2" s="90"/>
      <c r="Y2" s="124" t="s">
        <v>71</v>
      </c>
      <c r="Z2" s="125"/>
      <c r="AA2" s="126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33" t="s">
        <v>72</v>
      </c>
      <c r="P3" s="134"/>
      <c r="Q3" s="90"/>
      <c r="R3" s="28"/>
      <c r="S3" s="28"/>
      <c r="T3" s="90"/>
      <c r="U3" s="28"/>
      <c r="V3" s="28"/>
      <c r="W3" s="90"/>
      <c r="Y3" s="127"/>
      <c r="Z3" s="128"/>
      <c r="AA3" s="129"/>
      <c r="AB3" s="8"/>
      <c r="AC3" s="8"/>
      <c r="AE3" s="115"/>
      <c r="AF3" s="93" t="s">
        <v>58</v>
      </c>
      <c r="AG3" s="94"/>
      <c r="AH3" s="95"/>
    </row>
    <row r="4" spans="1:36" ht="14.4" customHeight="1" thickBot="1" x14ac:dyDescent="0.35">
      <c r="H4" s="90"/>
      <c r="K4" s="2"/>
      <c r="L4" s="90"/>
      <c r="O4" s="135"/>
      <c r="P4" s="136"/>
      <c r="Q4" s="90"/>
      <c r="R4" s="28"/>
      <c r="S4" s="28"/>
      <c r="T4" s="90"/>
      <c r="U4" s="28"/>
      <c r="V4" s="28"/>
      <c r="W4" s="90"/>
      <c r="Y4" s="130"/>
      <c r="Z4" s="131"/>
      <c r="AA4" s="132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3" t="s">
        <v>70</v>
      </c>
      <c r="J7" s="14" t="s">
        <v>69</v>
      </c>
      <c r="K7" s="22" t="s">
        <v>68</v>
      </c>
      <c r="L7" s="90"/>
      <c r="M7" s="1" t="s">
        <v>8</v>
      </c>
      <c r="O7" s="109"/>
      <c r="P7" s="110"/>
      <c r="Q7" s="90"/>
      <c r="R7" s="28"/>
      <c r="S7" s="28"/>
      <c r="T7" s="90"/>
      <c r="U7" s="28"/>
      <c r="V7" s="28"/>
      <c r="W7" s="90"/>
      <c r="X7" s="3" t="s">
        <v>9</v>
      </c>
      <c r="Y7" s="36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4"/>
      <c r="J8" s="7"/>
      <c r="K8" s="20"/>
      <c r="L8" s="90"/>
      <c r="M8" s="25"/>
      <c r="O8" s="34"/>
      <c r="P8" s="38"/>
      <c r="Q8" s="90"/>
      <c r="R8" s="31"/>
      <c r="S8" s="36"/>
      <c r="T8" s="90"/>
      <c r="U8" s="31"/>
      <c r="V8" s="36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90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B9</f>
        <v>11958.76435148346</v>
      </c>
      <c r="P9" s="39">
        <f>C9+(C9*I9)</f>
        <v>1244.8614199999997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8.6010099972820719E-2</v>
      </c>
      <c r="V9" s="37">
        <f>($AI$7/$AG$12)*(1+0.15*(P9/$AG$10)^4)+$AH$32</f>
        <v>2.6666666731331437E-3</v>
      </c>
      <c r="W9" s="90"/>
      <c r="X9" s="28">
        <f>($AG$7*$AG$8*S9*$AG$24+$AG$15*$AG$16*R9*$AG$24)</f>
        <v>3600</v>
      </c>
      <c r="Y9" s="45">
        <f>(O9*U9*$AG$30+P9*V9*$AG$29)*365</f>
        <v>11857413.910874918</v>
      </c>
      <c r="Z9" s="45">
        <f>(O9*$AI$15*$AG$37+P9*$AI$7*$AG$36)*365</f>
        <v>249889.63636392189</v>
      </c>
      <c r="AA9" s="45">
        <f>O9*$AI$15*($AG$41+$AG$40*(1-M9))*365</f>
        <v>17229.918533666874</v>
      </c>
      <c r="AB9" s="46">
        <f>365*((P9*$AI$7*($AG$53*$AG$54+$AG$49*$AG$50+$AG$45*$AG$46))+(O9*1.6*$AI$15*($AG$53*$AG$55+$AG$49*$AG$51+$AG$45*$AG$47)))</f>
        <v>34284.846593298906</v>
      </c>
      <c r="AD9" s="44">
        <f>SUM(X9:AB9)</f>
        <v>12162418.312365804</v>
      </c>
      <c r="AE9" s="115"/>
      <c r="AF9" s="144" t="s">
        <v>15</v>
      </c>
      <c r="AG9" s="17"/>
      <c r="AH9" s="147"/>
      <c r="AI9" s="78" t="s">
        <v>59</v>
      </c>
      <c r="AJ9" s="79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90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>B10</f>
        <v>12023</v>
      </c>
      <c r="P10" s="39">
        <f t="shared" ref="P10:P54" si="0">C10+(C10*I10)</f>
        <v>1251.5123790474024</v>
      </c>
      <c r="Q10" s="90"/>
      <c r="R10" s="32">
        <f t="shared" ref="R10:R54" si="1">IF(O10&lt;$AG$18,1,2)</f>
        <v>1</v>
      </c>
      <c r="S10" s="37">
        <f t="shared" ref="S10:S54" si="2">IF(P10&lt;$AG$10,1,2)</f>
        <v>1</v>
      </c>
      <c r="T10" s="90"/>
      <c r="U10" s="43">
        <f t="shared" ref="U10:U54" si="3">($AI$15/$AG$20)*(1+0.15*(O10/$AG$18)^4)+$AH$33</f>
        <v>8.6010318732661864E-2</v>
      </c>
      <c r="V10" s="37">
        <f t="shared" ref="V10:V54" si="4">($AI$7/$AG$12)*(1+0.15*(P10/$AG$10)^4)+$AH$32</f>
        <v>2.6666666732724498E-3</v>
      </c>
      <c r="W10" s="90"/>
      <c r="X10" s="28">
        <f t="shared" ref="X10:X12" si="5">($AG$7*$AG$8*S10*$AG$24+$AG$15*$AG$16*R10*$AG$24)</f>
        <v>3600</v>
      </c>
      <c r="Y10" s="45">
        <f t="shared" ref="Y10:Y54" si="6">(O10*U10*$AG$30+P10*V10*$AG$29)*365</f>
        <v>11921134.7370672</v>
      </c>
      <c r="Z10" s="45">
        <f t="shared" ref="Z10:Z54" si="7">(O10*$AI$15*$AG$37+P10*$AI$7*$AG$36)*365</f>
        <v>251231.74422022761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365*((P10*$AI$7*($AG$53*$AG$54+$AG$49*$AG$50+$AG$45*$AG$46))+(O10*1.6*$AI$15*($AG$53*$AG$55+$AG$49*$AG$51+$AG$45*$AG$47)))</f>
        <v>34468.862244162607</v>
      </c>
      <c r="AD10" s="44">
        <f t="shared" ref="AD10:AD46" si="10">SUM(X10:AB10)</f>
        <v>12227749.575202215</v>
      </c>
      <c r="AE10" s="115"/>
      <c r="AF10" s="145"/>
      <c r="AG10" s="18">
        <v>110400</v>
      </c>
      <c r="AH10" s="147"/>
      <c r="AI10" s="78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90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ref="O11:O54" si="12">B11</f>
        <v>12087.23564851654</v>
      </c>
      <c r="P11" s="39">
        <f t="shared" si="0"/>
        <v>1258.1633380948049</v>
      </c>
      <c r="Q11" s="90"/>
      <c r="R11" s="32">
        <f t="shared" si="1"/>
        <v>1</v>
      </c>
      <c r="S11" s="37">
        <f t="shared" si="2"/>
        <v>1</v>
      </c>
      <c r="T11" s="90"/>
      <c r="U11" s="43">
        <f t="shared" si="3"/>
        <v>8.6010541027069912E-2</v>
      </c>
      <c r="V11" s="37">
        <f t="shared" si="4"/>
        <v>2.6666666734139941E-3</v>
      </c>
      <c r="W11" s="90"/>
      <c r="X11" s="28">
        <f t="shared" si="5"/>
        <v>3600</v>
      </c>
      <c r="Y11" s="45">
        <f t="shared" si="6"/>
        <v>11984856.378115779</v>
      </c>
      <c r="Z11" s="45">
        <f t="shared" si="7"/>
        <v>252573.85207653334</v>
      </c>
      <c r="AA11" s="45">
        <f t="shared" si="8"/>
        <v>17396.873832080575</v>
      </c>
      <c r="AB11" s="46">
        <f t="shared" si="9"/>
        <v>34652.877895026315</v>
      </c>
      <c r="AD11" s="44">
        <f t="shared" si="10"/>
        <v>12293079.981919419</v>
      </c>
      <c r="AE11" s="115"/>
      <c r="AF11" s="146"/>
      <c r="AG11" s="17"/>
      <c r="AH11" s="147"/>
      <c r="AI11" s="78" t="s">
        <v>60</v>
      </c>
      <c r="AJ11" s="79">
        <v>65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90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 t="shared" si="12"/>
        <v>12151.471297033078</v>
      </c>
      <c r="P12" s="39">
        <f t="shared" si="0"/>
        <v>1264.8142971422074</v>
      </c>
      <c r="Q12" s="90"/>
      <c r="R12" s="32">
        <f t="shared" si="1"/>
        <v>1</v>
      </c>
      <c r="S12" s="37">
        <f t="shared" si="2"/>
        <v>1</v>
      </c>
      <c r="T12" s="90"/>
      <c r="U12" s="43">
        <f t="shared" si="3"/>
        <v>8.6010766893914029E-2</v>
      </c>
      <c r="V12" s="37">
        <f t="shared" si="4"/>
        <v>2.6666666735578014E-3</v>
      </c>
      <c r="W12" s="90"/>
      <c r="X12" s="28">
        <f t="shared" si="5"/>
        <v>3600</v>
      </c>
      <c r="Y12" s="45">
        <f t="shared" si="6"/>
        <v>12048578.847151106</v>
      </c>
      <c r="Z12" s="45">
        <f t="shared" si="7"/>
        <v>253915.959932839</v>
      </c>
      <c r="AA12" s="45">
        <f t="shared" si="8"/>
        <v>17477.207711134364</v>
      </c>
      <c r="AB12" s="46">
        <f t="shared" si="9"/>
        <v>34836.893545890009</v>
      </c>
      <c r="AD12" s="44">
        <f t="shared" si="10"/>
        <v>12358408.90834097</v>
      </c>
      <c r="AE12" s="115"/>
      <c r="AF12" s="67" t="s">
        <v>32</v>
      </c>
      <c r="AG12" s="61">
        <v>30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90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12"/>
        <v>12215.706945549618</v>
      </c>
      <c r="P13" s="39">
        <f t="shared" si="0"/>
        <v>1271.4652561896098</v>
      </c>
      <c r="Q13" s="90"/>
      <c r="R13" s="32">
        <f t="shared" si="1"/>
        <v>1</v>
      </c>
      <c r="S13" s="37">
        <f t="shared" si="2"/>
        <v>1</v>
      </c>
      <c r="T13" s="90"/>
      <c r="U13" s="43">
        <f t="shared" si="3"/>
        <v>8.6010996371265205E-2</v>
      </c>
      <c r="V13" s="37">
        <f t="shared" si="4"/>
        <v>2.6666666737038955E-3</v>
      </c>
      <c r="W13" s="90"/>
      <c r="X13" s="28">
        <f>($AG$7*$AG$8*S13*$AG$24+$AG$15*$AG$16*R13*$AG$24)</f>
        <v>3600</v>
      </c>
      <c r="Y13" s="45">
        <f t="shared" si="6"/>
        <v>12112302.157443931</v>
      </c>
      <c r="Z13" s="45">
        <f t="shared" si="7"/>
        <v>255258.06778914467</v>
      </c>
      <c r="AA13" s="45">
        <f t="shared" si="8"/>
        <v>17544.492054087576</v>
      </c>
      <c r="AB13" s="46">
        <f t="shared" si="9"/>
        <v>35020.90919675371</v>
      </c>
      <c r="AD13" s="44">
        <f t="shared" si="10"/>
        <v>12423725.626483917</v>
      </c>
      <c r="AE13" s="115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90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12"/>
        <v>12279.942594066157</v>
      </c>
      <c r="P14" s="39">
        <f t="shared" si="0"/>
        <v>1278.1162152370123</v>
      </c>
      <c r="Q14" s="90"/>
      <c r="R14" s="32">
        <f t="shared" si="1"/>
        <v>1</v>
      </c>
      <c r="S14" s="37">
        <f t="shared" si="2"/>
        <v>1</v>
      </c>
      <c r="T14" s="90"/>
      <c r="U14" s="43">
        <f t="shared" si="3"/>
        <v>8.6011229497396202E-2</v>
      </c>
      <c r="V14" s="37">
        <f t="shared" si="4"/>
        <v>2.6666666738523006E-3</v>
      </c>
      <c r="W14" s="90"/>
      <c r="X14" s="28">
        <f>($AG$7*$AG$8*S14*$AG$24+$AG$15*$AG$16*R14*$AG$24)+AG26</f>
        <v>1511350</v>
      </c>
      <c r="Y14" s="45">
        <f t="shared" si="6"/>
        <v>12176026.322406063</v>
      </c>
      <c r="Z14" s="45">
        <f t="shared" si="7"/>
        <v>256600.17564545033</v>
      </c>
      <c r="AA14" s="45">
        <f t="shared" si="8"/>
        <v>17280.074321086307</v>
      </c>
      <c r="AB14" s="46">
        <f t="shared" si="9"/>
        <v>35204.924847617411</v>
      </c>
      <c r="AD14" s="44">
        <f t="shared" si="10"/>
        <v>13996461.497220216</v>
      </c>
      <c r="AE14" s="115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90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 t="shared" si="12"/>
        <v>12344.178242582695</v>
      </c>
      <c r="P15" s="39">
        <f t="shared" si="0"/>
        <v>1284.7671742844145</v>
      </c>
      <c r="Q15" s="90"/>
      <c r="R15" s="32">
        <f t="shared" si="1"/>
        <v>1</v>
      </c>
      <c r="S15" s="37">
        <f t="shared" si="2"/>
        <v>1</v>
      </c>
      <c r="T15" s="90"/>
      <c r="U15" s="43">
        <f t="shared" si="3"/>
        <v>8.6011466310781548E-2</v>
      </c>
      <c r="V15" s="37">
        <f t="shared" si="4"/>
        <v>2.6666666740030398E-3</v>
      </c>
      <c r="W15" s="90"/>
      <c r="X15" s="28">
        <f>($AJ$11*$AG$8*S15*$AG$25+$AJ$9*$AG$8*S15*$AG$24+$AG$15*$AG$16*R15*$AG$24)</f>
        <v>10100</v>
      </c>
      <c r="Y15" s="45">
        <f t="shared" si="6"/>
        <v>12239751.355591092</v>
      </c>
      <c r="Z15" s="45">
        <f t="shared" si="7"/>
        <v>257942.28350175603</v>
      </c>
      <c r="AA15" s="45">
        <f t="shared" si="8"/>
        <v>17011.925101773959</v>
      </c>
      <c r="AB15" s="46">
        <f t="shared" si="9"/>
        <v>35388.940498481104</v>
      </c>
      <c r="AD15" s="44">
        <f t="shared" si="10"/>
        <v>12560194.504693102</v>
      </c>
      <c r="AE15" s="115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90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12"/>
        <v>12408.413891099233</v>
      </c>
      <c r="P16" s="39">
        <f t="shared" si="0"/>
        <v>1291.418133331817</v>
      </c>
      <c r="Q16" s="90"/>
      <c r="R16" s="32">
        <f t="shared" si="1"/>
        <v>1</v>
      </c>
      <c r="S16" s="37">
        <f t="shared" si="2"/>
        <v>1</v>
      </c>
      <c r="T16" s="90"/>
      <c r="U16" s="43">
        <f t="shared" si="3"/>
        <v>8.6011706850097611E-2</v>
      </c>
      <c r="V16" s="37">
        <f t="shared" si="4"/>
        <v>2.6666666741561387E-3</v>
      </c>
      <c r="W16" s="90"/>
      <c r="X16" s="84">
        <f t="shared" ref="X16:X54" si="13">($AJ$11*$AG$8*S16*$AG$25+$AJ$9*$AG$8*S16*$AG$24+$AG$15*$AG$16*R16*$AG$24)</f>
        <v>10100</v>
      </c>
      <c r="Y16" s="45">
        <f t="shared" si="6"/>
        <v>12303477.270695161</v>
      </c>
      <c r="Z16" s="45">
        <f t="shared" si="7"/>
        <v>259284.39135806172</v>
      </c>
      <c r="AA16" s="45">
        <f t="shared" si="8"/>
        <v>16740.04439615053</v>
      </c>
      <c r="AB16" s="46">
        <f t="shared" si="9"/>
        <v>35572.956149344798</v>
      </c>
      <c r="AD16" s="44">
        <f t="shared" si="10"/>
        <v>12625174.66259872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90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 t="shared" si="12"/>
        <v>12472.649539615772</v>
      </c>
      <c r="P17" s="39">
        <f t="shared" si="0"/>
        <v>1298.0690923792195</v>
      </c>
      <c r="Q17" s="90"/>
      <c r="R17" s="32">
        <f t="shared" si="1"/>
        <v>1</v>
      </c>
      <c r="S17" s="37">
        <f t="shared" si="2"/>
        <v>1</v>
      </c>
      <c r="T17" s="90"/>
      <c r="U17" s="43">
        <f t="shared" si="3"/>
        <v>8.6011951154222485E-2</v>
      </c>
      <c r="V17" s="37">
        <f t="shared" si="4"/>
        <v>2.6666666743116216E-3</v>
      </c>
      <c r="W17" s="90"/>
      <c r="X17" s="84">
        <f t="shared" si="13"/>
        <v>10100</v>
      </c>
      <c r="Y17" s="45">
        <f t="shared" si="6"/>
        <v>12367204.081557687</v>
      </c>
      <c r="Z17" s="45">
        <f t="shared" si="7"/>
        <v>260626.49921436736</v>
      </c>
      <c r="AA17" s="45">
        <f t="shared" si="8"/>
        <v>16464.432204216024</v>
      </c>
      <c r="AB17" s="46">
        <f t="shared" si="9"/>
        <v>35756.971800208492</v>
      </c>
      <c r="AD17" s="44">
        <f t="shared" si="10"/>
        <v>12690151.98477648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90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12"/>
        <v>12536.885188132312</v>
      </c>
      <c r="P18" s="39">
        <f t="shared" si="0"/>
        <v>1304.7200514266219</v>
      </c>
      <c r="Q18" s="90"/>
      <c r="R18" s="32">
        <f t="shared" si="1"/>
        <v>1</v>
      </c>
      <c r="S18" s="37">
        <f t="shared" si="2"/>
        <v>1</v>
      </c>
      <c r="T18" s="90"/>
      <c r="U18" s="43">
        <f t="shared" si="3"/>
        <v>8.6012199262236078E-2</v>
      </c>
      <c r="V18" s="37">
        <f t="shared" si="4"/>
        <v>2.6666666744695131E-3</v>
      </c>
      <c r="W18" s="90"/>
      <c r="X18" s="84">
        <f t="shared" si="13"/>
        <v>10100</v>
      </c>
      <c r="Y18" s="45">
        <f t="shared" si="6"/>
        <v>12430931.802162131</v>
      </c>
      <c r="Z18" s="45">
        <f t="shared" si="7"/>
        <v>261968.60707067308</v>
      </c>
      <c r="AA18" s="45">
        <f t="shared" si="8"/>
        <v>16185.088525970441</v>
      </c>
      <c r="AB18" s="46">
        <f t="shared" si="9"/>
        <v>35940.987451072193</v>
      </c>
      <c r="AD18" s="44">
        <f t="shared" si="10"/>
        <v>12755126.485209847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90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12"/>
        <v>12601.120836648852</v>
      </c>
      <c r="P19" s="39">
        <f t="shared" si="0"/>
        <v>1311.3710104740244</v>
      </c>
      <c r="Q19" s="90"/>
      <c r="R19" s="32">
        <f t="shared" si="1"/>
        <v>1</v>
      </c>
      <c r="S19" s="37">
        <f t="shared" si="2"/>
        <v>1</v>
      </c>
      <c r="T19" s="90"/>
      <c r="U19" s="43">
        <f t="shared" si="3"/>
        <v>8.6012451213420077E-2</v>
      </c>
      <c r="V19" s="37">
        <f t="shared" si="4"/>
        <v>2.6666666746298371E-3</v>
      </c>
      <c r="W19" s="90"/>
      <c r="X19" s="84">
        <f t="shared" si="13"/>
        <v>10100</v>
      </c>
      <c r="Y19" s="45">
        <f t="shared" si="6"/>
        <v>12494660.446636714</v>
      </c>
      <c r="Z19" s="45">
        <f t="shared" si="7"/>
        <v>263310.71492697875</v>
      </c>
      <c r="AA19" s="45">
        <f t="shared" si="8"/>
        <v>15902.013361413778</v>
      </c>
      <c r="AB19" s="46">
        <f t="shared" si="9"/>
        <v>36125.003101935894</v>
      </c>
      <c r="AD19" s="44">
        <f t="shared" si="10"/>
        <v>12820098.178027041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90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12"/>
        <v>12665.356485165392</v>
      </c>
      <c r="P20" s="39">
        <f t="shared" si="0"/>
        <v>1318.0219695214271</v>
      </c>
      <c r="Q20" s="90"/>
      <c r="R20" s="32">
        <f t="shared" si="1"/>
        <v>1</v>
      </c>
      <c r="S20" s="37">
        <f t="shared" si="2"/>
        <v>1</v>
      </c>
      <c r="T20" s="90"/>
      <c r="U20" s="43">
        <f t="shared" si="3"/>
        <v>8.6012707047257983E-2</v>
      </c>
      <c r="V20" s="37">
        <f t="shared" si="4"/>
        <v>2.6666666747926192E-3</v>
      </c>
      <c r="W20" s="90"/>
      <c r="X20" s="84">
        <f t="shared" si="13"/>
        <v>10100</v>
      </c>
      <c r="Y20" s="45">
        <f t="shared" si="6"/>
        <v>12558390.029255193</v>
      </c>
      <c r="Z20" s="45">
        <f t="shared" si="7"/>
        <v>264652.82278328447</v>
      </c>
      <c r="AA20" s="45">
        <f t="shared" si="8"/>
        <v>15615.206710546036</v>
      </c>
      <c r="AB20" s="46">
        <f t="shared" si="9"/>
        <v>36309.018752799595</v>
      </c>
      <c r="AD20" s="44">
        <f t="shared" si="10"/>
        <v>12885067.077501822</v>
      </c>
      <c r="AE20" s="115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90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12"/>
        <v>12729.59213368193</v>
      </c>
      <c r="P21" s="39">
        <f t="shared" si="0"/>
        <v>1324.6729285688293</v>
      </c>
      <c r="Q21" s="90"/>
      <c r="R21" s="32">
        <f t="shared" si="1"/>
        <v>1</v>
      </c>
      <c r="S21" s="37">
        <f t="shared" si="2"/>
        <v>1</v>
      </c>
      <c r="T21" s="90"/>
      <c r="U21" s="43">
        <f t="shared" si="3"/>
        <v>8.6012966803435023E-2</v>
      </c>
      <c r="V21" s="37">
        <f t="shared" si="4"/>
        <v>2.666666674957885E-3</v>
      </c>
      <c r="W21" s="90"/>
      <c r="X21" s="84">
        <f t="shared" si="13"/>
        <v>10100</v>
      </c>
      <c r="Y21" s="45">
        <f t="shared" si="6"/>
        <v>12622120.564437585</v>
      </c>
      <c r="Z21" s="45">
        <f t="shared" si="7"/>
        <v>265994.93063959008</v>
      </c>
      <c r="AA21" s="45">
        <f t="shared" si="8"/>
        <v>15324.668573367213</v>
      </c>
      <c r="AB21" s="46">
        <f t="shared" si="9"/>
        <v>36493.034403663289</v>
      </c>
      <c r="AD21" s="44">
        <f t="shared" si="10"/>
        <v>12950033.198054204</v>
      </c>
      <c r="AE21" s="115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90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12"/>
        <v>12793.827782198468</v>
      </c>
      <c r="P22" s="39">
        <f t="shared" si="0"/>
        <v>1331.3238876162318</v>
      </c>
      <c r="Q22" s="90"/>
      <c r="R22" s="32">
        <f t="shared" si="1"/>
        <v>1</v>
      </c>
      <c r="S22" s="37">
        <f t="shared" si="2"/>
        <v>1</v>
      </c>
      <c r="T22" s="90"/>
      <c r="U22" s="43">
        <f t="shared" si="3"/>
        <v>8.6013230521838263E-2</v>
      </c>
      <c r="V22" s="37">
        <f t="shared" si="4"/>
        <v>2.6666666751256583E-3</v>
      </c>
      <c r="W22" s="90"/>
      <c r="X22" s="84">
        <f t="shared" si="13"/>
        <v>10100</v>
      </c>
      <c r="Y22" s="45">
        <f t="shared" si="6"/>
        <v>12685852.066750925</v>
      </c>
      <c r="Z22" s="45">
        <f t="shared" si="7"/>
        <v>267337.0384958958</v>
      </c>
      <c r="AA22" s="45">
        <f t="shared" si="8"/>
        <v>15030.398949877313</v>
      </c>
      <c r="AB22" s="46">
        <f t="shared" si="9"/>
        <v>36677.050054526982</v>
      </c>
      <c r="AD22" s="44">
        <f t="shared" si="10"/>
        <v>13014996.554251226</v>
      </c>
      <c r="AE22" s="115"/>
      <c r="AF22" s="58" t="s">
        <v>25</v>
      </c>
      <c r="AG22" s="49"/>
      <c r="AH22" s="49"/>
      <c r="AI22" s="80" t="s">
        <v>61</v>
      </c>
      <c r="AJ22" s="81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90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12"/>
        <v>12858.063430715009</v>
      </c>
      <c r="P23" s="39">
        <f t="shared" si="0"/>
        <v>1337.9748466636343</v>
      </c>
      <c r="Q23" s="90"/>
      <c r="R23" s="32">
        <f t="shared" si="1"/>
        <v>1</v>
      </c>
      <c r="S23" s="37">
        <f t="shared" si="2"/>
        <v>1</v>
      </c>
      <c r="T23" s="90"/>
      <c r="U23" s="43">
        <f t="shared" si="3"/>
        <v>8.6013498242556538E-2</v>
      </c>
      <c r="V23" s="37">
        <f t="shared" si="4"/>
        <v>2.6666666752959652E-3</v>
      </c>
      <c r="W23" s="90"/>
      <c r="X23" s="84">
        <f t="shared" si="13"/>
        <v>10100</v>
      </c>
      <c r="Y23" s="45">
        <f t="shared" si="6"/>
        <v>12749584.550910009</v>
      </c>
      <c r="Z23" s="45">
        <f t="shared" si="7"/>
        <v>268679.14635220153</v>
      </c>
      <c r="AA23" s="45">
        <f t="shared" si="8"/>
        <v>14732.39784007633</v>
      </c>
      <c r="AB23" s="46">
        <f t="shared" si="9"/>
        <v>36861.065705390691</v>
      </c>
      <c r="AD23" s="44">
        <f t="shared" si="10"/>
        <v>13079957.160807678</v>
      </c>
      <c r="AE23" s="115"/>
      <c r="AF23" s="59" t="s">
        <v>34</v>
      </c>
      <c r="AG23" s="29"/>
      <c r="AH23" s="29"/>
      <c r="AI23" s="78" t="s">
        <v>62</v>
      </c>
      <c r="AJ23" s="82" t="s">
        <v>63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90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12"/>
        <v>12922.299079231549</v>
      </c>
      <c r="P24" s="39">
        <f t="shared" si="0"/>
        <v>1344.6258057110369</v>
      </c>
      <c r="Q24" s="90"/>
      <c r="R24" s="32">
        <f t="shared" si="1"/>
        <v>1</v>
      </c>
      <c r="S24" s="37">
        <f t="shared" si="2"/>
        <v>1</v>
      </c>
      <c r="T24" s="90"/>
      <c r="U24" s="43">
        <f t="shared" si="3"/>
        <v>8.6013770005880466E-2</v>
      </c>
      <c r="V24" s="37">
        <f t="shared" si="4"/>
        <v>2.6666666754688309E-3</v>
      </c>
      <c r="W24" s="90"/>
      <c r="X24" s="84">
        <f t="shared" si="13"/>
        <v>10100</v>
      </c>
      <c r="Y24" s="45">
        <f t="shared" si="6"/>
        <v>12813318.031778129</v>
      </c>
      <c r="Z24" s="45">
        <f t="shared" si="7"/>
        <v>270021.25420850725</v>
      </c>
      <c r="AA24" s="45">
        <f t="shared" si="8"/>
        <v>14430.665243964275</v>
      </c>
      <c r="AB24" s="46">
        <f t="shared" si="9"/>
        <v>37045.081356254392</v>
      </c>
      <c r="AD24" s="44">
        <f t="shared" si="10"/>
        <v>13144915.032586854</v>
      </c>
      <c r="AE24" s="115"/>
      <c r="AF24" s="51" t="s">
        <v>35</v>
      </c>
      <c r="AG24" s="30">
        <v>5</v>
      </c>
      <c r="AH24" s="29" t="s">
        <v>28</v>
      </c>
      <c r="AI24" s="78" t="s">
        <v>65</v>
      </c>
      <c r="AJ24" s="82" t="s">
        <v>64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90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12"/>
        <v>12986.534727748087</v>
      </c>
      <c r="P25" s="39">
        <f t="shared" si="0"/>
        <v>1351.2767647584392</v>
      </c>
      <c r="Q25" s="90"/>
      <c r="R25" s="32">
        <f t="shared" si="1"/>
        <v>1</v>
      </c>
      <c r="S25" s="37">
        <f t="shared" si="2"/>
        <v>1</v>
      </c>
      <c r="T25" s="90"/>
      <c r="U25" s="43">
        <f t="shared" si="3"/>
        <v>8.6014045852302448E-2</v>
      </c>
      <c r="V25" s="37">
        <f t="shared" si="4"/>
        <v>2.6666666756442804E-3</v>
      </c>
      <c r="W25" s="90"/>
      <c r="X25" s="84">
        <f t="shared" si="13"/>
        <v>10100</v>
      </c>
      <c r="Y25" s="45">
        <f t="shared" si="6"/>
        <v>12877052.524367835</v>
      </c>
      <c r="Z25" s="45">
        <f t="shared" si="7"/>
        <v>271363.36206481286</v>
      </c>
      <c r="AA25" s="45">
        <f t="shared" si="8"/>
        <v>14125.201161541136</v>
      </c>
      <c r="AB25" s="46">
        <f t="shared" si="9"/>
        <v>37229.097007118085</v>
      </c>
      <c r="AD25" s="44">
        <f t="shared" si="10"/>
        <v>13209870.184601307</v>
      </c>
      <c r="AE25" s="115"/>
      <c r="AF25" s="51" t="s">
        <v>36</v>
      </c>
      <c r="AG25" s="30">
        <v>30</v>
      </c>
      <c r="AH25" s="29" t="s">
        <v>28</v>
      </c>
      <c r="AI25" s="78" t="s">
        <v>67</v>
      </c>
      <c r="AJ25" s="82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90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12"/>
        <v>13050.770376264627</v>
      </c>
      <c r="P26" s="39">
        <f t="shared" si="0"/>
        <v>1357.9277238058419</v>
      </c>
      <c r="Q26" s="90"/>
      <c r="R26" s="32">
        <f t="shared" si="1"/>
        <v>1</v>
      </c>
      <c r="S26" s="37">
        <f t="shared" si="2"/>
        <v>1</v>
      </c>
      <c r="T26" s="90"/>
      <c r="U26" s="43">
        <f t="shared" si="3"/>
        <v>8.6014325822516682E-2</v>
      </c>
      <c r="V26" s="37">
        <f t="shared" si="4"/>
        <v>2.6666666758223406E-3</v>
      </c>
      <c r="W26" s="90"/>
      <c r="X26" s="84">
        <f t="shared" si="13"/>
        <v>10100</v>
      </c>
      <c r="Y26" s="45">
        <f t="shared" si="6"/>
        <v>12940788.043841671</v>
      </c>
      <c r="Z26" s="45">
        <f t="shared" si="7"/>
        <v>272705.46992111852</v>
      </c>
      <c r="AA26" s="45">
        <f t="shared" si="8"/>
        <v>13816.00559280692</v>
      </c>
      <c r="AB26" s="46">
        <f t="shared" si="9"/>
        <v>37413.112657981786</v>
      </c>
      <c r="AD26" s="44">
        <f t="shared" si="10"/>
        <v>13274822.632013576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3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90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12"/>
        <v>13115.006024781167</v>
      </c>
      <c r="P27" s="39">
        <f t="shared" si="0"/>
        <v>1364.5786828532443</v>
      </c>
      <c r="Q27" s="90"/>
      <c r="R27" s="32">
        <f t="shared" si="1"/>
        <v>1</v>
      </c>
      <c r="S27" s="37">
        <f t="shared" si="2"/>
        <v>1</v>
      </c>
      <c r="T27" s="90"/>
      <c r="U27" s="43">
        <f t="shared" si="3"/>
        <v>8.601460995741915E-2</v>
      </c>
      <c r="V27" s="37">
        <f t="shared" si="4"/>
        <v>2.6666666760030359E-3</v>
      </c>
      <c r="W27" s="90"/>
      <c r="X27" s="84">
        <f t="shared" si="13"/>
        <v>10100</v>
      </c>
      <c r="Y27" s="45">
        <f t="shared" si="6"/>
        <v>13004524.605512924</v>
      </c>
      <c r="Z27" s="45">
        <f t="shared" si="7"/>
        <v>274047.57777742425</v>
      </c>
      <c r="AA27" s="45">
        <f t="shared" si="8"/>
        <v>13503.078537761625</v>
      </c>
      <c r="AB27" s="46">
        <f t="shared" si="9"/>
        <v>37597.128308845495</v>
      </c>
      <c r="AD27" s="44">
        <f t="shared" si="10"/>
        <v>13339772.390136957</v>
      </c>
      <c r="AE27" s="115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90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12"/>
        <v>13179.241673297707</v>
      </c>
      <c r="P28" s="39">
        <f t="shared" si="0"/>
        <v>1371.229641900647</v>
      </c>
      <c r="Q28" s="90"/>
      <c r="R28" s="32">
        <f t="shared" si="1"/>
        <v>1</v>
      </c>
      <c r="S28" s="37">
        <f t="shared" si="2"/>
        <v>1</v>
      </c>
      <c r="T28" s="90"/>
      <c r="U28" s="43">
        <f t="shared" si="3"/>
        <v>8.60148982981076E-2</v>
      </c>
      <c r="V28" s="37">
        <f t="shared" si="4"/>
        <v>2.6666666761863932E-3</v>
      </c>
      <c r="W28" s="90"/>
      <c r="X28" s="84">
        <f t="shared" si="13"/>
        <v>10100</v>
      </c>
      <c r="Y28" s="45">
        <f t="shared" si="6"/>
        <v>13068262.224846363</v>
      </c>
      <c r="Z28" s="45">
        <f t="shared" si="7"/>
        <v>275389.68563372997</v>
      </c>
      <c r="AA28" s="45">
        <f t="shared" si="8"/>
        <v>13186.419996405246</v>
      </c>
      <c r="AB28" s="46">
        <f t="shared" si="9"/>
        <v>37781.143959709188</v>
      </c>
      <c r="AD28" s="44">
        <f t="shared" si="10"/>
        <v>13404719.474436207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90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12"/>
        <v>13243.477321814247</v>
      </c>
      <c r="P29" s="39">
        <f t="shared" si="0"/>
        <v>1377.8806009480495</v>
      </c>
      <c r="Q29" s="90"/>
      <c r="R29" s="32">
        <f t="shared" si="1"/>
        <v>1</v>
      </c>
      <c r="S29" s="37">
        <f t="shared" si="2"/>
        <v>1</v>
      </c>
      <c r="T29" s="90"/>
      <c r="U29" s="43">
        <f t="shared" si="3"/>
        <v>8.6015190885881582E-2</v>
      </c>
      <c r="V29" s="37">
        <f t="shared" si="4"/>
        <v>2.6666666763724375E-3</v>
      </c>
      <c r="W29" s="90"/>
      <c r="X29" s="84">
        <f t="shared" si="13"/>
        <v>10100</v>
      </c>
      <c r="Y29" s="45">
        <f t="shared" si="6"/>
        <v>13132000.917458991</v>
      </c>
      <c r="Z29" s="45">
        <f t="shared" si="7"/>
        <v>276731.79349003569</v>
      </c>
      <c r="AA29" s="45">
        <f t="shared" si="8"/>
        <v>12866.029968737797</v>
      </c>
      <c r="AB29" s="46">
        <f t="shared" si="9"/>
        <v>37965.159610572897</v>
      </c>
      <c r="AD29" s="44">
        <f t="shared" si="10"/>
        <v>13469663.900528338</v>
      </c>
      <c r="AE29" s="115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90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12"/>
        <v>13307.712970330787</v>
      </c>
      <c r="P30" s="39">
        <f t="shared" si="0"/>
        <v>1384.5315599954522</v>
      </c>
      <c r="Q30" s="90"/>
      <c r="R30" s="32">
        <f t="shared" si="1"/>
        <v>1</v>
      </c>
      <c r="S30" s="37">
        <f t="shared" si="2"/>
        <v>1</v>
      </c>
      <c r="T30" s="90"/>
      <c r="U30" s="43">
        <f t="shared" si="3"/>
        <v>8.6015487762242437E-2</v>
      </c>
      <c r="V30" s="37">
        <f t="shared" si="4"/>
        <v>2.6666666765611958E-3</v>
      </c>
      <c r="W30" s="90"/>
      <c r="X30" s="84">
        <f t="shared" si="13"/>
        <v>10100</v>
      </c>
      <c r="Y30" s="45">
        <f t="shared" si="6"/>
        <v>13195740.699120793</v>
      </c>
      <c r="Z30" s="45">
        <f t="shared" si="7"/>
        <v>278073.90134634136</v>
      </c>
      <c r="AA30" s="45">
        <f t="shared" si="8"/>
        <v>12541.908454759263</v>
      </c>
      <c r="AB30" s="46">
        <f t="shared" si="9"/>
        <v>38149.175261436598</v>
      </c>
      <c r="AD30" s="44">
        <f t="shared" si="10"/>
        <v>13534605.684183329</v>
      </c>
      <c r="AE30" s="115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90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12"/>
        <v>13371.948618847327</v>
      </c>
      <c r="P31" s="39">
        <f t="shared" si="0"/>
        <v>1391.1825190428547</v>
      </c>
      <c r="Q31" s="90"/>
      <c r="R31" s="32">
        <f t="shared" si="1"/>
        <v>1</v>
      </c>
      <c r="S31" s="37">
        <f t="shared" si="2"/>
        <v>1</v>
      </c>
      <c r="T31" s="90"/>
      <c r="U31" s="43">
        <f t="shared" si="3"/>
        <v>8.6015788968893295E-2</v>
      </c>
      <c r="V31" s="37">
        <f t="shared" si="4"/>
        <v>2.6666666767526941E-3</v>
      </c>
      <c r="W31" s="90"/>
      <c r="X31" s="84">
        <f t="shared" si="13"/>
        <v>10100</v>
      </c>
      <c r="Y31" s="45">
        <f t="shared" si="6"/>
        <v>13259481.585755484</v>
      </c>
      <c r="Z31" s="45">
        <f t="shared" si="7"/>
        <v>279416.00920264708</v>
      </c>
      <c r="AA31" s="45">
        <f t="shared" si="8"/>
        <v>12214.055454469648</v>
      </c>
      <c r="AB31" s="46">
        <f t="shared" si="9"/>
        <v>38333.190912300292</v>
      </c>
      <c r="AD31" s="44">
        <f t="shared" si="10"/>
        <v>13599544.841324903</v>
      </c>
      <c r="AE31" s="115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90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12"/>
        <v>13436.184267363868</v>
      </c>
      <c r="P32" s="39">
        <f t="shared" si="0"/>
        <v>1397.8334780902571</v>
      </c>
      <c r="Q32" s="90"/>
      <c r="R32" s="32">
        <f t="shared" si="1"/>
        <v>1</v>
      </c>
      <c r="S32" s="37">
        <f t="shared" si="2"/>
        <v>1</v>
      </c>
      <c r="T32" s="90"/>
      <c r="U32" s="43">
        <f t="shared" si="3"/>
        <v>8.601609454773905E-2</v>
      </c>
      <c r="V32" s="37">
        <f t="shared" si="4"/>
        <v>2.6666666769469588E-3</v>
      </c>
      <c r="W32" s="90"/>
      <c r="X32" s="84">
        <f t="shared" si="13"/>
        <v>10100</v>
      </c>
      <c r="Y32" s="45">
        <f t="shared" si="6"/>
        <v>13323223.593441233</v>
      </c>
      <c r="Z32" s="45">
        <f t="shared" si="7"/>
        <v>280758.11705895275</v>
      </c>
      <c r="AA32" s="45">
        <f t="shared" si="8"/>
        <v>11882.47096786896</v>
      </c>
      <c r="AB32" s="46">
        <f t="shared" si="9"/>
        <v>38517.206563164</v>
      </c>
      <c r="AD32" s="44">
        <f t="shared" si="10"/>
        <v>13664481.388031218</v>
      </c>
      <c r="AE32" s="115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90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12"/>
        <v>13500.419915880406</v>
      </c>
      <c r="P33" s="39">
        <f t="shared" si="0"/>
        <v>1404.4844371376596</v>
      </c>
      <c r="Q33" s="90"/>
      <c r="R33" s="32">
        <f t="shared" si="1"/>
        <v>1</v>
      </c>
      <c r="S33" s="37">
        <f t="shared" si="2"/>
        <v>1</v>
      </c>
      <c r="T33" s="90"/>
      <c r="U33" s="43">
        <f t="shared" si="3"/>
        <v>8.6016404540886396E-2</v>
      </c>
      <c r="V33" s="37">
        <f t="shared" si="4"/>
        <v>2.666666677144016E-3</v>
      </c>
      <c r="W33" s="90"/>
      <c r="X33" s="84">
        <f t="shared" si="13"/>
        <v>10100</v>
      </c>
      <c r="Y33" s="45">
        <f t="shared" si="6"/>
        <v>13386966.738411434</v>
      </c>
      <c r="Z33" s="45">
        <f t="shared" si="7"/>
        <v>282100.22491525841</v>
      </c>
      <c r="AA33" s="45">
        <f t="shared" si="8"/>
        <v>11547.154994957189</v>
      </c>
      <c r="AB33" s="46">
        <f t="shared" si="9"/>
        <v>38701.222214027694</v>
      </c>
      <c r="AD33" s="44">
        <f t="shared" si="10"/>
        <v>13729415.340535678</v>
      </c>
      <c r="AE33" s="115"/>
      <c r="AF33" s="88" t="s">
        <v>24</v>
      </c>
      <c r="AG33" s="42"/>
      <c r="AH33" s="61">
        <f>5/60</f>
        <v>8.3333333333333329E-2</v>
      </c>
      <c r="AI33" s="57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90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12"/>
        <v>13564.655564396946</v>
      </c>
      <c r="P34" s="39">
        <f t="shared" si="0"/>
        <v>1411.1353961850621</v>
      </c>
      <c r="Q34" s="90"/>
      <c r="R34" s="32">
        <f t="shared" si="1"/>
        <v>1</v>
      </c>
      <c r="S34" s="37">
        <f t="shared" si="2"/>
        <v>1</v>
      </c>
      <c r="T34" s="90"/>
      <c r="U34" s="43">
        <f t="shared" si="3"/>
        <v>8.6016718990643809E-2</v>
      </c>
      <c r="V34" s="37">
        <f t="shared" si="4"/>
        <v>2.6666666773438926E-3</v>
      </c>
      <c r="W34" s="90"/>
      <c r="X34" s="84">
        <f t="shared" si="13"/>
        <v>10100</v>
      </c>
      <c r="Y34" s="45">
        <f t="shared" si="6"/>
        <v>13450711.03705544</v>
      </c>
      <c r="Z34" s="45">
        <f t="shared" si="7"/>
        <v>283442.33277156414</v>
      </c>
      <c r="AA34" s="45">
        <f t="shared" si="8"/>
        <v>11208.107535734338</v>
      </c>
      <c r="AB34" s="46">
        <f t="shared" si="9"/>
        <v>38885.237864891395</v>
      </c>
      <c r="AD34" s="44">
        <f t="shared" si="10"/>
        <v>13794346.71522763</v>
      </c>
      <c r="AE34" s="115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90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12"/>
        <v>13628.891212913486</v>
      </c>
      <c r="P35" s="39">
        <f t="shared" si="0"/>
        <v>1417.7863552324648</v>
      </c>
      <c r="Q35" s="90"/>
      <c r="R35" s="32">
        <f t="shared" si="1"/>
        <v>1</v>
      </c>
      <c r="S35" s="37">
        <f t="shared" si="2"/>
        <v>1</v>
      </c>
      <c r="T35" s="90"/>
      <c r="U35" s="43">
        <f t="shared" si="3"/>
        <v>8.6017037939521562E-2</v>
      </c>
      <c r="V35" s="37">
        <f t="shared" si="4"/>
        <v>2.6666666775466159E-3</v>
      </c>
      <c r="W35" s="90"/>
      <c r="X35" s="84">
        <f t="shared" si="13"/>
        <v>10100</v>
      </c>
      <c r="Y35" s="45">
        <f t="shared" si="6"/>
        <v>13514456.505919315</v>
      </c>
      <c r="Z35" s="45">
        <f t="shared" si="7"/>
        <v>284784.44062786986</v>
      </c>
      <c r="AA35" s="45">
        <f t="shared" si="8"/>
        <v>10865.32859020041</v>
      </c>
      <c r="AB35" s="46">
        <f t="shared" si="9"/>
        <v>39069.253515755096</v>
      </c>
      <c r="AD35" s="44">
        <f t="shared" si="10"/>
        <v>13859275.528653141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90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12"/>
        <v>13693.126861430024</v>
      </c>
      <c r="P36" s="39">
        <f t="shared" si="0"/>
        <v>1424.437314279867</v>
      </c>
      <c r="Q36" s="90"/>
      <c r="R36" s="32">
        <f t="shared" si="1"/>
        <v>1</v>
      </c>
      <c r="S36" s="37">
        <f t="shared" si="2"/>
        <v>1</v>
      </c>
      <c r="T36" s="90"/>
      <c r="U36" s="43">
        <f t="shared" si="3"/>
        <v>8.6017361430231684E-2</v>
      </c>
      <c r="V36" s="37">
        <f t="shared" si="4"/>
        <v>2.6666666777522123E-3</v>
      </c>
      <c r="W36" s="90"/>
      <c r="X36" s="84">
        <f t="shared" si="13"/>
        <v>10100</v>
      </c>
      <c r="Y36" s="45">
        <f t="shared" si="6"/>
        <v>13578203.161706565</v>
      </c>
      <c r="Z36" s="45">
        <f t="shared" si="7"/>
        <v>286126.54848417552</v>
      </c>
      <c r="AA36" s="45">
        <f t="shared" si="8"/>
        <v>10518.818158355401</v>
      </c>
      <c r="AB36" s="46">
        <f t="shared" si="9"/>
        <v>39253.269166618789</v>
      </c>
      <c r="AD36" s="44">
        <f t="shared" si="10"/>
        <v>13924201.797515715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90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12"/>
        <v>13757.362509946563</v>
      </c>
      <c r="P37" s="39">
        <f t="shared" si="0"/>
        <v>1431.0882733272695</v>
      </c>
      <c r="Q37" s="90"/>
      <c r="R37" s="32">
        <f t="shared" si="1"/>
        <v>1</v>
      </c>
      <c r="S37" s="37">
        <f t="shared" si="2"/>
        <v>1</v>
      </c>
      <c r="T37" s="90"/>
      <c r="U37" s="43">
        <f t="shared" si="3"/>
        <v>8.6017689505688041E-2</v>
      </c>
      <c r="V37" s="37">
        <f t="shared" si="4"/>
        <v>2.6666666779607082E-3</v>
      </c>
      <c r="W37" s="90"/>
      <c r="X37" s="84">
        <f t="shared" si="13"/>
        <v>10100</v>
      </c>
      <c r="Y37" s="45">
        <f t="shared" si="6"/>
        <v>13641951.021278901</v>
      </c>
      <c r="Z37" s="45">
        <f t="shared" si="7"/>
        <v>287468.65634048113</v>
      </c>
      <c r="AA37" s="45">
        <f t="shared" si="8"/>
        <v>10168.576240199312</v>
      </c>
      <c r="AB37" s="46">
        <f t="shared" si="9"/>
        <v>39437.28481748249</v>
      </c>
      <c r="AD37" s="44">
        <f t="shared" si="10"/>
        <v>13989125.538677065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90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12"/>
        <v>13821.598158463101</v>
      </c>
      <c r="P38" s="39">
        <f t="shared" si="0"/>
        <v>1437.7392323746719</v>
      </c>
      <c r="Q38" s="90"/>
      <c r="R38" s="32">
        <f t="shared" si="1"/>
        <v>1</v>
      </c>
      <c r="S38" s="37">
        <f t="shared" si="2"/>
        <v>1</v>
      </c>
      <c r="T38" s="90"/>
      <c r="U38" s="43">
        <f t="shared" si="3"/>
        <v>8.6018022209006229E-2</v>
      </c>
      <c r="V38" s="37">
        <f t="shared" si="4"/>
        <v>2.666666678172132E-3</v>
      </c>
      <c r="W38" s="90"/>
      <c r="X38" s="84">
        <f t="shared" si="13"/>
        <v>10100</v>
      </c>
      <c r="Y38" s="45">
        <f t="shared" si="6"/>
        <v>13705700.101656983</v>
      </c>
      <c r="Z38" s="45">
        <f t="shared" si="7"/>
        <v>288810.7641967868</v>
      </c>
      <c r="AA38" s="45">
        <f t="shared" si="8"/>
        <v>9814.6028357321466</v>
      </c>
      <c r="AB38" s="46">
        <f t="shared" si="9"/>
        <v>39621.300468346191</v>
      </c>
      <c r="AD38" s="44">
        <f t="shared" si="10"/>
        <v>14054046.769157847</v>
      </c>
      <c r="AE38" s="115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90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12"/>
        <v>13885.833806979641</v>
      </c>
      <c r="P39" s="39">
        <f t="shared" si="0"/>
        <v>1444.3901914220744</v>
      </c>
      <c r="Q39" s="90"/>
      <c r="R39" s="32">
        <f t="shared" si="1"/>
        <v>1</v>
      </c>
      <c r="S39" s="37">
        <f t="shared" si="2"/>
        <v>1</v>
      </c>
      <c r="T39" s="90"/>
      <c r="U39" s="43">
        <f t="shared" si="3"/>
        <v>8.6018359583503665E-2</v>
      </c>
      <c r="V39" s="37">
        <f t="shared" si="4"/>
        <v>2.66666667838651E-3</v>
      </c>
      <c r="W39" s="90"/>
      <c r="X39" s="84">
        <f t="shared" si="13"/>
        <v>10100</v>
      </c>
      <c r="Y39" s="45">
        <f t="shared" si="6"/>
        <v>13769450.420021148</v>
      </c>
      <c r="Z39" s="45">
        <f t="shared" si="7"/>
        <v>290152.87205309258</v>
      </c>
      <c r="AA39" s="45">
        <f t="shared" si="8"/>
        <v>9456.897944953902</v>
      </c>
      <c r="AB39" s="46">
        <f t="shared" si="9"/>
        <v>39805.316119209885</v>
      </c>
      <c r="AD39" s="44">
        <f t="shared" si="10"/>
        <v>14118965.506138405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90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12"/>
        <v>13950.069455496181</v>
      </c>
      <c r="P40" s="39">
        <f t="shared" si="0"/>
        <v>1451.0411504694769</v>
      </c>
      <c r="Q40" s="90"/>
      <c r="R40" s="32">
        <f t="shared" si="1"/>
        <v>1</v>
      </c>
      <c r="S40" s="37">
        <f t="shared" si="2"/>
        <v>1</v>
      </c>
      <c r="T40" s="90"/>
      <c r="U40" s="43">
        <f t="shared" si="3"/>
        <v>8.6018701672699538E-2</v>
      </c>
      <c r="V40" s="37">
        <f t="shared" si="4"/>
        <v>2.6666666786038704E-3</v>
      </c>
      <c r="W40" s="90"/>
      <c r="X40" s="84">
        <f t="shared" si="13"/>
        <v>10100</v>
      </c>
      <c r="Y40" s="45">
        <f t="shared" si="6"/>
        <v>13833201.993712172</v>
      </c>
      <c r="Z40" s="45">
        <f t="shared" si="7"/>
        <v>291494.97990939824</v>
      </c>
      <c r="AA40" s="45">
        <f t="shared" si="8"/>
        <v>9095.4615678645769</v>
      </c>
      <c r="AB40" s="46">
        <f t="shared" si="9"/>
        <v>39989.331770073586</v>
      </c>
      <c r="AD40" s="44">
        <f t="shared" si="10"/>
        <v>14183881.766959507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90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12"/>
        <v>14014.305104012723</v>
      </c>
      <c r="P41" s="39">
        <f t="shared" si="0"/>
        <v>1457.6921095168798</v>
      </c>
      <c r="Q41" s="90"/>
      <c r="R41" s="32">
        <f t="shared" si="1"/>
        <v>1</v>
      </c>
      <c r="S41" s="37">
        <f t="shared" si="2"/>
        <v>1</v>
      </c>
      <c r="T41" s="90"/>
      <c r="U41" s="43">
        <f t="shared" si="3"/>
        <v>8.6019048520314834E-2</v>
      </c>
      <c r="V41" s="37">
        <f t="shared" si="4"/>
        <v>2.6666666788242406E-3</v>
      </c>
      <c r="W41" s="90"/>
      <c r="X41" s="84">
        <f t="shared" si="13"/>
        <v>10100</v>
      </c>
      <c r="Y41" s="45">
        <f t="shared" si="6"/>
        <v>13896954.840232017</v>
      </c>
      <c r="Z41" s="45">
        <f t="shared" si="7"/>
        <v>292837.08776570397</v>
      </c>
      <c r="AA41" s="45">
        <f t="shared" si="8"/>
        <v>8730.2937044641767</v>
      </c>
      <c r="AB41" s="46">
        <f t="shared" si="9"/>
        <v>40173.347420937294</v>
      </c>
      <c r="AD41" s="44">
        <f t="shared" si="10"/>
        <v>14248795.569123123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90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12"/>
        <v>14078.540752529261</v>
      </c>
      <c r="P42" s="39">
        <f t="shared" si="0"/>
        <v>1464.343068564282</v>
      </c>
      <c r="Q42" s="90"/>
      <c r="R42" s="32">
        <f t="shared" si="1"/>
        <v>1</v>
      </c>
      <c r="S42" s="37">
        <f t="shared" si="2"/>
        <v>1</v>
      </c>
      <c r="T42" s="90"/>
      <c r="U42" s="43">
        <f t="shared" si="3"/>
        <v>8.601940017027232E-2</v>
      </c>
      <c r="V42" s="37">
        <f t="shared" si="4"/>
        <v>2.6666666790476469E-3</v>
      </c>
      <c r="W42" s="90"/>
      <c r="X42" s="84">
        <f t="shared" si="13"/>
        <v>10100</v>
      </c>
      <c r="Y42" s="45">
        <f t="shared" si="6"/>
        <v>13960708.977244558</v>
      </c>
      <c r="Z42" s="45">
        <f t="shared" si="7"/>
        <v>294179.19562200963</v>
      </c>
      <c r="AA42" s="45">
        <f t="shared" si="8"/>
        <v>8361.3943547526906</v>
      </c>
      <c r="AB42" s="46">
        <f t="shared" si="9"/>
        <v>40357.363071800988</v>
      </c>
      <c r="AD42" s="44">
        <f t="shared" si="10"/>
        <v>14313706.930293122</v>
      </c>
      <c r="AE42" s="115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90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12"/>
        <v>14142.776401045803</v>
      </c>
      <c r="P43" s="39">
        <f t="shared" si="0"/>
        <v>1470.9940276116847</v>
      </c>
      <c r="Q43" s="90"/>
      <c r="R43" s="32">
        <f t="shared" si="1"/>
        <v>1</v>
      </c>
      <c r="S43" s="37">
        <f t="shared" si="2"/>
        <v>1</v>
      </c>
      <c r="T43" s="90"/>
      <c r="U43" s="43">
        <f t="shared" si="3"/>
        <v>8.6019756666696534E-2</v>
      </c>
      <c r="V43" s="37">
        <f t="shared" si="4"/>
        <v>2.666666679274119E-3</v>
      </c>
      <c r="W43" s="90"/>
      <c r="X43" s="84">
        <f t="shared" si="13"/>
        <v>10100</v>
      </c>
      <c r="Y43" s="45">
        <f t="shared" si="6"/>
        <v>14024464.422576355</v>
      </c>
      <c r="Z43" s="45">
        <f t="shared" si="7"/>
        <v>295521.30347831541</v>
      </c>
      <c r="AA43" s="45">
        <f t="shared" si="8"/>
        <v>7988.763518730133</v>
      </c>
      <c r="AB43" s="46">
        <f t="shared" si="9"/>
        <v>40541.378722664689</v>
      </c>
      <c r="AD43" s="44">
        <f t="shared" si="10"/>
        <v>14378615.868296064</v>
      </c>
      <c r="AE43" s="115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90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12"/>
        <v>14207.012049562343</v>
      </c>
      <c r="P44" s="39">
        <f t="shared" si="0"/>
        <v>1477.6449866590874</v>
      </c>
      <c r="Q44" s="90"/>
      <c r="R44" s="32">
        <f t="shared" si="1"/>
        <v>1</v>
      </c>
      <c r="S44" s="37">
        <f t="shared" si="2"/>
        <v>1</v>
      </c>
      <c r="T44" s="90"/>
      <c r="U44" s="43">
        <f t="shared" si="3"/>
        <v>8.602011805391381E-2</v>
      </c>
      <c r="V44" s="37">
        <f t="shared" si="4"/>
        <v>2.6666666795036832E-3</v>
      </c>
      <c r="W44" s="90"/>
      <c r="X44" s="84">
        <f t="shared" si="13"/>
        <v>10100</v>
      </c>
      <c r="Y44" s="45">
        <f t="shared" si="6"/>
        <v>14088221.194217376</v>
      </c>
      <c r="Z44" s="45">
        <f t="shared" si="7"/>
        <v>296863.41133462108</v>
      </c>
      <c r="AA44" s="45">
        <f t="shared" si="8"/>
        <v>7612.401196396494</v>
      </c>
      <c r="AB44" s="46">
        <f t="shared" si="9"/>
        <v>40725.394373528405</v>
      </c>
      <c r="AD44" s="44">
        <f t="shared" si="10"/>
        <v>14443522.401121922</v>
      </c>
      <c r="AE44" s="115"/>
      <c r="AF44" s="137" t="s">
        <v>44</v>
      </c>
      <c r="AG44" s="138"/>
      <c r="AH44" s="139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90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12"/>
        <v>14271.247698078883</v>
      </c>
      <c r="P45" s="39">
        <f t="shared" si="0"/>
        <v>1484.2959457064899</v>
      </c>
      <c r="Q45" s="90"/>
      <c r="R45" s="32">
        <f t="shared" si="1"/>
        <v>1</v>
      </c>
      <c r="S45" s="37">
        <f t="shared" si="2"/>
        <v>1</v>
      </c>
      <c r="T45" s="90"/>
      <c r="U45" s="43">
        <f t="shared" si="3"/>
        <v>8.6020484376452294E-2</v>
      </c>
      <c r="V45" s="37">
        <f t="shared" si="4"/>
        <v>2.666666679736369E-3</v>
      </c>
      <c r="W45" s="90"/>
      <c r="X45" s="84">
        <f t="shared" si="13"/>
        <v>10100</v>
      </c>
      <c r="Y45" s="45">
        <f t="shared" si="6"/>
        <v>14151979.310321759</v>
      </c>
      <c r="Z45" s="45">
        <f t="shared" si="7"/>
        <v>298205.5191909268</v>
      </c>
      <c r="AA45" s="45">
        <f t="shared" si="8"/>
        <v>7232.3073877517754</v>
      </c>
      <c r="AB45" s="46">
        <f t="shared" si="9"/>
        <v>40909.410024392098</v>
      </c>
      <c r="AD45" s="44">
        <f t="shared" si="10"/>
        <v>14508426.546924829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90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12"/>
        <v>14335.483346595423</v>
      </c>
      <c r="P46" s="39">
        <f t="shared" si="0"/>
        <v>1490.9469047538926</v>
      </c>
      <c r="Q46" s="90"/>
      <c r="R46" s="32">
        <f t="shared" si="1"/>
        <v>1</v>
      </c>
      <c r="S46" s="37">
        <f t="shared" si="2"/>
        <v>1</v>
      </c>
      <c r="T46" s="90"/>
      <c r="U46" s="43">
        <f t="shared" si="3"/>
        <v>8.6020855679041872E-2</v>
      </c>
      <c r="V46" s="37">
        <f t="shared" si="4"/>
        <v>2.6666666799722034E-3</v>
      </c>
      <c r="W46" s="90"/>
      <c r="X46" s="84">
        <f t="shared" si="13"/>
        <v>10100</v>
      </c>
      <c r="Y46" s="45">
        <f t="shared" si="6"/>
        <v>14215738.789208543</v>
      </c>
      <c r="Z46" s="45">
        <f t="shared" si="7"/>
        <v>299547.62704723253</v>
      </c>
      <c r="AA46" s="45">
        <f t="shared" si="8"/>
        <v>6848.4820927959763</v>
      </c>
      <c r="AB46" s="46">
        <f t="shared" si="9"/>
        <v>41093.425675255799</v>
      </c>
      <c r="AD46" s="44">
        <f t="shared" si="10"/>
        <v>14573328.324023828</v>
      </c>
      <c r="AE46" s="11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90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12"/>
        <v>14399.718995111962</v>
      </c>
      <c r="P47" s="39">
        <f t="shared" si="0"/>
        <v>1497.5978638012948</v>
      </c>
      <c r="Q47" s="90"/>
      <c r="R47" s="32">
        <f t="shared" si="1"/>
        <v>1</v>
      </c>
      <c r="S47" s="37">
        <f t="shared" si="2"/>
        <v>1</v>
      </c>
      <c r="T47" s="90"/>
      <c r="U47" s="43">
        <f t="shared" si="3"/>
        <v>8.602123200661424E-2</v>
      </c>
      <c r="V47" s="37">
        <f t="shared" si="4"/>
        <v>2.6666666802112157E-3</v>
      </c>
      <c r="W47" s="90"/>
      <c r="X47" s="84">
        <f t="shared" si="13"/>
        <v>10100</v>
      </c>
      <c r="Y47" s="45">
        <f t="shared" si="6"/>
        <v>14279499.649362423</v>
      </c>
      <c r="Z47" s="45">
        <f t="shared" si="7"/>
        <v>300889.73490353819</v>
      </c>
      <c r="AA47" s="45">
        <f t="shared" si="8"/>
        <v>6460.9253115290976</v>
      </c>
      <c r="AB47" s="46">
        <f t="shared" si="9"/>
        <v>41277.4413261195</v>
      </c>
      <c r="AD47" s="44">
        <f t="shared" ref="AD47:AD54" si="14">SUM(X47:AB47)</f>
        <v>14638227.75090361</v>
      </c>
      <c r="AE47" s="11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90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12"/>
        <v>14463.954643628502</v>
      </c>
      <c r="P48" s="39">
        <f t="shared" si="0"/>
        <v>1504.2488228486975</v>
      </c>
      <c r="Q48" s="90"/>
      <c r="R48" s="32">
        <f t="shared" si="1"/>
        <v>1</v>
      </c>
      <c r="S48" s="37">
        <f t="shared" si="2"/>
        <v>1</v>
      </c>
      <c r="T48" s="90"/>
      <c r="U48" s="43">
        <f t="shared" si="3"/>
        <v>8.602161340430288E-2</v>
      </c>
      <c r="V48" s="37">
        <f t="shared" si="4"/>
        <v>2.6666666804534334E-3</v>
      </c>
      <c r="W48" s="90"/>
      <c r="X48" s="84">
        <f t="shared" si="13"/>
        <v>10100</v>
      </c>
      <c r="Y48" s="45">
        <f t="shared" si="6"/>
        <v>14343261.909434495</v>
      </c>
      <c r="Z48" s="45">
        <f t="shared" si="7"/>
        <v>302231.84275984386</v>
      </c>
      <c r="AA48" s="45">
        <f t="shared" si="8"/>
        <v>6292.9773863498895</v>
      </c>
      <c r="AB48" s="46">
        <f t="shared" si="9"/>
        <v>41461.456976983201</v>
      </c>
      <c r="AD48" s="44">
        <f t="shared" si="14"/>
        <v>14703348.186557673</v>
      </c>
      <c r="AE48" s="115"/>
      <c r="AF48" s="137" t="s">
        <v>45</v>
      </c>
      <c r="AG48" s="138"/>
      <c r="AH48" s="139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90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12"/>
        <v>14528.19029214504</v>
      </c>
      <c r="P49" s="39">
        <f t="shared" si="0"/>
        <v>1510.8997818960997</v>
      </c>
      <c r="Q49" s="90"/>
      <c r="R49" s="32">
        <f t="shared" si="1"/>
        <v>1</v>
      </c>
      <c r="S49" s="37">
        <f t="shared" si="2"/>
        <v>1</v>
      </c>
      <c r="T49" s="90"/>
      <c r="U49" s="43">
        <f t="shared" si="3"/>
        <v>8.6021999917443068E-2</v>
      </c>
      <c r="V49" s="37">
        <f t="shared" si="4"/>
        <v>2.6666666806988851E-3</v>
      </c>
      <c r="W49" s="90"/>
      <c r="X49" s="84">
        <f t="shared" si="13"/>
        <v>10100</v>
      </c>
      <c r="Y49" s="45">
        <f t="shared" si="6"/>
        <v>14407025.588243006</v>
      </c>
      <c r="Z49" s="45">
        <f t="shared" si="7"/>
        <v>303573.95061614952</v>
      </c>
      <c r="AA49" s="45">
        <f t="shared" si="8"/>
        <v>6320.9250323064643</v>
      </c>
      <c r="AB49" s="46">
        <f t="shared" si="9"/>
        <v>41645.472627846895</v>
      </c>
      <c r="AD49" s="44">
        <f t="shared" si="14"/>
        <v>14768665.936519308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90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12"/>
        <v>14592.42594066158</v>
      </c>
      <c r="P50" s="39">
        <f t="shared" si="0"/>
        <v>1517.5507409435024</v>
      </c>
      <c r="Q50" s="90"/>
      <c r="R50" s="32">
        <f t="shared" si="1"/>
        <v>1</v>
      </c>
      <c r="S50" s="37">
        <f t="shared" si="2"/>
        <v>1</v>
      </c>
      <c r="T50" s="90"/>
      <c r="U50" s="43">
        <f t="shared" si="3"/>
        <v>8.6022391591571851E-2</v>
      </c>
      <c r="V50" s="37">
        <f t="shared" si="4"/>
        <v>2.6666666809475998E-3</v>
      </c>
      <c r="W50" s="90"/>
      <c r="X50" s="84">
        <f t="shared" si="13"/>
        <v>10100</v>
      </c>
      <c r="Y50" s="45">
        <f t="shared" si="6"/>
        <v>14470790.70477408</v>
      </c>
      <c r="Z50" s="45">
        <f t="shared" si="7"/>
        <v>304916.05847245525</v>
      </c>
      <c r="AA50" s="45">
        <f t="shared" si="8"/>
        <v>6348.8726782630411</v>
      </c>
      <c r="AB50" s="46">
        <f t="shared" si="9"/>
        <v>41829.488278710589</v>
      </c>
      <c r="AD50" s="44">
        <f t="shared" si="14"/>
        <v>14833985.124203509</v>
      </c>
      <c r="AE50" s="11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90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12"/>
        <v>14656.661589178118</v>
      </c>
      <c r="P51" s="39">
        <f t="shared" si="0"/>
        <v>1524.2016999909047</v>
      </c>
      <c r="Q51" s="90"/>
      <c r="R51" s="32">
        <f t="shared" si="1"/>
        <v>1</v>
      </c>
      <c r="S51" s="37">
        <f t="shared" si="2"/>
        <v>1</v>
      </c>
      <c r="T51" s="90"/>
      <c r="U51" s="43">
        <f t="shared" si="3"/>
        <v>8.6022788472428044E-2</v>
      </c>
      <c r="V51" s="37">
        <f t="shared" si="4"/>
        <v>2.6666666811996061E-3</v>
      </c>
      <c r="W51" s="90"/>
      <c r="X51" s="84">
        <f t="shared" si="13"/>
        <v>10100</v>
      </c>
      <c r="Y51" s="45">
        <f t="shared" si="6"/>
        <v>14534557.27818249</v>
      </c>
      <c r="Z51" s="45">
        <f t="shared" si="7"/>
        <v>306258.16632876091</v>
      </c>
      <c r="AA51" s="45">
        <f t="shared" si="8"/>
        <v>6376.8203242196159</v>
      </c>
      <c r="AB51" s="46">
        <f t="shared" si="9"/>
        <v>42013.503929574297</v>
      </c>
      <c r="AD51" s="44">
        <f t="shared" si="14"/>
        <v>14899305.768765045</v>
      </c>
      <c r="AE51" s="11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90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12"/>
        <v>14720.897237694657</v>
      </c>
      <c r="P52" s="39">
        <f t="shared" si="0"/>
        <v>1530.8526590383071</v>
      </c>
      <c r="Q52" s="90"/>
      <c r="R52" s="32">
        <f t="shared" si="1"/>
        <v>1</v>
      </c>
      <c r="S52" s="37">
        <f t="shared" si="2"/>
        <v>1</v>
      </c>
      <c r="T52" s="90"/>
      <c r="U52" s="43">
        <f t="shared" si="3"/>
        <v>8.6023190605952302E-2</v>
      </c>
      <c r="V52" s="37">
        <f t="shared" si="4"/>
        <v>2.6666666814549331E-3</v>
      </c>
      <c r="W52" s="90"/>
      <c r="X52" s="84">
        <f t="shared" si="13"/>
        <v>10100</v>
      </c>
      <c r="Y52" s="45">
        <f t="shared" si="6"/>
        <v>14598325.327792382</v>
      </c>
      <c r="Z52" s="45">
        <f t="shared" si="7"/>
        <v>307600.27418506658</v>
      </c>
      <c r="AA52" s="45">
        <f t="shared" si="8"/>
        <v>6404.7679701761908</v>
      </c>
      <c r="AB52" s="46">
        <f t="shared" si="9"/>
        <v>42197.519580437984</v>
      </c>
      <c r="AD52" s="44">
        <f t="shared" si="14"/>
        <v>14964627.889528064</v>
      </c>
      <c r="AE52" s="115"/>
      <c r="AF52" s="137" t="s">
        <v>46</v>
      </c>
      <c r="AG52" s="138"/>
      <c r="AH52" s="139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90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12"/>
        <v>14785.132886211197</v>
      </c>
      <c r="P53" s="39">
        <f t="shared" si="0"/>
        <v>1537.5036180857096</v>
      </c>
      <c r="Q53" s="90"/>
      <c r="R53" s="32">
        <f t="shared" si="1"/>
        <v>1</v>
      </c>
      <c r="S53" s="37">
        <f t="shared" si="2"/>
        <v>1</v>
      </c>
      <c r="T53" s="90"/>
      <c r="U53" s="43">
        <f t="shared" si="3"/>
        <v>8.6023598038287019E-2</v>
      </c>
      <c r="V53" s="37">
        <f t="shared" si="4"/>
        <v>2.6666666817136099E-3</v>
      </c>
      <c r="W53" s="90"/>
      <c r="X53" s="84">
        <f t="shared" si="13"/>
        <v>10100</v>
      </c>
      <c r="Y53" s="45">
        <f t="shared" si="6"/>
        <v>14662094.87309804</v>
      </c>
      <c r="Z53" s="45">
        <f t="shared" si="7"/>
        <v>308942.3820413723</v>
      </c>
      <c r="AA53" s="45">
        <f t="shared" si="8"/>
        <v>6432.7156161327675</v>
      </c>
      <c r="AB53" s="46">
        <f t="shared" si="9"/>
        <v>42381.535231301685</v>
      </c>
      <c r="AD53" s="44">
        <f t="shared" si="14"/>
        <v>15029951.505986847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90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12"/>
        <v>14849.368534727735</v>
      </c>
      <c r="P54" s="39">
        <f t="shared" si="0"/>
        <v>1544.1545771331121</v>
      </c>
      <c r="Q54" s="91"/>
      <c r="R54" s="32">
        <f t="shared" si="1"/>
        <v>1</v>
      </c>
      <c r="S54" s="37">
        <f t="shared" si="2"/>
        <v>1</v>
      </c>
      <c r="T54" s="91"/>
      <c r="U54" s="43">
        <f t="shared" si="3"/>
        <v>8.6024010815776375E-2</v>
      </c>
      <c r="V54" s="37">
        <f t="shared" si="4"/>
        <v>2.6666666819756659E-3</v>
      </c>
      <c r="W54" s="91"/>
      <c r="X54" s="84">
        <f t="shared" si="13"/>
        <v>10100</v>
      </c>
      <c r="Y54" s="45">
        <f t="shared" si="6"/>
        <v>14725865.933764603</v>
      </c>
      <c r="Z54" s="45">
        <f t="shared" si="7"/>
        <v>310284.48989767791</v>
      </c>
      <c r="AA54" s="45">
        <f t="shared" si="8"/>
        <v>6460.6632620893442</v>
      </c>
      <c r="AB54" s="46">
        <f t="shared" si="9"/>
        <v>42565.550882165386</v>
      </c>
      <c r="AD54" s="44">
        <f t="shared" si="14"/>
        <v>15095276.637806537</v>
      </c>
      <c r="AE54" s="11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628538082.63821387</v>
      </c>
      <c r="AE55" s="11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69">
        <f>SUM(Y9:Y54)</f>
        <v>611406806.52539301</v>
      </c>
      <c r="Z56" s="70">
        <f>SUM(Z9:Z54)</f>
        <v>12884004.904016798</v>
      </c>
      <c r="AA56" s="70">
        <f>SUM(AA9:AA54)</f>
        <v>546362.06686834304</v>
      </c>
      <c r="AB56" s="77">
        <f>SUM(AB9:AB54)</f>
        <v>1767559.1419356787</v>
      </c>
      <c r="AD56" s="71">
        <f>X56+Y56+Z56+AA56+AB56</f>
        <v>628538082.63821387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A6" workbookViewId="0">
      <selection activeCell="AG12" sqref="AG12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4"/>
      <c r="S1" s="84"/>
      <c r="T1" s="89"/>
      <c r="U1" s="84"/>
      <c r="V1" s="84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4"/>
      <c r="S2" s="84"/>
      <c r="T2" s="90"/>
      <c r="U2" s="84"/>
      <c r="V2" s="84"/>
      <c r="W2" s="90"/>
      <c r="Y2" s="148" t="s">
        <v>74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73</v>
      </c>
      <c r="P3" s="158"/>
      <c r="Q3" s="90"/>
      <c r="R3" s="84"/>
      <c r="S3" s="84"/>
      <c r="T3" s="90"/>
      <c r="U3" s="84"/>
      <c r="V3" s="84"/>
      <c r="W3" s="90"/>
      <c r="Y3" s="151"/>
      <c r="Z3" s="152"/>
      <c r="AA3" s="153"/>
      <c r="AB3" s="8"/>
      <c r="AC3" s="8"/>
      <c r="AE3" s="115"/>
      <c r="AF3" s="93" t="s">
        <v>58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4"/>
      <c r="S4" s="84"/>
      <c r="T4" s="90"/>
      <c r="U4" s="84"/>
      <c r="V4" s="84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3" t="s">
        <v>70</v>
      </c>
      <c r="J7" s="14" t="s">
        <v>69</v>
      </c>
      <c r="K7" s="22" t="s">
        <v>68</v>
      </c>
      <c r="L7" s="90"/>
      <c r="M7" s="1" t="s">
        <v>8</v>
      </c>
      <c r="O7" s="109"/>
      <c r="P7" s="110"/>
      <c r="Q7" s="90"/>
      <c r="R7" s="84"/>
      <c r="S7" s="84"/>
      <c r="T7" s="90"/>
      <c r="U7" s="84"/>
      <c r="V7" s="84"/>
      <c r="W7" s="90"/>
      <c r="X7" s="3" t="s">
        <v>9</v>
      </c>
      <c r="Y7" s="85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4"/>
      <c r="J8" s="7"/>
      <c r="K8" s="20"/>
      <c r="L8" s="90"/>
      <c r="M8" s="25"/>
      <c r="O8" s="34"/>
      <c r="P8" s="38"/>
      <c r="Q8" s="90"/>
      <c r="R8" s="86"/>
      <c r="S8" s="85"/>
      <c r="T8" s="90"/>
      <c r="U8" s="86"/>
      <c r="V8" s="85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90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B9</f>
        <v>11958.76435148346</v>
      </c>
      <c r="P9" s="39">
        <f>C9+(C9*J9)</f>
        <v>1253.7057804353756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8.6010099972820719E-2</v>
      </c>
      <c r="V9" s="37">
        <f>($AI$7/$AG$12)*(1+0.15*(P9/$AG$10)^4)+$AH$32</f>
        <v>2.6666666733188809E-3</v>
      </c>
      <c r="W9" s="90"/>
      <c r="X9" s="84">
        <f>($AG$7*$AG$8*S9*$AG$24+$AG$15*$AG$16*R9*$AG$24)</f>
        <v>3600</v>
      </c>
      <c r="Y9" s="45">
        <f>(O9*U9*$AG$30+P9*V9*$AG$29)*365</f>
        <v>11857583.498540232</v>
      </c>
      <c r="Z9" s="45">
        <f>(O9*$AI$15*$AG$37+P9*$AI$7*$AG$36)*365</f>
        <v>249928.37466262883</v>
      </c>
      <c r="AA9" s="45">
        <f>O9*$AI$15*($AG$41+$AG$40*(1-M9))*365</f>
        <v>17229.918533666874</v>
      </c>
      <c r="AB9" s="46">
        <f>365*((P9*$AI$7*($AG$53*$AG$54+$AG$49*$AG$50+$AG$45*$AG$46))+(O9*1.6*$AI$15*($AG$53*$AG$55+$AG$49*$AG$51+$AG$45*$AG$47)))</f>
        <v>34320.237178056479</v>
      </c>
      <c r="AD9" s="44">
        <f>SUM(X9:AB9)</f>
        <v>12162662.028914582</v>
      </c>
      <c r="AE9" s="115"/>
      <c r="AF9" s="144" t="s">
        <v>15</v>
      </c>
      <c r="AG9" s="17"/>
      <c r="AH9" s="147"/>
      <c r="AI9" s="78" t="s">
        <v>59</v>
      </c>
      <c r="AJ9" s="79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90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>B10</f>
        <v>12023</v>
      </c>
      <c r="P10" s="39">
        <f t="shared" ref="P10:P54" si="0">C10+(C10*J10)</f>
        <v>1260.2474266019526</v>
      </c>
      <c r="Q10" s="90"/>
      <c r="R10" s="32">
        <f t="shared" ref="R10:R54" si="1">IF(O10&lt;$AG$18,1,2)</f>
        <v>1</v>
      </c>
      <c r="S10" s="37">
        <f t="shared" ref="S10:S54" si="2">IF(P10&lt;$AG$10,1,2)</f>
        <v>1</v>
      </c>
      <c r="T10" s="90"/>
      <c r="U10" s="43">
        <f t="shared" ref="U10:U54" si="3">($AI$15/$AG$20)*(1+0.15*(O10/$AG$18)^4)+$AH$33</f>
        <v>8.6010318732661864E-2</v>
      </c>
      <c r="V10" s="37">
        <f t="shared" ref="V10:V54" si="4">($AI$7/$AG$12)*(1+0.15*(P10/$AG$10)^4)+$AH$32</f>
        <v>2.666666673458812E-3</v>
      </c>
      <c r="W10" s="90"/>
      <c r="X10" s="84">
        <f t="shared" ref="X10:X12" si="5">($AG$7*$AG$8*S10*$AG$24+$AG$15*$AG$16*R10*$AG$24)</f>
        <v>3600</v>
      </c>
      <c r="Y10" s="45">
        <f t="shared" ref="Y10:Y54" si="6">(O10*U10*$AG$30+P10*V10*$AG$29)*365</f>
        <v>11921302.228694482</v>
      </c>
      <c r="Z10" s="45">
        <f t="shared" ref="Z10:Z54" si="7">(O10*$AI$15*$AG$37+P10*$AI$7*$AG$36)*365</f>
        <v>251270.00372851655</v>
      </c>
      <c r="AA10" s="45">
        <f t="shared" ref="AA10:AA54" si="8">O10*$AI$15*($AG$41+$AG$40*(1-M10))*365</f>
        <v>17314.231670626003</v>
      </c>
      <c r="AB10" s="46">
        <f t="shared" ref="AB10:AB53" si="9">365*((P10*$AI$7*($AG$53*$AG$54+$AG$49*$AG$50+$AG$45*$AG$46))+(O10*1.6*$AI$15*($AG$53*$AG$55+$AG$49*$AG$51+$AG$45*$AG$47)))</f>
        <v>34503.815414954268</v>
      </c>
      <c r="AD10" s="44">
        <f t="shared" ref="AD10:AD46" si="10">SUM(X10:AB10)</f>
        <v>12227990.279508578</v>
      </c>
      <c r="AE10" s="115"/>
      <c r="AF10" s="145"/>
      <c r="AG10" s="18">
        <v>110400</v>
      </c>
      <c r="AH10" s="147"/>
      <c r="AI10" s="78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90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ref="O11:O54" si="12">B11</f>
        <v>12087.23564851654</v>
      </c>
      <c r="P11" s="39">
        <f t="shared" si="0"/>
        <v>1266.7917419090024</v>
      </c>
      <c r="Q11" s="90"/>
      <c r="R11" s="32">
        <f t="shared" si="1"/>
        <v>1</v>
      </c>
      <c r="S11" s="37">
        <f t="shared" si="2"/>
        <v>1</v>
      </c>
      <c r="T11" s="90"/>
      <c r="U11" s="43">
        <f t="shared" si="3"/>
        <v>8.6010541027069912E-2</v>
      </c>
      <c r="V11" s="37">
        <f t="shared" si="4"/>
        <v>2.6666666736009982E-3</v>
      </c>
      <c r="W11" s="90"/>
      <c r="X11" s="84">
        <f t="shared" si="5"/>
        <v>3600</v>
      </c>
      <c r="Y11" s="45">
        <f t="shared" si="6"/>
        <v>11985021.824884905</v>
      </c>
      <c r="Z11" s="45">
        <f t="shared" si="7"/>
        <v>252611.64448523949</v>
      </c>
      <c r="AA11" s="45">
        <f t="shared" si="8"/>
        <v>17396.873832080575</v>
      </c>
      <c r="AB11" s="46">
        <f t="shared" si="9"/>
        <v>34687.404332380385</v>
      </c>
      <c r="AD11" s="44">
        <f t="shared" si="10"/>
        <v>12293317.747534605</v>
      </c>
      <c r="AE11" s="115"/>
      <c r="AF11" s="146"/>
      <c r="AG11" s="17"/>
      <c r="AH11" s="147"/>
      <c r="AI11" s="78" t="s">
        <v>60</v>
      </c>
      <c r="AJ11" s="79">
        <v>65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90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 t="shared" si="12"/>
        <v>12151.471297033078</v>
      </c>
      <c r="P12" s="39">
        <f t="shared" si="0"/>
        <v>1273.3386297753007</v>
      </c>
      <c r="Q12" s="90"/>
      <c r="R12" s="32">
        <f t="shared" si="1"/>
        <v>1</v>
      </c>
      <c r="S12" s="37">
        <f t="shared" si="2"/>
        <v>1</v>
      </c>
      <c r="T12" s="90"/>
      <c r="U12" s="43">
        <f t="shared" si="3"/>
        <v>8.6010766893914029E-2</v>
      </c>
      <c r="V12" s="37">
        <f t="shared" si="4"/>
        <v>2.666666673745462E-3</v>
      </c>
      <c r="W12" s="90"/>
      <c r="X12" s="84">
        <f t="shared" si="5"/>
        <v>3600</v>
      </c>
      <c r="Y12" s="45">
        <f t="shared" si="6"/>
        <v>12048742.298390044</v>
      </c>
      <c r="Z12" s="45">
        <f t="shared" si="7"/>
        <v>253953.29650977196</v>
      </c>
      <c r="AA12" s="45">
        <f t="shared" si="8"/>
        <v>17477.207711134364</v>
      </c>
      <c r="AB12" s="46">
        <f t="shared" si="9"/>
        <v>34871.003543866405</v>
      </c>
      <c r="AD12" s="44">
        <f t="shared" si="10"/>
        <v>12358643.806154817</v>
      </c>
      <c r="AE12" s="115"/>
      <c r="AF12" s="67" t="s">
        <v>32</v>
      </c>
      <c r="AG12" s="61">
        <v>30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90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12"/>
        <v>12215.706945549618</v>
      </c>
      <c r="P13" s="39">
        <f t="shared" si="0"/>
        <v>1279.8879982237345</v>
      </c>
      <c r="Q13" s="90"/>
      <c r="R13" s="32">
        <f t="shared" si="1"/>
        <v>1</v>
      </c>
      <c r="S13" s="37">
        <f t="shared" si="2"/>
        <v>1</v>
      </c>
      <c r="T13" s="90"/>
      <c r="U13" s="43">
        <f t="shared" si="3"/>
        <v>8.6010996371265205E-2</v>
      </c>
      <c r="V13" s="37">
        <f t="shared" si="4"/>
        <v>2.666666673892227E-3</v>
      </c>
      <c r="W13" s="90"/>
      <c r="X13" s="84">
        <f>($AG$7*$AG$8*S13*$AG$24+$AG$15*$AG$16*R13*$AG$24)</f>
        <v>3600</v>
      </c>
      <c r="Y13" s="45">
        <f t="shared" si="6"/>
        <v>12112463.660717016</v>
      </c>
      <c r="Z13" s="45">
        <f t="shared" si="7"/>
        <v>255294.95939925415</v>
      </c>
      <c r="AA13" s="45">
        <f t="shared" si="8"/>
        <v>17544.492054087576</v>
      </c>
      <c r="AB13" s="46">
        <f t="shared" si="9"/>
        <v>35054.612681367194</v>
      </c>
      <c r="AD13" s="44">
        <f t="shared" si="10"/>
        <v>12423957.724851726</v>
      </c>
      <c r="AE13" s="115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90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12"/>
        <v>12279.942594066157</v>
      </c>
      <c r="P14" s="39">
        <f t="shared" si="0"/>
        <v>1286.4397596101812</v>
      </c>
      <c r="Q14" s="90"/>
      <c r="R14" s="32">
        <f t="shared" si="1"/>
        <v>1</v>
      </c>
      <c r="S14" s="37">
        <f t="shared" si="2"/>
        <v>1</v>
      </c>
      <c r="T14" s="90"/>
      <c r="U14" s="43">
        <f t="shared" si="3"/>
        <v>8.6011229497396202E-2</v>
      </c>
      <c r="V14" s="37">
        <f t="shared" si="4"/>
        <v>2.6666666740413187E-3</v>
      </c>
      <c r="W14" s="90"/>
      <c r="X14" s="84">
        <f>($AG$7*$AG$8*S14*$AG$24+$AG$15*$AG$16*R14*$AG$24)+AG26</f>
        <v>1511350</v>
      </c>
      <c r="Y14" s="45">
        <f t="shared" si="6"/>
        <v>12176185.923597082</v>
      </c>
      <c r="Z14" s="45">
        <f t="shared" si="7"/>
        <v>256636.63276980486</v>
      </c>
      <c r="AA14" s="45">
        <f t="shared" si="8"/>
        <v>17280.074321086307</v>
      </c>
      <c r="AB14" s="46">
        <f t="shared" si="9"/>
        <v>35238.231394176022</v>
      </c>
      <c r="AD14" s="44">
        <f t="shared" si="10"/>
        <v>13996690.862082148</v>
      </c>
      <c r="AE14" s="115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90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 t="shared" si="12"/>
        <v>12344.178242582695</v>
      </c>
      <c r="P15" s="39">
        <f t="shared" si="0"/>
        <v>1292.993830371322</v>
      </c>
      <c r="Q15" s="90"/>
      <c r="R15" s="32">
        <f t="shared" si="1"/>
        <v>1</v>
      </c>
      <c r="S15" s="37">
        <f t="shared" si="2"/>
        <v>1</v>
      </c>
      <c r="T15" s="90"/>
      <c r="U15" s="43">
        <f t="shared" si="3"/>
        <v>8.6011466310781548E-2</v>
      </c>
      <c r="V15" s="37">
        <f t="shared" si="4"/>
        <v>2.6666666741927583E-3</v>
      </c>
      <c r="W15" s="90"/>
      <c r="X15" s="84">
        <f>($AJ$11*$AG$8*S15*$AG$25+$AJ$9*$AG$8*S15*$AG$24+$AG$15*$AG$16*R15*$AG$24)</f>
        <v>10100</v>
      </c>
      <c r="Y15" s="45">
        <f t="shared" si="6"/>
        <v>12239909.098981539</v>
      </c>
      <c r="Z15" s="45">
        <f t="shared" si="7"/>
        <v>257978.31625541669</v>
      </c>
      <c r="AA15" s="45">
        <f t="shared" si="8"/>
        <v>17011.925101773959</v>
      </c>
      <c r="AB15" s="46">
        <f t="shared" si="9"/>
        <v>35421.85934791543</v>
      </c>
      <c r="AD15" s="44">
        <f t="shared" si="10"/>
        <v>12560421.199686645</v>
      </c>
      <c r="AE15" s="115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90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12"/>
        <v>12408.413891099233</v>
      </c>
      <c r="P16" s="39">
        <f t="shared" si="0"/>
        <v>1299.5501307898676</v>
      </c>
      <c r="Q16" s="90"/>
      <c r="R16" s="32">
        <f t="shared" si="1"/>
        <v>1</v>
      </c>
      <c r="S16" s="37">
        <f t="shared" si="2"/>
        <v>1</v>
      </c>
      <c r="T16" s="90"/>
      <c r="U16" s="43">
        <f t="shared" si="3"/>
        <v>8.6011706850097611E-2</v>
      </c>
      <c r="V16" s="37">
        <f t="shared" si="4"/>
        <v>2.6666666743465715E-3</v>
      </c>
      <c r="W16" s="90"/>
      <c r="X16" s="84">
        <f t="shared" ref="X16:X54" si="13">($AJ$11*$AG$8*S16*$AG$25+$AJ$9*$AG$8*S16*$AG$24+$AG$15*$AG$16*R16*$AG$24)</f>
        <v>10100</v>
      </c>
      <c r="Y16" s="45">
        <f t="shared" si="6"/>
        <v>12303633.199037973</v>
      </c>
      <c r="Z16" s="45">
        <f t="shared" si="7"/>
        <v>259320.00950692795</v>
      </c>
      <c r="AA16" s="45">
        <f t="shared" si="8"/>
        <v>16740.04439615053</v>
      </c>
      <c r="AB16" s="46">
        <f t="shared" si="9"/>
        <v>35605.496223597802</v>
      </c>
      <c r="AD16" s="44">
        <f t="shared" si="10"/>
        <v>12625398.74916465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90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 t="shared" si="12"/>
        <v>12472.649539615772</v>
      </c>
      <c r="P17" s="39">
        <f t="shared" si="0"/>
        <v>1306.1085847758056</v>
      </c>
      <c r="Q17" s="90"/>
      <c r="R17" s="32">
        <f t="shared" si="1"/>
        <v>1</v>
      </c>
      <c r="S17" s="37">
        <f t="shared" si="2"/>
        <v>1</v>
      </c>
      <c r="T17" s="90"/>
      <c r="U17" s="43">
        <f t="shared" si="3"/>
        <v>8.6011951154222485E-2</v>
      </c>
      <c r="V17" s="37">
        <f t="shared" si="4"/>
        <v>2.6666666745027824E-3</v>
      </c>
      <c r="W17" s="90"/>
      <c r="X17" s="84">
        <f t="shared" si="13"/>
        <v>10100</v>
      </c>
      <c r="Y17" s="45">
        <f t="shared" si="6"/>
        <v>12367358.236146798</v>
      </c>
      <c r="Z17" s="45">
        <f t="shared" si="7"/>
        <v>260661.71219106438</v>
      </c>
      <c r="AA17" s="45">
        <f t="shared" si="8"/>
        <v>16464.432204216024</v>
      </c>
      <c r="AB17" s="46">
        <f t="shared" si="9"/>
        <v>35789.141716750019</v>
      </c>
      <c r="AD17" s="44">
        <f t="shared" si="10"/>
        <v>12690373.522258829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90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12"/>
        <v>12536.885188132312</v>
      </c>
      <c r="P18" s="39">
        <f t="shared" si="0"/>
        <v>1312.6691196624124</v>
      </c>
      <c r="Q18" s="90"/>
      <c r="R18" s="32">
        <f t="shared" si="1"/>
        <v>1</v>
      </c>
      <c r="S18" s="37">
        <f t="shared" si="2"/>
        <v>1</v>
      </c>
      <c r="T18" s="90"/>
      <c r="U18" s="43">
        <f t="shared" si="3"/>
        <v>8.6012199262236078E-2</v>
      </c>
      <c r="V18" s="37">
        <f t="shared" si="4"/>
        <v>2.6666666746614147E-3</v>
      </c>
      <c r="W18" s="90"/>
      <c r="X18" s="84">
        <f t="shared" si="13"/>
        <v>10100</v>
      </c>
      <c r="Y18" s="45">
        <f t="shared" si="6"/>
        <v>12431084.222898122</v>
      </c>
      <c r="Z18" s="45">
        <f t="shared" si="7"/>
        <v>262003.42398954584</v>
      </c>
      <c r="AA18" s="45">
        <f t="shared" si="8"/>
        <v>16185.088525970441</v>
      </c>
      <c r="AB18" s="46">
        <f t="shared" si="9"/>
        <v>35972.795536597208</v>
      </c>
      <c r="AD18" s="44">
        <f t="shared" si="10"/>
        <v>12755345.530950233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90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12"/>
        <v>12601.120836648852</v>
      </c>
      <c r="P19" s="39">
        <f t="shared" si="0"/>
        <v>1319.231666015877</v>
      </c>
      <c r="Q19" s="90"/>
      <c r="R19" s="32">
        <f t="shared" si="1"/>
        <v>1</v>
      </c>
      <c r="S19" s="37">
        <f t="shared" si="2"/>
        <v>1</v>
      </c>
      <c r="T19" s="90"/>
      <c r="U19" s="43">
        <f t="shared" si="3"/>
        <v>8.6012451213420077E-2</v>
      </c>
      <c r="V19" s="37">
        <f t="shared" si="4"/>
        <v>2.6666666748224929E-3</v>
      </c>
      <c r="W19" s="90"/>
      <c r="X19" s="84">
        <f t="shared" si="13"/>
        <v>10100</v>
      </c>
      <c r="Y19" s="45">
        <f t="shared" si="6"/>
        <v>12494811.172088785</v>
      </c>
      <c r="Z19" s="45">
        <f t="shared" si="7"/>
        <v>263345.14459825202</v>
      </c>
      <c r="AA19" s="45">
        <f t="shared" si="8"/>
        <v>15902.013361413778</v>
      </c>
      <c r="AB19" s="46">
        <f t="shared" si="9"/>
        <v>36156.457405300927</v>
      </c>
      <c r="AD19" s="44">
        <f t="shared" si="10"/>
        <v>12820314.78745375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90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12"/>
        <v>12665.356485165392</v>
      </c>
      <c r="P20" s="39">
        <f t="shared" si="0"/>
        <v>1325.7961574574899</v>
      </c>
      <c r="Q20" s="90"/>
      <c r="R20" s="32">
        <f t="shared" si="1"/>
        <v>1</v>
      </c>
      <c r="S20" s="37">
        <f t="shared" si="2"/>
        <v>1</v>
      </c>
      <c r="T20" s="90"/>
      <c r="U20" s="43">
        <f t="shared" si="3"/>
        <v>8.6012707047257983E-2</v>
      </c>
      <c r="V20" s="37">
        <f t="shared" si="4"/>
        <v>2.6666666749860421E-3</v>
      </c>
      <c r="W20" s="90"/>
      <c r="X20" s="84">
        <f t="shared" si="13"/>
        <v>10100</v>
      </c>
      <c r="Y20" s="45">
        <f t="shared" si="6"/>
        <v>12558539.09671977</v>
      </c>
      <c r="Z20" s="45">
        <f t="shared" si="7"/>
        <v>264686.87372644444</v>
      </c>
      <c r="AA20" s="45">
        <f t="shared" si="8"/>
        <v>15615.206710546036</v>
      </c>
      <c r="AB20" s="46">
        <f t="shared" si="9"/>
        <v>36340.127057247708</v>
      </c>
      <c r="AD20" s="44">
        <f t="shared" si="10"/>
        <v>12885281.304214006</v>
      </c>
      <c r="AE20" s="115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90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12"/>
        <v>12729.59213368193</v>
      </c>
      <c r="P21" s="39">
        <f t="shared" si="0"/>
        <v>1332.36253049744</v>
      </c>
      <c r="Q21" s="90"/>
      <c r="R21" s="32">
        <f t="shared" si="1"/>
        <v>1</v>
      </c>
      <c r="S21" s="37">
        <f t="shared" si="2"/>
        <v>1</v>
      </c>
      <c r="T21" s="90"/>
      <c r="U21" s="43">
        <f t="shared" si="3"/>
        <v>8.6012966803435023E-2</v>
      </c>
      <c r="V21" s="37">
        <f t="shared" si="4"/>
        <v>2.6666666751520864E-3</v>
      </c>
      <c r="W21" s="90"/>
      <c r="X21" s="84">
        <f t="shared" si="13"/>
        <v>10100</v>
      </c>
      <c r="Y21" s="45">
        <f t="shared" si="6"/>
        <v>12622268.009993685</v>
      </c>
      <c r="Z21" s="45">
        <f t="shared" si="7"/>
        <v>266028.61109603744</v>
      </c>
      <c r="AA21" s="45">
        <f t="shared" si="8"/>
        <v>15324.668573367213</v>
      </c>
      <c r="AB21" s="46">
        <f t="shared" si="9"/>
        <v>36523.804238383949</v>
      </c>
      <c r="AD21" s="44">
        <f t="shared" si="10"/>
        <v>12950245.093901474</v>
      </c>
      <c r="AE21" s="115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90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12"/>
        <v>12793.827782198468</v>
      </c>
      <c r="P22" s="39">
        <f t="shared" si="0"/>
        <v>1338.9307243793455</v>
      </c>
      <c r="Q22" s="90"/>
      <c r="R22" s="32">
        <f t="shared" si="1"/>
        <v>1</v>
      </c>
      <c r="S22" s="37">
        <f t="shared" si="2"/>
        <v>1</v>
      </c>
      <c r="T22" s="90"/>
      <c r="U22" s="43">
        <f t="shared" si="3"/>
        <v>8.6013230521838263E-2</v>
      </c>
      <c r="V22" s="37">
        <f t="shared" si="4"/>
        <v>2.6666666753206512E-3</v>
      </c>
      <c r="W22" s="90"/>
      <c r="X22" s="84">
        <f t="shared" si="13"/>
        <v>10100</v>
      </c>
      <c r="Y22" s="45">
        <f t="shared" si="6"/>
        <v>12685997.925312586</v>
      </c>
      <c r="Z22" s="45">
        <f t="shared" si="7"/>
        <v>267370.35644091823</v>
      </c>
      <c r="AA22" s="45">
        <f t="shared" si="8"/>
        <v>15030.398949877313</v>
      </c>
      <c r="AB22" s="46">
        <f t="shared" si="9"/>
        <v>36707.488705593845</v>
      </c>
      <c r="AD22" s="44">
        <f t="shared" si="10"/>
        <v>13015206.169408975</v>
      </c>
      <c r="AE22" s="115"/>
      <c r="AF22" s="58" t="s">
        <v>25</v>
      </c>
      <c r="AG22" s="49"/>
      <c r="AH22" s="49"/>
      <c r="AI22" s="80" t="s">
        <v>61</v>
      </c>
      <c r="AJ22" s="81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90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12"/>
        <v>12858.063430715009</v>
      </c>
      <c r="P23" s="39">
        <f t="shared" si="0"/>
        <v>1345.5006809347165</v>
      </c>
      <c r="Q23" s="90"/>
      <c r="R23" s="32">
        <f t="shared" si="1"/>
        <v>1</v>
      </c>
      <c r="S23" s="37">
        <f t="shared" si="2"/>
        <v>1</v>
      </c>
      <c r="T23" s="90"/>
      <c r="U23" s="43">
        <f t="shared" si="3"/>
        <v>8.6013498242556538E-2</v>
      </c>
      <c r="V23" s="37">
        <f t="shared" si="4"/>
        <v>2.6666666754917613E-3</v>
      </c>
      <c r="W23" s="90"/>
      <c r="X23" s="84">
        <f t="shared" si="13"/>
        <v>10100</v>
      </c>
      <c r="Y23" s="45">
        <f t="shared" si="6"/>
        <v>12749728.856275909</v>
      </c>
      <c r="Z23" s="45">
        <f t="shared" si="7"/>
        <v>268712.10950630886</v>
      </c>
      <c r="AA23" s="45">
        <f t="shared" si="8"/>
        <v>14732.39784007633</v>
      </c>
      <c r="AB23" s="46">
        <f t="shared" si="9"/>
        <v>36891.180226117009</v>
      </c>
      <c r="AD23" s="44">
        <f t="shared" si="10"/>
        <v>13080164.543848412</v>
      </c>
      <c r="AE23" s="115"/>
      <c r="AF23" s="59" t="s">
        <v>34</v>
      </c>
      <c r="AG23" s="29"/>
      <c r="AH23" s="29"/>
      <c r="AI23" s="78" t="s">
        <v>62</v>
      </c>
      <c r="AJ23" s="82" t="s">
        <v>63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90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12"/>
        <v>12922.299079231549</v>
      </c>
      <c r="P24" s="39">
        <f t="shared" si="0"/>
        <v>1352.0723444466191</v>
      </c>
      <c r="Q24" s="90"/>
      <c r="R24" s="32">
        <f t="shared" si="1"/>
        <v>1</v>
      </c>
      <c r="S24" s="37">
        <f t="shared" si="2"/>
        <v>1</v>
      </c>
      <c r="T24" s="90"/>
      <c r="U24" s="43">
        <f t="shared" si="3"/>
        <v>8.6013770005880466E-2</v>
      </c>
      <c r="V24" s="37">
        <f t="shared" si="4"/>
        <v>2.6666666756654423E-3</v>
      </c>
      <c r="W24" s="90"/>
      <c r="X24" s="84">
        <f t="shared" si="13"/>
        <v>10100</v>
      </c>
      <c r="Y24" s="45">
        <f t="shared" si="6"/>
        <v>12813460.816678587</v>
      </c>
      <c r="Z24" s="45">
        <f t="shared" si="7"/>
        <v>270053.8700481691</v>
      </c>
      <c r="AA24" s="45">
        <f t="shared" si="8"/>
        <v>14430.665243964275</v>
      </c>
      <c r="AB24" s="46">
        <f t="shared" si="9"/>
        <v>37074.878577002884</v>
      </c>
      <c r="AD24" s="44">
        <f t="shared" si="10"/>
        <v>13145120.230547724</v>
      </c>
      <c r="AE24" s="115"/>
      <c r="AF24" s="51" t="s">
        <v>35</v>
      </c>
      <c r="AG24" s="30">
        <v>5</v>
      </c>
      <c r="AH24" s="29" t="s">
        <v>28</v>
      </c>
      <c r="AI24" s="78" t="s">
        <v>65</v>
      </c>
      <c r="AJ24" s="82" t="s">
        <v>64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90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12"/>
        <v>12986.534727748087</v>
      </c>
      <c r="P25" s="39">
        <f t="shared" si="0"/>
        <v>1358.6456615218688</v>
      </c>
      <c r="Q25" s="90"/>
      <c r="R25" s="32">
        <f t="shared" si="1"/>
        <v>1</v>
      </c>
      <c r="S25" s="37">
        <f t="shared" si="2"/>
        <v>1</v>
      </c>
      <c r="T25" s="90"/>
      <c r="U25" s="43">
        <f t="shared" si="3"/>
        <v>8.6014045852302448E-2</v>
      </c>
      <c r="V25" s="37">
        <f t="shared" si="4"/>
        <v>2.6666666758417184E-3</v>
      </c>
      <c r="W25" s="90"/>
      <c r="X25" s="84">
        <f t="shared" si="13"/>
        <v>10100</v>
      </c>
      <c r="Y25" s="45">
        <f t="shared" si="6"/>
        <v>12877193.820509378</v>
      </c>
      <c r="Z25" s="45">
        <f t="shared" si="7"/>
        <v>271395.63783263671</v>
      </c>
      <c r="AA25" s="45">
        <f t="shared" si="8"/>
        <v>14125.201161541136</v>
      </c>
      <c r="AB25" s="46">
        <f t="shared" si="9"/>
        <v>37258.583544599402</v>
      </c>
      <c r="AD25" s="44">
        <f t="shared" si="10"/>
        <v>13210073.243048154</v>
      </c>
      <c r="AE25" s="115"/>
      <c r="AF25" s="51" t="s">
        <v>36</v>
      </c>
      <c r="AG25" s="30">
        <v>30</v>
      </c>
      <c r="AH25" s="29" t="s">
        <v>28</v>
      </c>
      <c r="AI25" s="78" t="s">
        <v>67</v>
      </c>
      <c r="AJ25" s="82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90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12"/>
        <v>13050.770376264627</v>
      </c>
      <c r="P26" s="39">
        <f t="shared" si="0"/>
        <v>1365.2205809711379</v>
      </c>
      <c r="Q26" s="90"/>
      <c r="R26" s="32">
        <f t="shared" si="1"/>
        <v>1</v>
      </c>
      <c r="S26" s="37">
        <f t="shared" si="2"/>
        <v>1</v>
      </c>
      <c r="T26" s="90"/>
      <c r="U26" s="43">
        <f t="shared" si="3"/>
        <v>8.6014325822516682E-2</v>
      </c>
      <c r="V26" s="37">
        <f t="shared" si="4"/>
        <v>2.6666666760206161E-3</v>
      </c>
      <c r="W26" s="90"/>
      <c r="X26" s="84">
        <f t="shared" si="13"/>
        <v>10100</v>
      </c>
      <c r="Y26" s="45">
        <f t="shared" si="6"/>
        <v>12940927.881949289</v>
      </c>
      <c r="Z26" s="45">
        <f t="shared" si="7"/>
        <v>272737.41263550252</v>
      </c>
      <c r="AA26" s="45">
        <f t="shared" si="8"/>
        <v>13816.00559280692</v>
      </c>
      <c r="AB26" s="46">
        <f t="shared" si="9"/>
        <v>37442.294924073169</v>
      </c>
      <c r="AD26" s="44">
        <f t="shared" si="10"/>
        <v>13275023.595101671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3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90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12"/>
        <v>13115.006024781167</v>
      </c>
      <c r="P27" s="39">
        <f t="shared" si="0"/>
        <v>1371.7970536964062</v>
      </c>
      <c r="Q27" s="90"/>
      <c r="R27" s="32">
        <f t="shared" si="1"/>
        <v>1</v>
      </c>
      <c r="S27" s="37">
        <f t="shared" si="2"/>
        <v>1</v>
      </c>
      <c r="T27" s="90"/>
      <c r="U27" s="43">
        <f t="shared" si="3"/>
        <v>8.601460995741915E-2</v>
      </c>
      <c r="V27" s="37">
        <f t="shared" si="4"/>
        <v>2.6666666762021596E-3</v>
      </c>
      <c r="W27" s="90"/>
      <c r="X27" s="84">
        <f t="shared" si="13"/>
        <v>10100</v>
      </c>
      <c r="Y27" s="45">
        <f t="shared" si="6"/>
        <v>13004663.01537017</v>
      </c>
      <c r="Z27" s="45">
        <f t="shared" si="7"/>
        <v>274079.19424171728</v>
      </c>
      <c r="AA27" s="45">
        <f t="shared" si="8"/>
        <v>13503.078537761625</v>
      </c>
      <c r="AB27" s="46">
        <f t="shared" si="9"/>
        <v>37626.012518959171</v>
      </c>
      <c r="AD27" s="44">
        <f t="shared" si="10"/>
        <v>13339971.300668608</v>
      </c>
      <c r="AE27" s="115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90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12"/>
        <v>13179.241673297707</v>
      </c>
      <c r="P28" s="39">
        <f t="shared" si="0"/>
        <v>1378.375032585245</v>
      </c>
      <c r="Q28" s="90"/>
      <c r="R28" s="32">
        <f t="shared" si="1"/>
        <v>1</v>
      </c>
      <c r="S28" s="37">
        <f t="shared" si="2"/>
        <v>1</v>
      </c>
      <c r="T28" s="90"/>
      <c r="U28" s="43">
        <f t="shared" si="3"/>
        <v>8.60148982981076E-2</v>
      </c>
      <c r="V28" s="37">
        <f t="shared" si="4"/>
        <v>2.666666676386376E-3</v>
      </c>
      <c r="W28" s="90"/>
      <c r="X28" s="84">
        <f t="shared" si="13"/>
        <v>10100</v>
      </c>
      <c r="Y28" s="45">
        <f t="shared" si="6"/>
        <v>13068399.235333415</v>
      </c>
      <c r="Z28" s="45">
        <f t="shared" si="7"/>
        <v>275420.98244492849</v>
      </c>
      <c r="AA28" s="45">
        <f t="shared" si="8"/>
        <v>13186.419996405246</v>
      </c>
      <c r="AB28" s="46">
        <f t="shared" si="9"/>
        <v>37809.736140737652</v>
      </c>
      <c r="AD28" s="44">
        <f t="shared" si="10"/>
        <v>13404916.373915486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90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12"/>
        <v>13243.477321814247</v>
      </c>
      <c r="P29" s="39">
        <f t="shared" si="0"/>
        <v>1384.9544724114442</v>
      </c>
      <c r="Q29" s="90"/>
      <c r="R29" s="32">
        <f t="shared" si="1"/>
        <v>1</v>
      </c>
      <c r="S29" s="37">
        <f t="shared" si="2"/>
        <v>1</v>
      </c>
      <c r="T29" s="90"/>
      <c r="U29" s="43">
        <f t="shared" si="3"/>
        <v>8.6015190885881582E-2</v>
      </c>
      <c r="V29" s="37">
        <f t="shared" si="4"/>
        <v>2.6666666765732907E-3</v>
      </c>
      <c r="W29" s="90"/>
      <c r="X29" s="84">
        <f t="shared" si="13"/>
        <v>10100</v>
      </c>
      <c r="Y29" s="45">
        <f t="shared" si="6"/>
        <v>13132136.556588838</v>
      </c>
      <c r="Z29" s="45">
        <f t="shared" si="7"/>
        <v>276762.77704704535</v>
      </c>
      <c r="AA29" s="45">
        <f t="shared" si="8"/>
        <v>12866.029968737797</v>
      </c>
      <c r="AB29" s="46">
        <f t="shared" si="9"/>
        <v>37993.465608436578</v>
      </c>
      <c r="AD29" s="44">
        <f t="shared" si="10"/>
        <v>13469858.829213059</v>
      </c>
      <c r="AE29" s="115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90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12"/>
        <v>13307.712970330787</v>
      </c>
      <c r="P30" s="39">
        <f t="shared" si="0"/>
        <v>1391.5353297415527</v>
      </c>
      <c r="Q30" s="90"/>
      <c r="R30" s="32">
        <f t="shared" si="1"/>
        <v>1</v>
      </c>
      <c r="S30" s="37">
        <f t="shared" si="2"/>
        <v>1</v>
      </c>
      <c r="T30" s="90"/>
      <c r="U30" s="43">
        <f t="shared" si="3"/>
        <v>8.6015487762242437E-2</v>
      </c>
      <c r="V30" s="37">
        <f t="shared" si="4"/>
        <v>2.6666666767629294E-3</v>
      </c>
      <c r="W30" s="90"/>
      <c r="X30" s="84">
        <f t="shared" si="13"/>
        <v>10100</v>
      </c>
      <c r="Y30" s="45">
        <f t="shared" si="6"/>
        <v>13195874.994073601</v>
      </c>
      <c r="Z30" s="45">
        <f t="shared" si="7"/>
        <v>278104.57785782928</v>
      </c>
      <c r="AA30" s="45">
        <f t="shared" si="8"/>
        <v>12541.908454759263</v>
      </c>
      <c r="AB30" s="46">
        <f t="shared" si="9"/>
        <v>38177.200748257601</v>
      </c>
      <c r="AD30" s="44">
        <f t="shared" si="10"/>
        <v>13534798.681134447</v>
      </c>
      <c r="AE30" s="115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90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12"/>
        <v>13371.948618847327</v>
      </c>
      <c r="P31" s="39">
        <f t="shared" si="0"/>
        <v>1398.1175628469175</v>
      </c>
      <c r="Q31" s="90"/>
      <c r="R31" s="32">
        <f t="shared" si="1"/>
        <v>1</v>
      </c>
      <c r="S31" s="37">
        <f t="shared" si="2"/>
        <v>1</v>
      </c>
      <c r="T31" s="90"/>
      <c r="U31" s="43">
        <f t="shared" si="3"/>
        <v>8.6015788968893295E-2</v>
      </c>
      <c r="V31" s="37">
        <f t="shared" si="4"/>
        <v>2.6666666769553185E-3</v>
      </c>
      <c r="W31" s="90"/>
      <c r="X31" s="84">
        <f t="shared" si="13"/>
        <v>10100</v>
      </c>
      <c r="Y31" s="45">
        <f t="shared" si="6"/>
        <v>13259614.562911285</v>
      </c>
      <c r="Z31" s="45">
        <f t="shared" si="7"/>
        <v>279446.38469450886</v>
      </c>
      <c r="AA31" s="45">
        <f t="shared" si="8"/>
        <v>12214.055454469648</v>
      </c>
      <c r="AB31" s="46">
        <f t="shared" si="9"/>
        <v>38360.9413932241</v>
      </c>
      <c r="AD31" s="44">
        <f t="shared" si="10"/>
        <v>13599735.944453489</v>
      </c>
      <c r="AE31" s="115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90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12"/>
        <v>13436.184267363868</v>
      </c>
      <c r="P32" s="39">
        <f t="shared" si="0"/>
        <v>1404.7011316208545</v>
      </c>
      <c r="Q32" s="90"/>
      <c r="R32" s="32">
        <f t="shared" si="1"/>
        <v>1</v>
      </c>
      <c r="S32" s="37">
        <f t="shared" si="2"/>
        <v>1</v>
      </c>
      <c r="T32" s="90"/>
      <c r="U32" s="43">
        <f t="shared" si="3"/>
        <v>8.601609454773905E-2</v>
      </c>
      <c r="V32" s="37">
        <f t="shared" si="4"/>
        <v>2.6666666771504835E-3</v>
      </c>
      <c r="W32" s="90"/>
      <c r="X32" s="84">
        <f t="shared" si="13"/>
        <v>10100</v>
      </c>
      <c r="Y32" s="45">
        <f t="shared" si="6"/>
        <v>13323355.278411025</v>
      </c>
      <c r="Z32" s="45">
        <f t="shared" si="7"/>
        <v>280788.1973814168</v>
      </c>
      <c r="AA32" s="45">
        <f t="shared" si="8"/>
        <v>11882.47096786896</v>
      </c>
      <c r="AB32" s="46">
        <f t="shared" si="9"/>
        <v>38544.687382849741</v>
      </c>
      <c r="AD32" s="44">
        <f t="shared" si="10"/>
        <v>13664670.634143159</v>
      </c>
      <c r="AE32" s="115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90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12"/>
        <v>13500.419915880406</v>
      </c>
      <c r="P33" s="39">
        <f t="shared" si="0"/>
        <v>1411.2859975006002</v>
      </c>
      <c r="Q33" s="90"/>
      <c r="R33" s="32">
        <f t="shared" si="1"/>
        <v>1</v>
      </c>
      <c r="S33" s="37">
        <f t="shared" si="2"/>
        <v>1</v>
      </c>
      <c r="T33" s="90"/>
      <c r="U33" s="43">
        <f t="shared" si="3"/>
        <v>8.6016404540886396E-2</v>
      </c>
      <c r="V33" s="37">
        <f t="shared" si="4"/>
        <v>2.6666666773484515E-3</v>
      </c>
      <c r="W33" s="90"/>
      <c r="X33" s="84">
        <f t="shared" si="13"/>
        <v>10100</v>
      </c>
      <c r="Y33" s="45">
        <f t="shared" si="6"/>
        <v>13387097.156066794</v>
      </c>
      <c r="Z33" s="45">
        <f t="shared" si="7"/>
        <v>282130.0157496481</v>
      </c>
      <c r="AA33" s="45">
        <f t="shared" si="8"/>
        <v>11547.154994957189</v>
      </c>
      <c r="AB33" s="46">
        <f t="shared" si="9"/>
        <v>38728.438562826144</v>
      </c>
      <c r="AD33" s="44">
        <f t="shared" si="10"/>
        <v>13729602.765374225</v>
      </c>
      <c r="AE33" s="115"/>
      <c r="AF33" s="88" t="s">
        <v>24</v>
      </c>
      <c r="AG33" s="42"/>
      <c r="AH33" s="61">
        <f>5/60</f>
        <v>8.3333333333333329E-2</v>
      </c>
      <c r="AI33" s="57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90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12"/>
        <v>13564.655564396946</v>
      </c>
      <c r="P34" s="39">
        <f t="shared" si="0"/>
        <v>1417.872123393727</v>
      </c>
      <c r="Q34" s="90"/>
      <c r="R34" s="32">
        <f t="shared" si="1"/>
        <v>1</v>
      </c>
      <c r="S34" s="37">
        <f t="shared" si="2"/>
        <v>1</v>
      </c>
      <c r="T34" s="90"/>
      <c r="U34" s="43">
        <f t="shared" si="3"/>
        <v>8.6016718990643809E-2</v>
      </c>
      <c r="V34" s="37">
        <f t="shared" si="4"/>
        <v>2.6666666775492487E-3</v>
      </c>
      <c r="W34" s="90"/>
      <c r="X34" s="84">
        <f t="shared" si="13"/>
        <v>10100</v>
      </c>
      <c r="Y34" s="45">
        <f t="shared" si="6"/>
        <v>13450840.211556699</v>
      </c>
      <c r="Z34" s="45">
        <f t="shared" si="7"/>
        <v>283471.83963673812</v>
      </c>
      <c r="AA34" s="45">
        <f t="shared" si="8"/>
        <v>11208.107535734338</v>
      </c>
      <c r="AB34" s="46">
        <f t="shared" si="9"/>
        <v>38912.194784728497</v>
      </c>
      <c r="AD34" s="44">
        <f t="shared" si="10"/>
        <v>13794532.3535139</v>
      </c>
      <c r="AE34" s="115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90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12"/>
        <v>13628.891212913486</v>
      </c>
      <c r="P35" s="39">
        <f t="shared" si="0"/>
        <v>1424.4594736087292</v>
      </c>
      <c r="Q35" s="90"/>
      <c r="R35" s="32">
        <f t="shared" si="1"/>
        <v>1</v>
      </c>
      <c r="S35" s="37">
        <f t="shared" si="2"/>
        <v>1</v>
      </c>
      <c r="T35" s="90"/>
      <c r="U35" s="43">
        <f t="shared" si="3"/>
        <v>8.6017037939521562E-2</v>
      </c>
      <c r="V35" s="37">
        <f t="shared" si="4"/>
        <v>2.6666666777529018E-3</v>
      </c>
      <c r="W35" s="90"/>
      <c r="X35" s="84">
        <f t="shared" si="13"/>
        <v>10100</v>
      </c>
      <c r="Y35" s="45">
        <f t="shared" si="6"/>
        <v>13514584.460742444</v>
      </c>
      <c r="Z35" s="45">
        <f t="shared" si="7"/>
        <v>284813.66888635792</v>
      </c>
      <c r="AA35" s="45">
        <f t="shared" si="8"/>
        <v>10865.32859020041</v>
      </c>
      <c r="AB35" s="46">
        <f t="shared" si="9"/>
        <v>39095.955905737741</v>
      </c>
      <c r="AD35" s="44">
        <f t="shared" si="10"/>
        <v>13859459.41412474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90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12"/>
        <v>13693.126861430024</v>
      </c>
      <c r="P36" s="39">
        <f t="shared" si="0"/>
        <v>1431.0480137895017</v>
      </c>
      <c r="Q36" s="90"/>
      <c r="R36" s="32">
        <f t="shared" si="1"/>
        <v>1</v>
      </c>
      <c r="S36" s="37">
        <f t="shared" si="2"/>
        <v>1</v>
      </c>
      <c r="T36" s="90"/>
      <c r="U36" s="43">
        <f t="shared" si="3"/>
        <v>8.6017361430231684E-2</v>
      </c>
      <c r="V36" s="37">
        <f t="shared" si="4"/>
        <v>2.6666666779594375E-3</v>
      </c>
      <c r="W36" s="90"/>
      <c r="X36" s="84">
        <f t="shared" si="13"/>
        <v>10100</v>
      </c>
      <c r="Y36" s="45">
        <f t="shared" si="6"/>
        <v>13578329.919668755</v>
      </c>
      <c r="Z36" s="45">
        <f t="shared" si="7"/>
        <v>286155.50334802771</v>
      </c>
      <c r="AA36" s="45">
        <f t="shared" si="8"/>
        <v>10518.818158355401</v>
      </c>
      <c r="AB36" s="46">
        <f t="shared" si="9"/>
        <v>39279.721788378389</v>
      </c>
      <c r="AD36" s="44">
        <f t="shared" si="10"/>
        <v>13924383.962963516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90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12"/>
        <v>13757.362509946563</v>
      </c>
      <c r="P37" s="39">
        <f t="shared" si="0"/>
        <v>1437.6377108534659</v>
      </c>
      <c r="Q37" s="90"/>
      <c r="R37" s="32">
        <f t="shared" si="1"/>
        <v>1</v>
      </c>
      <c r="S37" s="37">
        <f t="shared" si="2"/>
        <v>1</v>
      </c>
      <c r="T37" s="90"/>
      <c r="U37" s="43">
        <f t="shared" si="3"/>
        <v>8.6017689505688041E-2</v>
      </c>
      <c r="V37" s="37">
        <f t="shared" si="4"/>
        <v>2.6666666781688829E-3</v>
      </c>
      <c r="W37" s="90"/>
      <c r="X37" s="84">
        <f t="shared" si="13"/>
        <v>10100</v>
      </c>
      <c r="Y37" s="45">
        <f t="shared" si="6"/>
        <v>13642076.604563005</v>
      </c>
      <c r="Z37" s="45">
        <f t="shared" si="7"/>
        <v>287497.34287684591</v>
      </c>
      <c r="AA37" s="45">
        <f t="shared" si="8"/>
        <v>10168.576240199312</v>
      </c>
      <c r="AB37" s="46">
        <f t="shared" si="9"/>
        <v>39463.492300270969</v>
      </c>
      <c r="AD37" s="44">
        <f t="shared" si="10"/>
        <v>13989306.01598032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90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12"/>
        <v>13821.598158463101</v>
      </c>
      <c r="P38" s="39">
        <f t="shared" si="0"/>
        <v>1444.2285329331003</v>
      </c>
      <c r="Q38" s="90"/>
      <c r="R38" s="32">
        <f t="shared" si="1"/>
        <v>1</v>
      </c>
      <c r="S38" s="37">
        <f t="shared" si="2"/>
        <v>1</v>
      </c>
      <c r="T38" s="90"/>
      <c r="U38" s="43">
        <f t="shared" si="3"/>
        <v>8.6018022209006229E-2</v>
      </c>
      <c r="V38" s="37">
        <f t="shared" si="4"/>
        <v>2.6666666783812646E-3</v>
      </c>
      <c r="W38" s="90"/>
      <c r="X38" s="84">
        <f t="shared" si="13"/>
        <v>10100</v>
      </c>
      <c r="Y38" s="45">
        <f t="shared" si="6"/>
        <v>13705824.531834798</v>
      </c>
      <c r="Z38" s="45">
        <f t="shared" si="7"/>
        <v>288839.18733323272</v>
      </c>
      <c r="AA38" s="45">
        <f t="shared" si="8"/>
        <v>9814.6028357321466</v>
      </c>
      <c r="AB38" s="46">
        <f t="shared" si="9"/>
        <v>39647.267313898046</v>
      </c>
      <c r="AD38" s="44">
        <f t="shared" si="10"/>
        <v>14054225.589317659</v>
      </c>
      <c r="AE38" s="115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90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12"/>
        <v>13885.833806979641</v>
      </c>
      <c r="P39" s="39">
        <f t="shared" si="0"/>
        <v>1450.8204493206649</v>
      </c>
      <c r="Q39" s="90"/>
      <c r="R39" s="32">
        <f t="shared" si="1"/>
        <v>1</v>
      </c>
      <c r="S39" s="37">
        <f t="shared" si="2"/>
        <v>1</v>
      </c>
      <c r="T39" s="90"/>
      <c r="U39" s="43">
        <f t="shared" si="3"/>
        <v>8.6018359583503665E-2</v>
      </c>
      <c r="V39" s="37">
        <f t="shared" si="4"/>
        <v>2.6666666785966097E-3</v>
      </c>
      <c r="W39" s="90"/>
      <c r="X39" s="84">
        <f t="shared" si="13"/>
        <v>10100</v>
      </c>
      <c r="Y39" s="45">
        <f t="shared" si="6"/>
        <v>13769573.718075668</v>
      </c>
      <c r="Z39" s="45">
        <f t="shared" si="7"/>
        <v>290181.03658268839</v>
      </c>
      <c r="AA39" s="45">
        <f t="shared" si="8"/>
        <v>9456.897944953902</v>
      </c>
      <c r="AB39" s="46">
        <f t="shared" si="9"/>
        <v>39831.046706383022</v>
      </c>
      <c r="AD39" s="44">
        <f t="shared" si="10"/>
        <v>14119142.699309692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90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12"/>
        <v>13950.069455496181</v>
      </c>
      <c r="P40" s="39">
        <f t="shared" si="0"/>
        <v>1457.4134304159165</v>
      </c>
      <c r="Q40" s="90"/>
      <c r="R40" s="32">
        <f t="shared" si="1"/>
        <v>1</v>
      </c>
      <c r="S40" s="37">
        <f t="shared" si="2"/>
        <v>1</v>
      </c>
      <c r="T40" s="90"/>
      <c r="U40" s="43">
        <f t="shared" si="3"/>
        <v>8.6018701672699538E-2</v>
      </c>
      <c r="V40" s="37">
        <f t="shared" si="4"/>
        <v>2.6666666788149459E-3</v>
      </c>
      <c r="W40" s="90"/>
      <c r="X40" s="84">
        <f t="shared" si="13"/>
        <v>10100</v>
      </c>
      <c r="Y40" s="45">
        <f t="shared" si="6"/>
        <v>13833324.180058811</v>
      </c>
      <c r="Z40" s="45">
        <f t="shared" si="7"/>
        <v>291522.89049556362</v>
      </c>
      <c r="AA40" s="45">
        <f t="shared" si="8"/>
        <v>9095.4615678645769</v>
      </c>
      <c r="AB40" s="46">
        <f t="shared" si="9"/>
        <v>40014.830359280939</v>
      </c>
      <c r="AD40" s="44">
        <f t="shared" si="10"/>
        <v>14184057.362481518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90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12"/>
        <v>14014.305104012723</v>
      </c>
      <c r="P41" s="39">
        <f t="shared" si="0"/>
        <v>1464.0074476766267</v>
      </c>
      <c r="Q41" s="90"/>
      <c r="R41" s="32">
        <f t="shared" si="1"/>
        <v>1</v>
      </c>
      <c r="S41" s="37">
        <f t="shared" si="2"/>
        <v>1</v>
      </c>
      <c r="T41" s="90"/>
      <c r="U41" s="43">
        <f t="shared" si="3"/>
        <v>8.6019048520314834E-2</v>
      </c>
      <c r="V41" s="37">
        <f t="shared" si="4"/>
        <v>2.6666666790363001E-3</v>
      </c>
      <c r="W41" s="90"/>
      <c r="X41" s="84">
        <f t="shared" si="13"/>
        <v>10100</v>
      </c>
      <c r="Y41" s="45">
        <f t="shared" si="6"/>
        <v>13897075.934738902</v>
      </c>
      <c r="Z41" s="45">
        <f t="shared" si="7"/>
        <v>292864.74894684367</v>
      </c>
      <c r="AA41" s="45">
        <f t="shared" si="8"/>
        <v>8730.2937044641767</v>
      </c>
      <c r="AB41" s="46">
        <f t="shared" si="9"/>
        <v>40198.618158380479</v>
      </c>
      <c r="AD41" s="44">
        <f t="shared" si="10"/>
        <v>14248969.595548591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90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12"/>
        <v>14078.540752529261</v>
      </c>
      <c r="P42" s="39">
        <f t="shared" si="0"/>
        <v>1470.6024735717263</v>
      </c>
      <c r="Q42" s="90"/>
      <c r="R42" s="32">
        <f t="shared" si="1"/>
        <v>1</v>
      </c>
      <c r="S42" s="37">
        <f t="shared" si="2"/>
        <v>1</v>
      </c>
      <c r="T42" s="90"/>
      <c r="U42" s="43">
        <f t="shared" si="3"/>
        <v>8.601940017027232E-2</v>
      </c>
      <c r="V42" s="37">
        <f t="shared" si="4"/>
        <v>2.6666666792607009E-3</v>
      </c>
      <c r="W42" s="90"/>
      <c r="X42" s="84">
        <f t="shared" si="13"/>
        <v>10100</v>
      </c>
      <c r="Y42" s="45">
        <f t="shared" si="6"/>
        <v>13960828.999251917</v>
      </c>
      <c r="Z42" s="45">
        <f t="shared" si="7"/>
        <v>294206.61181594222</v>
      </c>
      <c r="AA42" s="45">
        <f t="shared" si="8"/>
        <v>8361.3943547526906</v>
      </c>
      <c r="AB42" s="46">
        <f t="shared" si="9"/>
        <v>40382.409993516427</v>
      </c>
      <c r="AD42" s="44">
        <f t="shared" si="10"/>
        <v>14313879.415416129</v>
      </c>
      <c r="AE42" s="115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90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12"/>
        <v>14142.776401045803</v>
      </c>
      <c r="P43" s="39">
        <f t="shared" si="0"/>
        <v>1477.1984815369262</v>
      </c>
      <c r="Q43" s="90"/>
      <c r="R43" s="32">
        <f t="shared" si="1"/>
        <v>1</v>
      </c>
      <c r="S43" s="37">
        <f t="shared" si="2"/>
        <v>1</v>
      </c>
      <c r="T43" s="90"/>
      <c r="U43" s="43">
        <f t="shared" si="3"/>
        <v>8.6019756666696534E-2</v>
      </c>
      <c r="V43" s="37">
        <f t="shared" si="4"/>
        <v>2.6666666794881748E-3</v>
      </c>
      <c r="W43" s="90"/>
      <c r="X43" s="84">
        <f t="shared" si="13"/>
        <v>10100</v>
      </c>
      <c r="Y43" s="45">
        <f t="shared" si="6"/>
        <v>14024583.390915055</v>
      </c>
      <c r="Z43" s="45">
        <f t="shared" si="7"/>
        <v>295548.47898650798</v>
      </c>
      <c r="AA43" s="45">
        <f t="shared" si="8"/>
        <v>7988.763518730133</v>
      </c>
      <c r="AB43" s="46">
        <f t="shared" si="9"/>
        <v>40566.205758392163</v>
      </c>
      <c r="AD43" s="44">
        <f t="shared" si="10"/>
        <v>14378786.839178685</v>
      </c>
      <c r="AE43" s="115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90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12"/>
        <v>14207.012049562343</v>
      </c>
      <c r="P44" s="39">
        <f t="shared" si="0"/>
        <v>1483.795445932645</v>
      </c>
      <c r="Q44" s="90"/>
      <c r="R44" s="32">
        <f t="shared" si="1"/>
        <v>1</v>
      </c>
      <c r="S44" s="37">
        <f t="shared" si="2"/>
        <v>1</v>
      </c>
      <c r="T44" s="90"/>
      <c r="U44" s="43">
        <f t="shared" si="3"/>
        <v>8.602011805391381E-2</v>
      </c>
      <c r="V44" s="37">
        <f t="shared" si="4"/>
        <v>2.6666666797187499E-3</v>
      </c>
      <c r="W44" s="90"/>
      <c r="X44" s="84">
        <f t="shared" si="13"/>
        <v>10100</v>
      </c>
      <c r="Y44" s="45">
        <f t="shared" si="6"/>
        <v>14088339.127226658</v>
      </c>
      <c r="Z44" s="45">
        <f t="shared" si="7"/>
        <v>296890.35034623923</v>
      </c>
      <c r="AA44" s="45">
        <f t="shared" si="8"/>
        <v>7612.401196396494</v>
      </c>
      <c r="AB44" s="46">
        <f t="shared" si="9"/>
        <v>40750.005350411273</v>
      </c>
      <c r="AD44" s="44">
        <f t="shared" si="10"/>
        <v>14443691.884119704</v>
      </c>
      <c r="AE44" s="115"/>
      <c r="AF44" s="137" t="s">
        <v>44</v>
      </c>
      <c r="AG44" s="138"/>
      <c r="AH44" s="139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90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12"/>
        <v>14271.247698078883</v>
      </c>
      <c r="P45" s="39">
        <f t="shared" si="0"/>
        <v>1490.3933420041212</v>
      </c>
      <c r="Q45" s="90"/>
      <c r="R45" s="32">
        <f t="shared" si="1"/>
        <v>1</v>
      </c>
      <c r="S45" s="37">
        <f t="shared" si="2"/>
        <v>1</v>
      </c>
      <c r="T45" s="90"/>
      <c r="U45" s="43">
        <f t="shared" si="3"/>
        <v>8.6020484376452294E-2</v>
      </c>
      <c r="V45" s="37">
        <f t="shared" si="4"/>
        <v>2.6666666799524544E-3</v>
      </c>
      <c r="W45" s="90"/>
      <c r="X45" s="84">
        <f t="shared" si="13"/>
        <v>10100</v>
      </c>
      <c r="Y45" s="45">
        <f t="shared" si="6"/>
        <v>14152096.225866187</v>
      </c>
      <c r="Z45" s="45">
        <f t="shared" si="7"/>
        <v>298232.22578671045</v>
      </c>
      <c r="AA45" s="45">
        <f t="shared" si="8"/>
        <v>7232.3073877517754</v>
      </c>
      <c r="AB45" s="46">
        <f t="shared" si="9"/>
        <v>40933.808670517901</v>
      </c>
      <c r="AD45" s="44">
        <f t="shared" si="10"/>
        <v>14508594.567711167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90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12"/>
        <v>14335.483346595423</v>
      </c>
      <c r="P46" s="39">
        <f t="shared" si="0"/>
        <v>1496.9921458435724</v>
      </c>
      <c r="Q46" s="90"/>
      <c r="R46" s="32">
        <f t="shared" si="1"/>
        <v>1</v>
      </c>
      <c r="S46" s="37">
        <f t="shared" si="2"/>
        <v>1</v>
      </c>
      <c r="T46" s="90"/>
      <c r="U46" s="43">
        <f t="shared" si="3"/>
        <v>8.6020855679041872E-2</v>
      </c>
      <c r="V46" s="37">
        <f t="shared" si="4"/>
        <v>2.6666666801893157E-3</v>
      </c>
      <c r="W46" s="90"/>
      <c r="X46" s="84">
        <f t="shared" si="13"/>
        <v>10100</v>
      </c>
      <c r="Y46" s="45">
        <f t="shared" si="6"/>
        <v>14215854.704694273</v>
      </c>
      <c r="Z46" s="45">
        <f t="shared" si="7"/>
        <v>299574.10520320531</v>
      </c>
      <c r="AA46" s="45">
        <f t="shared" si="8"/>
        <v>6848.4820927959763</v>
      </c>
      <c r="AB46" s="46">
        <f t="shared" si="9"/>
        <v>41117.615623045414</v>
      </c>
      <c r="AD46" s="44">
        <f t="shared" si="10"/>
        <v>14573494.90761332</v>
      </c>
      <c r="AE46" s="11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90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12"/>
        <v>14399.718995111962</v>
      </c>
      <c r="P47" s="39">
        <f t="shared" si="0"/>
        <v>1503.5918343542758</v>
      </c>
      <c r="Q47" s="90"/>
      <c r="R47" s="32">
        <f t="shared" si="1"/>
        <v>1</v>
      </c>
      <c r="S47" s="37">
        <f t="shared" si="2"/>
        <v>1</v>
      </c>
      <c r="T47" s="90"/>
      <c r="U47" s="43">
        <f t="shared" si="3"/>
        <v>8.602123200661424E-2</v>
      </c>
      <c r="V47" s="37">
        <f t="shared" si="4"/>
        <v>2.6666666804293629E-3</v>
      </c>
      <c r="W47" s="90"/>
      <c r="X47" s="84">
        <f t="shared" si="13"/>
        <v>10100</v>
      </c>
      <c r="Y47" s="45">
        <f t="shared" si="6"/>
        <v>14279614.581752729</v>
      </c>
      <c r="Z47" s="45">
        <f t="shared" si="7"/>
        <v>300915.98849456024</v>
      </c>
      <c r="AA47" s="45">
        <f t="shared" si="8"/>
        <v>6460.9253115290976</v>
      </c>
      <c r="AB47" s="46">
        <f t="shared" si="9"/>
        <v>41301.426115572576</v>
      </c>
      <c r="AD47" s="44">
        <f t="shared" ref="AD47:AD54" si="14">SUM(X47:AB47)</f>
        <v>14638392.921674391</v>
      </c>
      <c r="AE47" s="11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90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12"/>
        <v>14463.954643628502</v>
      </c>
      <c r="P48" s="39">
        <f t="shared" si="0"/>
        <v>1510.1923852164666</v>
      </c>
      <c r="Q48" s="90"/>
      <c r="R48" s="32">
        <f t="shared" si="1"/>
        <v>1</v>
      </c>
      <c r="S48" s="37">
        <f t="shared" si="2"/>
        <v>1</v>
      </c>
      <c r="T48" s="90"/>
      <c r="U48" s="43">
        <f t="shared" si="3"/>
        <v>8.602161340430288E-2</v>
      </c>
      <c r="V48" s="37">
        <f t="shared" si="4"/>
        <v>2.666666680672624E-3</v>
      </c>
      <c r="W48" s="90"/>
      <c r="X48" s="84">
        <f t="shared" si="13"/>
        <v>10100</v>
      </c>
      <c r="Y48" s="45">
        <f t="shared" si="6"/>
        <v>14343375.87526468</v>
      </c>
      <c r="Z48" s="45">
        <f t="shared" si="7"/>
        <v>302257.87556301471</v>
      </c>
      <c r="AA48" s="45">
        <f t="shared" si="8"/>
        <v>6292.9773863498895</v>
      </c>
      <c r="AB48" s="46">
        <f t="shared" si="9"/>
        <v>41485.240058787174</v>
      </c>
      <c r="AD48" s="44">
        <f t="shared" si="14"/>
        <v>14703511.968272831</v>
      </c>
      <c r="AE48" s="115"/>
      <c r="AF48" s="137" t="s">
        <v>45</v>
      </c>
      <c r="AG48" s="138"/>
      <c r="AH48" s="139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90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12"/>
        <v>14528.19029214504</v>
      </c>
      <c r="P49" s="39">
        <f t="shared" si="0"/>
        <v>1516.7937768549373</v>
      </c>
      <c r="Q49" s="90"/>
      <c r="R49" s="32">
        <f t="shared" si="1"/>
        <v>1</v>
      </c>
      <c r="S49" s="37">
        <f t="shared" si="2"/>
        <v>1</v>
      </c>
      <c r="T49" s="90"/>
      <c r="U49" s="43">
        <f t="shared" si="3"/>
        <v>8.6021999917443068E-2</v>
      </c>
      <c r="V49" s="37">
        <f t="shared" si="4"/>
        <v>2.6666666809191273E-3</v>
      </c>
      <c r="W49" s="90"/>
      <c r="X49" s="84">
        <f t="shared" si="13"/>
        <v>10100</v>
      </c>
      <c r="Y49" s="45">
        <f t="shared" si="6"/>
        <v>14407138.603634672</v>
      </c>
      <c r="Z49" s="45">
        <f t="shared" si="7"/>
        <v>303599.76631406927</v>
      </c>
      <c r="AA49" s="45">
        <f t="shared" si="8"/>
        <v>6320.9250323064643</v>
      </c>
      <c r="AB49" s="46">
        <f t="shared" si="9"/>
        <v>41669.057366356319</v>
      </c>
      <c r="AD49" s="44">
        <f t="shared" si="14"/>
        <v>14768828.352347404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90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12"/>
        <v>14592.42594066158</v>
      </c>
      <c r="P50" s="39">
        <f t="shared" si="0"/>
        <v>1523.395988408251</v>
      </c>
      <c r="Q50" s="90"/>
      <c r="R50" s="32">
        <f t="shared" si="1"/>
        <v>1</v>
      </c>
      <c r="S50" s="37">
        <f t="shared" si="2"/>
        <v>1</v>
      </c>
      <c r="T50" s="90"/>
      <c r="U50" s="43">
        <f t="shared" si="3"/>
        <v>8.6022391591571851E-2</v>
      </c>
      <c r="V50" s="37">
        <f t="shared" si="4"/>
        <v>2.6666666811689011E-3</v>
      </c>
      <c r="W50" s="90"/>
      <c r="X50" s="84">
        <f t="shared" si="13"/>
        <v>10100</v>
      </c>
      <c r="Y50" s="45">
        <f t="shared" si="6"/>
        <v>14470902.785448825</v>
      </c>
      <c r="Z50" s="45">
        <f t="shared" si="7"/>
        <v>304941.66065635084</v>
      </c>
      <c r="AA50" s="45">
        <f t="shared" si="8"/>
        <v>6348.8726782630411</v>
      </c>
      <c r="AB50" s="46">
        <f t="shared" si="9"/>
        <v>41852.877954803247</v>
      </c>
      <c r="AD50" s="44">
        <f t="shared" si="14"/>
        <v>14834146.196738243</v>
      </c>
      <c r="AE50" s="11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90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12"/>
        <v>14656.661589178118</v>
      </c>
      <c r="P51" s="39">
        <f t="shared" si="0"/>
        <v>1529.9989996994625</v>
      </c>
      <c r="Q51" s="90"/>
      <c r="R51" s="32">
        <f t="shared" si="1"/>
        <v>1</v>
      </c>
      <c r="S51" s="37">
        <f t="shared" si="2"/>
        <v>1</v>
      </c>
      <c r="T51" s="90"/>
      <c r="U51" s="43">
        <f t="shared" si="3"/>
        <v>8.6022788472428044E-2</v>
      </c>
      <c r="V51" s="37">
        <f t="shared" si="4"/>
        <v>2.6666666814219747E-3</v>
      </c>
      <c r="W51" s="90"/>
      <c r="X51" s="84">
        <f t="shared" si="13"/>
        <v>10100</v>
      </c>
      <c r="Y51" s="45">
        <f t="shared" si="6"/>
        <v>14534668.43947502</v>
      </c>
      <c r="Z51" s="45">
        <f t="shared" si="7"/>
        <v>306283.5585014844</v>
      </c>
      <c r="AA51" s="45">
        <f t="shared" si="8"/>
        <v>6376.8203242196159</v>
      </c>
      <c r="AB51" s="46">
        <f t="shared" si="9"/>
        <v>42036.701743390215</v>
      </c>
      <c r="AD51" s="44">
        <f t="shared" si="14"/>
        <v>14899465.520044114</v>
      </c>
      <c r="AE51" s="11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90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12"/>
        <v>14720.897237694657</v>
      </c>
      <c r="P52" s="39">
        <f t="shared" si="0"/>
        <v>1536.6027912082768</v>
      </c>
      <c r="Q52" s="90"/>
      <c r="R52" s="32">
        <f t="shared" si="1"/>
        <v>1</v>
      </c>
      <c r="S52" s="37">
        <f t="shared" si="2"/>
        <v>1</v>
      </c>
      <c r="T52" s="90"/>
      <c r="U52" s="43">
        <f t="shared" si="3"/>
        <v>8.6023190605952302E-2</v>
      </c>
      <c r="V52" s="37">
        <f t="shared" si="4"/>
        <v>2.6666666816783763E-3</v>
      </c>
      <c r="W52" s="90"/>
      <c r="X52" s="84">
        <f t="shared" si="13"/>
        <v>10100</v>
      </c>
      <c r="Y52" s="45">
        <f t="shared" si="6"/>
        <v>14598435.58466311</v>
      </c>
      <c r="Z52" s="45">
        <f t="shared" si="7"/>
        <v>307625.4597639711</v>
      </c>
      <c r="AA52" s="45">
        <f t="shared" si="8"/>
        <v>6404.7679701761908</v>
      </c>
      <c r="AB52" s="46">
        <f t="shared" si="9"/>
        <v>42220.528654007008</v>
      </c>
      <c r="AD52" s="44">
        <f t="shared" si="14"/>
        <v>14964786.341051264</v>
      </c>
      <c r="AE52" s="115"/>
      <c r="AF52" s="137" t="s">
        <v>46</v>
      </c>
      <c r="AG52" s="138"/>
      <c r="AH52" s="139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90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12"/>
        <v>14785.132886211197</v>
      </c>
      <c r="P53" s="39">
        <f t="shared" si="0"/>
        <v>1543.2073440445495</v>
      </c>
      <c r="Q53" s="90"/>
      <c r="R53" s="32">
        <f t="shared" si="1"/>
        <v>1</v>
      </c>
      <c r="S53" s="37">
        <f t="shared" si="2"/>
        <v>1</v>
      </c>
      <c r="T53" s="90"/>
      <c r="U53" s="43">
        <f t="shared" si="3"/>
        <v>8.6023598038287019E-2</v>
      </c>
      <c r="V53" s="37">
        <f t="shared" si="4"/>
        <v>2.666666681938136E-3</v>
      </c>
      <c r="W53" s="90"/>
      <c r="X53" s="84">
        <f t="shared" si="13"/>
        <v>10100</v>
      </c>
      <c r="Y53" s="45">
        <f t="shared" si="6"/>
        <v>14662204.240145169</v>
      </c>
      <c r="Z53" s="45">
        <f t="shared" si="7"/>
        <v>308967.36436107202</v>
      </c>
      <c r="AA53" s="45">
        <f t="shared" si="8"/>
        <v>6432.7156161327675</v>
      </c>
      <c r="AB53" s="46">
        <f t="shared" si="9"/>
        <v>42404.358611065007</v>
      </c>
      <c r="AD53" s="44">
        <f t="shared" si="14"/>
        <v>15030108.67873344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90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12"/>
        <v>14849.368534727735</v>
      </c>
      <c r="P54" s="39">
        <f t="shared" si="0"/>
        <v>1549.8126399230619</v>
      </c>
      <c r="Q54" s="91"/>
      <c r="R54" s="32">
        <f t="shared" si="1"/>
        <v>1</v>
      </c>
      <c r="S54" s="37">
        <f t="shared" si="2"/>
        <v>1</v>
      </c>
      <c r="T54" s="91"/>
      <c r="U54" s="43">
        <f t="shared" si="3"/>
        <v>8.6024010815776375E-2</v>
      </c>
      <c r="V54" s="37">
        <f t="shared" si="4"/>
        <v>2.6666666822012814E-3</v>
      </c>
      <c r="W54" s="91"/>
      <c r="X54" s="84">
        <f t="shared" si="13"/>
        <v>10100</v>
      </c>
      <c r="Y54" s="45">
        <f t="shared" si="6"/>
        <v>14725974.425235718</v>
      </c>
      <c r="Z54" s="45">
        <f t="shared" si="7"/>
        <v>310309.27221269789</v>
      </c>
      <c r="AA54" s="45">
        <f t="shared" si="8"/>
        <v>6460.6632620893442</v>
      </c>
      <c r="AB54" s="46">
        <f>365*((P54*$AI$7*($AG$53*$AG$54+$AG$49*$AG$50+$AG$45*$AG$46))+(O54*1.6*$AI$15*($AG$53*$AG$55+$AG$49*$AG$51+$AG$45*$AG$47)))</f>
        <v>42588.191541396147</v>
      </c>
      <c r="AD54" s="44">
        <f t="shared" si="14"/>
        <v>15095432.552251901</v>
      </c>
      <c r="AE54" s="11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628546982.08592606</v>
      </c>
      <c r="AE55" s="11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69">
        <f>SUM(Y9:Y54)</f>
        <v>611412999.11498439</v>
      </c>
      <c r="Z56" s="70">
        <f>SUM(Z9:Z54)</f>
        <v>12885419.454911657</v>
      </c>
      <c r="AA56" s="70">
        <f>SUM(AA9:AA54)</f>
        <v>546362.06686834304</v>
      </c>
      <c r="AB56" s="77">
        <f>SUM(AB9:AB54)</f>
        <v>1768851.4491615901</v>
      </c>
      <c r="AD56" s="71">
        <f>X56+Y56+Z56+AA56+AB56</f>
        <v>628546982.08592606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B3" workbookViewId="0">
      <selection activeCell="AG12" sqref="AG12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4"/>
      <c r="S1" s="84"/>
      <c r="T1" s="89"/>
      <c r="U1" s="84"/>
      <c r="V1" s="84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4"/>
      <c r="S2" s="84"/>
      <c r="T2" s="90"/>
      <c r="U2" s="84"/>
      <c r="V2" s="84"/>
      <c r="W2" s="90"/>
      <c r="Y2" s="148" t="s">
        <v>76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75</v>
      </c>
      <c r="P3" s="158"/>
      <c r="Q3" s="90"/>
      <c r="R3" s="84"/>
      <c r="S3" s="84"/>
      <c r="T3" s="90"/>
      <c r="U3" s="84"/>
      <c r="V3" s="84"/>
      <c r="W3" s="90"/>
      <c r="Y3" s="151"/>
      <c r="Z3" s="152"/>
      <c r="AA3" s="153"/>
      <c r="AB3" s="8"/>
      <c r="AC3" s="8"/>
      <c r="AE3" s="115"/>
      <c r="AF3" s="93" t="s">
        <v>58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4"/>
      <c r="S4" s="84"/>
      <c r="T4" s="90"/>
      <c r="U4" s="84"/>
      <c r="V4" s="84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3" t="s">
        <v>70</v>
      </c>
      <c r="J7" s="14" t="s">
        <v>69</v>
      </c>
      <c r="K7" s="22" t="s">
        <v>68</v>
      </c>
      <c r="L7" s="90"/>
      <c r="M7" s="1" t="s">
        <v>8</v>
      </c>
      <c r="O7" s="109"/>
      <c r="P7" s="110"/>
      <c r="Q7" s="90"/>
      <c r="R7" s="84"/>
      <c r="S7" s="84"/>
      <c r="T7" s="90"/>
      <c r="U7" s="84"/>
      <c r="V7" s="84"/>
      <c r="W7" s="90"/>
      <c r="X7" s="3" t="s">
        <v>9</v>
      </c>
      <c r="Y7" s="85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4"/>
      <c r="J8" s="7"/>
      <c r="K8" s="20"/>
      <c r="L8" s="90"/>
      <c r="M8" s="25"/>
      <c r="O8" s="34"/>
      <c r="P8" s="38"/>
      <c r="Q8" s="90"/>
      <c r="R8" s="86"/>
      <c r="S8" s="85"/>
      <c r="T8" s="90"/>
      <c r="U8" s="86"/>
      <c r="V8" s="85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90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B9</f>
        <v>11958.76435148346</v>
      </c>
      <c r="P9" s="39">
        <f>C9+(C9*K9)</f>
        <v>1259.436925997499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8.6010099972820719E-2</v>
      </c>
      <c r="V9" s="37">
        <f>($AI$7/$AG$12)*(1+0.15*(P9/$AG$10)^4)+$AH$32</f>
        <v>2.6666666734413559E-3</v>
      </c>
      <c r="W9" s="90"/>
      <c r="X9" s="84">
        <f>($AG$7*$AG$8*S9*$AG$24+$AG$15*$AG$16*R9*$AG$24)</f>
        <v>3600</v>
      </c>
      <c r="Y9" s="45">
        <f>(O9*U9*$AG$30+P9*V9*$AG$29)*365</f>
        <v>11857693.391347388</v>
      </c>
      <c r="Z9" s="45">
        <f>(O9*$AI$15*$AG$37+P9*$AI$7*$AG$36)*365</f>
        <v>249953.47708019093</v>
      </c>
      <c r="AA9" s="45">
        <f>O9*$AI$15*($AG$41+$AG$40*(1-M9))*365</f>
        <v>17229.918533666874</v>
      </c>
      <c r="AB9" s="46">
        <f>365*((P9*$AI$7*($AG$53*$AG$54+$AG$49*$AG$50+$AG$45*$AG$46))+(O9*1.6*$AI$15*($AG$53*$AG$55+$AG$49*$AG$51+$AG$45*$AG$47)))</f>
        <v>34343.170276979377</v>
      </c>
      <c r="AD9" s="44">
        <f>SUM(X9:AB9)</f>
        <v>12162819.957238223</v>
      </c>
      <c r="AE9" s="115"/>
      <c r="AF9" s="144" t="s">
        <v>15</v>
      </c>
      <c r="AG9" s="17"/>
      <c r="AH9" s="147"/>
      <c r="AI9" s="78" t="s">
        <v>59</v>
      </c>
      <c r="AJ9" s="79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90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>B10</f>
        <v>12023</v>
      </c>
      <c r="P10" s="39">
        <f t="shared" ref="P10:P54" si="0">C10+(C10*K10)</f>
        <v>1265.8422304494381</v>
      </c>
      <c r="Q10" s="90"/>
      <c r="R10" s="32">
        <f t="shared" ref="R10:R54" si="1">IF(O10&lt;$AG$18,1,2)</f>
        <v>1</v>
      </c>
      <c r="S10" s="37">
        <f t="shared" ref="S10:S54" si="2">IF(P10&lt;$AG$10,1,2)</f>
        <v>1</v>
      </c>
      <c r="T10" s="90"/>
      <c r="U10" s="43">
        <f t="shared" ref="U10:U54" si="3">($AI$15/$AG$20)*(1+0.15*(O10/$AG$18)^4)+$AH$33</f>
        <v>8.6010318732661864E-2</v>
      </c>
      <c r="V10" s="37">
        <f t="shared" ref="V10:V54" si="4">($AI$7/$AG$12)*(1+0.15*(P10/$AG$10)^4)+$AH$32</f>
        <v>2.6666666735802309E-3</v>
      </c>
      <c r="W10" s="90"/>
      <c r="X10" s="84">
        <f t="shared" ref="X10:X12" si="5">($AG$7*$AG$8*S10*$AG$24+$AG$15*$AG$16*R10*$AG$24)</f>
        <v>3600</v>
      </c>
      <c r="Y10" s="45">
        <f t="shared" ref="Y10:Y54" si="6">(O10*U10*$AG$30+P10*V10*$AG$29)*365</f>
        <v>11921409.507194702</v>
      </c>
      <c r="Z10" s="45">
        <f t="shared" ref="Z10:Z54" si="7">(O10*$AI$15*$AG$37+P10*$AI$7*$AG$36)*365</f>
        <v>251294.50896936853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365*((P10*$AI$7*($AG$53*$AG$54+$AG$49*$AG$50+$AG$45*$AG$46))+(O10*1.6*$AI$15*($AG$53*$AG$55+$AG$49*$AG$51+$AG$45*$AG$47)))</f>
        <v>34526.202944410259</v>
      </c>
      <c r="AD10" s="44">
        <f t="shared" ref="AD10:AD46" si="10">SUM(X10:AB10)</f>
        <v>12228144.450779106</v>
      </c>
      <c r="AE10" s="115"/>
      <c r="AF10" s="145"/>
      <c r="AG10" s="18">
        <v>110400</v>
      </c>
      <c r="AH10" s="147"/>
      <c r="AI10" s="78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90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ref="O11:O53" si="12">B11</f>
        <v>12087.23564851654</v>
      </c>
      <c r="P11" s="39">
        <f t="shared" si="0"/>
        <v>1272.2556781476355</v>
      </c>
      <c r="Q11" s="90"/>
      <c r="R11" s="32">
        <f t="shared" si="1"/>
        <v>1</v>
      </c>
      <c r="S11" s="37">
        <f t="shared" si="2"/>
        <v>1</v>
      </c>
      <c r="T11" s="90"/>
      <c r="U11" s="43">
        <f t="shared" si="3"/>
        <v>8.6010541027069912E-2</v>
      </c>
      <c r="V11" s="37">
        <f t="shared" si="4"/>
        <v>2.666666673721411E-3</v>
      </c>
      <c r="W11" s="90"/>
      <c r="X11" s="84">
        <f t="shared" si="5"/>
        <v>3600</v>
      </c>
      <c r="Y11" s="45">
        <f t="shared" si="6"/>
        <v>11985126.594042342</v>
      </c>
      <c r="Z11" s="45">
        <f t="shared" si="7"/>
        <v>252635.57652596472</v>
      </c>
      <c r="AA11" s="45">
        <f t="shared" si="8"/>
        <v>17396.873832080575</v>
      </c>
      <c r="AB11" s="46">
        <f t="shared" si="9"/>
        <v>34709.268196927318</v>
      </c>
      <c r="AD11" s="44">
        <f t="shared" si="10"/>
        <v>12293468.312597314</v>
      </c>
      <c r="AE11" s="115"/>
      <c r="AF11" s="146"/>
      <c r="AG11" s="17"/>
      <c r="AH11" s="147"/>
      <c r="AI11" s="78" t="s">
        <v>60</v>
      </c>
      <c r="AJ11" s="79">
        <v>65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90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 t="shared" si="12"/>
        <v>12151.471297033078</v>
      </c>
      <c r="P12" s="39">
        <f t="shared" si="0"/>
        <v>1278.6768707811332</v>
      </c>
      <c r="Q12" s="90"/>
      <c r="R12" s="32">
        <f t="shared" si="1"/>
        <v>1</v>
      </c>
      <c r="S12" s="37">
        <f t="shared" si="2"/>
        <v>1</v>
      </c>
      <c r="T12" s="90"/>
      <c r="U12" s="43">
        <f t="shared" si="3"/>
        <v>8.6010766893914029E-2</v>
      </c>
      <c r="V12" s="37">
        <f t="shared" si="4"/>
        <v>2.6666666738649168E-3</v>
      </c>
      <c r="W12" s="90"/>
      <c r="X12" s="84">
        <f t="shared" si="5"/>
        <v>3600</v>
      </c>
      <c r="Y12" s="45">
        <f t="shared" si="6"/>
        <v>12048844.657383287</v>
      </c>
      <c r="Z12" s="45">
        <f t="shared" si="7"/>
        <v>253976.6780053775</v>
      </c>
      <c r="AA12" s="45">
        <f t="shared" si="8"/>
        <v>17477.207711134364</v>
      </c>
      <c r="AB12" s="46">
        <f t="shared" si="9"/>
        <v>34892.364440694808</v>
      </c>
      <c r="AD12" s="44">
        <f t="shared" si="10"/>
        <v>12358790.907540493</v>
      </c>
      <c r="AE12" s="115"/>
      <c r="AF12" s="67" t="s">
        <v>32</v>
      </c>
      <c r="AG12" s="61">
        <v>30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90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12"/>
        <v>12215.706945549618</v>
      </c>
      <c r="P13" s="39">
        <f t="shared" si="0"/>
        <v>1285.1054355990343</v>
      </c>
      <c r="Q13" s="90"/>
      <c r="R13" s="32">
        <f t="shared" si="1"/>
        <v>1</v>
      </c>
      <c r="S13" s="37">
        <f t="shared" si="2"/>
        <v>1</v>
      </c>
      <c r="T13" s="90"/>
      <c r="U13" s="43">
        <f t="shared" si="3"/>
        <v>8.6010996371265205E-2</v>
      </c>
      <c r="V13" s="37">
        <f t="shared" si="4"/>
        <v>2.6666666740107693E-3</v>
      </c>
      <c r="W13" s="90"/>
      <c r="X13" s="84">
        <f>($AG$7*$AG$8*S13*$AG$24+$AG$15*$AG$16*R13*$AG$24)</f>
        <v>3600</v>
      </c>
      <c r="Y13" s="45">
        <f t="shared" si="6"/>
        <v>12112563.703340907</v>
      </c>
      <c r="Z13" s="45">
        <f t="shared" si="7"/>
        <v>255317.81177495795</v>
      </c>
      <c r="AA13" s="45">
        <f t="shared" si="8"/>
        <v>17544.492054087576</v>
      </c>
      <c r="AB13" s="46">
        <f t="shared" si="9"/>
        <v>35075.49018415522</v>
      </c>
      <c r="AD13" s="44">
        <f t="shared" si="10"/>
        <v>12424101.497354107</v>
      </c>
      <c r="AE13" s="115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90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12"/>
        <v>12279.942594066157</v>
      </c>
      <c r="P14" s="39">
        <f t="shared" si="0"/>
        <v>1291.5410233926036</v>
      </c>
      <c r="Q14" s="90"/>
      <c r="R14" s="32">
        <f t="shared" si="1"/>
        <v>1</v>
      </c>
      <c r="S14" s="37">
        <f t="shared" si="2"/>
        <v>1</v>
      </c>
      <c r="T14" s="90"/>
      <c r="U14" s="43">
        <f t="shared" si="3"/>
        <v>8.6011229497396202E-2</v>
      </c>
      <c r="V14" s="37">
        <f t="shared" si="4"/>
        <v>2.6666666741589897E-3</v>
      </c>
      <c r="W14" s="90"/>
      <c r="X14" s="84">
        <f>($AG$7*$AG$8*S14*$AG$24+$AG$15*$AG$16*R14*$AG$24)+AG26</f>
        <v>1511350</v>
      </c>
      <c r="Y14" s="45">
        <f t="shared" si="6"/>
        <v>12176283.738631051</v>
      </c>
      <c r="Z14" s="45">
        <f t="shared" si="7"/>
        <v>256658.97630517185</v>
      </c>
      <c r="AA14" s="45">
        <f t="shared" si="8"/>
        <v>17280.074321086307</v>
      </c>
      <c r="AB14" s="46">
        <f t="shared" si="9"/>
        <v>35258.644029954681</v>
      </c>
      <c r="AD14" s="44">
        <f t="shared" si="10"/>
        <v>13996831.433287263</v>
      </c>
      <c r="AE14" s="115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90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 t="shared" si="12"/>
        <v>12344.178242582695</v>
      </c>
      <c r="P15" s="39">
        <f t="shared" si="0"/>
        <v>1297.9833066655667</v>
      </c>
      <c r="Q15" s="90"/>
      <c r="R15" s="32">
        <f t="shared" si="1"/>
        <v>1</v>
      </c>
      <c r="S15" s="37">
        <f t="shared" si="2"/>
        <v>1</v>
      </c>
      <c r="T15" s="90"/>
      <c r="U15" s="43">
        <f t="shared" si="3"/>
        <v>8.6011466310781548E-2</v>
      </c>
      <c r="V15" s="37">
        <f t="shared" si="4"/>
        <v>2.666666674309601E-3</v>
      </c>
      <c r="W15" s="90"/>
      <c r="X15" s="84">
        <f>($AJ$11*$AG$8*S15*$AG$25+$AJ$9*$AG$8*S15*$AG$24+$AG$15*$AG$16*R15*$AG$24)</f>
        <v>10100</v>
      </c>
      <c r="Y15" s="45">
        <f t="shared" si="6"/>
        <v>12240004.770527679</v>
      </c>
      <c r="Z15" s="45">
        <f t="shared" si="7"/>
        <v>258000.17016158547</v>
      </c>
      <c r="AA15" s="45">
        <f t="shared" si="8"/>
        <v>17011.925101773959</v>
      </c>
      <c r="AB15" s="46">
        <f t="shared" si="9"/>
        <v>35441.824667621433</v>
      </c>
      <c r="AD15" s="44">
        <f t="shared" si="10"/>
        <v>12560558.690458661</v>
      </c>
      <c r="AE15" s="115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90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12"/>
        <v>12408.413891099233</v>
      </c>
      <c r="P16" s="39">
        <f t="shared" si="0"/>
        <v>1304.4319779724412</v>
      </c>
      <c r="Q16" s="90"/>
      <c r="R16" s="32">
        <f t="shared" si="1"/>
        <v>1</v>
      </c>
      <c r="S16" s="37">
        <f t="shared" si="2"/>
        <v>1</v>
      </c>
      <c r="T16" s="90"/>
      <c r="U16" s="43">
        <f t="shared" si="3"/>
        <v>8.6011706850097611E-2</v>
      </c>
      <c r="V16" s="37">
        <f t="shared" si="4"/>
        <v>2.6666666744626236E-3</v>
      </c>
      <c r="W16" s="90"/>
      <c r="X16" s="84">
        <f t="shared" ref="X16:X54" si="13">($AJ$11*$AG$8*S16*$AG$25+$AJ$9*$AG$8*S16*$AG$24+$AG$15*$AG$16*R16*$AG$24)</f>
        <v>10100</v>
      </c>
      <c r="Y16" s="45">
        <f t="shared" si="6"/>
        <v>12303726.806831772</v>
      </c>
      <c r="Z16" s="45">
        <f t="shared" si="7"/>
        <v>259341.39199758761</v>
      </c>
      <c r="AA16" s="45">
        <f t="shared" si="8"/>
        <v>16740.04439615053</v>
      </c>
      <c r="AB16" s="46">
        <f t="shared" si="9"/>
        <v>35625.030866916655</v>
      </c>
      <c r="AD16" s="44">
        <f t="shared" si="10"/>
        <v>12625533.274092427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90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 t="shared" si="12"/>
        <v>12472.649539615772</v>
      </c>
      <c r="P17" s="39">
        <f t="shared" si="0"/>
        <v>1310.8867484071711</v>
      </c>
      <c r="Q17" s="90"/>
      <c r="R17" s="32">
        <f t="shared" si="1"/>
        <v>1</v>
      </c>
      <c r="S17" s="37">
        <f t="shared" si="2"/>
        <v>1</v>
      </c>
      <c r="T17" s="90"/>
      <c r="U17" s="43">
        <f t="shared" si="3"/>
        <v>8.6011951154222485E-2</v>
      </c>
      <c r="V17" s="37">
        <f t="shared" si="4"/>
        <v>2.6666666746180808E-3</v>
      </c>
      <c r="W17" s="90"/>
      <c r="X17" s="84">
        <f t="shared" si="13"/>
        <v>10100</v>
      </c>
      <c r="Y17" s="45">
        <f t="shared" si="6"/>
        <v>12367449.855843063</v>
      </c>
      <c r="Z17" s="45">
        <f t="shared" si="7"/>
        <v>260682.64054776976</v>
      </c>
      <c r="AA17" s="45">
        <f t="shared" si="8"/>
        <v>16464.432204216024</v>
      </c>
      <c r="AB17" s="46">
        <f t="shared" si="9"/>
        <v>35808.261471786805</v>
      </c>
      <c r="AD17" s="44">
        <f t="shared" si="10"/>
        <v>12690505.190066837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90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12"/>
        <v>12536.885188132312</v>
      </c>
      <c r="P18" s="39">
        <f t="shared" si="0"/>
        <v>1317.3473462264355</v>
      </c>
      <c r="Q18" s="90"/>
      <c r="R18" s="32">
        <f t="shared" si="1"/>
        <v>1</v>
      </c>
      <c r="S18" s="37">
        <f t="shared" si="2"/>
        <v>1</v>
      </c>
      <c r="T18" s="90"/>
      <c r="U18" s="43">
        <f t="shared" si="3"/>
        <v>8.6012199262236078E-2</v>
      </c>
      <c r="V18" s="37">
        <f t="shared" si="4"/>
        <v>2.6666666747759953E-3</v>
      </c>
      <c r="W18" s="90"/>
      <c r="X18" s="84">
        <f t="shared" si="13"/>
        <v>10100</v>
      </c>
      <c r="Y18" s="45">
        <f t="shared" si="6"/>
        <v>12431173.92633443</v>
      </c>
      <c r="Z18" s="45">
        <f t="shared" si="7"/>
        <v>262023.91462189626</v>
      </c>
      <c r="AA18" s="45">
        <f t="shared" si="8"/>
        <v>16185.088525970441</v>
      </c>
      <c r="AB18" s="46">
        <f t="shared" si="9"/>
        <v>35991.515394854789</v>
      </c>
      <c r="AD18" s="44">
        <f t="shared" si="10"/>
        <v>12755474.444877151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90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12"/>
        <v>12601.120836648852</v>
      </c>
      <c r="P19" s="39">
        <f t="shared" si="0"/>
        <v>1323.8135155938407</v>
      </c>
      <c r="Q19" s="90"/>
      <c r="R19" s="32">
        <f t="shared" si="1"/>
        <v>1</v>
      </c>
      <c r="S19" s="37">
        <f t="shared" si="2"/>
        <v>1</v>
      </c>
      <c r="T19" s="90"/>
      <c r="U19" s="43">
        <f t="shared" si="3"/>
        <v>8.6012451213420077E-2</v>
      </c>
      <c r="V19" s="37">
        <f t="shared" si="4"/>
        <v>2.6666666749363892E-3</v>
      </c>
      <c r="W19" s="90"/>
      <c r="X19" s="84">
        <f t="shared" si="13"/>
        <v>10100</v>
      </c>
      <c r="Y19" s="45">
        <f t="shared" si="6"/>
        <v>12494899.027528515</v>
      </c>
      <c r="Z19" s="45">
        <f t="shared" si="7"/>
        <v>263365.21309940354</v>
      </c>
      <c r="AA19" s="45">
        <f t="shared" si="8"/>
        <v>15902.013361413778</v>
      </c>
      <c r="AB19" s="46">
        <f t="shared" si="9"/>
        <v>36174.791612394831</v>
      </c>
      <c r="AD19" s="44">
        <f t="shared" si="10"/>
        <v>12820441.045601726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90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12"/>
        <v>12665.356485165392</v>
      </c>
      <c r="P20" s="39">
        <f t="shared" si="0"/>
        <v>1330.2850154327846</v>
      </c>
      <c r="Q20" s="90"/>
      <c r="R20" s="32">
        <f t="shared" si="1"/>
        <v>1</v>
      </c>
      <c r="S20" s="37">
        <f t="shared" si="2"/>
        <v>1</v>
      </c>
      <c r="T20" s="90"/>
      <c r="U20" s="43">
        <f t="shared" si="3"/>
        <v>8.6012707047257983E-2</v>
      </c>
      <c r="V20" s="37">
        <f t="shared" si="4"/>
        <v>2.6666666750992858E-3</v>
      </c>
      <c r="W20" s="90"/>
      <c r="X20" s="84">
        <f t="shared" si="13"/>
        <v>10100</v>
      </c>
      <c r="Y20" s="45">
        <f t="shared" si="6"/>
        <v>12558625.16907651</v>
      </c>
      <c r="Z20" s="45">
        <f t="shared" si="7"/>
        <v>264706.53492437617</v>
      </c>
      <c r="AA20" s="45">
        <f t="shared" si="8"/>
        <v>15615.206710546036</v>
      </c>
      <c r="AB20" s="46">
        <f t="shared" si="9"/>
        <v>36358.089159742303</v>
      </c>
      <c r="AD20" s="44">
        <f t="shared" si="10"/>
        <v>12885404.999871174</v>
      </c>
      <c r="AE20" s="115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90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12"/>
        <v>12729.59213368193</v>
      </c>
      <c r="P21" s="39">
        <f t="shared" si="0"/>
        <v>1336.7616183771818</v>
      </c>
      <c r="Q21" s="90"/>
      <c r="R21" s="32">
        <f t="shared" si="1"/>
        <v>1</v>
      </c>
      <c r="S21" s="37">
        <f t="shared" si="2"/>
        <v>1</v>
      </c>
      <c r="T21" s="90"/>
      <c r="U21" s="43">
        <f t="shared" si="3"/>
        <v>8.6012966803435023E-2</v>
      </c>
      <c r="V21" s="37">
        <f t="shared" si="4"/>
        <v>2.6666666752647086E-3</v>
      </c>
      <c r="W21" s="90"/>
      <c r="X21" s="84">
        <f t="shared" si="13"/>
        <v>10100</v>
      </c>
      <c r="Y21" s="45">
        <f t="shared" si="6"/>
        <v>12622352.361038767</v>
      </c>
      <c r="Z21" s="45">
        <f t="shared" si="7"/>
        <v>266047.87910095067</v>
      </c>
      <c r="AA21" s="45">
        <f t="shared" si="8"/>
        <v>15324.668573367213</v>
      </c>
      <c r="AB21" s="46">
        <f t="shared" si="9"/>
        <v>36541.407127094964</v>
      </c>
      <c r="AD21" s="44">
        <f t="shared" si="10"/>
        <v>12950366.315840179</v>
      </c>
      <c r="AE21" s="115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90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12"/>
        <v>12793.827782198468</v>
      </c>
      <c r="P22" s="39">
        <f t="shared" si="0"/>
        <v>1343.2431098104485</v>
      </c>
      <c r="Q22" s="90"/>
      <c r="R22" s="32">
        <f t="shared" si="1"/>
        <v>1</v>
      </c>
      <c r="S22" s="37">
        <f t="shared" si="2"/>
        <v>1</v>
      </c>
      <c r="T22" s="90"/>
      <c r="U22" s="43">
        <f t="shared" si="3"/>
        <v>8.6013230521838263E-2</v>
      </c>
      <c r="V22" s="37">
        <f t="shared" si="4"/>
        <v>2.666666675432681E-3</v>
      </c>
      <c r="W22" s="90"/>
      <c r="X22" s="84">
        <f t="shared" si="13"/>
        <v>10100</v>
      </c>
      <c r="Y22" s="45">
        <f t="shared" si="6"/>
        <v>12686080.613867117</v>
      </c>
      <c r="Z22" s="45">
        <f t="shared" si="7"/>
        <v>267389.24468910642</v>
      </c>
      <c r="AA22" s="45">
        <f t="shared" si="8"/>
        <v>15030.398949877313</v>
      </c>
      <c r="AB22" s="46">
        <f t="shared" si="9"/>
        <v>36724.744655667564</v>
      </c>
      <c r="AD22" s="44">
        <f t="shared" si="10"/>
        <v>13015325.002161767</v>
      </c>
      <c r="AE22" s="115"/>
      <c r="AF22" s="58" t="s">
        <v>25</v>
      </c>
      <c r="AG22" s="49"/>
      <c r="AH22" s="49"/>
      <c r="AI22" s="80" t="s">
        <v>61</v>
      </c>
      <c r="AJ22" s="81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90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12"/>
        <v>12858.063430715009</v>
      </c>
      <c r="P23" s="39">
        <f t="shared" si="0"/>
        <v>1349.7292869841981</v>
      </c>
      <c r="Q23" s="90"/>
      <c r="R23" s="32">
        <f t="shared" si="1"/>
        <v>1</v>
      </c>
      <c r="S23" s="37">
        <f t="shared" si="2"/>
        <v>1</v>
      </c>
      <c r="T23" s="90"/>
      <c r="U23" s="43">
        <f t="shared" si="3"/>
        <v>8.6013498242556538E-2</v>
      </c>
      <c r="V23" s="37">
        <f t="shared" si="4"/>
        <v>2.6666666756032264E-3</v>
      </c>
      <c r="W23" s="90"/>
      <c r="X23" s="84">
        <f t="shared" si="13"/>
        <v>10100</v>
      </c>
      <c r="Y23" s="45">
        <f t="shared" si="6"/>
        <v>12749809.93838872</v>
      </c>
      <c r="Z23" s="45">
        <f t="shared" si="7"/>
        <v>268730.63080080558</v>
      </c>
      <c r="AA23" s="45">
        <f t="shared" si="8"/>
        <v>14732.39784007633</v>
      </c>
      <c r="AB23" s="46">
        <f t="shared" si="9"/>
        <v>36908.100934165268</v>
      </c>
      <c r="AD23" s="44">
        <f t="shared" si="10"/>
        <v>13080281.067963768</v>
      </c>
      <c r="AE23" s="115"/>
      <c r="AF23" s="59" t="s">
        <v>34</v>
      </c>
      <c r="AG23" s="29"/>
      <c r="AH23" s="29"/>
      <c r="AI23" s="78" t="s">
        <v>62</v>
      </c>
      <c r="AJ23" s="82" t="s">
        <v>63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90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12"/>
        <v>12922.299079231549</v>
      </c>
      <c r="P24" s="39">
        <f t="shared" si="0"/>
        <v>1356.2199582090477</v>
      </c>
      <c r="Q24" s="90"/>
      <c r="R24" s="32">
        <f t="shared" si="1"/>
        <v>1</v>
      </c>
      <c r="S24" s="37">
        <f t="shared" si="2"/>
        <v>1</v>
      </c>
      <c r="T24" s="90"/>
      <c r="U24" s="43">
        <f t="shared" si="3"/>
        <v>8.6013770005880466E-2</v>
      </c>
      <c r="V24" s="37">
        <f t="shared" si="4"/>
        <v>2.6666666757763696E-3</v>
      </c>
      <c r="W24" s="90"/>
      <c r="X24" s="84">
        <f t="shared" si="13"/>
        <v>10100</v>
      </c>
      <c r="Y24" s="45">
        <f t="shared" si="6"/>
        <v>12813540.345791293</v>
      </c>
      <c r="Z24" s="45">
        <f t="shared" si="7"/>
        <v>270072.03659644851</v>
      </c>
      <c r="AA24" s="45">
        <f t="shared" si="8"/>
        <v>14430.665243964275</v>
      </c>
      <c r="AB24" s="46">
        <f t="shared" si="9"/>
        <v>37091.475195545681</v>
      </c>
      <c r="AD24" s="44">
        <f t="shared" si="10"/>
        <v>13145234.522827253</v>
      </c>
      <c r="AE24" s="115"/>
      <c r="AF24" s="51" t="s">
        <v>35</v>
      </c>
      <c r="AG24" s="30">
        <v>5</v>
      </c>
      <c r="AH24" s="29" t="s">
        <v>28</v>
      </c>
      <c r="AI24" s="78" t="s">
        <v>65</v>
      </c>
      <c r="AJ24" s="82" t="s">
        <v>64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90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12"/>
        <v>12986.534727748087</v>
      </c>
      <c r="P25" s="39">
        <f t="shared" si="0"/>
        <v>1362.7149421107367</v>
      </c>
      <c r="Q25" s="90"/>
      <c r="R25" s="32">
        <f t="shared" si="1"/>
        <v>1</v>
      </c>
      <c r="S25" s="37">
        <f t="shared" si="2"/>
        <v>1</v>
      </c>
      <c r="T25" s="90"/>
      <c r="U25" s="43">
        <f t="shared" si="3"/>
        <v>8.6014045852302448E-2</v>
      </c>
      <c r="V25" s="37">
        <f t="shared" si="4"/>
        <v>2.6666666759521339E-3</v>
      </c>
      <c r="W25" s="90"/>
      <c r="X25" s="84">
        <f t="shared" si="13"/>
        <v>10100</v>
      </c>
      <c r="Y25" s="45">
        <f t="shared" si="6"/>
        <v>12877271.847609594</v>
      </c>
      <c r="Z25" s="45">
        <f t="shared" si="7"/>
        <v>271413.46128161595</v>
      </c>
      <c r="AA25" s="45">
        <f t="shared" si="8"/>
        <v>14125.201161541136</v>
      </c>
      <c r="AB25" s="46">
        <f t="shared" si="9"/>
        <v>37274.866714042226</v>
      </c>
      <c r="AD25" s="44">
        <f t="shared" si="10"/>
        <v>13210185.376766793</v>
      </c>
      <c r="AE25" s="115"/>
      <c r="AF25" s="51" t="s">
        <v>36</v>
      </c>
      <c r="AG25" s="30">
        <v>30</v>
      </c>
      <c r="AH25" s="29" t="s">
        <v>28</v>
      </c>
      <c r="AI25" s="78" t="s">
        <v>67</v>
      </c>
      <c r="AJ25" s="82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90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12"/>
        <v>13050.770376264627</v>
      </c>
      <c r="P26" s="39">
        <f t="shared" si="0"/>
        <v>1369.2140669454984</v>
      </c>
      <c r="Q26" s="90"/>
      <c r="R26" s="32">
        <f t="shared" si="1"/>
        <v>1</v>
      </c>
      <c r="S26" s="37">
        <f t="shared" si="2"/>
        <v>1</v>
      </c>
      <c r="T26" s="90"/>
      <c r="U26" s="43">
        <f t="shared" si="3"/>
        <v>8.6014325822516682E-2</v>
      </c>
      <c r="V26" s="37">
        <f t="shared" si="4"/>
        <v>2.6666666761305442E-3</v>
      </c>
      <c r="W26" s="90"/>
      <c r="X26" s="84">
        <f t="shared" si="13"/>
        <v>10100</v>
      </c>
      <c r="Y26" s="45">
        <f t="shared" si="6"/>
        <v>12941004.455713037</v>
      </c>
      <c r="Z26" s="45">
        <f t="shared" si="7"/>
        <v>272754.90410407021</v>
      </c>
      <c r="AA26" s="45">
        <f t="shared" si="8"/>
        <v>13816.00559280692</v>
      </c>
      <c r="AB26" s="46">
        <f t="shared" si="9"/>
        <v>37458.274802424632</v>
      </c>
      <c r="AD26" s="44">
        <f t="shared" si="10"/>
        <v>13275133.640212338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3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90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12"/>
        <v>13115.006024781167</v>
      </c>
      <c r="P27" s="39">
        <f t="shared" si="0"/>
        <v>1375.7171699692371</v>
      </c>
      <c r="Q27" s="90"/>
      <c r="R27" s="32">
        <f t="shared" si="1"/>
        <v>1</v>
      </c>
      <c r="S27" s="37">
        <f t="shared" si="2"/>
        <v>1</v>
      </c>
      <c r="T27" s="90"/>
      <c r="U27" s="43">
        <f t="shared" si="3"/>
        <v>8.601460995741915E-2</v>
      </c>
      <c r="V27" s="37">
        <f t="shared" si="4"/>
        <v>2.6666666763116246E-3</v>
      </c>
      <c r="W27" s="90"/>
      <c r="X27" s="84">
        <f t="shared" si="13"/>
        <v>10100</v>
      </c>
      <c r="Y27" s="45">
        <f t="shared" si="6"/>
        <v>13004738.182294346</v>
      </c>
      <c r="Z27" s="45">
        <f t="shared" si="7"/>
        <v>274096.36435099231</v>
      </c>
      <c r="AA27" s="45">
        <f t="shared" si="8"/>
        <v>13503.078537761625</v>
      </c>
      <c r="AB27" s="46">
        <f t="shared" si="9"/>
        <v>37641.698809474678</v>
      </c>
      <c r="AD27" s="44">
        <f t="shared" si="10"/>
        <v>13340079.323992576</v>
      </c>
      <c r="AE27" s="115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90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12"/>
        <v>13179.241673297707</v>
      </c>
      <c r="P28" s="39">
        <f t="shared" si="0"/>
        <v>1382.2240968556573</v>
      </c>
      <c r="Q28" s="90"/>
      <c r="R28" s="32">
        <f t="shared" si="1"/>
        <v>1</v>
      </c>
      <c r="S28" s="37">
        <f t="shared" si="2"/>
        <v>1</v>
      </c>
      <c r="T28" s="90"/>
      <c r="U28" s="43">
        <f t="shared" si="3"/>
        <v>8.60148982981076E-2</v>
      </c>
      <c r="V28" s="37">
        <f t="shared" si="4"/>
        <v>2.6666666764953995E-3</v>
      </c>
      <c r="W28" s="90"/>
      <c r="X28" s="84">
        <f t="shared" si="13"/>
        <v>10100</v>
      </c>
      <c r="Y28" s="45">
        <f t="shared" si="6"/>
        <v>13068473.039859131</v>
      </c>
      <c r="Z28" s="45">
        <f t="shared" si="7"/>
        <v>275437.84134643292</v>
      </c>
      <c r="AA28" s="45">
        <f t="shared" si="8"/>
        <v>13186.419996405246</v>
      </c>
      <c r="AB28" s="46">
        <f t="shared" si="9"/>
        <v>37825.138117657829</v>
      </c>
      <c r="AD28" s="44">
        <f t="shared" si="10"/>
        <v>13405022.439319627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90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12"/>
        <v>13243.477321814247</v>
      </c>
      <c r="P29" s="39">
        <f t="shared" si="0"/>
        <v>1388.7347011589532</v>
      </c>
      <c r="Q29" s="90"/>
      <c r="R29" s="32">
        <f t="shared" si="1"/>
        <v>1</v>
      </c>
      <c r="S29" s="37">
        <f t="shared" si="2"/>
        <v>1</v>
      </c>
      <c r="T29" s="90"/>
      <c r="U29" s="43">
        <f t="shared" si="3"/>
        <v>8.6015190885881582E-2</v>
      </c>
      <c r="V29" s="37">
        <f t="shared" si="4"/>
        <v>2.6666666766818948E-3</v>
      </c>
      <c r="W29" s="90"/>
      <c r="X29" s="84">
        <f t="shared" si="13"/>
        <v>10100</v>
      </c>
      <c r="Y29" s="45">
        <f t="shared" si="6"/>
        <v>13132209.041216347</v>
      </c>
      <c r="Z29" s="45">
        <f t="shared" si="7"/>
        <v>276779.33444895945</v>
      </c>
      <c r="AA29" s="45">
        <f t="shared" si="8"/>
        <v>12866.029968737797</v>
      </c>
      <c r="AB29" s="46">
        <f t="shared" si="9"/>
        <v>38008.59214097324</v>
      </c>
      <c r="AD29" s="44">
        <f t="shared" si="10"/>
        <v>13469962.997775018</v>
      </c>
      <c r="AE29" s="115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90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12"/>
        <v>13307.712970330787</v>
      </c>
      <c r="P30" s="39">
        <f t="shared" si="0"/>
        <v>1395.2488438171429</v>
      </c>
      <c r="Q30" s="90"/>
      <c r="R30" s="32">
        <f t="shared" si="1"/>
        <v>1</v>
      </c>
      <c r="S30" s="37">
        <f t="shared" si="2"/>
        <v>1</v>
      </c>
      <c r="T30" s="90"/>
      <c r="U30" s="43">
        <f t="shared" si="3"/>
        <v>8.6015487762242437E-2</v>
      </c>
      <c r="V30" s="37">
        <f t="shared" si="4"/>
        <v>2.6666666768711349E-3</v>
      </c>
      <c r="W30" s="90"/>
      <c r="X30" s="84">
        <f t="shared" si="13"/>
        <v>10100</v>
      </c>
      <c r="Y30" s="45">
        <f t="shared" si="6"/>
        <v>13195946.199469518</v>
      </c>
      <c r="Z30" s="45">
        <f t="shared" si="7"/>
        <v>278120.84304948041</v>
      </c>
      <c r="AA30" s="45">
        <f t="shared" si="8"/>
        <v>12541.908454759263</v>
      </c>
      <c r="AB30" s="46">
        <f t="shared" si="9"/>
        <v>38192.060322966354</v>
      </c>
      <c r="AD30" s="44">
        <f t="shared" si="10"/>
        <v>13534901.011296723</v>
      </c>
      <c r="AE30" s="115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90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12"/>
        <v>13371.948618847327</v>
      </c>
      <c r="P31" s="39">
        <f t="shared" si="0"/>
        <v>1401.7663926924911</v>
      </c>
      <c r="Q31" s="90"/>
      <c r="R31" s="32">
        <f t="shared" si="1"/>
        <v>1</v>
      </c>
      <c r="S31" s="37">
        <f t="shared" si="2"/>
        <v>1</v>
      </c>
      <c r="T31" s="90"/>
      <c r="U31" s="43">
        <f t="shared" si="3"/>
        <v>8.6015788968893295E-2</v>
      </c>
      <c r="V31" s="37">
        <f t="shared" si="4"/>
        <v>2.6666666770631454E-3</v>
      </c>
      <c r="W31" s="90"/>
      <c r="X31" s="84">
        <f t="shared" si="13"/>
        <v>10100</v>
      </c>
      <c r="Y31" s="45">
        <f t="shared" si="6"/>
        <v>13259684.528008655</v>
      </c>
      <c r="Z31" s="45">
        <f t="shared" si="7"/>
        <v>279462.36656923249</v>
      </c>
      <c r="AA31" s="45">
        <f t="shared" si="8"/>
        <v>12214.055454469648</v>
      </c>
      <c r="AB31" s="46">
        <f t="shared" si="9"/>
        <v>38375.542134889845</v>
      </c>
      <c r="AD31" s="44">
        <f t="shared" si="10"/>
        <v>13599836.492167247</v>
      </c>
      <c r="AE31" s="115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90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12"/>
        <v>13436.184267363868</v>
      </c>
      <c r="P32" s="39">
        <f t="shared" si="0"/>
        <v>1408.2872221458406</v>
      </c>
      <c r="Q32" s="90"/>
      <c r="R32" s="32">
        <f t="shared" si="1"/>
        <v>1</v>
      </c>
      <c r="S32" s="37">
        <f t="shared" si="2"/>
        <v>1</v>
      </c>
      <c r="T32" s="90"/>
      <c r="U32" s="43">
        <f t="shared" si="3"/>
        <v>8.601609454773905E-2</v>
      </c>
      <c r="V32" s="37">
        <f t="shared" si="4"/>
        <v>2.6666666772579514E-3</v>
      </c>
      <c r="W32" s="90"/>
      <c r="X32" s="84">
        <f t="shared" si="13"/>
        <v>10100</v>
      </c>
      <c r="Y32" s="45">
        <f t="shared" si="6"/>
        <v>13323424.040502837</v>
      </c>
      <c r="Z32" s="45">
        <f t="shared" si="7"/>
        <v>280803.90445791621</v>
      </c>
      <c r="AA32" s="45">
        <f t="shared" si="8"/>
        <v>11882.47096786896</v>
      </c>
      <c r="AB32" s="46">
        <f t="shared" si="9"/>
        <v>38559.037074000407</v>
      </c>
      <c r="AD32" s="44">
        <f t="shared" si="10"/>
        <v>13664769.45300262</v>
      </c>
      <c r="AE32" s="115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90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12"/>
        <v>13500.419915880406</v>
      </c>
      <c r="P33" s="39">
        <f t="shared" si="0"/>
        <v>1414.8112126419608</v>
      </c>
      <c r="Q33" s="90"/>
      <c r="R33" s="32">
        <f t="shared" si="1"/>
        <v>1</v>
      </c>
      <c r="S33" s="37">
        <f t="shared" si="2"/>
        <v>1</v>
      </c>
      <c r="T33" s="90"/>
      <c r="U33" s="43">
        <f t="shared" si="3"/>
        <v>8.6016404540886396E-2</v>
      </c>
      <c r="V33" s="37">
        <f t="shared" si="4"/>
        <v>2.6666666774555789E-3</v>
      </c>
      <c r="W33" s="90"/>
      <c r="X33" s="84">
        <f t="shared" si="13"/>
        <v>10100</v>
      </c>
      <c r="Y33" s="45">
        <f t="shared" si="6"/>
        <v>13387164.750893418</v>
      </c>
      <c r="Z33" s="45">
        <f t="shared" si="7"/>
        <v>282145.45619196724</v>
      </c>
      <c r="AA33" s="45">
        <f t="shared" si="8"/>
        <v>11547.154994957189</v>
      </c>
      <c r="AB33" s="46">
        <f t="shared" si="9"/>
        <v>38742.544661979446</v>
      </c>
      <c r="AD33" s="44">
        <f t="shared" si="10"/>
        <v>13729699.906742323</v>
      </c>
      <c r="AE33" s="115"/>
      <c r="AF33" s="88" t="s">
        <v>24</v>
      </c>
      <c r="AG33" s="42"/>
      <c r="AH33" s="61">
        <f>5/60</f>
        <v>8.3333333333333329E-2</v>
      </c>
      <c r="AI33" s="57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90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12"/>
        <v>13564.655564396946</v>
      </c>
      <c r="P34" s="39">
        <f t="shared" si="0"/>
        <v>1421.3382503833116</v>
      </c>
      <c r="Q34" s="90"/>
      <c r="R34" s="32">
        <f t="shared" si="1"/>
        <v>1</v>
      </c>
      <c r="S34" s="37">
        <f t="shared" si="2"/>
        <v>1</v>
      </c>
      <c r="T34" s="90"/>
      <c r="U34" s="43">
        <f t="shared" si="3"/>
        <v>8.6016718990643809E-2</v>
      </c>
      <c r="V34" s="37">
        <f t="shared" si="4"/>
        <v>2.6666666776560539E-3</v>
      </c>
      <c r="W34" s="90"/>
      <c r="X34" s="84">
        <f t="shared" si="13"/>
        <v>10100</v>
      </c>
      <c r="Y34" s="45">
        <f t="shared" si="6"/>
        <v>13450906.673387712</v>
      </c>
      <c r="Z34" s="45">
        <f t="shared" si="7"/>
        <v>283487.02127295249</v>
      </c>
      <c r="AA34" s="45">
        <f t="shared" si="8"/>
        <v>11208.107535734338</v>
      </c>
      <c r="AB34" s="46">
        <f t="shared" si="9"/>
        <v>38926.064443467723</v>
      </c>
      <c r="AD34" s="44">
        <f t="shared" si="10"/>
        <v>13794627.866639866</v>
      </c>
      <c r="AE34" s="115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90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12"/>
        <v>13628.891212913486</v>
      </c>
      <c r="P35" s="39">
        <f t="shared" si="0"/>
        <v>1427.8682269698654</v>
      </c>
      <c r="Q35" s="90"/>
      <c r="R35" s="32">
        <f t="shared" si="1"/>
        <v>1</v>
      </c>
      <c r="S35" s="37">
        <f t="shared" si="2"/>
        <v>1</v>
      </c>
      <c r="T35" s="90"/>
      <c r="U35" s="43">
        <f t="shared" si="3"/>
        <v>8.6017037939521562E-2</v>
      </c>
      <c r="V35" s="37">
        <f t="shared" si="4"/>
        <v>2.6666666778594017E-3</v>
      </c>
      <c r="W35" s="90"/>
      <c r="X35" s="84">
        <f t="shared" si="13"/>
        <v>10100</v>
      </c>
      <c r="Y35" s="45">
        <f t="shared" si="6"/>
        <v>13514649.822453259</v>
      </c>
      <c r="Z35" s="45">
        <f t="shared" si="7"/>
        <v>284828.59922607971</v>
      </c>
      <c r="AA35" s="45">
        <f t="shared" si="8"/>
        <v>10865.32859020041</v>
      </c>
      <c r="AB35" s="46">
        <f t="shared" si="9"/>
        <v>39109.595984704036</v>
      </c>
      <c r="AD35" s="44">
        <f t="shared" si="10"/>
        <v>13859553.346254244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90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12"/>
        <v>13693.126861430024</v>
      </c>
      <c r="P36" s="39">
        <f t="shared" si="0"/>
        <v>1434.401039082845</v>
      </c>
      <c r="Q36" s="90"/>
      <c r="R36" s="32">
        <f t="shared" si="1"/>
        <v>1</v>
      </c>
      <c r="S36" s="37">
        <f t="shared" si="2"/>
        <v>1</v>
      </c>
      <c r="T36" s="90"/>
      <c r="U36" s="43">
        <f t="shared" si="3"/>
        <v>8.6017361430231684E-2</v>
      </c>
      <c r="V36" s="37">
        <f t="shared" si="4"/>
        <v>2.6666666780656486E-3</v>
      </c>
      <c r="W36" s="90"/>
      <c r="X36" s="84">
        <f t="shared" si="13"/>
        <v>10100</v>
      </c>
      <c r="Y36" s="45">
        <f t="shared" si="6"/>
        <v>13578394.212812448</v>
      </c>
      <c r="Z36" s="45">
        <f t="shared" si="7"/>
        <v>286170.18959881255</v>
      </c>
      <c r="AA36" s="45">
        <f t="shared" si="8"/>
        <v>10518.818158355401</v>
      </c>
      <c r="AB36" s="46">
        <f t="shared" si="9"/>
        <v>39293.13887225974</v>
      </c>
      <c r="AD36" s="44">
        <f t="shared" si="10"/>
        <v>13924476.359441875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90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12"/>
        <v>13757.362509946563</v>
      </c>
      <c r="P37" s="39">
        <f t="shared" si="0"/>
        <v>1440.9365881904446</v>
      </c>
      <c r="Q37" s="90"/>
      <c r="R37" s="32">
        <f t="shared" si="1"/>
        <v>1</v>
      </c>
      <c r="S37" s="37">
        <f t="shared" si="2"/>
        <v>1</v>
      </c>
      <c r="T37" s="90"/>
      <c r="U37" s="43">
        <f t="shared" si="3"/>
        <v>8.6017689505688041E-2</v>
      </c>
      <c r="V37" s="37">
        <f t="shared" si="4"/>
        <v>2.6666666782748211E-3</v>
      </c>
      <c r="W37" s="90"/>
      <c r="X37" s="84">
        <f t="shared" si="13"/>
        <v>10100</v>
      </c>
      <c r="Y37" s="45">
        <f t="shared" si="6"/>
        <v>13642139.859437685</v>
      </c>
      <c r="Z37" s="45">
        <f t="shared" si="7"/>
        <v>287511.7919595819</v>
      </c>
      <c r="AA37" s="45">
        <f t="shared" si="8"/>
        <v>10168.576240199312</v>
      </c>
      <c r="AB37" s="46">
        <f t="shared" si="9"/>
        <v>39476.692711861186</v>
      </c>
      <c r="AD37" s="44">
        <f t="shared" si="10"/>
        <v>13989396.920349328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90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12"/>
        <v>13821.598158463101</v>
      </c>
      <c r="P38" s="39">
        <f t="shared" si="0"/>
        <v>1447.474780273765</v>
      </c>
      <c r="Q38" s="90"/>
      <c r="R38" s="32">
        <f t="shared" si="1"/>
        <v>1</v>
      </c>
      <c r="S38" s="37">
        <f t="shared" si="2"/>
        <v>1</v>
      </c>
      <c r="T38" s="90"/>
      <c r="U38" s="43">
        <f t="shared" si="3"/>
        <v>8.6018022209006229E-2</v>
      </c>
      <c r="V38" s="37">
        <f t="shared" si="4"/>
        <v>2.6666666784869453E-3</v>
      </c>
      <c r="W38" s="90"/>
      <c r="X38" s="84">
        <f t="shared" si="13"/>
        <v>10100</v>
      </c>
      <c r="Y38" s="45">
        <f t="shared" si="6"/>
        <v>13705886.777546847</v>
      </c>
      <c r="Z38" s="45">
        <f t="shared" si="7"/>
        <v>288853.40589658485</v>
      </c>
      <c r="AA38" s="45">
        <f t="shared" si="8"/>
        <v>9814.6028357321466</v>
      </c>
      <c r="AB38" s="46">
        <f t="shared" si="9"/>
        <v>39660.257127293073</v>
      </c>
      <c r="AD38" s="44">
        <f t="shared" si="10"/>
        <v>14054315.043406457</v>
      </c>
      <c r="AE38" s="115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90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12"/>
        <v>13885.833806979641</v>
      </c>
      <c r="P39" s="39">
        <f t="shared" si="0"/>
        <v>1454.0155255713664</v>
      </c>
      <c r="Q39" s="90"/>
      <c r="R39" s="32">
        <f t="shared" si="1"/>
        <v>1</v>
      </c>
      <c r="S39" s="37">
        <f t="shared" si="2"/>
        <v>1</v>
      </c>
      <c r="T39" s="90"/>
      <c r="U39" s="43">
        <f t="shared" si="3"/>
        <v>8.6018359583503665E-2</v>
      </c>
      <c r="V39" s="37">
        <f t="shared" si="4"/>
        <v>2.6666666787020484E-3</v>
      </c>
      <c r="W39" s="90"/>
      <c r="X39" s="84">
        <f t="shared" si="13"/>
        <v>10100</v>
      </c>
      <c r="Y39" s="45">
        <f t="shared" si="6"/>
        <v>13769634.982599124</v>
      </c>
      <c r="Z39" s="45">
        <f t="shared" si="7"/>
        <v>290195.03101666644</v>
      </c>
      <c r="AA39" s="45">
        <f t="shared" si="8"/>
        <v>9456.897944953902</v>
      </c>
      <c r="AB39" s="46">
        <f t="shared" si="9"/>
        <v>39843.831759376233</v>
      </c>
      <c r="AD39" s="44">
        <f t="shared" si="10"/>
        <v>14119230.74332012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90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12"/>
        <v>13950.069455496181</v>
      </c>
      <c r="P40" s="39">
        <f t="shared" si="0"/>
        <v>1460.5587383409782</v>
      </c>
      <c r="Q40" s="90"/>
      <c r="R40" s="32">
        <f t="shared" si="1"/>
        <v>1</v>
      </c>
      <c r="S40" s="37">
        <f t="shared" si="2"/>
        <v>1</v>
      </c>
      <c r="T40" s="90"/>
      <c r="U40" s="43">
        <f t="shared" si="3"/>
        <v>8.6018701672699538E-2</v>
      </c>
      <c r="V40" s="37">
        <f t="shared" si="4"/>
        <v>2.6666666789201565E-3</v>
      </c>
      <c r="W40" s="90"/>
      <c r="X40" s="84">
        <f t="shared" si="13"/>
        <v>10100</v>
      </c>
      <c r="Y40" s="45">
        <f t="shared" si="6"/>
        <v>13833384.490291217</v>
      </c>
      <c r="Z40" s="45">
        <f t="shared" si="7"/>
        <v>291536.66694427544</v>
      </c>
      <c r="AA40" s="45">
        <f t="shared" si="8"/>
        <v>9095.4615678645769</v>
      </c>
      <c r="AB40" s="46">
        <f t="shared" si="9"/>
        <v>40027.416265014195</v>
      </c>
      <c r="AD40" s="44">
        <f t="shared" si="10"/>
        <v>14184144.03506837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90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12"/>
        <v>14014.305104012723</v>
      </c>
      <c r="P41" s="39">
        <f t="shared" si="0"/>
        <v>1467.1043366370361</v>
      </c>
      <c r="Q41" s="90"/>
      <c r="R41" s="32">
        <f t="shared" si="1"/>
        <v>1</v>
      </c>
      <c r="S41" s="37">
        <f t="shared" si="2"/>
        <v>1</v>
      </c>
      <c r="T41" s="90"/>
      <c r="U41" s="43">
        <f t="shared" si="3"/>
        <v>8.6019048520314834E-2</v>
      </c>
      <c r="V41" s="37">
        <f t="shared" si="4"/>
        <v>2.6666666791412973E-3</v>
      </c>
      <c r="W41" s="90"/>
      <c r="X41" s="84">
        <f t="shared" si="13"/>
        <v>10100</v>
      </c>
      <c r="Y41" s="45">
        <f t="shared" si="6"/>
        <v>13897135.316553805</v>
      </c>
      <c r="Z41" s="45">
        <f t="shared" si="7"/>
        <v>292878.3133204903</v>
      </c>
      <c r="AA41" s="45">
        <f t="shared" si="8"/>
        <v>8730.2937044641767</v>
      </c>
      <c r="AB41" s="46">
        <f t="shared" si="9"/>
        <v>40211.010316302913</v>
      </c>
      <c r="AD41" s="44">
        <f t="shared" si="10"/>
        <v>14249054.933895063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90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12"/>
        <v>14078.540752529261</v>
      </c>
      <c r="P42" s="39">
        <f t="shared" si="0"/>
        <v>1473.6522421028308</v>
      </c>
      <c r="Q42" s="90"/>
      <c r="R42" s="32">
        <f t="shared" si="1"/>
        <v>1</v>
      </c>
      <c r="S42" s="37">
        <f t="shared" si="2"/>
        <v>1</v>
      </c>
      <c r="T42" s="90"/>
      <c r="U42" s="43">
        <f t="shared" si="3"/>
        <v>8.601940017027232E-2</v>
      </c>
      <c r="V42" s="37">
        <f t="shared" si="4"/>
        <v>2.6666666793654977E-3</v>
      </c>
      <c r="W42" s="90"/>
      <c r="X42" s="84">
        <f t="shared" si="13"/>
        <v>10100</v>
      </c>
      <c r="Y42" s="45">
        <f t="shared" si="6"/>
        <v>13960887.477548297</v>
      </c>
      <c r="Z42" s="45">
        <f t="shared" si="7"/>
        <v>294219.96980210848</v>
      </c>
      <c r="AA42" s="45">
        <f t="shared" si="8"/>
        <v>8361.3943547526906</v>
      </c>
      <c r="AB42" s="46">
        <f t="shared" si="9"/>
        <v>40394.613599699107</v>
      </c>
      <c r="AD42" s="44">
        <f t="shared" si="10"/>
        <v>14313963.455304857</v>
      </c>
      <c r="AE42" s="115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90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12"/>
        <v>14142.776401045803</v>
      </c>
      <c r="P43" s="39">
        <f t="shared" si="0"/>
        <v>1480.2023797761699</v>
      </c>
      <c r="Q43" s="90"/>
      <c r="R43" s="32">
        <f t="shared" si="1"/>
        <v>1</v>
      </c>
      <c r="S43" s="37">
        <f t="shared" si="2"/>
        <v>1</v>
      </c>
      <c r="T43" s="90"/>
      <c r="U43" s="43">
        <f t="shared" si="3"/>
        <v>8.6019756666696534E-2</v>
      </c>
      <c r="V43" s="37">
        <f t="shared" si="4"/>
        <v>2.6666666795927838E-3</v>
      </c>
      <c r="W43" s="90"/>
      <c r="X43" s="84">
        <f t="shared" si="13"/>
        <v>10100</v>
      </c>
      <c r="Y43" s="45">
        <f t="shared" si="6"/>
        <v>14024640.989663884</v>
      </c>
      <c r="Z43" s="45">
        <f t="shared" si="7"/>
        <v>295561.63606079586</v>
      </c>
      <c r="AA43" s="45">
        <f t="shared" si="8"/>
        <v>7988.763518730133</v>
      </c>
      <c r="AB43" s="46">
        <f t="shared" si="9"/>
        <v>40578.225815242607</v>
      </c>
      <c r="AD43" s="44">
        <f t="shared" si="10"/>
        <v>14378869.615058653</v>
      </c>
      <c r="AE43" s="115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90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12"/>
        <v>14207.012049562343</v>
      </c>
      <c r="P44" s="39">
        <f t="shared" si="0"/>
        <v>1486.7546779075244</v>
      </c>
      <c r="Q44" s="90"/>
      <c r="R44" s="32">
        <f t="shared" si="1"/>
        <v>1</v>
      </c>
      <c r="S44" s="37">
        <f t="shared" si="2"/>
        <v>1</v>
      </c>
      <c r="T44" s="90"/>
      <c r="U44" s="43">
        <f t="shared" si="3"/>
        <v>8.602011805391381E-2</v>
      </c>
      <c r="V44" s="37">
        <f t="shared" si="4"/>
        <v>2.6666666798231841E-3</v>
      </c>
      <c r="W44" s="90"/>
      <c r="X44" s="84">
        <f t="shared" si="13"/>
        <v>10100</v>
      </c>
      <c r="Y44" s="45">
        <f t="shared" si="6"/>
        <v>14088395.86951476</v>
      </c>
      <c r="Z44" s="45">
        <f t="shared" si="7"/>
        <v>296903.31178228924</v>
      </c>
      <c r="AA44" s="45">
        <f t="shared" si="8"/>
        <v>7612.401196396494</v>
      </c>
      <c r="AB44" s="46">
        <f t="shared" si="9"/>
        <v>40761.846675828696</v>
      </c>
      <c r="AD44" s="44">
        <f t="shared" si="10"/>
        <v>14443773.429169273</v>
      </c>
      <c r="AE44" s="115"/>
      <c r="AF44" s="137" t="s">
        <v>44</v>
      </c>
      <c r="AG44" s="138"/>
      <c r="AH44" s="139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90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12"/>
        <v>14271.247698078883</v>
      </c>
      <c r="P45" s="39">
        <f t="shared" si="0"/>
        <v>1493.3090677897492</v>
      </c>
      <c r="Q45" s="90"/>
      <c r="R45" s="32">
        <f t="shared" si="1"/>
        <v>1</v>
      </c>
      <c r="S45" s="37">
        <f t="shared" si="2"/>
        <v>1</v>
      </c>
      <c r="T45" s="90"/>
      <c r="U45" s="43">
        <f t="shared" si="3"/>
        <v>8.6020484376452294E-2</v>
      </c>
      <c r="V45" s="37">
        <f t="shared" si="4"/>
        <v>2.666666680056726E-3</v>
      </c>
      <c r="W45" s="90"/>
      <c r="X45" s="84">
        <f t="shared" si="13"/>
        <v>10100</v>
      </c>
      <c r="Y45" s="45">
        <f t="shared" si="6"/>
        <v>14152152.133937618</v>
      </c>
      <c r="Z45" s="45">
        <f t="shared" si="7"/>
        <v>298244.99666565144</v>
      </c>
      <c r="AA45" s="45">
        <f t="shared" si="8"/>
        <v>7232.3073877517754</v>
      </c>
      <c r="AB45" s="46">
        <f t="shared" si="9"/>
        <v>40945.475906526663</v>
      </c>
      <c r="AD45" s="44">
        <f t="shared" si="10"/>
        <v>14508674.913897548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90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12"/>
        <v>14335.483346595423</v>
      </c>
      <c r="P46" s="39">
        <f t="shared" si="0"/>
        <v>1499.8654835985162</v>
      </c>
      <c r="Q46" s="90"/>
      <c r="R46" s="32">
        <f t="shared" si="1"/>
        <v>1</v>
      </c>
      <c r="S46" s="37">
        <f t="shared" si="2"/>
        <v>1</v>
      </c>
      <c r="T46" s="90"/>
      <c r="U46" s="43">
        <f t="shared" si="3"/>
        <v>8.6020855679041872E-2</v>
      </c>
      <c r="V46" s="37">
        <f t="shared" si="4"/>
        <v>2.6666666802934369E-3</v>
      </c>
      <c r="W46" s="90"/>
      <c r="X46" s="84">
        <f t="shared" si="13"/>
        <v>10100</v>
      </c>
      <c r="Y46" s="45">
        <f t="shared" si="6"/>
        <v>14215909.799989348</v>
      </c>
      <c r="Z46" s="45">
        <f t="shared" si="7"/>
        <v>299586.69042257196</v>
      </c>
      <c r="AA46" s="45">
        <f t="shared" si="8"/>
        <v>6848.4820927959763</v>
      </c>
      <c r="AB46" s="46">
        <f t="shared" si="9"/>
        <v>41129.1132439414</v>
      </c>
      <c r="AD46" s="44">
        <f t="shared" si="10"/>
        <v>14573574.085748658</v>
      </c>
      <c r="AE46" s="11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90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12"/>
        <v>14399.718995111962</v>
      </c>
      <c r="P47" s="39">
        <f t="shared" si="0"/>
        <v>1506.4238622426872</v>
      </c>
      <c r="Q47" s="90"/>
      <c r="R47" s="32">
        <f t="shared" si="1"/>
        <v>1</v>
      </c>
      <c r="S47" s="37">
        <f t="shared" si="2"/>
        <v>1</v>
      </c>
      <c r="T47" s="90"/>
      <c r="U47" s="43">
        <f t="shared" si="3"/>
        <v>8.602123200661424E-2</v>
      </c>
      <c r="V47" s="37">
        <f t="shared" si="4"/>
        <v>2.6666666805333452E-3</v>
      </c>
      <c r="W47" s="90"/>
      <c r="X47" s="84">
        <f t="shared" si="13"/>
        <v>10100</v>
      </c>
      <c r="Y47" s="45">
        <f t="shared" si="6"/>
        <v>14279668.884944886</v>
      </c>
      <c r="Z47" s="45">
        <f t="shared" si="7"/>
        <v>300928.39277671144</v>
      </c>
      <c r="AA47" s="45">
        <f t="shared" si="8"/>
        <v>6460.9253115290976</v>
      </c>
      <c r="AB47" s="46">
        <f t="shared" si="9"/>
        <v>41312.758435614596</v>
      </c>
      <c r="AD47" s="44">
        <f t="shared" ref="AD47:AD54" si="14">SUM(X47:AB47)</f>
        <v>14638470.961468741</v>
      </c>
      <c r="AE47" s="11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90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12"/>
        <v>14463.954643628502</v>
      </c>
      <c r="P48" s="39">
        <f t="shared" si="0"/>
        <v>1512.9841432239111</v>
      </c>
      <c r="Q48" s="90"/>
      <c r="R48" s="32">
        <f t="shared" si="1"/>
        <v>1</v>
      </c>
      <c r="S48" s="37">
        <f t="shared" si="2"/>
        <v>1</v>
      </c>
      <c r="T48" s="90"/>
      <c r="U48" s="43">
        <f t="shared" si="3"/>
        <v>8.602161340430288E-2</v>
      </c>
      <c r="V48" s="37">
        <f t="shared" si="4"/>
        <v>2.666666680776478E-3</v>
      </c>
      <c r="W48" s="90"/>
      <c r="X48" s="84">
        <f t="shared" si="13"/>
        <v>10100</v>
      </c>
      <c r="Y48" s="45">
        <f t="shared" si="6"/>
        <v>14343429.406295298</v>
      </c>
      <c r="Z48" s="45">
        <f t="shared" si="7"/>
        <v>302270.10346308729</v>
      </c>
      <c r="AA48" s="45">
        <f t="shared" si="8"/>
        <v>6292.9773863498895</v>
      </c>
      <c r="AB48" s="46">
        <f t="shared" si="9"/>
        <v>41496.411239462934</v>
      </c>
      <c r="AD48" s="44">
        <f t="shared" si="14"/>
        <v>14703588.898384199</v>
      </c>
      <c r="AE48" s="115"/>
      <c r="AF48" s="137" t="s">
        <v>45</v>
      </c>
      <c r="AG48" s="138"/>
      <c r="AH48" s="139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90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12"/>
        <v>14528.19029214504</v>
      </c>
      <c r="P49" s="39">
        <f t="shared" si="0"/>
        <v>1519.5462685047858</v>
      </c>
      <c r="Q49" s="90"/>
      <c r="R49" s="32">
        <f t="shared" si="1"/>
        <v>1</v>
      </c>
      <c r="S49" s="37">
        <f t="shared" si="2"/>
        <v>1</v>
      </c>
      <c r="T49" s="90"/>
      <c r="U49" s="43">
        <f t="shared" si="3"/>
        <v>8.6021999917443068E-2</v>
      </c>
      <c r="V49" s="37">
        <f t="shared" si="4"/>
        <v>2.6666666810228634E-3</v>
      </c>
      <c r="W49" s="90"/>
      <c r="X49" s="84">
        <f t="shared" si="13"/>
        <v>10100</v>
      </c>
      <c r="Y49" s="45">
        <f t="shared" si="6"/>
        <v>14407191.381745977</v>
      </c>
      <c r="Z49" s="45">
        <f t="shared" si="7"/>
        <v>303611.82222749561</v>
      </c>
      <c r="AA49" s="45">
        <f t="shared" si="8"/>
        <v>6320.9250323064643</v>
      </c>
      <c r="AB49" s="46">
        <f t="shared" si="9"/>
        <v>41680.071423250571</v>
      </c>
      <c r="AD49" s="44">
        <f t="shared" si="14"/>
        <v>14768904.20042903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90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12"/>
        <v>14592.42594066158</v>
      </c>
      <c r="P50" s="39">
        <f t="shared" si="0"/>
        <v>1526.110182384987</v>
      </c>
      <c r="Q50" s="90"/>
      <c r="R50" s="32">
        <f t="shared" si="1"/>
        <v>1</v>
      </c>
      <c r="S50" s="37">
        <f t="shared" si="2"/>
        <v>1</v>
      </c>
      <c r="T50" s="90"/>
      <c r="U50" s="43">
        <f t="shared" si="3"/>
        <v>8.6022391591571851E-2</v>
      </c>
      <c r="V50" s="37">
        <f t="shared" si="4"/>
        <v>2.6666666812725308E-3</v>
      </c>
      <c r="W50" s="90"/>
      <c r="X50" s="84">
        <f t="shared" si="13"/>
        <v>10100</v>
      </c>
      <c r="Y50" s="45">
        <f t="shared" si="6"/>
        <v>14470954.82921502</v>
      </c>
      <c r="Z50" s="45">
        <f t="shared" si="7"/>
        <v>304953.54882596893</v>
      </c>
      <c r="AA50" s="45">
        <f t="shared" si="8"/>
        <v>6348.8726782630411</v>
      </c>
      <c r="AB50" s="46">
        <f t="shared" si="9"/>
        <v>41863.738764093418</v>
      </c>
      <c r="AD50" s="44">
        <f t="shared" si="14"/>
        <v>14834220.989483345</v>
      </c>
      <c r="AE50" s="11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90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12"/>
        <v>14656.661589178118</v>
      </c>
      <c r="P51" s="39">
        <f t="shared" si="0"/>
        <v>1532.6758313847995</v>
      </c>
      <c r="Q51" s="90"/>
      <c r="R51" s="32">
        <f t="shared" si="1"/>
        <v>1</v>
      </c>
      <c r="S51" s="37">
        <f t="shared" si="2"/>
        <v>1</v>
      </c>
      <c r="T51" s="90"/>
      <c r="U51" s="43">
        <f t="shared" si="3"/>
        <v>8.6022788472428044E-2</v>
      </c>
      <c r="V51" s="37">
        <f t="shared" si="4"/>
        <v>2.6666666815255073E-3</v>
      </c>
      <c r="W51" s="90"/>
      <c r="X51" s="84">
        <f t="shared" si="13"/>
        <v>10100</v>
      </c>
      <c r="Y51" s="45">
        <f t="shared" si="6"/>
        <v>14534719.766831733</v>
      </c>
      <c r="Z51" s="45">
        <f t="shared" si="7"/>
        <v>306295.28302426613</v>
      </c>
      <c r="AA51" s="45">
        <f t="shared" si="8"/>
        <v>6376.8203242196159</v>
      </c>
      <c r="AB51" s="46">
        <f t="shared" si="9"/>
        <v>42047.41304799317</v>
      </c>
      <c r="AD51" s="44">
        <f t="shared" si="14"/>
        <v>14899539.283228213</v>
      </c>
      <c r="AE51" s="11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90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12"/>
        <v>14720.897237694657</v>
      </c>
      <c r="P52" s="39">
        <f t="shared" si="0"/>
        <v>1539.2431641355518</v>
      </c>
      <c r="Q52" s="90"/>
      <c r="R52" s="32">
        <f t="shared" si="1"/>
        <v>1</v>
      </c>
      <c r="S52" s="37">
        <f t="shared" si="2"/>
        <v>1</v>
      </c>
      <c r="T52" s="90"/>
      <c r="U52" s="43">
        <f t="shared" si="3"/>
        <v>8.6023190605952302E-2</v>
      </c>
      <c r="V52" s="37">
        <f t="shared" si="4"/>
        <v>2.6666666817818227E-3</v>
      </c>
      <c r="W52" s="90"/>
      <c r="X52" s="84">
        <f t="shared" si="13"/>
        <v>10100</v>
      </c>
      <c r="Y52" s="45">
        <f t="shared" si="6"/>
        <v>14598486.212935295</v>
      </c>
      <c r="Z52" s="45">
        <f t="shared" si="7"/>
        <v>307637.02459739253</v>
      </c>
      <c r="AA52" s="45">
        <f t="shared" si="8"/>
        <v>6404.7679701761908</v>
      </c>
      <c r="AB52" s="46">
        <f t="shared" si="9"/>
        <v>42231.094069398787</v>
      </c>
      <c r="AD52" s="44">
        <f t="shared" si="14"/>
        <v>14964859.099572264</v>
      </c>
      <c r="AE52" s="115"/>
      <c r="AF52" s="137" t="s">
        <v>46</v>
      </c>
      <c r="AG52" s="138"/>
      <c r="AH52" s="139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90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12"/>
        <v>14785.132886211197</v>
      </c>
      <c r="P53" s="39">
        <f t="shared" si="0"/>
        <v>1545.8121312764665</v>
      </c>
      <c r="Q53" s="90"/>
      <c r="R53" s="32">
        <f t="shared" si="1"/>
        <v>1</v>
      </c>
      <c r="S53" s="37">
        <f t="shared" si="2"/>
        <v>1</v>
      </c>
      <c r="T53" s="90"/>
      <c r="U53" s="43">
        <f t="shared" si="3"/>
        <v>8.6023598038287019E-2</v>
      </c>
      <c r="V53" s="37">
        <f t="shared" si="4"/>
        <v>2.6666666820415047E-3</v>
      </c>
      <c r="W53" s="90"/>
      <c r="X53" s="84">
        <f t="shared" si="13"/>
        <v>10100</v>
      </c>
      <c r="Y53" s="45">
        <f t="shared" si="6"/>
        <v>14662254.186073512</v>
      </c>
      <c r="Z53" s="45">
        <f t="shared" si="7"/>
        <v>308978.77332914778</v>
      </c>
      <c r="AA53" s="45">
        <f t="shared" si="8"/>
        <v>6432.7156161327675</v>
      </c>
      <c r="AB53" s="46">
        <f t="shared" si="9"/>
        <v>42414.781630793812</v>
      </c>
      <c r="AD53" s="44">
        <f t="shared" si="14"/>
        <v>15030180.456649587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90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>B54</f>
        <v>14849.368534727735</v>
      </c>
      <c r="P54" s="39">
        <f t="shared" si="0"/>
        <v>1552.3826853575067</v>
      </c>
      <c r="Q54" s="91"/>
      <c r="R54" s="32">
        <f t="shared" si="1"/>
        <v>1</v>
      </c>
      <c r="S54" s="37">
        <f t="shared" si="2"/>
        <v>1</v>
      </c>
      <c r="T54" s="91"/>
      <c r="U54" s="43">
        <f t="shared" si="3"/>
        <v>8.6024010815776375E-2</v>
      </c>
      <c r="V54" s="37">
        <f t="shared" si="4"/>
        <v>2.666666682304582E-3</v>
      </c>
      <c r="W54" s="91"/>
      <c r="X54" s="84">
        <f t="shared" si="13"/>
        <v>10100</v>
      </c>
      <c r="Y54" s="45">
        <f t="shared" si="6"/>
        <v>14726023.705001682</v>
      </c>
      <c r="Z54" s="45">
        <f t="shared" si="7"/>
        <v>310320.52901170077</v>
      </c>
      <c r="AA54" s="45">
        <f t="shared" si="8"/>
        <v>6460.6632620893442</v>
      </c>
      <c r="AB54" s="46">
        <f t="shared" si="9"/>
        <v>42598.475542307591</v>
      </c>
      <c r="AD54" s="44">
        <f t="shared" si="14"/>
        <v>15095503.372817779</v>
      </c>
      <c r="AE54" s="11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628551793.76342022</v>
      </c>
      <c r="AE55" s="11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69">
        <f>SUM(Y9:Y54)</f>
        <v>611416347.27151394</v>
      </c>
      <c r="Z56" s="70">
        <f>SUM(Z9:Z54)</f>
        <v>12886184.262226257</v>
      </c>
      <c r="AA56" s="70">
        <f>SUM(AA9:AA54)</f>
        <v>546362.06686834304</v>
      </c>
      <c r="AB56" s="77">
        <f>SUM(AB9:AB54)</f>
        <v>1769550.1628117533</v>
      </c>
      <c r="AD56" s="71">
        <f>X56+Y56+Z56+AA56+AB56</f>
        <v>628551793.76342022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A1" workbookViewId="0">
      <selection activeCell="AG12" sqref="AG12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4"/>
      <c r="S1" s="84"/>
      <c r="T1" s="89"/>
      <c r="U1" s="84"/>
      <c r="V1" s="84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4"/>
      <c r="S2" s="84"/>
      <c r="T2" s="90"/>
      <c r="U2" s="84"/>
      <c r="V2" s="84"/>
      <c r="W2" s="90"/>
      <c r="Y2" s="148" t="s">
        <v>78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77</v>
      </c>
      <c r="P3" s="158"/>
      <c r="Q3" s="90"/>
      <c r="R3" s="84"/>
      <c r="S3" s="84"/>
      <c r="T3" s="90"/>
      <c r="U3" s="84"/>
      <c r="V3" s="84"/>
      <c r="W3" s="90"/>
      <c r="Y3" s="151"/>
      <c r="Z3" s="152"/>
      <c r="AA3" s="153"/>
      <c r="AB3" s="8"/>
      <c r="AC3" s="8"/>
      <c r="AE3" s="115"/>
      <c r="AF3" s="93" t="s">
        <v>58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4"/>
      <c r="S4" s="84"/>
      <c r="T4" s="90"/>
      <c r="U4" s="84"/>
      <c r="V4" s="84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3" t="s">
        <v>70</v>
      </c>
      <c r="J7" s="14" t="s">
        <v>69</v>
      </c>
      <c r="K7" s="22" t="s">
        <v>68</v>
      </c>
      <c r="L7" s="90"/>
      <c r="M7" s="1" t="s">
        <v>8</v>
      </c>
      <c r="O7" s="109"/>
      <c r="P7" s="110"/>
      <c r="Q7" s="90"/>
      <c r="R7" s="84"/>
      <c r="S7" s="84"/>
      <c r="T7" s="90"/>
      <c r="U7" s="84"/>
      <c r="V7" s="84"/>
      <c r="W7" s="90"/>
      <c r="X7" s="3" t="s">
        <v>9</v>
      </c>
      <c r="Y7" s="85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4"/>
      <c r="J8" s="7"/>
      <c r="K8" s="20"/>
      <c r="L8" s="90"/>
      <c r="M8" s="25"/>
      <c r="O8" s="34"/>
      <c r="P8" s="38"/>
      <c r="Q8" s="90"/>
      <c r="R8" s="86"/>
      <c r="S8" s="85"/>
      <c r="T8" s="90"/>
      <c r="U8" s="86"/>
      <c r="V8" s="85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90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D9</f>
        <v>11899.584311285807</v>
      </c>
      <c r="P9" s="39">
        <f>E9+(E9*I9)</f>
        <v>1238.7010052020473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8.6009901526044694E-2</v>
      </c>
      <c r="V9" s="37">
        <f>($AI$7/$AG$12)*(1+0.15*(P9/$AG$10)^4)+$AH$32</f>
        <v>2.6666666730060886E-3</v>
      </c>
      <c r="W9" s="90"/>
      <c r="X9" s="84">
        <f>($AG$7*$AG$8*S9*$AG$24+$AG$15*$AG$16*R9*$AG$24)</f>
        <v>3600</v>
      </c>
      <c r="Y9" s="45">
        <f>(O9*U9*$AG$30+P9*V9*$AG$29)*365</f>
        <v>11798708.253257414</v>
      </c>
      <c r="Z9" s="45">
        <f>(O9*$AI$15*$AG$37+P9*$AI$7*$AG$36)*365</f>
        <v>248653.01372546685</v>
      </c>
      <c r="AA9" s="45">
        <f>O9*$AI$15*($AG$41+$AG$40*(1-M9))*365</f>
        <v>17144.653263656084</v>
      </c>
      <c r="AB9" s="46">
        <f>365*((P9*$AI$7*($AG$53*$AG$54+$AG$49*$AG$50+$AG$45*$AG$46))+(O9*1.6*$AI$15*($AG$53*$AG$55+$AG$49*$AG$51+$AG$45*$AG$47)))</f>
        <v>34115.182024290982</v>
      </c>
      <c r="AD9" s="44">
        <f>SUM(X9:AB9)</f>
        <v>12102221.102270829</v>
      </c>
      <c r="AE9" s="115"/>
      <c r="AF9" s="144" t="s">
        <v>15</v>
      </c>
      <c r="AG9" s="17"/>
      <c r="AH9" s="147"/>
      <c r="AI9" s="78" t="s">
        <v>59</v>
      </c>
      <c r="AJ9" s="79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90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 t="shared" ref="O10:O54" si="0">D10</f>
        <v>12023</v>
      </c>
      <c r="P10" s="39">
        <f t="shared" ref="P10:P54" si="1">E10+(E10*I10)</f>
        <v>1251.5123790474024</v>
      </c>
      <c r="Q10" s="90"/>
      <c r="R10" s="32">
        <f t="shared" ref="R10:R54" si="2">IF(O10&lt;$AG$18,1,2)</f>
        <v>1</v>
      </c>
      <c r="S10" s="37">
        <f t="shared" ref="S10:S54" si="3">IF(P10&lt;$AG$10,1,2)</f>
        <v>1</v>
      </c>
      <c r="T10" s="90"/>
      <c r="U10" s="43">
        <f t="shared" ref="U10:U54" si="4">($AI$15/$AG$20)*(1+0.15*(O10/$AG$18)^4)+$AH$33</f>
        <v>8.6010318732661864E-2</v>
      </c>
      <c r="V10" s="37">
        <f t="shared" ref="V10:V54" si="5">($AI$7/$AG$12)*(1+0.15*(P10/$AG$10)^4)+$AH$32</f>
        <v>2.6666666732724498E-3</v>
      </c>
      <c r="W10" s="90"/>
      <c r="X10" s="84">
        <f t="shared" ref="X10:X12" si="6">($AG$7*$AG$8*S10*$AG$24+$AG$15*$AG$16*R10*$AG$24)</f>
        <v>3600</v>
      </c>
      <c r="Y10" s="45">
        <f t="shared" ref="Y10:Y54" si="7">(O10*U10*$AG$30+P10*V10*$AG$29)*365</f>
        <v>11921134.7370672</v>
      </c>
      <c r="Z10" s="45">
        <f t="shared" ref="Z10:Z54" si="8">(O10*$AI$15*$AG$37+P10*$AI$7*$AG$36)*365</f>
        <v>251231.74422022761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34468.862244162607</v>
      </c>
      <c r="AD10" s="44">
        <f t="shared" ref="AD10:AD46" si="11">SUM(X10:AB10)</f>
        <v>12227749.575202215</v>
      </c>
      <c r="AE10" s="115"/>
      <c r="AF10" s="145"/>
      <c r="AG10" s="18">
        <v>110400</v>
      </c>
      <c r="AH10" s="147"/>
      <c r="AI10" s="78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90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si="0"/>
        <v>12146.415688714193</v>
      </c>
      <c r="P11" s="39">
        <f t="shared" si="1"/>
        <v>1264.3234030665508</v>
      </c>
      <c r="Q11" s="90"/>
      <c r="R11" s="32">
        <f t="shared" si="2"/>
        <v>1</v>
      </c>
      <c r="S11" s="37">
        <f t="shared" si="3"/>
        <v>1</v>
      </c>
      <c r="T11" s="90"/>
      <c r="U11" s="43">
        <f t="shared" si="4"/>
        <v>8.6010748986868474E-2</v>
      </c>
      <c r="V11" s="37">
        <f t="shared" si="5"/>
        <v>2.6666666735471094E-3</v>
      </c>
      <c r="W11" s="90"/>
      <c r="X11" s="84">
        <f t="shared" si="6"/>
        <v>3600</v>
      </c>
      <c r="Y11" s="45">
        <f t="shared" si="7"/>
        <v>12043564.222227313</v>
      </c>
      <c r="Z11" s="45">
        <f t="shared" si="8"/>
        <v>253810.47318274959</v>
      </c>
      <c r="AA11" s="45">
        <f t="shared" si="9"/>
        <v>17482.05027131235</v>
      </c>
      <c r="AB11" s="46">
        <f t="shared" si="10"/>
        <v>34822.541064209559</v>
      </c>
      <c r="AD11" s="44">
        <f t="shared" si="11"/>
        <v>12353279.286745584</v>
      </c>
      <c r="AE11" s="115"/>
      <c r="AF11" s="146"/>
      <c r="AG11" s="17"/>
      <c r="AH11" s="147"/>
      <c r="AI11" s="78" t="s">
        <v>60</v>
      </c>
      <c r="AJ11" s="79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90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 t="shared" si="0"/>
        <v>12269.831377428385</v>
      </c>
      <c r="P12" s="39">
        <f t="shared" si="1"/>
        <v>1277.1340828072928</v>
      </c>
      <c r="Q12" s="90"/>
      <c r="R12" s="32">
        <f t="shared" si="2"/>
        <v>1</v>
      </c>
      <c r="S12" s="37">
        <f t="shared" si="3"/>
        <v>1</v>
      </c>
      <c r="T12" s="90"/>
      <c r="U12" s="43">
        <f t="shared" si="4"/>
        <v>8.6011192557900698E-2</v>
      </c>
      <c r="V12" s="37">
        <f t="shared" si="5"/>
        <v>2.6666666738302393E-3</v>
      </c>
      <c r="W12" s="90"/>
      <c r="X12" s="84">
        <f t="shared" si="6"/>
        <v>3600</v>
      </c>
      <c r="Y12" s="45">
        <f t="shared" si="7"/>
        <v>12165996.802427782</v>
      </c>
      <c r="Z12" s="45">
        <f t="shared" si="8"/>
        <v>256389.20063733213</v>
      </c>
      <c r="AA12" s="45">
        <f t="shared" si="9"/>
        <v>17647.442546012378</v>
      </c>
      <c r="AB12" s="46">
        <f t="shared" si="10"/>
        <v>35176.218506631267</v>
      </c>
      <c r="AD12" s="44">
        <f t="shared" si="11"/>
        <v>12478809.664117755</v>
      </c>
      <c r="AE12" s="115"/>
      <c r="AF12" s="67" t="s">
        <v>32</v>
      </c>
      <c r="AG12" s="61">
        <v>30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90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0"/>
        <v>12393.24706614258</v>
      </c>
      <c r="P13" s="39">
        <f t="shared" si="1"/>
        <v>1289.9444237007381</v>
      </c>
      <c r="Q13" s="90"/>
      <c r="R13" s="32">
        <f t="shared" si="2"/>
        <v>1</v>
      </c>
      <c r="S13" s="37">
        <f t="shared" si="3"/>
        <v>1</v>
      </c>
      <c r="T13" s="90"/>
      <c r="U13" s="43">
        <f t="shared" si="4"/>
        <v>8.6011649717744373E-2</v>
      </c>
      <c r="V13" s="37">
        <f t="shared" si="5"/>
        <v>2.6666666741220106E-3</v>
      </c>
      <c r="W13" s="90"/>
      <c r="X13" s="84">
        <f>($AG$7*$AG$8*S13*$AG$24+$AG$15*$AG$16*R13*$AG$24)</f>
        <v>3600</v>
      </c>
      <c r="Y13" s="45">
        <f t="shared" si="7"/>
        <v>12288432.573277593</v>
      </c>
      <c r="Z13" s="45">
        <f t="shared" si="8"/>
        <v>258967.92660776351</v>
      </c>
      <c r="AA13" s="45">
        <f t="shared" si="9"/>
        <v>17799.479444412926</v>
      </c>
      <c r="AB13" s="46">
        <f t="shared" si="10"/>
        <v>35529.89459316025</v>
      </c>
      <c r="AD13" s="44">
        <f t="shared" si="11"/>
        <v>12604329.873922929</v>
      </c>
      <c r="AE13" s="11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90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0"/>
        <v>12516.662754856772</v>
      </c>
      <c r="P14" s="39">
        <f t="shared" si="1"/>
        <v>1302.7544310643564</v>
      </c>
      <c r="Q14" s="90"/>
      <c r="R14" s="32">
        <f t="shared" si="2"/>
        <v>1</v>
      </c>
      <c r="S14" s="37">
        <f t="shared" si="3"/>
        <v>1</v>
      </c>
      <c r="T14" s="90"/>
      <c r="U14" s="43">
        <f t="shared" si="4"/>
        <v>8.6012120741134887E-2</v>
      </c>
      <c r="V14" s="37">
        <f t="shared" si="5"/>
        <v>2.6666666744225975E-3</v>
      </c>
      <c r="W14" s="90"/>
      <c r="X14" s="84">
        <f>($AG$7*$AG$8*S14*$AG$24+$AG$15*$AG$16*R14*$AG$24)+AG26</f>
        <v>1511350</v>
      </c>
      <c r="Y14" s="45">
        <f t="shared" si="7"/>
        <v>12410871.632324217</v>
      </c>
      <c r="Z14" s="45">
        <f t="shared" si="8"/>
        <v>261546.65111733429</v>
      </c>
      <c r="AA14" s="45">
        <f t="shared" si="9"/>
        <v>17613.181902040138</v>
      </c>
      <c r="AB14" s="46">
        <f t="shared" si="10"/>
        <v>35883.569345074291</v>
      </c>
      <c r="AD14" s="44">
        <f t="shared" si="11"/>
        <v>14237265.034688665</v>
      </c>
      <c r="AE14" s="115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90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 t="shared" si="0"/>
        <v>12640.078443570965</v>
      </c>
      <c r="P15" s="39">
        <f t="shared" si="1"/>
        <v>1315.5641101049355</v>
      </c>
      <c r="Q15" s="90"/>
      <c r="R15" s="32">
        <f t="shared" si="2"/>
        <v>1</v>
      </c>
      <c r="S15" s="37">
        <f t="shared" si="3"/>
        <v>1</v>
      </c>
      <c r="T15" s="90"/>
      <c r="U15" s="43">
        <f t="shared" si="4"/>
        <v>8.6012605905557218E-2</v>
      </c>
      <c r="V15" s="37">
        <f t="shared" si="5"/>
        <v>2.6666666747321753E-3</v>
      </c>
      <c r="W15" s="90"/>
      <c r="X15" s="84">
        <f>($AJ$11*$AG$8*S15*$AG$25+$AJ$9*$AG$8*S15*$AG$24+$AG$15*$AG$16*R15*$AG$24)</f>
        <v>10100</v>
      </c>
      <c r="Y15" s="45">
        <f t="shared" si="7"/>
        <v>12533314.079073224</v>
      </c>
      <c r="Z15" s="45">
        <f t="shared" si="8"/>
        <v>264125.37418885017</v>
      </c>
      <c r="AA15" s="45">
        <f t="shared" si="9"/>
        <v>17419.715070282957</v>
      </c>
      <c r="AB15" s="46">
        <f t="shared" si="10"/>
        <v>36237.242783208283</v>
      </c>
      <c r="AD15" s="44">
        <f t="shared" si="11"/>
        <v>12861196.411115564</v>
      </c>
      <c r="AE15" s="115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90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0"/>
        <v>12763.494132285157</v>
      </c>
      <c r="P16" s="39">
        <f t="shared" si="1"/>
        <v>1328.3734659214454</v>
      </c>
      <c r="Q16" s="90"/>
      <c r="R16" s="32">
        <f t="shared" si="2"/>
        <v>1</v>
      </c>
      <c r="S16" s="37">
        <f t="shared" si="3"/>
        <v>1</v>
      </c>
      <c r="T16" s="90"/>
      <c r="U16" s="43">
        <f t="shared" si="4"/>
        <v>8.6013105491245953E-2</v>
      </c>
      <c r="V16" s="37">
        <f t="shared" si="5"/>
        <v>2.6666666750509212E-3</v>
      </c>
      <c r="W16" s="90"/>
      <c r="X16" s="84">
        <f t="shared" ref="X16:X54" si="13">($AJ$11*$AG$8*S16*$AG$25+$AJ$9*$AG$8*S16*$AG$24+$AG$15*$AG$16*R16*$AG$24)</f>
        <v>10100</v>
      </c>
      <c r="Y16" s="45">
        <f t="shared" si="7"/>
        <v>12655760.015007842</v>
      </c>
      <c r="Z16" s="45">
        <f t="shared" si="8"/>
        <v>266704.09584464453</v>
      </c>
      <c r="AA16" s="45">
        <f t="shared" si="9"/>
        <v>17219.078949141382</v>
      </c>
      <c r="AB16" s="46">
        <f t="shared" si="10"/>
        <v>36590.914927965678</v>
      </c>
      <c r="AD16" s="44">
        <f t="shared" si="11"/>
        <v>12986374.104729595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90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 t="shared" si="0"/>
        <v>12886.909820999348</v>
      </c>
      <c r="P17" s="39">
        <f t="shared" si="1"/>
        <v>1341.1825035078148</v>
      </c>
      <c r="Q17" s="90"/>
      <c r="R17" s="32">
        <f t="shared" si="2"/>
        <v>1</v>
      </c>
      <c r="S17" s="37">
        <f t="shared" si="3"/>
        <v>1</v>
      </c>
      <c r="T17" s="90"/>
      <c r="U17" s="43">
        <f t="shared" si="4"/>
        <v>8.6013619781185241E-2</v>
      </c>
      <c r="V17" s="37">
        <f t="shared" si="5"/>
        <v>2.6666666753790147E-3</v>
      </c>
      <c r="W17" s="90"/>
      <c r="X17" s="84">
        <f t="shared" si="13"/>
        <v>10100</v>
      </c>
      <c r="Y17" s="45">
        <f t="shared" si="7"/>
        <v>12778209.543608528</v>
      </c>
      <c r="Z17" s="45">
        <f t="shared" si="8"/>
        <v>269282.81610659097</v>
      </c>
      <c r="AA17" s="45">
        <f t="shared" si="9"/>
        <v>17011.273538615409</v>
      </c>
      <c r="AB17" s="46">
        <f t="shared" si="10"/>
        <v>36944.585799329594</v>
      </c>
      <c r="AD17" s="44">
        <f t="shared" si="11"/>
        <v>13111548.219053064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90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0"/>
        <v>13010.325509713541</v>
      </c>
      <c r="P18" s="39">
        <f t="shared" si="1"/>
        <v>1353.9912277556223</v>
      </c>
      <c r="Q18" s="90"/>
      <c r="R18" s="32">
        <f t="shared" si="2"/>
        <v>1</v>
      </c>
      <c r="S18" s="37">
        <f t="shared" si="3"/>
        <v>1</v>
      </c>
      <c r="T18" s="90"/>
      <c r="U18" s="43">
        <f t="shared" si="4"/>
        <v>8.6014149061108838E-2</v>
      </c>
      <c r="V18" s="37">
        <f t="shared" si="5"/>
        <v>2.6666666757166357E-3</v>
      </c>
      <c r="W18" s="90"/>
      <c r="X18" s="84">
        <f t="shared" si="13"/>
        <v>10100</v>
      </c>
      <c r="Y18" s="45">
        <f t="shared" si="7"/>
        <v>12900662.770372543</v>
      </c>
      <c r="Z18" s="45">
        <f t="shared" si="8"/>
        <v>271861.53499611438</v>
      </c>
      <c r="AA18" s="45">
        <f t="shared" si="9"/>
        <v>16796.298838705039</v>
      </c>
      <c r="AB18" s="46">
        <f t="shared" si="10"/>
        <v>37298.255416873631</v>
      </c>
      <c r="AD18" s="44">
        <f t="shared" si="11"/>
        <v>13236718.859624237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90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0"/>
        <v>13133.741198427733</v>
      </c>
      <c r="P19" s="39">
        <f t="shared" si="1"/>
        <v>1366.7996434567046</v>
      </c>
      <c r="Q19" s="90"/>
      <c r="R19" s="32">
        <f t="shared" si="2"/>
        <v>1</v>
      </c>
      <c r="S19" s="37">
        <f t="shared" si="3"/>
        <v>1</v>
      </c>
      <c r="T19" s="90"/>
      <c r="U19" s="43">
        <f t="shared" si="4"/>
        <v>8.6014693619500079E-2</v>
      </c>
      <c r="V19" s="37">
        <f t="shared" si="5"/>
        <v>2.6666666760639672E-3</v>
      </c>
      <c r="W19" s="90"/>
      <c r="X19" s="84">
        <f t="shared" si="13"/>
        <v>10100</v>
      </c>
      <c r="Y19" s="45">
        <f t="shared" si="7"/>
        <v>13023119.802833531</v>
      </c>
      <c r="Z19" s="45">
        <f t="shared" si="8"/>
        <v>274440.25253420323</v>
      </c>
      <c r="AA19" s="45">
        <f t="shared" si="9"/>
        <v>16574.154849410275</v>
      </c>
      <c r="AB19" s="46">
        <f t="shared" si="10"/>
        <v>37651.923799772267</v>
      </c>
      <c r="AD19" s="44">
        <f t="shared" si="11"/>
        <v>13361886.134016916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90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0"/>
        <v>13257.156887141928</v>
      </c>
      <c r="P20" s="39">
        <f t="shared" si="1"/>
        <v>1379.6077553056873</v>
      </c>
      <c r="Q20" s="90"/>
      <c r="R20" s="32">
        <f t="shared" si="2"/>
        <v>1</v>
      </c>
      <c r="S20" s="37">
        <f t="shared" si="3"/>
        <v>1</v>
      </c>
      <c r="T20" s="90"/>
      <c r="U20" s="43">
        <f t="shared" si="4"/>
        <v>8.6015253747591891E-2</v>
      </c>
      <c r="V20" s="37">
        <f t="shared" si="5"/>
        <v>2.6666666764211932E-3</v>
      </c>
      <c r="W20" s="90"/>
      <c r="X20" s="84">
        <f t="shared" si="13"/>
        <v>10100</v>
      </c>
      <c r="Y20" s="45">
        <f t="shared" si="7"/>
        <v>13145580.750581078</v>
      </c>
      <c r="Z20" s="45">
        <f t="shared" si="8"/>
        <v>277018.9687414199</v>
      </c>
      <c r="AA20" s="45">
        <f t="shared" si="9"/>
        <v>16344.841570731116</v>
      </c>
      <c r="AB20" s="46">
        <f t="shared" si="10"/>
        <v>38005.590966810967</v>
      </c>
      <c r="AD20" s="44">
        <f t="shared" si="11"/>
        <v>13487050.151860042</v>
      </c>
      <c r="AE20" s="115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90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0"/>
        <v>13380.57257585612</v>
      </c>
      <c r="P21" s="39">
        <f t="shared" si="1"/>
        <v>1392.415567902435</v>
      </c>
      <c r="Q21" s="90"/>
      <c r="R21" s="32">
        <f t="shared" si="2"/>
        <v>1</v>
      </c>
      <c r="S21" s="37">
        <f t="shared" si="3"/>
        <v>1</v>
      </c>
      <c r="T21" s="90"/>
      <c r="U21" s="43">
        <f t="shared" si="4"/>
        <v>8.6015829739366778E-2</v>
      </c>
      <c r="V21" s="37">
        <f t="shared" si="5"/>
        <v>2.6666666767885001E-3</v>
      </c>
      <c r="W21" s="90"/>
      <c r="X21" s="84">
        <f t="shared" si="13"/>
        <v>10100</v>
      </c>
      <c r="Y21" s="45">
        <f t="shared" si="7"/>
        <v>13268045.725280272</v>
      </c>
      <c r="Z21" s="45">
        <f t="shared" si="8"/>
        <v>279597.6836379118</v>
      </c>
      <c r="AA21" s="45">
        <f t="shared" si="9"/>
        <v>16108.359002667561</v>
      </c>
      <c r="AB21" s="46">
        <f t="shared" si="10"/>
        <v>38359.256936396036</v>
      </c>
      <c r="AD21" s="44">
        <f t="shared" si="11"/>
        <v>13612211.024857247</v>
      </c>
      <c r="AE21" s="11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90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0"/>
        <v>13503.988264570315</v>
      </c>
      <c r="P22" s="39">
        <f t="shared" si="1"/>
        <v>1405.2230857544328</v>
      </c>
      <c r="Q22" s="90"/>
      <c r="R22" s="32">
        <f t="shared" si="2"/>
        <v>1</v>
      </c>
      <c r="S22" s="37">
        <f t="shared" si="3"/>
        <v>1</v>
      </c>
      <c r="T22" s="90"/>
      <c r="U22" s="43">
        <f t="shared" si="4"/>
        <v>8.601642189155688E-2</v>
      </c>
      <c r="V22" s="37">
        <f t="shared" si="5"/>
        <v>2.6666666771660743E-3</v>
      </c>
      <c r="W22" s="90"/>
      <c r="X22" s="84">
        <f t="shared" si="13"/>
        <v>10100</v>
      </c>
      <c r="Y22" s="45">
        <f t="shared" si="7"/>
        <v>13390514.8406913</v>
      </c>
      <c r="Z22" s="45">
        <f t="shared" si="8"/>
        <v>282176.39724342164</v>
      </c>
      <c r="AA22" s="45">
        <f t="shared" si="9"/>
        <v>15864.707145219611</v>
      </c>
      <c r="AB22" s="46">
        <f t="shared" si="10"/>
        <v>38712.921726564105</v>
      </c>
      <c r="AD22" s="44">
        <f t="shared" si="11"/>
        <v>13737368.866806505</v>
      </c>
      <c r="AE22" s="115"/>
      <c r="AF22" s="58" t="s">
        <v>25</v>
      </c>
      <c r="AG22" s="49"/>
      <c r="AH22" s="49"/>
      <c r="AI22" s="80" t="s">
        <v>61</v>
      </c>
      <c r="AJ22" s="81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90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0"/>
        <v>13627.403953284507</v>
      </c>
      <c r="P23" s="39">
        <f t="shared" si="1"/>
        <v>1418.0303132790923</v>
      </c>
      <c r="Q23" s="90"/>
      <c r="R23" s="32">
        <f t="shared" si="2"/>
        <v>1</v>
      </c>
      <c r="S23" s="37">
        <f t="shared" si="3"/>
        <v>1</v>
      </c>
      <c r="T23" s="90"/>
      <c r="U23" s="43">
        <f t="shared" si="4"/>
        <v>8.6017030503643857E-2</v>
      </c>
      <c r="V23" s="37">
        <f t="shared" si="5"/>
        <v>2.6666666775541064E-3</v>
      </c>
      <c r="W23" s="90"/>
      <c r="X23" s="84">
        <f t="shared" si="13"/>
        <v>10100</v>
      </c>
      <c r="Y23" s="45">
        <f t="shared" si="7"/>
        <v>13512988.212688964</v>
      </c>
      <c r="Z23" s="45">
        <f t="shared" si="8"/>
        <v>284755.10957729776</v>
      </c>
      <c r="AA23" s="45">
        <f t="shared" si="9"/>
        <v>15613.885998387261</v>
      </c>
      <c r="AB23" s="46">
        <f t="shared" si="10"/>
        <v>39066.585354991374</v>
      </c>
      <c r="AD23" s="44">
        <f t="shared" si="11"/>
        <v>13862523.79361964</v>
      </c>
      <c r="AE23" s="115"/>
      <c r="AF23" s="59" t="s">
        <v>34</v>
      </c>
      <c r="AG23" s="29"/>
      <c r="AH23" s="29"/>
      <c r="AI23" s="78" t="s">
        <v>62</v>
      </c>
      <c r="AJ23" s="82" t="s">
        <v>63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90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0"/>
        <v>13750.819641998702</v>
      </c>
      <c r="P24" s="39">
        <f t="shared" si="1"/>
        <v>1430.8372548059913</v>
      </c>
      <c r="Q24" s="90"/>
      <c r="R24" s="32">
        <f t="shared" si="2"/>
        <v>1</v>
      </c>
      <c r="S24" s="37">
        <f t="shared" si="3"/>
        <v>1</v>
      </c>
      <c r="T24" s="90"/>
      <c r="U24" s="43">
        <f t="shared" si="4"/>
        <v>8.6017655877858992E-2</v>
      </c>
      <c r="V24" s="37">
        <f t="shared" si="5"/>
        <v>2.6666666779527866E-3</v>
      </c>
      <c r="W24" s="90"/>
      <c r="X24" s="84">
        <f t="shared" si="13"/>
        <v>10100</v>
      </c>
      <c r="Y24" s="45">
        <f t="shared" si="7"/>
        <v>13635465.959282296</v>
      </c>
      <c r="Z24" s="45">
        <f t="shared" si="8"/>
        <v>287333.82065850374</v>
      </c>
      <c r="AA24" s="45">
        <f t="shared" si="9"/>
        <v>15355.895562170523</v>
      </c>
      <c r="AB24" s="46">
        <f t="shared" si="10"/>
        <v>39420.247839002601</v>
      </c>
      <c r="AD24" s="44">
        <f t="shared" si="11"/>
        <v>13987675.923341971</v>
      </c>
      <c r="AE24" s="115"/>
      <c r="AF24" s="51" t="s">
        <v>35</v>
      </c>
      <c r="AG24" s="30">
        <v>5</v>
      </c>
      <c r="AH24" s="29" t="s">
        <v>28</v>
      </c>
      <c r="AI24" s="78" t="s">
        <v>65</v>
      </c>
      <c r="AJ24" s="82" t="s">
        <v>64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90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0"/>
        <v>13874.235330712894</v>
      </c>
      <c r="P25" s="39">
        <f t="shared" si="1"/>
        <v>1443.6439145790446</v>
      </c>
      <c r="Q25" s="90"/>
      <c r="R25" s="32">
        <f t="shared" si="2"/>
        <v>1</v>
      </c>
      <c r="S25" s="37">
        <f t="shared" si="3"/>
        <v>1</v>
      </c>
      <c r="T25" s="90"/>
      <c r="U25" s="43">
        <f t="shared" si="4"/>
        <v>8.6018298319183159E-2</v>
      </c>
      <c r="V25" s="37">
        <f t="shared" si="5"/>
        <v>2.6666666783623076E-3</v>
      </c>
      <c r="W25" s="90"/>
      <c r="X25" s="84">
        <f t="shared" si="13"/>
        <v>10100</v>
      </c>
      <c r="Y25" s="45">
        <f t="shared" si="7"/>
        <v>13757948.200634079</v>
      </c>
      <c r="Z25" s="45">
        <f t="shared" si="8"/>
        <v>289912.53050562774</v>
      </c>
      <c r="AA25" s="45">
        <f t="shared" si="9"/>
        <v>15090.73583656938</v>
      </c>
      <c r="AB25" s="46">
        <f t="shared" si="10"/>
        <v>39773.909195579756</v>
      </c>
      <c r="AD25" s="44">
        <f t="shared" si="11"/>
        <v>14112825.376171855</v>
      </c>
      <c r="AE25" s="115"/>
      <c r="AF25" s="51" t="s">
        <v>36</v>
      </c>
      <c r="AG25" s="30">
        <v>30</v>
      </c>
      <c r="AH25" s="29" t="s">
        <v>28</v>
      </c>
      <c r="AI25" s="78" t="s">
        <v>67</v>
      </c>
      <c r="AJ25" s="82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90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0"/>
        <v>13997.651019427089</v>
      </c>
      <c r="P26" s="39">
        <f t="shared" si="1"/>
        <v>1456.4502967586143</v>
      </c>
      <c r="Q26" s="90"/>
      <c r="R26" s="32">
        <f t="shared" si="2"/>
        <v>1</v>
      </c>
      <c r="S26" s="37">
        <f t="shared" si="3"/>
        <v>1</v>
      </c>
      <c r="T26" s="90"/>
      <c r="U26" s="43">
        <f t="shared" si="4"/>
        <v>8.6018958135346824E-2</v>
      </c>
      <c r="V26" s="37">
        <f t="shared" si="5"/>
        <v>2.6666666787828648E-3</v>
      </c>
      <c r="W26" s="90"/>
      <c r="X26" s="84">
        <f t="shared" si="13"/>
        <v>10100</v>
      </c>
      <c r="Y26" s="45">
        <f t="shared" si="7"/>
        <v>13880435.059080435</v>
      </c>
      <c r="Z26" s="45">
        <f t="shared" si="8"/>
        <v>292491.23913689249</v>
      </c>
      <c r="AA26" s="45">
        <f t="shared" si="9"/>
        <v>14818.406821583851</v>
      </c>
      <c r="AB26" s="46">
        <f t="shared" si="10"/>
        <v>40127.569441370462</v>
      </c>
      <c r="AD26" s="44">
        <f t="shared" si="11"/>
        <v>14237972.274480283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3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90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0"/>
        <v>14121.066708141281</v>
      </c>
      <c r="P27" s="39">
        <f t="shared" si="1"/>
        <v>1469.2564054235538</v>
      </c>
      <c r="Q27" s="90"/>
      <c r="R27" s="32">
        <f t="shared" si="2"/>
        <v>1</v>
      </c>
      <c r="S27" s="37">
        <f t="shared" si="3"/>
        <v>1</v>
      </c>
      <c r="T27" s="90"/>
      <c r="U27" s="43">
        <f t="shared" si="4"/>
        <v>8.601963563683003E-2</v>
      </c>
      <c r="V27" s="37">
        <f t="shared" si="5"/>
        <v>2.666666679214654E-3</v>
      </c>
      <c r="W27" s="90"/>
      <c r="X27" s="84">
        <f t="shared" si="13"/>
        <v>10100</v>
      </c>
      <c r="Y27" s="45">
        <f t="shared" si="7"/>
        <v>14002926.659150373</v>
      </c>
      <c r="Z27" s="45">
        <f t="shared" si="8"/>
        <v>295069.94657016295</v>
      </c>
      <c r="AA27" s="45">
        <f t="shared" si="9"/>
        <v>14538.908517213917</v>
      </c>
      <c r="AB27" s="46">
        <f t="shared" si="10"/>
        <v>40481.228592696185</v>
      </c>
      <c r="AD27" s="44">
        <f t="shared" si="11"/>
        <v>14363116.742830446</v>
      </c>
      <c r="AE27" s="11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90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0"/>
        <v>14244.482396855472</v>
      </c>
      <c r="P28" s="39">
        <f t="shared" si="1"/>
        <v>1482.0622445731958</v>
      </c>
      <c r="Q28" s="90"/>
      <c r="R28" s="32">
        <f t="shared" si="2"/>
        <v>1</v>
      </c>
      <c r="S28" s="37">
        <f t="shared" si="3"/>
        <v>1</v>
      </c>
      <c r="T28" s="90"/>
      <c r="U28" s="43">
        <f t="shared" si="4"/>
        <v>8.6020331136862402E-2</v>
      </c>
      <c r="V28" s="37">
        <f t="shared" si="5"/>
        <v>2.6666666796578728E-3</v>
      </c>
      <c r="W28" s="90"/>
      <c r="X28" s="84">
        <f t="shared" si="13"/>
        <v>10100</v>
      </c>
      <c r="Y28" s="45">
        <f t="shared" si="7"/>
        <v>14125423.127585333</v>
      </c>
      <c r="Z28" s="45">
        <f t="shared" si="8"/>
        <v>297648.65282295644</v>
      </c>
      <c r="AA28" s="45">
        <f t="shared" si="9"/>
        <v>14252.240923459582</v>
      </c>
      <c r="AB28" s="46">
        <f t="shared" si="10"/>
        <v>40834.886665560218</v>
      </c>
      <c r="AD28" s="44">
        <f t="shared" si="11"/>
        <v>14488258.907997308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90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0"/>
        <v>14367.898085569666</v>
      </c>
      <c r="P29" s="39">
        <f t="shared" si="1"/>
        <v>1494.8678181292801</v>
      </c>
      <c r="Q29" s="90"/>
      <c r="R29" s="32">
        <f t="shared" si="2"/>
        <v>1</v>
      </c>
      <c r="S29" s="37">
        <f t="shared" si="3"/>
        <v>1</v>
      </c>
      <c r="T29" s="90"/>
      <c r="U29" s="43">
        <f t="shared" si="4"/>
        <v>8.6021044951423167E-2</v>
      </c>
      <c r="V29" s="37">
        <f t="shared" si="5"/>
        <v>2.6666666801127207E-3</v>
      </c>
      <c r="W29" s="90"/>
      <c r="X29" s="84">
        <f t="shared" si="13"/>
        <v>10100</v>
      </c>
      <c r="Y29" s="45">
        <f t="shared" si="7"/>
        <v>14247924.593358785</v>
      </c>
      <c r="Z29" s="45">
        <f t="shared" si="8"/>
        <v>300227.35791245021</v>
      </c>
      <c r="AA29" s="45">
        <f t="shared" si="9"/>
        <v>13958.404040320864</v>
      </c>
      <c r="AB29" s="46">
        <f t="shared" si="10"/>
        <v>41188.543675655339</v>
      </c>
      <c r="AD29" s="44">
        <f t="shared" si="11"/>
        <v>14613398.898987213</v>
      </c>
      <c r="AE29" s="115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90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0"/>
        <v>14491.313774283859</v>
      </c>
      <c r="P30" s="39">
        <f t="shared" si="1"/>
        <v>1507.6731299378255</v>
      </c>
      <c r="Q30" s="90"/>
      <c r="R30" s="32">
        <f t="shared" si="2"/>
        <v>1</v>
      </c>
      <c r="S30" s="37">
        <f t="shared" si="3"/>
        <v>1</v>
      </c>
      <c r="T30" s="90"/>
      <c r="U30" s="43">
        <f t="shared" si="4"/>
        <v>8.6021777399241148E-2</v>
      </c>
      <c r="V30" s="37">
        <f t="shared" si="5"/>
        <v>2.6666666805794008E-3</v>
      </c>
      <c r="W30" s="90"/>
      <c r="X30" s="84">
        <f t="shared" si="13"/>
        <v>10100</v>
      </c>
      <c r="Y30" s="45">
        <f t="shared" si="7"/>
        <v>14370431.18769574</v>
      </c>
      <c r="Z30" s="45">
        <f t="shared" si="8"/>
        <v>302806.06185548968</v>
      </c>
      <c r="AA30" s="45">
        <f t="shared" si="9"/>
        <v>13657.397867797745</v>
      </c>
      <c r="AB30" s="46">
        <f t="shared" si="10"/>
        <v>41542.199638371334</v>
      </c>
      <c r="AD30" s="44">
        <f t="shared" si="11"/>
        <v>14738536.847057397</v>
      </c>
      <c r="AE30" s="115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90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0"/>
        <v>14614.729462998052</v>
      </c>
      <c r="P31" s="39">
        <f t="shared" si="1"/>
        <v>1520.4781837709506</v>
      </c>
      <c r="Q31" s="90"/>
      <c r="R31" s="32">
        <f t="shared" si="2"/>
        <v>1</v>
      </c>
      <c r="S31" s="37">
        <f t="shared" si="3"/>
        <v>1</v>
      </c>
      <c r="T31" s="90"/>
      <c r="U31" s="43">
        <f t="shared" si="4"/>
        <v>8.6022528801794729E-2</v>
      </c>
      <c r="V31" s="37">
        <f t="shared" si="5"/>
        <v>2.6666666810581138E-3</v>
      </c>
      <c r="W31" s="90"/>
      <c r="X31" s="84">
        <f t="shared" si="13"/>
        <v>10100</v>
      </c>
      <c r="Y31" s="45">
        <f t="shared" si="7"/>
        <v>14492943.044092322</v>
      </c>
      <c r="Z31" s="45">
        <f t="shared" si="8"/>
        <v>305384.76466859691</v>
      </c>
      <c r="AA31" s="45">
        <f t="shared" si="9"/>
        <v>13349.222405890227</v>
      </c>
      <c r="AB31" s="46">
        <f t="shared" si="10"/>
        <v>41895.854568802293</v>
      </c>
      <c r="AD31" s="44">
        <f t="shared" si="11"/>
        <v>14863672.88573561</v>
      </c>
      <c r="AE31" s="115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90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0"/>
        <v>14738.145151712242</v>
      </c>
      <c r="P32" s="39">
        <f t="shared" si="1"/>
        <v>1533.2829833286382</v>
      </c>
      <c r="Q32" s="90"/>
      <c r="R32" s="32">
        <f t="shared" si="2"/>
        <v>1</v>
      </c>
      <c r="S32" s="37">
        <f t="shared" si="3"/>
        <v>1</v>
      </c>
      <c r="T32" s="90"/>
      <c r="U32" s="43">
        <f t="shared" si="4"/>
        <v>8.6023299483311902E-2</v>
      </c>
      <c r="V32" s="37">
        <f t="shared" si="5"/>
        <v>2.6666666815490657E-3</v>
      </c>
      <c r="W32" s="90"/>
      <c r="X32" s="84">
        <f t="shared" si="13"/>
        <v>10100</v>
      </c>
      <c r="Y32" s="45">
        <f t="shared" si="7"/>
        <v>14615460.298335336</v>
      </c>
      <c r="Z32" s="45">
        <f t="shared" si="8"/>
        <v>307963.46636797767</v>
      </c>
      <c r="AA32" s="45">
        <f t="shared" si="9"/>
        <v>13033.877654598318</v>
      </c>
      <c r="AB32" s="46">
        <f t="shared" si="10"/>
        <v>42249.508481753626</v>
      </c>
      <c r="AD32" s="44">
        <f t="shared" si="11"/>
        <v>14988807.150839668</v>
      </c>
      <c r="AE32" s="115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90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0"/>
        <v>14861.560840426435</v>
      </c>
      <c r="P33" s="39">
        <f t="shared" si="1"/>
        <v>1546.0875322404534</v>
      </c>
      <c r="Q33" s="90"/>
      <c r="R33" s="32">
        <f t="shared" si="2"/>
        <v>1</v>
      </c>
      <c r="S33" s="37">
        <f t="shared" si="3"/>
        <v>1</v>
      </c>
      <c r="T33" s="90"/>
      <c r="U33" s="43">
        <f t="shared" si="4"/>
        <v>8.6024089770770251E-2</v>
      </c>
      <c r="V33" s="37">
        <f t="shared" si="5"/>
        <v>2.6666666820524642E-3</v>
      </c>
      <c r="W33" s="90"/>
      <c r="X33" s="84">
        <f t="shared" si="13"/>
        <v>10100</v>
      </c>
      <c r="Y33" s="45">
        <f t="shared" si="7"/>
        <v>14737983.08852181</v>
      </c>
      <c r="Z33" s="45">
        <f t="shared" si="8"/>
        <v>310542.16696952947</v>
      </c>
      <c r="AA33" s="45">
        <f t="shared" si="9"/>
        <v>12711.363613922013</v>
      </c>
      <c r="AB33" s="46">
        <f t="shared" si="10"/>
        <v>42603.161391749025</v>
      </c>
      <c r="AD33" s="44">
        <f t="shared" si="11"/>
        <v>15113939.780497011</v>
      </c>
      <c r="AE33" s="115"/>
      <c r="AF33" s="88" t="s">
        <v>24</v>
      </c>
      <c r="AG33" s="42"/>
      <c r="AH33" s="61">
        <f>5/60</f>
        <v>8.3333333333333329E-2</v>
      </c>
      <c r="AI33" s="57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90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0"/>
        <v>14984.976529140627</v>
      </c>
      <c r="P34" s="39">
        <f t="shared" si="1"/>
        <v>1558.8918340672083</v>
      </c>
      <c r="Q34" s="90"/>
      <c r="R34" s="32">
        <f t="shared" si="2"/>
        <v>1</v>
      </c>
      <c r="S34" s="37">
        <f t="shared" si="3"/>
        <v>1</v>
      </c>
      <c r="T34" s="90"/>
      <c r="U34" s="43">
        <f t="shared" si="4"/>
        <v>8.6024899993896939E-2</v>
      </c>
      <c r="V34" s="37">
        <f t="shared" si="5"/>
        <v>2.6666666825685159E-3</v>
      </c>
      <c r="W34" s="90"/>
      <c r="X34" s="84">
        <f t="shared" si="13"/>
        <v>10100</v>
      </c>
      <c r="Y34" s="45">
        <f t="shared" si="7"/>
        <v>14860511.555078538</v>
      </c>
      <c r="Z34" s="45">
        <f t="shared" si="8"/>
        <v>313120.86648884875</v>
      </c>
      <c r="AA34" s="45">
        <f t="shared" si="9"/>
        <v>12381.680283861309</v>
      </c>
      <c r="AB34" s="46">
        <f t="shared" si="10"/>
        <v>42956.81331303699</v>
      </c>
      <c r="AD34" s="44">
        <f t="shared" si="11"/>
        <v>15239070.915164284</v>
      </c>
      <c r="AE34" s="11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90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0"/>
        <v>15108.392217854818</v>
      </c>
      <c r="P35" s="39">
        <f t="shared" si="1"/>
        <v>1571.6958923025848</v>
      </c>
      <c r="Q35" s="90"/>
      <c r="R35" s="32">
        <f t="shared" si="2"/>
        <v>1</v>
      </c>
      <c r="S35" s="37">
        <f t="shared" si="3"/>
        <v>1</v>
      </c>
      <c r="T35" s="90"/>
      <c r="U35" s="43">
        <f t="shared" si="4"/>
        <v>8.6025730485168719E-2</v>
      </c>
      <c r="V35" s="37">
        <f t="shared" si="5"/>
        <v>2.6666666830974309E-3</v>
      </c>
      <c r="W35" s="90"/>
      <c r="X35" s="84">
        <f t="shared" si="13"/>
        <v>10100</v>
      </c>
      <c r="Y35" s="45">
        <f t="shared" si="7"/>
        <v>14983045.840781637</v>
      </c>
      <c r="Z35" s="45">
        <f t="shared" si="8"/>
        <v>315699.5649412378</v>
      </c>
      <c r="AA35" s="45">
        <f t="shared" si="9"/>
        <v>12044.827664416209</v>
      </c>
      <c r="AB35" s="46">
        <f t="shared" si="10"/>
        <v>43310.464259597451</v>
      </c>
      <c r="AD35" s="44">
        <f t="shared" si="11"/>
        <v>15364200.697646888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90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0"/>
        <v>15231.807906569011</v>
      </c>
      <c r="P36" s="39">
        <f t="shared" si="1"/>
        <v>1584.499710374708</v>
      </c>
      <c r="Q36" s="90"/>
      <c r="R36" s="32">
        <f t="shared" si="2"/>
        <v>1</v>
      </c>
      <c r="S36" s="37">
        <f t="shared" si="3"/>
        <v>1</v>
      </c>
      <c r="T36" s="90"/>
      <c r="U36" s="43">
        <f t="shared" si="4"/>
        <v>8.6026581579811925E-2</v>
      </c>
      <c r="V36" s="37">
        <f t="shared" si="5"/>
        <v>2.6666666836394222E-3</v>
      </c>
      <c r="W36" s="90"/>
      <c r="X36" s="84">
        <f t="shared" si="13"/>
        <v>10100</v>
      </c>
      <c r="Y36" s="45">
        <f t="shared" si="7"/>
        <v>15105586.090776114</v>
      </c>
      <c r="Z36" s="45">
        <f t="shared" si="8"/>
        <v>318278.26234171179</v>
      </c>
      <c r="AA36" s="45">
        <f t="shared" si="9"/>
        <v>11700.805755586716</v>
      </c>
      <c r="AB36" s="46">
        <f t="shared" si="10"/>
        <v>43664.114245148012</v>
      </c>
      <c r="AD36" s="44">
        <f t="shared" si="11"/>
        <v>15489329.273118561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90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0"/>
        <v>15355.223595283205</v>
      </c>
      <c r="P37" s="39">
        <f t="shared" si="1"/>
        <v>1597.3032916476768</v>
      </c>
      <c r="Q37" s="90"/>
      <c r="R37" s="32">
        <f t="shared" si="2"/>
        <v>1</v>
      </c>
      <c r="S37" s="37">
        <f t="shared" si="3"/>
        <v>1</v>
      </c>
      <c r="T37" s="90"/>
      <c r="U37" s="43">
        <f t="shared" si="4"/>
        <v>8.602745361580251E-2</v>
      </c>
      <c r="V37" s="37">
        <f t="shared" si="5"/>
        <v>2.666666684194702E-3</v>
      </c>
      <c r="W37" s="90"/>
      <c r="X37" s="84">
        <f t="shared" si="13"/>
        <v>10100</v>
      </c>
      <c r="Y37" s="45">
        <f t="shared" si="7"/>
        <v>15228132.452595403</v>
      </c>
      <c r="Z37" s="45">
        <f t="shared" si="8"/>
        <v>320856.95870500559</v>
      </c>
      <c r="AA37" s="45">
        <f t="shared" si="9"/>
        <v>11349.614557372826</v>
      </c>
      <c r="AB37" s="46">
        <f t="shared" si="10"/>
        <v>44017.763283150081</v>
      </c>
      <c r="AD37" s="44">
        <f t="shared" si="11"/>
        <v>15614456.789140932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90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0"/>
        <v>15478.639283997396</v>
      </c>
      <c r="P38" s="39">
        <f t="shared" si="1"/>
        <v>1610.1066394230513</v>
      </c>
      <c r="Q38" s="90"/>
      <c r="R38" s="32">
        <f t="shared" si="2"/>
        <v>1</v>
      </c>
      <c r="S38" s="37">
        <f t="shared" si="3"/>
        <v>1</v>
      </c>
      <c r="T38" s="90"/>
      <c r="U38" s="43">
        <f t="shared" si="4"/>
        <v>8.6028346933865976E-2</v>
      </c>
      <c r="V38" s="37">
        <f t="shared" si="5"/>
        <v>2.6666666847634866E-3</v>
      </c>
      <c r="W38" s="90"/>
      <c r="X38" s="84">
        <f t="shared" si="13"/>
        <v>10100</v>
      </c>
      <c r="Y38" s="45">
        <f t="shared" si="7"/>
        <v>15350685.076180892</v>
      </c>
      <c r="Z38" s="45">
        <f t="shared" si="8"/>
        <v>323435.65404557978</v>
      </c>
      <c r="AA38" s="45">
        <f t="shared" si="9"/>
        <v>10991.254069774541</v>
      </c>
      <c r="AB38" s="46">
        <f t="shared" si="10"/>
        <v>44371.411386814769</v>
      </c>
      <c r="AD38" s="44">
        <f t="shared" si="11"/>
        <v>15739583.395683061</v>
      </c>
      <c r="AE38" s="11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90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0"/>
        <v>15602.054972711589</v>
      </c>
      <c r="P39" s="39">
        <f t="shared" si="1"/>
        <v>1622.9097569413002</v>
      </c>
      <c r="Q39" s="90"/>
      <c r="R39" s="32">
        <f t="shared" si="2"/>
        <v>1</v>
      </c>
      <c r="S39" s="37">
        <f t="shared" si="3"/>
        <v>1</v>
      </c>
      <c r="T39" s="90"/>
      <c r="U39" s="43">
        <f t="shared" si="4"/>
        <v>8.602926187747742E-2</v>
      </c>
      <c r="V39" s="37">
        <f t="shared" si="5"/>
        <v>2.666666685345992E-3</v>
      </c>
      <c r="W39" s="90"/>
      <c r="X39" s="84">
        <f t="shared" si="13"/>
        <v>10100</v>
      </c>
      <c r="Y39" s="45">
        <f t="shared" si="7"/>
        <v>15473244.113901513</v>
      </c>
      <c r="Z39" s="45">
        <f t="shared" si="8"/>
        <v>326014.34837762773</v>
      </c>
      <c r="AA39" s="45">
        <f t="shared" si="9"/>
        <v>10625.724292791858</v>
      </c>
      <c r="AB39" s="46">
        <f t="shared" si="10"/>
        <v>44725.058569108791</v>
      </c>
      <c r="AD39" s="44">
        <f t="shared" si="11"/>
        <v>15864709.245141042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90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0"/>
        <v>15725.470661425783</v>
      </c>
      <c r="P40" s="39">
        <f t="shared" si="1"/>
        <v>1635.7126473832072</v>
      </c>
      <c r="Q40" s="90"/>
      <c r="R40" s="32">
        <f t="shared" si="2"/>
        <v>1</v>
      </c>
      <c r="S40" s="37">
        <f t="shared" si="3"/>
        <v>1</v>
      </c>
      <c r="T40" s="90"/>
      <c r="U40" s="43">
        <f t="shared" si="4"/>
        <v>8.603019879286157E-2</v>
      </c>
      <c r="V40" s="37">
        <f t="shared" si="5"/>
        <v>2.6666666859424368E-3</v>
      </c>
      <c r="W40" s="90"/>
      <c r="X40" s="84">
        <f t="shared" si="13"/>
        <v>10100</v>
      </c>
      <c r="Y40" s="45">
        <f t="shared" si="7"/>
        <v>15595809.720573269</v>
      </c>
      <c r="Z40" s="45">
        <f t="shared" si="8"/>
        <v>328593.04171508143</v>
      </c>
      <c r="AA40" s="45">
        <f t="shared" si="9"/>
        <v>10253.025226424781</v>
      </c>
      <c r="AB40" s="46">
        <f t="shared" si="10"/>
        <v>45078.704842760009</v>
      </c>
      <c r="AD40" s="44">
        <f t="shared" si="11"/>
        <v>15989834.492357535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90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0"/>
        <v>15848.886350139976</v>
      </c>
      <c r="P41" s="39">
        <f t="shared" si="1"/>
        <v>1648.5153138712376</v>
      </c>
      <c r="Q41" s="90"/>
      <c r="R41" s="32">
        <f t="shared" si="2"/>
        <v>1</v>
      </c>
      <c r="S41" s="37">
        <f t="shared" si="3"/>
        <v>1</v>
      </c>
      <c r="T41" s="90"/>
      <c r="U41" s="43">
        <f t="shared" si="4"/>
        <v>8.603115802899268E-2</v>
      </c>
      <c r="V41" s="37">
        <f t="shared" si="5"/>
        <v>2.6666666865530425E-3</v>
      </c>
      <c r="W41" s="90"/>
      <c r="X41" s="84">
        <f t="shared" si="13"/>
        <v>10100</v>
      </c>
      <c r="Y41" s="45">
        <f t="shared" si="7"/>
        <v>15718382.053478757</v>
      </c>
      <c r="Z41" s="45">
        <f t="shared" si="8"/>
        <v>331171.73407161707</v>
      </c>
      <c r="AA41" s="45">
        <f t="shared" si="9"/>
        <v>9873.1568706733087</v>
      </c>
      <c r="AB41" s="46">
        <f t="shared" si="10"/>
        <v>45432.350220262902</v>
      </c>
      <c r="AD41" s="44">
        <f t="shared" si="11"/>
        <v>16114959.29464131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90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0"/>
        <v>15972.302038854168</v>
      </c>
      <c r="P42" s="39">
        <f t="shared" si="1"/>
        <v>1661.3177594708702</v>
      </c>
      <c r="Q42" s="90"/>
      <c r="R42" s="32">
        <f t="shared" si="2"/>
        <v>1</v>
      </c>
      <c r="S42" s="37">
        <f t="shared" si="3"/>
        <v>1</v>
      </c>
      <c r="T42" s="90"/>
      <c r="U42" s="43">
        <f t="shared" si="4"/>
        <v>8.6032139937594648E-2</v>
      </c>
      <c r="V42" s="37">
        <f t="shared" si="5"/>
        <v>2.66666668717803E-3</v>
      </c>
      <c r="W42" s="90"/>
      <c r="X42" s="84">
        <f t="shared" si="13"/>
        <v>10100</v>
      </c>
      <c r="Y42" s="45">
        <f t="shared" si="7"/>
        <v>15840961.272386769</v>
      </c>
      <c r="Z42" s="45">
        <f t="shared" si="8"/>
        <v>333750.42546066159</v>
      </c>
      <c r="AA42" s="45">
        <f t="shared" si="9"/>
        <v>9486.1192255374408</v>
      </c>
      <c r="AB42" s="46">
        <f t="shared" si="10"/>
        <v>45785.994713883971</v>
      </c>
      <c r="AD42" s="44">
        <f t="shared" si="11"/>
        <v>16240083.811786851</v>
      </c>
      <c r="AE42" s="11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90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0"/>
        <v>16095.717727568361</v>
      </c>
      <c r="P43" s="39">
        <f t="shared" si="1"/>
        <v>1674.1199871918911</v>
      </c>
      <c r="Q43" s="90"/>
      <c r="R43" s="32">
        <f t="shared" si="2"/>
        <v>1</v>
      </c>
      <c r="S43" s="37">
        <f t="shared" si="3"/>
        <v>1</v>
      </c>
      <c r="T43" s="90"/>
      <c r="U43" s="43">
        <f t="shared" si="4"/>
        <v>8.6033144873140927E-2</v>
      </c>
      <c r="V43" s="37">
        <f t="shared" si="5"/>
        <v>2.6666666878176239E-3</v>
      </c>
      <c r="W43" s="90"/>
      <c r="X43" s="84">
        <f t="shared" si="13"/>
        <v>10100</v>
      </c>
      <c r="Y43" s="45">
        <f t="shared" si="7"/>
        <v>15963547.539571786</v>
      </c>
      <c r="Z43" s="45">
        <f t="shared" si="8"/>
        <v>336329.11589539773</v>
      </c>
      <c r="AA43" s="45">
        <f t="shared" si="9"/>
        <v>9091.9122910171754</v>
      </c>
      <c r="AB43" s="46">
        <f t="shared" si="10"/>
        <v>46139.638335666816</v>
      </c>
      <c r="AD43" s="44">
        <f t="shared" si="11"/>
        <v>16365208.206093868</v>
      </c>
      <c r="AE43" s="11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90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0"/>
        <v>16219.133416282555</v>
      </c>
      <c r="P44" s="39">
        <f t="shared" si="1"/>
        <v>1686.921999989652</v>
      </c>
      <c r="Q44" s="90"/>
      <c r="R44" s="32">
        <f t="shared" si="2"/>
        <v>1</v>
      </c>
      <c r="S44" s="37">
        <f t="shared" si="3"/>
        <v>1</v>
      </c>
      <c r="T44" s="90"/>
      <c r="U44" s="43">
        <f t="shared" si="4"/>
        <v>8.6034173192854557E-2</v>
      </c>
      <c r="V44" s="37">
        <f t="shared" si="5"/>
        <v>2.6666666884720492E-3</v>
      </c>
      <c r="W44" s="90"/>
      <c r="X44" s="84">
        <f t="shared" si="13"/>
        <v>10100</v>
      </c>
      <c r="Y44" s="45">
        <f t="shared" si="7"/>
        <v>16086141.019833544</v>
      </c>
      <c r="Z44" s="45">
        <f t="shared" si="8"/>
        <v>338907.80538877007</v>
      </c>
      <c r="AA44" s="45">
        <f t="shared" si="9"/>
        <v>8690.5360671125181</v>
      </c>
      <c r="AB44" s="46">
        <f t="shared" si="10"/>
        <v>46493.281097437233</v>
      </c>
      <c r="AD44" s="44">
        <f t="shared" si="11"/>
        <v>16490332.642386863</v>
      </c>
      <c r="AE44" s="115"/>
      <c r="AF44" s="137" t="s">
        <v>44</v>
      </c>
      <c r="AG44" s="138"/>
      <c r="AH44" s="139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90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0"/>
        <v>16342.54910499675</v>
      </c>
      <c r="P45" s="39">
        <f t="shared" si="1"/>
        <v>1699.7238007662966</v>
      </c>
      <c r="Q45" s="90"/>
      <c r="R45" s="32">
        <f t="shared" si="2"/>
        <v>1</v>
      </c>
      <c r="S45" s="37">
        <f t="shared" si="3"/>
        <v>1</v>
      </c>
      <c r="T45" s="90"/>
      <c r="U45" s="43">
        <f t="shared" si="4"/>
        <v>8.6035225256708175E-2</v>
      </c>
      <c r="V45" s="37">
        <f t="shared" si="5"/>
        <v>2.6666666891415332E-3</v>
      </c>
      <c r="W45" s="90"/>
      <c r="X45" s="84">
        <f t="shared" si="13"/>
        <v>10100</v>
      </c>
      <c r="Y45" s="45">
        <f t="shared" si="7"/>
        <v>16208741.880516574</v>
      </c>
      <c r="Z45" s="45">
        <f t="shared" si="8"/>
        <v>341486.49395348987</v>
      </c>
      <c r="AA45" s="45">
        <f t="shared" si="9"/>
        <v>8281.9905538234616</v>
      </c>
      <c r="AB45" s="46">
        <f t="shared" si="10"/>
        <v>46846.923010808132</v>
      </c>
      <c r="AD45" s="44">
        <f t="shared" si="11"/>
        <v>16615457.288034696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90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0"/>
        <v>16465.964793710944</v>
      </c>
      <c r="P46" s="39">
        <f t="shared" si="1"/>
        <v>1712.5253923719511</v>
      </c>
      <c r="Q46" s="90"/>
      <c r="R46" s="32">
        <f t="shared" si="2"/>
        <v>1</v>
      </c>
      <c r="S46" s="37">
        <f t="shared" si="3"/>
        <v>1</v>
      </c>
      <c r="T46" s="90"/>
      <c r="U46" s="43">
        <f t="shared" si="4"/>
        <v>8.6036301427424036E-2</v>
      </c>
      <c r="V46" s="37">
        <f t="shared" si="5"/>
        <v>2.6666666898263048E-3</v>
      </c>
      <c r="W46" s="90"/>
      <c r="X46" s="84">
        <f t="shared" si="13"/>
        <v>10100</v>
      </c>
      <c r="Y46" s="45">
        <f t="shared" si="7"/>
        <v>16331350.291529758</v>
      </c>
      <c r="Z46" s="45">
        <f t="shared" si="8"/>
        <v>344065.18160204077</v>
      </c>
      <c r="AA46" s="45">
        <f t="shared" si="9"/>
        <v>7866.2757511500104</v>
      </c>
      <c r="AB46" s="46">
        <f t="shared" si="10"/>
        <v>47200.564087184219</v>
      </c>
      <c r="AD46" s="44">
        <f t="shared" si="11"/>
        <v>16740582.312970132</v>
      </c>
      <c r="AE46" s="11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90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0"/>
        <v>16589.380482425138</v>
      </c>
      <c r="P47" s="39">
        <f t="shared" si="1"/>
        <v>1725.3267776058856</v>
      </c>
      <c r="Q47" s="90"/>
      <c r="R47" s="32">
        <f t="shared" si="2"/>
        <v>1</v>
      </c>
      <c r="S47" s="37">
        <f t="shared" si="3"/>
        <v>1</v>
      </c>
      <c r="T47" s="90"/>
      <c r="U47" s="43">
        <f t="shared" si="4"/>
        <v>8.6037402070473931E-2</v>
      </c>
      <c r="V47" s="37">
        <f t="shared" si="5"/>
        <v>2.6666666905265958E-3</v>
      </c>
      <c r="W47" s="90"/>
      <c r="X47" s="84">
        <f t="shared" si="13"/>
        <v>10100</v>
      </c>
      <c r="Y47" s="45">
        <f t="shared" si="7"/>
        <v>16453966.425365845</v>
      </c>
      <c r="Z47" s="45">
        <f t="shared" si="8"/>
        <v>346643.86834668362</v>
      </c>
      <c r="AA47" s="45">
        <f t="shared" si="9"/>
        <v>7443.3916590921635</v>
      </c>
      <c r="AB47" s="46">
        <f t="shared" si="10"/>
        <v>47554.204337766765</v>
      </c>
      <c r="AD47" s="44">
        <f t="shared" ref="AD47:AD54" si="14">SUM(X47:AB47)</f>
        <v>16865707.889709387</v>
      </c>
      <c r="AE47" s="11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90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0"/>
        <v>16712.796171139333</v>
      </c>
      <c r="P48" s="39">
        <f t="shared" si="1"/>
        <v>1738.1279592176429</v>
      </c>
      <c r="Q48" s="90"/>
      <c r="R48" s="32">
        <f t="shared" si="2"/>
        <v>1</v>
      </c>
      <c r="S48" s="37">
        <f t="shared" si="3"/>
        <v>1</v>
      </c>
      <c r="T48" s="90"/>
      <c r="U48" s="43">
        <f t="shared" si="4"/>
        <v>8.6038527554079258E-2</v>
      </c>
      <c r="V48" s="37">
        <f t="shared" si="5"/>
        <v>2.6666666912426376E-3</v>
      </c>
      <c r="W48" s="90"/>
      <c r="X48" s="84">
        <f t="shared" si="13"/>
        <v>10100</v>
      </c>
      <c r="Y48" s="45">
        <f t="shared" si="7"/>
        <v>16576590.457121011</v>
      </c>
      <c r="Z48" s="45">
        <f t="shared" si="8"/>
        <v>349222.55419946124</v>
      </c>
      <c r="AA48" s="45">
        <f t="shared" si="9"/>
        <v>7271.4033581393014</v>
      </c>
      <c r="AB48" s="46">
        <f t="shared" si="10"/>
        <v>47907.843773557994</v>
      </c>
      <c r="AD48" s="44">
        <f t="shared" si="14"/>
        <v>16991092.25845217</v>
      </c>
      <c r="AE48" s="115"/>
      <c r="AF48" s="137" t="s">
        <v>45</v>
      </c>
      <c r="AG48" s="138"/>
      <c r="AH48" s="139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90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0"/>
        <v>16836.211859853523</v>
      </c>
      <c r="P49" s="39">
        <f t="shared" si="1"/>
        <v>1750.9289399081383</v>
      </c>
      <c r="Q49" s="90"/>
      <c r="R49" s="32">
        <f t="shared" si="2"/>
        <v>1</v>
      </c>
      <c r="S49" s="37">
        <f t="shared" si="3"/>
        <v>1</v>
      </c>
      <c r="T49" s="90"/>
      <c r="U49" s="43">
        <f t="shared" si="4"/>
        <v>8.6039678249211035E-2</v>
      </c>
      <c r="V49" s="37">
        <f t="shared" si="5"/>
        <v>2.666666691974664E-3</v>
      </c>
      <c r="W49" s="90"/>
      <c r="X49" s="84">
        <f t="shared" si="13"/>
        <v>10100</v>
      </c>
      <c r="Y49" s="45">
        <f t="shared" si="7"/>
        <v>16699222.564514404</v>
      </c>
      <c r="Z49" s="45">
        <f t="shared" si="8"/>
        <v>351801.23917220364</v>
      </c>
      <c r="AA49" s="45">
        <f t="shared" si="9"/>
        <v>7325.0990559850707</v>
      </c>
      <c r="AB49" s="46">
        <f t="shared" si="10"/>
        <v>48261.48240536559</v>
      </c>
      <c r="AD49" s="44">
        <f t="shared" si="14"/>
        <v>17116710.385147959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90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0"/>
        <v>16959.627548567718</v>
      </c>
      <c r="P50" s="39">
        <f t="shared" si="1"/>
        <v>1763.7297223307291</v>
      </c>
      <c r="Q50" s="90"/>
      <c r="R50" s="32">
        <f t="shared" si="2"/>
        <v>1</v>
      </c>
      <c r="S50" s="37">
        <f t="shared" si="3"/>
        <v>1</v>
      </c>
      <c r="T50" s="90"/>
      <c r="U50" s="43">
        <f t="shared" si="4"/>
        <v>8.604085452958983E-2</v>
      </c>
      <c r="V50" s="37">
        <f t="shared" si="5"/>
        <v>2.6666666927229118E-3</v>
      </c>
      <c r="W50" s="90"/>
      <c r="X50" s="84">
        <f t="shared" si="13"/>
        <v>10100</v>
      </c>
      <c r="Y50" s="45">
        <f t="shared" si="7"/>
        <v>16821862.927907687</v>
      </c>
      <c r="Z50" s="45">
        <f t="shared" si="8"/>
        <v>354379.92327653273</v>
      </c>
      <c r="AA50" s="45">
        <f t="shared" si="9"/>
        <v>7378.7947538308426</v>
      </c>
      <c r="AB50" s="46">
        <f t="shared" si="10"/>
        <v>48615.120243806967</v>
      </c>
      <c r="AD50" s="44">
        <f t="shared" si="14"/>
        <v>17242336.766181856</v>
      </c>
      <c r="AE50" s="11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90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0"/>
        <v>17083.043237281912</v>
      </c>
      <c r="P51" s="39">
        <f t="shared" si="1"/>
        <v>1776.5303090922573</v>
      </c>
      <c r="Q51" s="90"/>
      <c r="R51" s="32">
        <f t="shared" si="2"/>
        <v>1</v>
      </c>
      <c r="S51" s="37">
        <f t="shared" si="3"/>
        <v>1</v>
      </c>
      <c r="T51" s="90"/>
      <c r="U51" s="43">
        <f t="shared" si="4"/>
        <v>8.6042056771685804E-2</v>
      </c>
      <c r="V51" s="37">
        <f t="shared" si="5"/>
        <v>2.6666666934876179E-3</v>
      </c>
      <c r="W51" s="90"/>
      <c r="X51" s="84">
        <f t="shared" si="13"/>
        <v>10100</v>
      </c>
      <c r="Y51" s="45">
        <f t="shared" si="7"/>
        <v>16944511.730324548</v>
      </c>
      <c r="Z51" s="45">
        <f t="shared" si="8"/>
        <v>356958.60652386636</v>
      </c>
      <c r="AA51" s="45">
        <f t="shared" si="9"/>
        <v>7432.4904516766155</v>
      </c>
      <c r="AB51" s="46">
        <f t="shared" si="10"/>
        <v>48968.757299313314</v>
      </c>
      <c r="AD51" s="44">
        <f t="shared" si="14"/>
        <v>17367971.584599402</v>
      </c>
      <c r="AE51" s="11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90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0"/>
        <v>17206.458925996103</v>
      </c>
      <c r="P52" s="39">
        <f t="shared" si="1"/>
        <v>1789.3307027540648</v>
      </c>
      <c r="Q52" s="90"/>
      <c r="R52" s="32">
        <f t="shared" si="2"/>
        <v>1</v>
      </c>
      <c r="S52" s="37">
        <f t="shared" si="3"/>
        <v>1</v>
      </c>
      <c r="T52" s="90"/>
      <c r="U52" s="43">
        <f t="shared" si="4"/>
        <v>8.6043285354718724E-2</v>
      </c>
      <c r="V52" s="37">
        <f t="shared" si="5"/>
        <v>2.6666666942690227E-3</v>
      </c>
      <c r="W52" s="90"/>
      <c r="X52" s="84">
        <f t="shared" si="13"/>
        <v>10100</v>
      </c>
      <c r="Y52" s="45">
        <f t="shared" si="7"/>
        <v>17067169.157470275</v>
      </c>
      <c r="Z52" s="45">
        <f t="shared" si="8"/>
        <v>359537.28892542311</v>
      </c>
      <c r="AA52" s="45">
        <f t="shared" si="9"/>
        <v>7486.1861495223848</v>
      </c>
      <c r="AB52" s="46">
        <f t="shared" si="10"/>
        <v>49322.393582133824</v>
      </c>
      <c r="AD52" s="44">
        <f t="shared" si="14"/>
        <v>17493615.026127357</v>
      </c>
      <c r="AE52" s="115"/>
      <c r="AF52" s="137" t="s">
        <v>46</v>
      </c>
      <c r="AG52" s="138"/>
      <c r="AH52" s="139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90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0"/>
        <v>17329.874614710297</v>
      </c>
      <c r="P53" s="39">
        <f t="shared" si="1"/>
        <v>1802.1309058329807</v>
      </c>
      <c r="Q53" s="90"/>
      <c r="R53" s="32">
        <f t="shared" si="2"/>
        <v>1</v>
      </c>
      <c r="S53" s="37">
        <f t="shared" si="3"/>
        <v>1</v>
      </c>
      <c r="T53" s="90"/>
      <c r="U53" s="43">
        <f t="shared" si="4"/>
        <v>8.6044540660657948E-2</v>
      </c>
      <c r="V53" s="37">
        <f t="shared" si="5"/>
        <v>2.6666666950673659E-3</v>
      </c>
      <c r="W53" s="90"/>
      <c r="X53" s="84">
        <f t="shared" si="13"/>
        <v>10100</v>
      </c>
      <c r="Y53" s="45">
        <f t="shared" si="7"/>
        <v>17189835.39775129</v>
      </c>
      <c r="Z53" s="45">
        <f t="shared" si="8"/>
        <v>362115.97049222689</v>
      </c>
      <c r="AA53" s="45">
        <f t="shared" si="9"/>
        <v>7539.8818473681558</v>
      </c>
      <c r="AB53" s="46">
        <f t="shared" si="10"/>
        <v>49676.029102339569</v>
      </c>
      <c r="AD53" s="44">
        <f t="shared" si="14"/>
        <v>17619267.279193223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90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0"/>
        <v>17453.290303424488</v>
      </c>
      <c r="P54" s="39">
        <f t="shared" si="1"/>
        <v>1814.9309208022851</v>
      </c>
      <c r="Q54" s="91"/>
      <c r="R54" s="32">
        <f t="shared" si="2"/>
        <v>1</v>
      </c>
      <c r="S54" s="37">
        <f t="shared" si="3"/>
        <v>1</v>
      </c>
      <c r="T54" s="91"/>
      <c r="U54" s="43">
        <f t="shared" si="4"/>
        <v>8.6045823074222386E-2</v>
      </c>
      <c r="V54" s="37">
        <f t="shared" si="5"/>
        <v>2.6666666958828911E-3</v>
      </c>
      <c r="W54" s="91"/>
      <c r="X54" s="84">
        <f t="shared" si="13"/>
        <v>10100</v>
      </c>
      <c r="Y54" s="45">
        <f t="shared" si="7"/>
        <v>17312510.642294645</v>
      </c>
      <c r="Z54" s="45">
        <f t="shared" si="8"/>
        <v>364694.65123511053</v>
      </c>
      <c r="AA54" s="45">
        <f t="shared" si="9"/>
        <v>7593.5775452139269</v>
      </c>
      <c r="AB54" s="46">
        <f t="shared" si="10"/>
        <v>50029.663869827324</v>
      </c>
      <c r="AD54" s="44">
        <f t="shared" si="14"/>
        <v>17744928.534944799</v>
      </c>
      <c r="AE54" s="11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688078174.97909164</v>
      </c>
      <c r="AE55" s="11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69">
        <f>SUM(Y9:Y54)</f>
        <v>669515653.3884095</v>
      </c>
      <c r="Z56" s="70">
        <f>SUM(Z9:Z54)</f>
        <v>14107004.80498809</v>
      </c>
      <c r="AA56" s="70">
        <f>SUM(AA9:AA54)</f>
        <v>586827.55473511782</v>
      </c>
      <c r="AB56" s="77">
        <f>SUM(AB9:AB54)</f>
        <v>1935339.2309589528</v>
      </c>
      <c r="AD56" s="71">
        <f>X56+Y56+Z56+AA56+AB56</f>
        <v>688078174.97909164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V31" workbookViewId="0">
      <selection activeCell="AG31" sqref="AG31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4"/>
      <c r="S1" s="84"/>
      <c r="T1" s="89"/>
      <c r="U1" s="84"/>
      <c r="V1" s="84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4"/>
      <c r="S2" s="84"/>
      <c r="T2" s="90"/>
      <c r="U2" s="84"/>
      <c r="V2" s="84"/>
      <c r="W2" s="90"/>
      <c r="Y2" s="148" t="s">
        <v>80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79</v>
      </c>
      <c r="P3" s="158"/>
      <c r="Q3" s="90"/>
      <c r="R3" s="84"/>
      <c r="S3" s="84"/>
      <c r="T3" s="90"/>
      <c r="U3" s="84"/>
      <c r="V3" s="84"/>
      <c r="W3" s="90"/>
      <c r="Y3" s="151"/>
      <c r="Z3" s="152"/>
      <c r="AA3" s="153"/>
      <c r="AB3" s="8"/>
      <c r="AC3" s="8"/>
      <c r="AE3" s="115"/>
      <c r="AF3" s="93" t="s">
        <v>58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4"/>
      <c r="S4" s="84"/>
      <c r="T4" s="90"/>
      <c r="U4" s="84"/>
      <c r="V4" s="84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3" t="s">
        <v>70</v>
      </c>
      <c r="J7" s="14" t="s">
        <v>69</v>
      </c>
      <c r="K7" s="22" t="s">
        <v>68</v>
      </c>
      <c r="L7" s="90"/>
      <c r="M7" s="1" t="s">
        <v>8</v>
      </c>
      <c r="O7" s="109"/>
      <c r="P7" s="110"/>
      <c r="Q7" s="90"/>
      <c r="R7" s="84"/>
      <c r="S7" s="84"/>
      <c r="T7" s="90"/>
      <c r="U7" s="84"/>
      <c r="V7" s="84"/>
      <c r="W7" s="90"/>
      <c r="X7" s="3" t="s">
        <v>9</v>
      </c>
      <c r="Y7" s="85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4"/>
      <c r="J8" s="7"/>
      <c r="K8" s="20"/>
      <c r="L8" s="90"/>
      <c r="M8" s="25"/>
      <c r="O8" s="34"/>
      <c r="P8" s="38"/>
      <c r="Q8" s="90"/>
      <c r="R8" s="86"/>
      <c r="S8" s="85"/>
      <c r="T8" s="90"/>
      <c r="U8" s="86"/>
      <c r="V8" s="85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90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D9</f>
        <v>11899.584311285807</v>
      </c>
      <c r="P9" s="39">
        <f>E9+(E9*J9)</f>
        <v>1247.5015977705511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8.6009901526044694E-2</v>
      </c>
      <c r="V9" s="37">
        <f>($AI$7/$AG$12)*(1+0.15*(P9/$AG$10)^4)+$AH$32</f>
        <v>2.6666666731881765E-3</v>
      </c>
      <c r="W9" s="90"/>
      <c r="X9" s="84">
        <f>($AG$7*$AG$8*S9*$AG$24+$AG$15*$AG$16*R9*$AG$24)</f>
        <v>3600</v>
      </c>
      <c r="Y9" s="45">
        <f>(O9*U9*$AG$30+P9*V9*$AG$29)*365</f>
        <v>11798877.001688419</v>
      </c>
      <c r="Z9" s="45">
        <f>(O9*$AI$15*$AG$37+P9*$AI$7*$AG$36)*365</f>
        <v>248691.56032091693</v>
      </c>
      <c r="AA9" s="45">
        <f>O9*$AI$15*($AG$41+$AG$40*(1-M9))*365</f>
        <v>17144.653263656084</v>
      </c>
      <c r="AB9" s="46">
        <f>365*((P9*$AI$7*($AG$53*$AG$54+$AG$49*$AG$50+$AG$45*$AG$46))+(O9*1.6*$AI$15*($AG$53*$AG$55+$AG$49*$AG$51+$AG$45*$AG$47)))</f>
        <v>34150.397472540542</v>
      </c>
      <c r="AD9" s="44">
        <f>SUM(X9:AB9)</f>
        <v>12102463.612745533</v>
      </c>
      <c r="AE9" s="115"/>
      <c r="AF9" s="144" t="s">
        <v>15</v>
      </c>
      <c r="AG9" s="17"/>
      <c r="AH9" s="147"/>
      <c r="AI9" s="78" t="s">
        <v>59</v>
      </c>
      <c r="AJ9" s="79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90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 t="shared" ref="O10:O54" si="0">D10</f>
        <v>12023</v>
      </c>
      <c r="P10" s="39">
        <f>E10+(E10*J10)</f>
        <v>1260.2474266019526</v>
      </c>
      <c r="Q10" s="90"/>
      <c r="R10" s="32">
        <f t="shared" ref="R10:R54" si="1">IF(O10&lt;$AG$18,1,2)</f>
        <v>1</v>
      </c>
      <c r="S10" s="37">
        <f t="shared" ref="S10:S54" si="2">IF(P10&lt;$AG$10,1,2)</f>
        <v>1</v>
      </c>
      <c r="T10" s="90"/>
      <c r="U10" s="43">
        <f t="shared" ref="U10:U54" si="3">($AI$15/$AG$20)*(1+0.15*(O10/$AG$18)^4)+$AH$33</f>
        <v>8.6010318732661864E-2</v>
      </c>
      <c r="V10" s="37">
        <f t="shared" ref="V10:V54" si="4">($AI$7/$AG$12)*(1+0.15*(P10/$AG$10)^4)+$AH$32</f>
        <v>2.666666673458812E-3</v>
      </c>
      <c r="W10" s="90"/>
      <c r="X10" s="84">
        <f t="shared" ref="X10:X12" si="5">($AG$7*$AG$8*S10*$AG$24+$AG$15*$AG$16*R10*$AG$24)</f>
        <v>3600</v>
      </c>
      <c r="Y10" s="45">
        <f t="shared" ref="Y10:Y54" si="6">(O10*U10*$AG$30+P10*V10*$AG$29)*365</f>
        <v>11921302.228694482</v>
      </c>
      <c r="Z10" s="45">
        <f t="shared" ref="Z10:Z54" si="7">(O10*$AI$15*$AG$37+P10*$AI$7*$AG$36)*365</f>
        <v>251270.00372851655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365*((P10*$AI$7*($AG$53*$AG$54+$AG$49*$AG$50+$AG$45*$AG$46))+(O10*1.6*$AI$15*($AG$53*$AG$55+$AG$49*$AG$51+$AG$45*$AG$47)))</f>
        <v>34503.815414954268</v>
      </c>
      <c r="AD10" s="44">
        <f t="shared" ref="AD10:AD46" si="10">SUM(X10:AB10)</f>
        <v>12227990.279508578</v>
      </c>
      <c r="AE10" s="115"/>
      <c r="AF10" s="145"/>
      <c r="AG10" s="18">
        <v>110400</v>
      </c>
      <c r="AH10" s="147"/>
      <c r="AI10" s="78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90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si="0"/>
        <v>12146.415688714193</v>
      </c>
      <c r="P11" s="39">
        <f t="shared" ref="P11:P54" si="12">E11+(E11*J11)</f>
        <v>1272.9940522128832</v>
      </c>
      <c r="Q11" s="90"/>
      <c r="R11" s="32">
        <f t="shared" si="1"/>
        <v>1</v>
      </c>
      <c r="S11" s="37">
        <f t="shared" si="2"/>
        <v>1</v>
      </c>
      <c r="T11" s="90"/>
      <c r="U11" s="43">
        <f t="shared" si="3"/>
        <v>8.6010748986868474E-2</v>
      </c>
      <c r="V11" s="37">
        <f t="shared" si="4"/>
        <v>2.6666666737378024E-3</v>
      </c>
      <c r="W11" s="90"/>
      <c r="X11" s="84">
        <f t="shared" si="5"/>
        <v>3600</v>
      </c>
      <c r="Y11" s="45">
        <f t="shared" si="6"/>
        <v>12043730.479036653</v>
      </c>
      <c r="Z11" s="45">
        <f t="shared" si="7"/>
        <v>253848.45062601048</v>
      </c>
      <c r="AA11" s="45">
        <f t="shared" si="8"/>
        <v>17482.05027131235</v>
      </c>
      <c r="AB11" s="46">
        <f t="shared" si="9"/>
        <v>34857.236545670152</v>
      </c>
      <c r="AD11" s="44">
        <f t="shared" si="10"/>
        <v>12353518.216479646</v>
      </c>
      <c r="AE11" s="115"/>
      <c r="AF11" s="146"/>
      <c r="AG11" s="17"/>
      <c r="AH11" s="147"/>
      <c r="AI11" s="78" t="s">
        <v>60</v>
      </c>
      <c r="AJ11" s="79">
        <v>65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90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 t="shared" si="0"/>
        <v>12269.831377428385</v>
      </c>
      <c r="P12" s="39">
        <f t="shared" si="12"/>
        <v>1285.7414457723603</v>
      </c>
      <c r="Q12" s="90"/>
      <c r="R12" s="32">
        <f t="shared" si="1"/>
        <v>1</v>
      </c>
      <c r="S12" s="37">
        <f t="shared" si="2"/>
        <v>1</v>
      </c>
      <c r="T12" s="90"/>
      <c r="U12" s="43">
        <f t="shared" si="3"/>
        <v>8.6011192557900698E-2</v>
      </c>
      <c r="V12" s="37">
        <f t="shared" si="4"/>
        <v>2.6666666740253189E-3</v>
      </c>
      <c r="W12" s="90"/>
      <c r="X12" s="84">
        <f t="shared" si="5"/>
        <v>3600</v>
      </c>
      <c r="Y12" s="45">
        <f t="shared" si="6"/>
        <v>12166161.845745763</v>
      </c>
      <c r="Z12" s="45">
        <f t="shared" si="7"/>
        <v>256426.90088711915</v>
      </c>
      <c r="AA12" s="45">
        <f t="shared" si="8"/>
        <v>17647.442546012378</v>
      </c>
      <c r="AB12" s="46">
        <f t="shared" si="9"/>
        <v>35210.660749321418</v>
      </c>
      <c r="AD12" s="44">
        <f t="shared" si="10"/>
        <v>12479046.849928215</v>
      </c>
      <c r="AE12" s="115"/>
      <c r="AF12" s="67" t="s">
        <v>32</v>
      </c>
      <c r="AG12" s="61">
        <v>30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90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0"/>
        <v>12393.24706614258</v>
      </c>
      <c r="P13" s="39">
        <f t="shared" si="12"/>
        <v>1298.4895798237999</v>
      </c>
      <c r="Q13" s="90"/>
      <c r="R13" s="32">
        <f t="shared" si="1"/>
        <v>1</v>
      </c>
      <c r="S13" s="37">
        <f t="shared" si="2"/>
        <v>1</v>
      </c>
      <c r="T13" s="90"/>
      <c r="U13" s="43">
        <f t="shared" si="3"/>
        <v>8.6011649717744373E-2</v>
      </c>
      <c r="V13" s="37">
        <f t="shared" si="4"/>
        <v>2.6666666743215325E-3</v>
      </c>
      <c r="W13" s="90"/>
      <c r="X13" s="84">
        <f>($AG$7*$AG$8*S13*$AG$24+$AG$15*$AG$16*R13*$AG$24)</f>
        <v>3600</v>
      </c>
      <c r="Y13" s="45">
        <f t="shared" si="6"/>
        <v>12288596.423800189</v>
      </c>
      <c r="Z13" s="45">
        <f t="shared" si="7"/>
        <v>259005.35439158254</v>
      </c>
      <c r="AA13" s="45">
        <f t="shared" si="8"/>
        <v>17799.479444412926</v>
      </c>
      <c r="AB13" s="46">
        <f t="shared" si="9"/>
        <v>35564.087916040931</v>
      </c>
      <c r="AD13" s="44">
        <f t="shared" si="10"/>
        <v>12604565.345552225</v>
      </c>
      <c r="AE13" s="115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90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0"/>
        <v>12516.662754856772</v>
      </c>
      <c r="P14" s="39">
        <f t="shared" si="12"/>
        <v>1311.2384282040812</v>
      </c>
      <c r="Q14" s="90"/>
      <c r="R14" s="32">
        <f t="shared" si="1"/>
        <v>1</v>
      </c>
      <c r="S14" s="37">
        <f t="shared" si="2"/>
        <v>1</v>
      </c>
      <c r="T14" s="90"/>
      <c r="U14" s="43">
        <f t="shared" si="3"/>
        <v>8.6012120741134887E-2</v>
      </c>
      <c r="V14" s="37">
        <f t="shared" si="4"/>
        <v>2.666666674626617E-3</v>
      </c>
      <c r="W14" s="90"/>
      <c r="X14" s="84">
        <f>($AG$7*$AG$8*S14*$AG$24+$AG$15*$AG$16*R14*$AG$24)+AG26</f>
        <v>1511350</v>
      </c>
      <c r="Y14" s="45">
        <f t="shared" si="6"/>
        <v>12411034.310143769</v>
      </c>
      <c r="Z14" s="45">
        <f t="shared" si="7"/>
        <v>261583.81102480629</v>
      </c>
      <c r="AA14" s="45">
        <f t="shared" si="8"/>
        <v>17613.181902040138</v>
      </c>
      <c r="AB14" s="46">
        <f t="shared" si="9"/>
        <v>35917.517941137325</v>
      </c>
      <c r="AD14" s="44">
        <f t="shared" si="10"/>
        <v>14237498.821011752</v>
      </c>
      <c r="AE14" s="115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90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>D15</f>
        <v>12640.078443570965</v>
      </c>
      <c r="P15" s="39">
        <f>E15+(E15*J15)</f>
        <v>1323.987965968267</v>
      </c>
      <c r="Q15" s="90"/>
      <c r="R15" s="32">
        <f t="shared" si="1"/>
        <v>1</v>
      </c>
      <c r="S15" s="37">
        <f t="shared" si="2"/>
        <v>1</v>
      </c>
      <c r="T15" s="90"/>
      <c r="U15" s="43">
        <f t="shared" si="3"/>
        <v>8.6012605905557218E-2</v>
      </c>
      <c r="V15" s="37">
        <f t="shared" si="4"/>
        <v>2.666666674940749E-3</v>
      </c>
      <c r="W15" s="90"/>
      <c r="X15" s="84">
        <f>($AJ$11*$AG$8*S15*$AG$25+$AJ$9*$AG$8*S15*$AG$24+$AG$15*$AG$16*R15*$AG$24)</f>
        <v>10100</v>
      </c>
      <c r="Y15" s="45">
        <f t="shared" si="6"/>
        <v>12533475.603703925</v>
      </c>
      <c r="Z15" s="45">
        <f t="shared" si="7"/>
        <v>264162.27067753155</v>
      </c>
      <c r="AA15" s="45">
        <f t="shared" si="8"/>
        <v>17419.715070282957</v>
      </c>
      <c r="AB15" s="46">
        <f t="shared" si="9"/>
        <v>36270.950724793787</v>
      </c>
      <c r="AD15" s="44">
        <f t="shared" si="10"/>
        <v>12861428.540176533</v>
      </c>
      <c r="AE15" s="115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90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0"/>
        <v>12763.494132285157</v>
      </c>
      <c r="P16" s="39">
        <f t="shared" si="12"/>
        <v>1336.7381693195193</v>
      </c>
      <c r="Q16" s="90"/>
      <c r="R16" s="32">
        <f t="shared" si="1"/>
        <v>1</v>
      </c>
      <c r="S16" s="37">
        <f t="shared" si="2"/>
        <v>1</v>
      </c>
      <c r="T16" s="90"/>
      <c r="U16" s="43">
        <f t="shared" si="3"/>
        <v>8.6013105491245953E-2</v>
      </c>
      <c r="V16" s="37">
        <f t="shared" si="4"/>
        <v>2.6666666752641053E-3</v>
      </c>
      <c r="W16" s="90"/>
      <c r="X16" s="84">
        <f t="shared" ref="X16:X54" si="13">($AJ$11*$AG$8*S16*$AG$25+$AJ$9*$AG$8*S16*$AG$24+$AG$15*$AG$16*R16*$AG$24)</f>
        <v>10100</v>
      </c>
      <c r="Y16" s="45">
        <f t="shared" si="6"/>
        <v>12655920.405409819</v>
      </c>
      <c r="Z16" s="45">
        <f t="shared" si="7"/>
        <v>266740.73324552807</v>
      </c>
      <c r="AA16" s="45">
        <f t="shared" si="8"/>
        <v>17219.078949141382</v>
      </c>
      <c r="AB16" s="46">
        <f t="shared" si="9"/>
        <v>36624.386171787599</v>
      </c>
      <c r="AD16" s="44">
        <f t="shared" si="10"/>
        <v>12986604.603776276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90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 t="shared" si="0"/>
        <v>12886.909820999348</v>
      </c>
      <c r="P17" s="39">
        <f t="shared" si="12"/>
        <v>1349.4890155437977</v>
      </c>
      <c r="Q17" s="90"/>
      <c r="R17" s="32">
        <f t="shared" si="1"/>
        <v>1</v>
      </c>
      <c r="S17" s="37">
        <f t="shared" si="2"/>
        <v>1</v>
      </c>
      <c r="T17" s="90"/>
      <c r="U17" s="43">
        <f t="shared" si="3"/>
        <v>8.6013619781185241E-2</v>
      </c>
      <c r="V17" s="37">
        <f t="shared" si="4"/>
        <v>2.6666666755968652E-3</v>
      </c>
      <c r="W17" s="90"/>
      <c r="X17" s="84">
        <f t="shared" si="13"/>
        <v>10100</v>
      </c>
      <c r="Y17" s="45">
        <f t="shared" si="6"/>
        <v>12778368.818210615</v>
      </c>
      <c r="Z17" s="45">
        <f t="shared" si="7"/>
        <v>269319.19862930855</v>
      </c>
      <c r="AA17" s="45">
        <f t="shared" si="8"/>
        <v>17011.273538615409</v>
      </c>
      <c r="AB17" s="46">
        <f t="shared" si="9"/>
        <v>36977.824191228836</v>
      </c>
      <c r="AD17" s="44">
        <f t="shared" si="10"/>
        <v>13111777.114569768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90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0"/>
        <v>13010.325509713541</v>
      </c>
      <c r="P18" s="39">
        <f t="shared" si="12"/>
        <v>1362.240482948966</v>
      </c>
      <c r="Q18" s="90"/>
      <c r="R18" s="32">
        <f t="shared" si="1"/>
        <v>1</v>
      </c>
      <c r="S18" s="37">
        <f t="shared" si="2"/>
        <v>1</v>
      </c>
      <c r="T18" s="90"/>
      <c r="U18" s="43">
        <f t="shared" si="3"/>
        <v>8.6014149061108838E-2</v>
      </c>
      <c r="V18" s="37">
        <f t="shared" si="4"/>
        <v>2.6666666759392089E-3</v>
      </c>
      <c r="W18" s="90"/>
      <c r="X18" s="84">
        <f t="shared" si="13"/>
        <v>10100</v>
      </c>
      <c r="Y18" s="45">
        <f t="shared" si="6"/>
        <v>12900820.947093843</v>
      </c>
      <c r="Z18" s="45">
        <f t="shared" si="7"/>
        <v>271897.66673386126</v>
      </c>
      <c r="AA18" s="45">
        <f t="shared" si="8"/>
        <v>16796.298838705039</v>
      </c>
      <c r="AB18" s="46">
        <f t="shared" si="9"/>
        <v>37331.264696316735</v>
      </c>
      <c r="AD18" s="44">
        <f t="shared" si="10"/>
        <v>13236946.177362725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90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0"/>
        <v>13133.741198427733</v>
      </c>
      <c r="P19" s="39">
        <f t="shared" si="12"/>
        <v>1374.9925508079632</v>
      </c>
      <c r="Q19" s="90"/>
      <c r="R19" s="32">
        <f t="shared" si="1"/>
        <v>1</v>
      </c>
      <c r="S19" s="37">
        <f t="shared" si="2"/>
        <v>1</v>
      </c>
      <c r="T19" s="90"/>
      <c r="U19" s="43">
        <f t="shared" si="3"/>
        <v>8.6014693619500079E-2</v>
      </c>
      <c r="V19" s="37">
        <f t="shared" si="4"/>
        <v>2.6666666762913196E-3</v>
      </c>
      <c r="W19" s="90"/>
      <c r="X19" s="84">
        <f t="shared" si="13"/>
        <v>10100</v>
      </c>
      <c r="Y19" s="45">
        <f t="shared" si="6"/>
        <v>13023276.899103824</v>
      </c>
      <c r="Z19" s="45">
        <f t="shared" si="7"/>
        <v>274476.13746840175</v>
      </c>
      <c r="AA19" s="45">
        <f t="shared" si="8"/>
        <v>16574.154849410275</v>
      </c>
      <c r="AB19" s="46">
        <f t="shared" si="9"/>
        <v>37684.707604112249</v>
      </c>
      <c r="AD19" s="44">
        <f t="shared" si="10"/>
        <v>13362111.899025748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90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0"/>
        <v>13257.156887141928</v>
      </c>
      <c r="P20" s="39">
        <f t="shared" si="12"/>
        <v>1387.7451993057221</v>
      </c>
      <c r="Q20" s="90"/>
      <c r="R20" s="32">
        <f t="shared" si="1"/>
        <v>1</v>
      </c>
      <c r="S20" s="37">
        <f t="shared" si="2"/>
        <v>1</v>
      </c>
      <c r="T20" s="90"/>
      <c r="U20" s="43">
        <f t="shared" si="3"/>
        <v>8.6015253747591891E-2</v>
      </c>
      <c r="V20" s="37">
        <f t="shared" si="4"/>
        <v>2.6666666766533807E-3</v>
      </c>
      <c r="W20" s="90"/>
      <c r="X20" s="84">
        <f t="shared" si="13"/>
        <v>10100</v>
      </c>
      <c r="Y20" s="45">
        <f t="shared" si="6"/>
        <v>13145736.783360187</v>
      </c>
      <c r="Z20" s="45">
        <f t="shared" si="7"/>
        <v>277054.61074614007</v>
      </c>
      <c r="AA20" s="45">
        <f t="shared" si="8"/>
        <v>16344.841570731116</v>
      </c>
      <c r="AB20" s="46">
        <f t="shared" si="9"/>
        <v>38038.152835325658</v>
      </c>
      <c r="AD20" s="44">
        <f t="shared" si="10"/>
        <v>13487274.388512384</v>
      </c>
      <c r="AE20" s="115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90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0"/>
        <v>13380.57257585612</v>
      </c>
      <c r="P21" s="39">
        <f t="shared" si="12"/>
        <v>1400.4984094895563</v>
      </c>
      <c r="Q21" s="90"/>
      <c r="R21" s="32">
        <f t="shared" si="1"/>
        <v>1</v>
      </c>
      <c r="S21" s="37">
        <f t="shared" si="2"/>
        <v>1</v>
      </c>
      <c r="T21" s="90"/>
      <c r="U21" s="43">
        <f t="shared" si="3"/>
        <v>8.6015829739366778E-2</v>
      </c>
      <c r="V21" s="37">
        <f t="shared" si="4"/>
        <v>2.6666666770255791E-3</v>
      </c>
      <c r="W21" s="90"/>
      <c r="X21" s="84">
        <f t="shared" si="13"/>
        <v>10100</v>
      </c>
      <c r="Y21" s="45">
        <f t="shared" si="6"/>
        <v>13268200.711076399</v>
      </c>
      <c r="Z21" s="45">
        <f t="shared" si="7"/>
        <v>279633.08648406336</v>
      </c>
      <c r="AA21" s="45">
        <f t="shared" si="8"/>
        <v>16108.359002667561</v>
      </c>
      <c r="AB21" s="46">
        <f t="shared" si="9"/>
        <v>38391.600314118055</v>
      </c>
      <c r="AD21" s="44">
        <f t="shared" si="10"/>
        <v>13612433.756877249</v>
      </c>
      <c r="AE21" s="115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90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0"/>
        <v>13503.988264570315</v>
      </c>
      <c r="P22" s="39">
        <f t="shared" si="12"/>
        <v>1413.2521632227508</v>
      </c>
      <c r="Q22" s="90"/>
      <c r="R22" s="32">
        <f t="shared" si="1"/>
        <v>1</v>
      </c>
      <c r="S22" s="37">
        <f t="shared" si="2"/>
        <v>1</v>
      </c>
      <c r="T22" s="90"/>
      <c r="U22" s="43">
        <f t="shared" si="3"/>
        <v>8.601642189155688E-2</v>
      </c>
      <c r="V22" s="37">
        <f t="shared" si="4"/>
        <v>2.6666666774081021E-3</v>
      </c>
      <c r="W22" s="90"/>
      <c r="X22" s="84">
        <f t="shared" si="13"/>
        <v>10100</v>
      </c>
      <c r="Y22" s="45">
        <f t="shared" si="6"/>
        <v>13390668.795578461</v>
      </c>
      <c r="Z22" s="45">
        <f t="shared" si="7"/>
        <v>282211.56460273289</v>
      </c>
      <c r="AA22" s="45">
        <f t="shared" si="8"/>
        <v>15864.707145219611</v>
      </c>
      <c r="AB22" s="46">
        <f t="shared" si="9"/>
        <v>38745.049967915627</v>
      </c>
      <c r="AD22" s="44">
        <f t="shared" si="10"/>
        <v>13737590.117294328</v>
      </c>
      <c r="AE22" s="115"/>
      <c r="AF22" s="58" t="s">
        <v>25</v>
      </c>
      <c r="AG22" s="49"/>
      <c r="AH22" s="49"/>
      <c r="AI22" s="80" t="s">
        <v>61</v>
      </c>
      <c r="AJ22" s="81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90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0"/>
        <v>13627.403953284507</v>
      </c>
      <c r="P23" s="39">
        <f t="shared" si="12"/>
        <v>1426.0064431411149</v>
      </c>
      <c r="Q23" s="90"/>
      <c r="R23" s="32">
        <f t="shared" si="1"/>
        <v>1</v>
      </c>
      <c r="S23" s="37">
        <f t="shared" si="2"/>
        <v>1</v>
      </c>
      <c r="T23" s="90"/>
      <c r="U23" s="43">
        <f t="shared" si="3"/>
        <v>8.6017030503643857E-2</v>
      </c>
      <c r="V23" s="37">
        <f t="shared" si="4"/>
        <v>2.6666666778011388E-3</v>
      </c>
      <c r="W23" s="90"/>
      <c r="X23" s="84">
        <f t="shared" si="13"/>
        <v>10100</v>
      </c>
      <c r="Y23" s="45">
        <f t="shared" si="6"/>
        <v>13513141.152323516</v>
      </c>
      <c r="Z23" s="45">
        <f t="shared" si="7"/>
        <v>284790.04502609343</v>
      </c>
      <c r="AA23" s="45">
        <f t="shared" si="8"/>
        <v>15613.885998387261</v>
      </c>
      <c r="AB23" s="46">
        <f t="shared" si="9"/>
        <v>39098.501727235795</v>
      </c>
      <c r="AD23" s="44">
        <f t="shared" si="10"/>
        <v>13862743.585075233</v>
      </c>
      <c r="AE23" s="115"/>
      <c r="AF23" s="59" t="s">
        <v>34</v>
      </c>
      <c r="AG23" s="29"/>
      <c r="AH23" s="29"/>
      <c r="AI23" s="78" t="s">
        <v>62</v>
      </c>
      <c r="AJ23" s="82" t="s">
        <v>63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90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0"/>
        <v>13750.819641998702</v>
      </c>
      <c r="P24" s="39">
        <f t="shared" si="12"/>
        <v>1438.7612326122869</v>
      </c>
      <c r="Q24" s="90"/>
      <c r="R24" s="32">
        <f t="shared" si="1"/>
        <v>1</v>
      </c>
      <c r="S24" s="37">
        <f t="shared" si="2"/>
        <v>1</v>
      </c>
      <c r="T24" s="90"/>
      <c r="U24" s="43">
        <f t="shared" si="3"/>
        <v>8.6017655877858992E-2</v>
      </c>
      <c r="V24" s="37">
        <f t="shared" si="4"/>
        <v>2.666666678204881E-3</v>
      </c>
      <c r="W24" s="90"/>
      <c r="X24" s="84">
        <f t="shared" si="13"/>
        <v>10100</v>
      </c>
      <c r="Y24" s="45">
        <f t="shared" si="6"/>
        <v>13635617.898918655</v>
      </c>
      <c r="Z24" s="45">
        <f t="shared" si="7"/>
        <v>287368.52768129529</v>
      </c>
      <c r="AA24" s="45">
        <f t="shared" si="8"/>
        <v>15355.895562170523</v>
      </c>
      <c r="AB24" s="46">
        <f t="shared" si="9"/>
        <v>39451.955525524412</v>
      </c>
      <c r="AD24" s="44">
        <f t="shared" si="10"/>
        <v>13987894.277687645</v>
      </c>
      <c r="AE24" s="115"/>
      <c r="AF24" s="51" t="s">
        <v>35</v>
      </c>
      <c r="AG24" s="30">
        <v>5</v>
      </c>
      <c r="AH24" s="29" t="s">
        <v>28</v>
      </c>
      <c r="AI24" s="78" t="s">
        <v>65</v>
      </c>
      <c r="AJ24" s="82" t="s">
        <v>64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90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0"/>
        <v>13874.235330712894</v>
      </c>
      <c r="P25" s="39">
        <f t="shared" si="12"/>
        <v>1451.5165156975786</v>
      </c>
      <c r="Q25" s="90"/>
      <c r="R25" s="32">
        <f t="shared" si="1"/>
        <v>1</v>
      </c>
      <c r="S25" s="37">
        <f t="shared" si="2"/>
        <v>1</v>
      </c>
      <c r="T25" s="90"/>
      <c r="U25" s="43">
        <f t="shared" si="3"/>
        <v>8.6018298319183159E-2</v>
      </c>
      <c r="V25" s="37">
        <f t="shared" si="4"/>
        <v>2.6666666786195206E-3</v>
      </c>
      <c r="W25" s="90"/>
      <c r="X25" s="84">
        <f t="shared" si="13"/>
        <v>10100</v>
      </c>
      <c r="Y25" s="45">
        <f t="shared" si="6"/>
        <v>13758099.155139674</v>
      </c>
      <c r="Z25" s="45">
        <f t="shared" si="7"/>
        <v>289947.01249852695</v>
      </c>
      <c r="AA25" s="45">
        <f t="shared" si="8"/>
        <v>15090.73583656938</v>
      </c>
      <c r="AB25" s="46">
        <f t="shared" si="9"/>
        <v>39805.411299003041</v>
      </c>
      <c r="AD25" s="44">
        <f t="shared" si="10"/>
        <v>14113042.314773774</v>
      </c>
      <c r="AE25" s="115"/>
      <c r="AF25" s="51" t="s">
        <v>36</v>
      </c>
      <c r="AG25" s="30">
        <v>30</v>
      </c>
      <c r="AH25" s="29" t="s">
        <v>28</v>
      </c>
      <c r="AI25" s="78" t="s">
        <v>67</v>
      </c>
      <c r="AJ25" s="82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90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0"/>
        <v>13997.651019427089</v>
      </c>
      <c r="P26" s="39">
        <f t="shared" si="12"/>
        <v>1464.2722771161875</v>
      </c>
      <c r="Q26" s="90"/>
      <c r="R26" s="32">
        <f t="shared" si="1"/>
        <v>1</v>
      </c>
      <c r="S26" s="37">
        <f t="shared" si="2"/>
        <v>1</v>
      </c>
      <c r="T26" s="90"/>
      <c r="U26" s="43">
        <f t="shared" si="3"/>
        <v>8.6018958135346824E-2</v>
      </c>
      <c r="V26" s="37">
        <f t="shared" si="4"/>
        <v>2.666666679045253E-3</v>
      </c>
      <c r="W26" s="90"/>
      <c r="X26" s="84">
        <f t="shared" si="13"/>
        <v>10100</v>
      </c>
      <c r="Y26" s="45">
        <f t="shared" si="6"/>
        <v>13880585.042949909</v>
      </c>
      <c r="Z26" s="45">
        <f t="shared" si="7"/>
        <v>292525.49941085861</v>
      </c>
      <c r="AA26" s="45">
        <f t="shared" si="8"/>
        <v>14818.406821583851</v>
      </c>
      <c r="AB26" s="46">
        <f t="shared" si="9"/>
        <v>40158.868986525755</v>
      </c>
      <c r="AD26" s="44">
        <f t="shared" si="10"/>
        <v>14238187.818168879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3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90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0"/>
        <v>14121.066708141281</v>
      </c>
      <c r="P27" s="39">
        <f t="shared" si="12"/>
        <v>1477.0285022115986</v>
      </c>
      <c r="Q27" s="90"/>
      <c r="R27" s="32">
        <f t="shared" si="1"/>
        <v>1</v>
      </c>
      <c r="S27" s="37">
        <f t="shared" si="2"/>
        <v>1</v>
      </c>
      <c r="T27" s="90"/>
      <c r="U27" s="43">
        <f t="shared" si="3"/>
        <v>8.601963563683003E-2</v>
      </c>
      <c r="V27" s="37">
        <f t="shared" si="4"/>
        <v>2.6666666794822741E-3</v>
      </c>
      <c r="W27" s="90"/>
      <c r="X27" s="84">
        <f t="shared" si="13"/>
        <v>10100</v>
      </c>
      <c r="Y27" s="45">
        <f t="shared" si="6"/>
        <v>14003075.686519129</v>
      </c>
      <c r="Z27" s="45">
        <f t="shared" si="7"/>
        <v>295103.98835409456</v>
      </c>
      <c r="AA27" s="45">
        <f t="shared" si="8"/>
        <v>14538.908517213917</v>
      </c>
      <c r="AB27" s="46">
        <f t="shared" si="9"/>
        <v>40512.328529444712</v>
      </c>
      <c r="AD27" s="44">
        <f t="shared" si="10"/>
        <v>14363330.911919883</v>
      </c>
      <c r="AE27" s="115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90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0"/>
        <v>14244.482396855472</v>
      </c>
      <c r="P28" s="39">
        <f t="shared" si="12"/>
        <v>1489.7851769200265</v>
      </c>
      <c r="Q28" s="90"/>
      <c r="R28" s="32">
        <f t="shared" si="1"/>
        <v>1</v>
      </c>
      <c r="S28" s="37">
        <f t="shared" si="2"/>
        <v>1</v>
      </c>
      <c r="T28" s="90"/>
      <c r="U28" s="43">
        <f t="shared" si="3"/>
        <v>8.6020331136862402E-2</v>
      </c>
      <c r="V28" s="37">
        <f t="shared" si="4"/>
        <v>2.6666666799307825E-3</v>
      </c>
      <c r="W28" s="90"/>
      <c r="X28" s="84">
        <f t="shared" si="13"/>
        <v>10100</v>
      </c>
      <c r="Y28" s="45">
        <f t="shared" si="6"/>
        <v>14125571.212242421</v>
      </c>
      <c r="Z28" s="45">
        <f t="shared" si="7"/>
        <v>297682.47926663555</v>
      </c>
      <c r="AA28" s="45">
        <f t="shared" si="8"/>
        <v>14252.240923459582</v>
      </c>
      <c r="AB28" s="46">
        <f t="shared" si="9"/>
        <v>40865.789871483874</v>
      </c>
      <c r="AD28" s="44">
        <f t="shared" si="10"/>
        <v>14488471.722304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90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0"/>
        <v>14367.898085569666</v>
      </c>
      <c r="P29" s="39">
        <f t="shared" si="12"/>
        <v>1502.5422877407514</v>
      </c>
      <c r="Q29" s="90"/>
      <c r="R29" s="32">
        <f t="shared" si="1"/>
        <v>1</v>
      </c>
      <c r="S29" s="37">
        <f t="shared" si="2"/>
        <v>1</v>
      </c>
      <c r="T29" s="90"/>
      <c r="U29" s="43">
        <f t="shared" si="3"/>
        <v>8.6021044951423167E-2</v>
      </c>
      <c r="V29" s="37">
        <f t="shared" si="4"/>
        <v>2.6666666803909765E-3</v>
      </c>
      <c r="W29" s="90"/>
      <c r="X29" s="84">
        <f t="shared" si="13"/>
        <v>10100</v>
      </c>
      <c r="Y29" s="45">
        <f t="shared" si="6"/>
        <v>14248071.748759178</v>
      </c>
      <c r="Z29" s="45">
        <f t="shared" si="7"/>
        <v>300260.97208934842</v>
      </c>
      <c r="AA29" s="45">
        <f t="shared" si="8"/>
        <v>13958.404040320864</v>
      </c>
      <c r="AB29" s="46">
        <f t="shared" si="9"/>
        <v>41219.252958620316</v>
      </c>
      <c r="AD29" s="44">
        <f t="shared" si="10"/>
        <v>14613610.377847468</v>
      </c>
      <c r="AE29" s="115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90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0"/>
        <v>14491.313774283859</v>
      </c>
      <c r="P30" s="39">
        <f t="shared" si="12"/>
        <v>1515.2998217082188</v>
      </c>
      <c r="Q30" s="90"/>
      <c r="R30" s="32">
        <f t="shared" si="1"/>
        <v>1</v>
      </c>
      <c r="S30" s="37">
        <f t="shared" si="2"/>
        <v>1</v>
      </c>
      <c r="T30" s="90"/>
      <c r="U30" s="43">
        <f t="shared" si="3"/>
        <v>8.6021777399241148E-2</v>
      </c>
      <c r="V30" s="37">
        <f t="shared" si="4"/>
        <v>2.6666666808630589E-3</v>
      </c>
      <c r="W30" s="90"/>
      <c r="X30" s="84">
        <f t="shared" si="13"/>
        <v>10100</v>
      </c>
      <c r="Y30" s="45">
        <f t="shared" si="6"/>
        <v>14370577.426972058</v>
      </c>
      <c r="Z30" s="45">
        <f t="shared" si="7"/>
        <v>302839.46676544403</v>
      </c>
      <c r="AA30" s="45">
        <f t="shared" si="8"/>
        <v>13657.397867797745</v>
      </c>
      <c r="AB30" s="46">
        <f t="shared" si="9"/>
        <v>41572.717738972518</v>
      </c>
      <c r="AD30" s="44">
        <f t="shared" si="10"/>
        <v>14738747.009344272</v>
      </c>
      <c r="AE30" s="115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90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0"/>
        <v>14614.729462998052</v>
      </c>
      <c r="P31" s="39">
        <f t="shared" si="12"/>
        <v>1528.0577663657839</v>
      </c>
      <c r="Q31" s="90"/>
      <c r="R31" s="32">
        <f t="shared" si="1"/>
        <v>1</v>
      </c>
      <c r="S31" s="37">
        <f t="shared" si="2"/>
        <v>1</v>
      </c>
      <c r="T31" s="90"/>
      <c r="U31" s="43">
        <f t="shared" si="3"/>
        <v>8.6022528801794729E-2</v>
      </c>
      <c r="V31" s="37">
        <f t="shared" si="4"/>
        <v>2.6666666813472319E-3</v>
      </c>
      <c r="W31" s="90"/>
      <c r="X31" s="84">
        <f t="shared" si="13"/>
        <v>10100</v>
      </c>
      <c r="Y31" s="45">
        <f t="shared" si="6"/>
        <v>14493088.380066011</v>
      </c>
      <c r="Z31" s="45">
        <f t="shared" si="7"/>
        <v>305417.9632403623</v>
      </c>
      <c r="AA31" s="45">
        <f t="shared" si="8"/>
        <v>13349.222405890227</v>
      </c>
      <c r="AB31" s="46">
        <f t="shared" si="9"/>
        <v>41926.184162695426</v>
      </c>
      <c r="AD31" s="44">
        <f t="shared" si="10"/>
        <v>14863881.749874959</v>
      </c>
      <c r="AE31" s="115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90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0"/>
        <v>14738.145151712242</v>
      </c>
      <c r="P32" s="39">
        <f t="shared" si="12"/>
        <v>1540.8161097409834</v>
      </c>
      <c r="Q32" s="90"/>
      <c r="R32" s="32">
        <f t="shared" si="1"/>
        <v>1</v>
      </c>
      <c r="S32" s="37">
        <f t="shared" si="2"/>
        <v>1</v>
      </c>
      <c r="T32" s="90"/>
      <c r="U32" s="43">
        <f t="shared" si="3"/>
        <v>8.6023299483311902E-2</v>
      </c>
      <c r="V32" s="37">
        <f t="shared" si="4"/>
        <v>2.666666681843702E-3</v>
      </c>
      <c r="W32" s="90"/>
      <c r="X32" s="84">
        <f t="shared" si="13"/>
        <v>10100</v>
      </c>
      <c r="Y32" s="45">
        <f t="shared" si="6"/>
        <v>14615604.743527323</v>
      </c>
      <c r="Z32" s="45">
        <f t="shared" si="7"/>
        <v>307996.46146166371</v>
      </c>
      <c r="AA32" s="45">
        <f t="shared" si="8"/>
        <v>13033.877654598318</v>
      </c>
      <c r="AB32" s="46">
        <f t="shared" si="9"/>
        <v>42279.652181881364</v>
      </c>
      <c r="AD32" s="44">
        <f t="shared" si="10"/>
        <v>14989014.734825466</v>
      </c>
      <c r="AE32" s="115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90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0"/>
        <v>14861.560840426435</v>
      </c>
      <c r="P33" s="39">
        <f t="shared" si="12"/>
        <v>1553.5748403222392</v>
      </c>
      <c r="Q33" s="90"/>
      <c r="R33" s="32">
        <f t="shared" si="1"/>
        <v>1</v>
      </c>
      <c r="S33" s="37">
        <f t="shared" si="2"/>
        <v>1</v>
      </c>
      <c r="T33" s="90"/>
      <c r="U33" s="43">
        <f t="shared" si="3"/>
        <v>8.6024089770770251E-2</v>
      </c>
      <c r="V33" s="37">
        <f t="shared" si="4"/>
        <v>2.6666666823526738E-3</v>
      </c>
      <c r="W33" s="90"/>
      <c r="X33" s="84">
        <f t="shared" si="13"/>
        <v>10100</v>
      </c>
      <c r="Y33" s="45">
        <f t="shared" si="6"/>
        <v>14738126.65516269</v>
      </c>
      <c r="Z33" s="45">
        <f t="shared" si="7"/>
        <v>310574.96137892775</v>
      </c>
      <c r="AA33" s="45">
        <f t="shared" si="8"/>
        <v>12711.363613922013</v>
      </c>
      <c r="AB33" s="46">
        <f t="shared" si="9"/>
        <v>42633.12175046694</v>
      </c>
      <c r="AD33" s="44">
        <f t="shared" si="10"/>
        <v>15114146.101906007</v>
      </c>
      <c r="AE33" s="115"/>
      <c r="AF33" s="88" t="s">
        <v>24</v>
      </c>
      <c r="AG33" s="42"/>
      <c r="AH33" s="61">
        <f>5/60</f>
        <v>8.3333333333333329E-2</v>
      </c>
      <c r="AI33" s="57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90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0"/>
        <v>14984.976529140627</v>
      </c>
      <c r="P34" s="39">
        <f t="shared" si="12"/>
        <v>1566.3339470368901</v>
      </c>
      <c r="Q34" s="90"/>
      <c r="R34" s="32">
        <f t="shared" si="1"/>
        <v>1</v>
      </c>
      <c r="S34" s="37">
        <f t="shared" si="2"/>
        <v>1</v>
      </c>
      <c r="T34" s="90"/>
      <c r="U34" s="43">
        <f t="shared" si="3"/>
        <v>8.6024899993896939E-2</v>
      </c>
      <c r="V34" s="37">
        <f t="shared" si="4"/>
        <v>2.6666666828743571E-3</v>
      </c>
      <c r="W34" s="90"/>
      <c r="X34" s="84">
        <f t="shared" si="13"/>
        <v>10100</v>
      </c>
      <c r="Y34" s="45">
        <f t="shared" si="6"/>
        <v>14860654.255118323</v>
      </c>
      <c r="Z34" s="45">
        <f t="shared" si="7"/>
        <v>313153.46294365596</v>
      </c>
      <c r="AA34" s="45">
        <f t="shared" si="8"/>
        <v>12381.680283861309</v>
      </c>
      <c r="AB34" s="46">
        <f t="shared" si="9"/>
        <v>42986.592824145046</v>
      </c>
      <c r="AD34" s="44">
        <f t="shared" si="10"/>
        <v>15239275.991169985</v>
      </c>
      <c r="AE34" s="115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90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0"/>
        <v>15108.392217854818</v>
      </c>
      <c r="P35" s="39">
        <f t="shared" si="12"/>
        <v>1579.0934192304721</v>
      </c>
      <c r="Q35" s="90"/>
      <c r="R35" s="32">
        <f t="shared" si="1"/>
        <v>1</v>
      </c>
      <c r="S35" s="37">
        <f t="shared" si="2"/>
        <v>1</v>
      </c>
      <c r="T35" s="90"/>
      <c r="U35" s="43">
        <f t="shared" si="3"/>
        <v>8.6025730485168719E-2</v>
      </c>
      <c r="V35" s="37">
        <f t="shared" si="4"/>
        <v>2.6666666834089616E-3</v>
      </c>
      <c r="W35" s="90"/>
      <c r="X35" s="84">
        <f t="shared" si="13"/>
        <v>10100</v>
      </c>
      <c r="Y35" s="45">
        <f t="shared" si="6"/>
        <v>14983187.685899047</v>
      </c>
      <c r="Z35" s="45">
        <f t="shared" si="7"/>
        <v>315731.96610918193</v>
      </c>
      <c r="AA35" s="45">
        <f t="shared" si="8"/>
        <v>12044.827664416209</v>
      </c>
      <c r="AB35" s="46">
        <f t="shared" si="9"/>
        <v>43340.065360281973</v>
      </c>
      <c r="AD35" s="44">
        <f t="shared" si="10"/>
        <v>15364404.545032928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90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0"/>
        <v>15231.807906569011</v>
      </c>
      <c r="P36" s="39">
        <f t="shared" si="12"/>
        <v>1591.8532466471593</v>
      </c>
      <c r="Q36" s="90"/>
      <c r="R36" s="32">
        <f t="shared" si="1"/>
        <v>1</v>
      </c>
      <c r="S36" s="37">
        <f t="shared" si="2"/>
        <v>1</v>
      </c>
      <c r="T36" s="90"/>
      <c r="U36" s="43">
        <f t="shared" si="3"/>
        <v>8.6026581579811925E-2</v>
      </c>
      <c r="V36" s="37">
        <f t="shared" si="4"/>
        <v>2.6666666839566993E-3</v>
      </c>
      <c r="W36" s="90"/>
      <c r="X36" s="84">
        <f t="shared" si="13"/>
        <v>10100</v>
      </c>
      <c r="Y36" s="45">
        <f t="shared" si="6"/>
        <v>15105727.092387488</v>
      </c>
      <c r="Z36" s="45">
        <f t="shared" si="7"/>
        <v>318310.47083058517</v>
      </c>
      <c r="AA36" s="45">
        <f t="shared" si="8"/>
        <v>11700.805755586716</v>
      </c>
      <c r="AB36" s="46">
        <f t="shared" si="9"/>
        <v>43693.539317839211</v>
      </c>
      <c r="AD36" s="44">
        <f t="shared" si="10"/>
        <v>15489531.9082915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90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0"/>
        <v>15355.223595283205</v>
      </c>
      <c r="P37" s="39">
        <f t="shared" si="12"/>
        <v>1604.6134194112926</v>
      </c>
      <c r="Q37" s="90"/>
      <c r="R37" s="32">
        <f t="shared" si="1"/>
        <v>1</v>
      </c>
      <c r="S37" s="37">
        <f t="shared" si="2"/>
        <v>1</v>
      </c>
      <c r="T37" s="90"/>
      <c r="U37" s="43">
        <f t="shared" si="3"/>
        <v>8.602745361580251E-2</v>
      </c>
      <c r="V37" s="37">
        <f t="shared" si="4"/>
        <v>2.6666666845177826E-3</v>
      </c>
      <c r="W37" s="90"/>
      <c r="X37" s="84">
        <f t="shared" si="13"/>
        <v>10100</v>
      </c>
      <c r="Y37" s="45">
        <f t="shared" si="6"/>
        <v>15228272.621863209</v>
      </c>
      <c r="Z37" s="45">
        <f t="shared" si="7"/>
        <v>320888.97706461023</v>
      </c>
      <c r="AA37" s="45">
        <f t="shared" si="8"/>
        <v>11349.614557372826</v>
      </c>
      <c r="AB37" s="46">
        <f t="shared" si="9"/>
        <v>44047.014657299427</v>
      </c>
      <c r="AD37" s="44">
        <f t="shared" si="10"/>
        <v>15614658.228142491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90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0"/>
        <v>15478.639283997396</v>
      </c>
      <c r="P38" s="39">
        <f t="shared" si="12"/>
        <v>1617.3739280099251</v>
      </c>
      <c r="Q38" s="90"/>
      <c r="R38" s="32">
        <f t="shared" si="1"/>
        <v>1</v>
      </c>
      <c r="S38" s="37">
        <f t="shared" si="2"/>
        <v>1</v>
      </c>
      <c r="T38" s="90"/>
      <c r="U38" s="43">
        <f t="shared" si="3"/>
        <v>8.6028346933865976E-2</v>
      </c>
      <c r="V38" s="37">
        <f t="shared" si="4"/>
        <v>2.6666666850924284E-3</v>
      </c>
      <c r="W38" s="90"/>
      <c r="X38" s="84">
        <f t="shared" si="13"/>
        <v>10100</v>
      </c>
      <c r="Y38" s="45">
        <f t="shared" si="6"/>
        <v>15350824.424021885</v>
      </c>
      <c r="Z38" s="45">
        <f t="shared" si="7"/>
        <v>323467.48476959026</v>
      </c>
      <c r="AA38" s="45">
        <f t="shared" si="8"/>
        <v>10991.254069774541</v>
      </c>
      <c r="AB38" s="46">
        <f t="shared" si="9"/>
        <v>44400.491340596702</v>
      </c>
      <c r="AD38" s="44">
        <f t="shared" si="10"/>
        <v>15739783.654201847</v>
      </c>
      <c r="AE38" s="115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90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0"/>
        <v>15602.054972711589</v>
      </c>
      <c r="P39" s="39">
        <f t="shared" si="12"/>
        <v>1630.1347632763245</v>
      </c>
      <c r="Q39" s="90"/>
      <c r="R39" s="32">
        <f t="shared" si="1"/>
        <v>1</v>
      </c>
      <c r="S39" s="37">
        <f t="shared" si="2"/>
        <v>1</v>
      </c>
      <c r="T39" s="90"/>
      <c r="U39" s="43">
        <f t="shared" si="3"/>
        <v>8.602926187747742E-2</v>
      </c>
      <c r="V39" s="37">
        <f t="shared" si="4"/>
        <v>2.6666666856808522E-3</v>
      </c>
      <c r="W39" s="90"/>
      <c r="X39" s="84">
        <f t="shared" si="13"/>
        <v>10100</v>
      </c>
      <c r="Y39" s="45">
        <f t="shared" si="6"/>
        <v>15473382.650994547</v>
      </c>
      <c r="Z39" s="45">
        <f t="shared" si="7"/>
        <v>326045.99390537513</v>
      </c>
      <c r="AA39" s="45">
        <f t="shared" si="8"/>
        <v>10625.724292791858</v>
      </c>
      <c r="AB39" s="46">
        <f t="shared" si="9"/>
        <v>44753.969331050481</v>
      </c>
      <c r="AD39" s="44">
        <f t="shared" si="10"/>
        <v>15864908.338523764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90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0"/>
        <v>15725.470661425783</v>
      </c>
      <c r="P40" s="39">
        <f t="shared" si="12"/>
        <v>1642.8959163743627</v>
      </c>
      <c r="Q40" s="90"/>
      <c r="R40" s="32">
        <f t="shared" si="1"/>
        <v>1</v>
      </c>
      <c r="S40" s="37">
        <f t="shared" si="2"/>
        <v>1</v>
      </c>
      <c r="T40" s="90"/>
      <c r="U40" s="43">
        <f t="shared" si="3"/>
        <v>8.603019879286157E-2</v>
      </c>
      <c r="V40" s="37">
        <f t="shared" si="4"/>
        <v>2.666666686283274E-3</v>
      </c>
      <c r="W40" s="90"/>
      <c r="X40" s="84">
        <f t="shared" si="13"/>
        <v>10100</v>
      </c>
      <c r="Y40" s="45">
        <f t="shared" si="6"/>
        <v>15595947.457366772</v>
      </c>
      <c r="Z40" s="45">
        <f t="shared" si="7"/>
        <v>328624.50443326274</v>
      </c>
      <c r="AA40" s="45">
        <f t="shared" si="8"/>
        <v>10253.025226424781</v>
      </c>
      <c r="AB40" s="46">
        <f t="shared" si="9"/>
        <v>45107.448593303132</v>
      </c>
      <c r="AD40" s="44">
        <f t="shared" si="10"/>
        <v>15990032.435619764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90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0"/>
        <v>15848.886350139976</v>
      </c>
      <c r="P41" s="39">
        <f t="shared" si="12"/>
        <v>1655.657378783744</v>
      </c>
      <c r="Q41" s="90"/>
      <c r="R41" s="32">
        <f t="shared" si="1"/>
        <v>1</v>
      </c>
      <c r="S41" s="37">
        <f t="shared" si="2"/>
        <v>1</v>
      </c>
      <c r="T41" s="90"/>
      <c r="U41" s="43">
        <f t="shared" si="3"/>
        <v>8.603115802899268E-2</v>
      </c>
      <c r="V41" s="37">
        <f t="shared" si="4"/>
        <v>2.6666666868999135E-3</v>
      </c>
      <c r="W41" s="90"/>
      <c r="X41" s="84">
        <f t="shared" si="13"/>
        <v>10100</v>
      </c>
      <c r="Y41" s="45">
        <f t="shared" si="6"/>
        <v>15718519.000197919</v>
      </c>
      <c r="Z41" s="45">
        <f t="shared" si="7"/>
        <v>331203.0163159339</v>
      </c>
      <c r="AA41" s="45">
        <f t="shared" si="8"/>
        <v>9873.1568706733087</v>
      </c>
      <c r="AB41" s="46">
        <f t="shared" si="9"/>
        <v>45460.929093260784</v>
      </c>
      <c r="AD41" s="44">
        <f t="shared" si="10"/>
        <v>16115156.102477785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90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0"/>
        <v>15972.302038854168</v>
      </c>
      <c r="P42" s="39">
        <f t="shared" si="12"/>
        <v>1668.4191422860213</v>
      </c>
      <c r="Q42" s="90"/>
      <c r="R42" s="32">
        <f t="shared" si="1"/>
        <v>1</v>
      </c>
      <c r="S42" s="37">
        <f t="shared" si="2"/>
        <v>1</v>
      </c>
      <c r="T42" s="90"/>
      <c r="U42" s="43">
        <f t="shared" si="3"/>
        <v>8.6032139937594648E-2</v>
      </c>
      <c r="V42" s="37">
        <f t="shared" si="4"/>
        <v>2.6666666875309925E-3</v>
      </c>
      <c r="W42" s="90"/>
      <c r="X42" s="84">
        <f t="shared" si="13"/>
        <v>10100</v>
      </c>
      <c r="Y42" s="45">
        <f t="shared" si="6"/>
        <v>15841097.439040406</v>
      </c>
      <c r="Z42" s="45">
        <f t="shared" si="7"/>
        <v>333781.52951739199</v>
      </c>
      <c r="AA42" s="45">
        <f t="shared" si="8"/>
        <v>9486.1192255374408</v>
      </c>
      <c r="AB42" s="46">
        <f t="shared" si="9"/>
        <v>45814.410798037468</v>
      </c>
      <c r="AD42" s="44">
        <f t="shared" si="10"/>
        <v>16240279.498581372</v>
      </c>
      <c r="AE42" s="115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90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0"/>
        <v>16095.717727568361</v>
      </c>
      <c r="P43" s="39">
        <f t="shared" si="12"/>
        <v>1681.1811989513451</v>
      </c>
      <c r="Q43" s="90"/>
      <c r="R43" s="32">
        <f t="shared" si="1"/>
        <v>1</v>
      </c>
      <c r="S43" s="37">
        <f t="shared" si="2"/>
        <v>1</v>
      </c>
      <c r="T43" s="90"/>
      <c r="U43" s="43">
        <f t="shared" si="3"/>
        <v>8.6033144873140927E-2</v>
      </c>
      <c r="V43" s="37">
        <f t="shared" si="4"/>
        <v>2.666666688176735E-3</v>
      </c>
      <c r="W43" s="90"/>
      <c r="X43" s="84">
        <f t="shared" si="13"/>
        <v>10100</v>
      </c>
      <c r="Y43" s="45">
        <f t="shared" si="6"/>
        <v>15963682.935958952</v>
      </c>
      <c r="Z43" s="45">
        <f t="shared" si="7"/>
        <v>336360.04400290415</v>
      </c>
      <c r="AA43" s="45">
        <f t="shared" si="8"/>
        <v>9091.9122910171754</v>
      </c>
      <c r="AB43" s="46">
        <f t="shared" si="9"/>
        <v>46167.893675902</v>
      </c>
      <c r="AD43" s="44">
        <f t="shared" si="10"/>
        <v>16365402.785928775</v>
      </c>
      <c r="AE43" s="115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90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0"/>
        <v>16219.133416282555</v>
      </c>
      <c r="P44" s="39">
        <f t="shared" si="12"/>
        <v>1693.9435411259049</v>
      </c>
      <c r="Q44" s="90"/>
      <c r="R44" s="32">
        <f t="shared" si="1"/>
        <v>1</v>
      </c>
      <c r="S44" s="37">
        <f t="shared" si="2"/>
        <v>1</v>
      </c>
      <c r="T44" s="90"/>
      <c r="U44" s="43">
        <f t="shared" si="3"/>
        <v>8.6034173192854557E-2</v>
      </c>
      <c r="V44" s="37">
        <f t="shared" si="4"/>
        <v>2.6666666888373676E-3</v>
      </c>
      <c r="W44" s="90"/>
      <c r="X44" s="84">
        <f t="shared" si="13"/>
        <v>10100</v>
      </c>
      <c r="Y44" s="45">
        <f t="shared" si="6"/>
        <v>16086275.655549871</v>
      </c>
      <c r="Z44" s="45">
        <f t="shared" si="7"/>
        <v>338938.5597389469</v>
      </c>
      <c r="AA44" s="45">
        <f t="shared" si="8"/>
        <v>8690.5360671125181</v>
      </c>
      <c r="AB44" s="46">
        <f t="shared" si="9"/>
        <v>46521.377696227733</v>
      </c>
      <c r="AD44" s="44">
        <f t="shared" si="10"/>
        <v>16490526.129052158</v>
      </c>
      <c r="AE44" s="115"/>
      <c r="AF44" s="137" t="s">
        <v>44</v>
      </c>
      <c r="AG44" s="138"/>
      <c r="AH44" s="139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90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0"/>
        <v>16342.54910499675</v>
      </c>
      <c r="P45" s="39">
        <f t="shared" si="12"/>
        <v>1706.706161420024</v>
      </c>
      <c r="Q45" s="90"/>
      <c r="R45" s="32">
        <f t="shared" si="1"/>
        <v>1</v>
      </c>
      <c r="S45" s="37">
        <f t="shared" si="2"/>
        <v>1</v>
      </c>
      <c r="T45" s="90"/>
      <c r="U45" s="43">
        <f t="shared" si="3"/>
        <v>8.6035225256708175E-2</v>
      </c>
      <c r="V45" s="37">
        <f t="shared" si="4"/>
        <v>2.6666666895131166E-3</v>
      </c>
      <c r="W45" s="90"/>
      <c r="X45" s="84">
        <f t="shared" si="13"/>
        <v>10100</v>
      </c>
      <c r="Y45" s="45">
        <f t="shared" si="6"/>
        <v>16208875.764960343</v>
      </c>
      <c r="Z45" s="45">
        <f t="shared" si="7"/>
        <v>341517.07669315324</v>
      </c>
      <c r="AA45" s="45">
        <f t="shared" si="8"/>
        <v>8281.9905538234616</v>
      </c>
      <c r="AB45" s="46">
        <f t="shared" si="9"/>
        <v>46874.862829445017</v>
      </c>
      <c r="AD45" s="44">
        <f t="shared" si="10"/>
        <v>16615649.695036765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90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0"/>
        <v>16465.964793710944</v>
      </c>
      <c r="P46" s="39">
        <f t="shared" si="12"/>
        <v>1719.4690526968611</v>
      </c>
      <c r="Q46" s="90"/>
      <c r="R46" s="32">
        <f t="shared" si="1"/>
        <v>1</v>
      </c>
      <c r="S46" s="37">
        <f t="shared" si="2"/>
        <v>1</v>
      </c>
      <c r="T46" s="90"/>
      <c r="U46" s="43">
        <f t="shared" si="3"/>
        <v>8.6036301427424036E-2</v>
      </c>
      <c r="V46" s="37">
        <f t="shared" si="4"/>
        <v>2.6666666902042113E-3</v>
      </c>
      <c r="W46" s="90"/>
      <c r="X46" s="84">
        <f t="shared" si="13"/>
        <v>10100</v>
      </c>
      <c r="Y46" s="45">
        <f t="shared" si="6"/>
        <v>16331483.433907762</v>
      </c>
      <c r="Z46" s="45">
        <f t="shared" si="7"/>
        <v>344095.5948342639</v>
      </c>
      <c r="AA46" s="45">
        <f t="shared" si="8"/>
        <v>7866.2757511500104</v>
      </c>
      <c r="AB46" s="46">
        <f t="shared" si="9"/>
        <v>47228.349046995849</v>
      </c>
      <c r="AD46" s="44">
        <f t="shared" si="10"/>
        <v>16740773.653540172</v>
      </c>
      <c r="AE46" s="11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90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0"/>
        <v>16589.380482425138</v>
      </c>
      <c r="P47" s="39">
        <f t="shared" si="12"/>
        <v>1732.2322080616887</v>
      </c>
      <c r="Q47" s="90"/>
      <c r="R47" s="32">
        <f t="shared" si="1"/>
        <v>1</v>
      </c>
      <c r="S47" s="37">
        <f t="shared" si="2"/>
        <v>1</v>
      </c>
      <c r="T47" s="90"/>
      <c r="U47" s="43">
        <f t="shared" si="3"/>
        <v>8.6037402070473931E-2</v>
      </c>
      <c r="V47" s="37">
        <f t="shared" si="4"/>
        <v>2.6666666909108822E-3</v>
      </c>
      <c r="W47" s="90"/>
      <c r="X47" s="84">
        <f t="shared" si="13"/>
        <v>10100</v>
      </c>
      <c r="Y47" s="45">
        <f t="shared" si="6"/>
        <v>16454098.834698996</v>
      </c>
      <c r="Z47" s="45">
        <f t="shared" si="7"/>
        <v>346674.11413208005</v>
      </c>
      <c r="AA47" s="45">
        <f t="shared" si="8"/>
        <v>7443.3916590921635</v>
      </c>
      <c r="AB47" s="46">
        <f t="shared" si="9"/>
        <v>47581.836321291099</v>
      </c>
      <c r="AD47" s="44">
        <f t="shared" ref="AD47:AD54" si="14">SUM(X47:AB47)</f>
        <v>16865898.176811457</v>
      </c>
      <c r="AE47" s="11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90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0"/>
        <v>16712.796171139333</v>
      </c>
      <c r="P48" s="39">
        <f t="shared" si="12"/>
        <v>1744.9956208517133</v>
      </c>
      <c r="Q48" s="90"/>
      <c r="R48" s="32">
        <f t="shared" si="1"/>
        <v>1</v>
      </c>
      <c r="S48" s="37">
        <f t="shared" si="2"/>
        <v>1</v>
      </c>
      <c r="T48" s="90"/>
      <c r="U48" s="43">
        <f t="shared" si="3"/>
        <v>8.6038527554079258E-2</v>
      </c>
      <c r="V48" s="37">
        <f t="shared" si="4"/>
        <v>2.666666691633362E-3</v>
      </c>
      <c r="W48" s="90"/>
      <c r="X48" s="84">
        <f t="shared" si="13"/>
        <v>10100</v>
      </c>
      <c r="Y48" s="45">
        <f t="shared" si="6"/>
        <v>16576722.142249739</v>
      </c>
      <c r="Z48" s="45">
        <f t="shared" si="7"/>
        <v>349252.63455741847</v>
      </c>
      <c r="AA48" s="45">
        <f t="shared" si="8"/>
        <v>7271.4033581393014</v>
      </c>
      <c r="AB48" s="46">
        <f t="shared" si="9"/>
        <v>47935.324625669666</v>
      </c>
      <c r="AD48" s="44">
        <f t="shared" si="14"/>
        <v>16991281.504790965</v>
      </c>
      <c r="AE48" s="115"/>
      <c r="AF48" s="137" t="s">
        <v>45</v>
      </c>
      <c r="AG48" s="138"/>
      <c r="AH48" s="139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90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0"/>
        <v>16836.211859853523</v>
      </c>
      <c r="P49" s="39">
        <f t="shared" si="12"/>
        <v>1757.7592846264029</v>
      </c>
      <c r="Q49" s="90"/>
      <c r="R49" s="32">
        <f t="shared" si="1"/>
        <v>1</v>
      </c>
      <c r="S49" s="37">
        <f t="shared" si="2"/>
        <v>1</v>
      </c>
      <c r="T49" s="90"/>
      <c r="U49" s="43">
        <f t="shared" si="3"/>
        <v>8.6039678249211035E-2</v>
      </c>
      <c r="V49" s="37">
        <f t="shared" si="4"/>
        <v>2.6666666923718853E-3</v>
      </c>
      <c r="W49" s="90"/>
      <c r="X49" s="84">
        <f t="shared" si="13"/>
        <v>10100</v>
      </c>
      <c r="Y49" s="45">
        <f t="shared" si="6"/>
        <v>16699353.534103857</v>
      </c>
      <c r="Z49" s="45">
        <f t="shared" si="7"/>
        <v>351831.15608206968</v>
      </c>
      <c r="AA49" s="45">
        <f t="shared" si="8"/>
        <v>7325.0990559850707</v>
      </c>
      <c r="AB49" s="46">
        <f t="shared" si="9"/>
        <v>48288.813934359852</v>
      </c>
      <c r="AD49" s="44">
        <f t="shared" si="14"/>
        <v>17116898.603176273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90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0"/>
        <v>16959.627548567718</v>
      </c>
      <c r="P50" s="39">
        <f t="shared" si="12"/>
        <v>1770.523193158298</v>
      </c>
      <c r="Q50" s="90"/>
      <c r="R50" s="32">
        <f t="shared" si="1"/>
        <v>1</v>
      </c>
      <c r="S50" s="37">
        <f t="shared" si="2"/>
        <v>1</v>
      </c>
      <c r="T50" s="90"/>
      <c r="U50" s="43">
        <f t="shared" si="3"/>
        <v>8.604085452958983E-2</v>
      </c>
      <c r="V50" s="37">
        <f t="shared" si="4"/>
        <v>2.666666693126687E-3</v>
      </c>
      <c r="W50" s="90"/>
      <c r="X50" s="84">
        <f t="shared" si="13"/>
        <v>10100</v>
      </c>
      <c r="Y50" s="45">
        <f t="shared" si="6"/>
        <v>16821993.190452728</v>
      </c>
      <c r="Z50" s="45">
        <f t="shared" si="7"/>
        <v>354409.67867875751</v>
      </c>
      <c r="AA50" s="45">
        <f t="shared" si="8"/>
        <v>7378.7947538308426</v>
      </c>
      <c r="AB50" s="46">
        <f t="shared" si="9"/>
        <v>48642.30422244261</v>
      </c>
      <c r="AD50" s="44">
        <f t="shared" si="14"/>
        <v>17242523.96810776</v>
      </c>
      <c r="AE50" s="11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90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0"/>
        <v>17083.043237281912</v>
      </c>
      <c r="P51" s="39">
        <f t="shared" si="12"/>
        <v>1783.2873404242694</v>
      </c>
      <c r="Q51" s="90"/>
      <c r="R51" s="32">
        <f t="shared" si="1"/>
        <v>1</v>
      </c>
      <c r="S51" s="37">
        <f t="shared" si="2"/>
        <v>1</v>
      </c>
      <c r="T51" s="90"/>
      <c r="U51" s="43">
        <f t="shared" si="3"/>
        <v>8.6042056771685804E-2</v>
      </c>
      <c r="V51" s="37">
        <f t="shared" si="4"/>
        <v>2.6666666938980062E-3</v>
      </c>
      <c r="W51" s="90"/>
      <c r="X51" s="84">
        <f t="shared" si="13"/>
        <v>10100</v>
      </c>
      <c r="Y51" s="45">
        <f t="shared" si="6"/>
        <v>16944641.294154562</v>
      </c>
      <c r="Z51" s="45">
        <f t="shared" si="7"/>
        <v>356988.20232110057</v>
      </c>
      <c r="AA51" s="45">
        <f t="shared" si="8"/>
        <v>7432.4904516766155</v>
      </c>
      <c r="AB51" s="46">
        <f t="shared" si="9"/>
        <v>48995.795465816416</v>
      </c>
      <c r="AD51" s="44">
        <f t="shared" si="14"/>
        <v>17368157.782393154</v>
      </c>
      <c r="AE51" s="11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90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0"/>
        <v>17206.458925996103</v>
      </c>
      <c r="P52" s="39">
        <f t="shared" si="12"/>
        <v>1796.0517205972085</v>
      </c>
      <c r="Q52" s="90"/>
      <c r="R52" s="32">
        <f t="shared" si="1"/>
        <v>1</v>
      </c>
      <c r="S52" s="37">
        <f t="shared" si="2"/>
        <v>1</v>
      </c>
      <c r="T52" s="90"/>
      <c r="U52" s="43">
        <f t="shared" si="3"/>
        <v>8.6043285354718724E-2</v>
      </c>
      <c r="V52" s="37">
        <f t="shared" si="4"/>
        <v>2.6666666946860811E-3</v>
      </c>
      <c r="W52" s="90"/>
      <c r="X52" s="84">
        <f t="shared" si="13"/>
        <v>10100</v>
      </c>
      <c r="Y52" s="45">
        <f t="shared" si="6"/>
        <v>17067298.030753799</v>
      </c>
      <c r="Z52" s="45">
        <f t="shared" si="7"/>
        <v>359566.72698357608</v>
      </c>
      <c r="AA52" s="45">
        <f t="shared" si="8"/>
        <v>7486.1861495223848</v>
      </c>
      <c r="AB52" s="46">
        <f t="shared" si="9"/>
        <v>49349.287641164199</v>
      </c>
      <c r="AD52" s="44">
        <f t="shared" si="14"/>
        <v>17493800.231528062</v>
      </c>
      <c r="AE52" s="115"/>
      <c r="AF52" s="137" t="s">
        <v>46</v>
      </c>
      <c r="AG52" s="138"/>
      <c r="AH52" s="139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90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0"/>
        <v>17329.874614710297</v>
      </c>
      <c r="P53" s="39">
        <f t="shared" si="12"/>
        <v>1808.8163280381166</v>
      </c>
      <c r="Q53" s="90"/>
      <c r="R53" s="32">
        <f t="shared" si="1"/>
        <v>1</v>
      </c>
      <c r="S53" s="37">
        <f t="shared" si="2"/>
        <v>1</v>
      </c>
      <c r="T53" s="90"/>
      <c r="U53" s="43">
        <f t="shared" si="3"/>
        <v>8.6044540660657948E-2</v>
      </c>
      <c r="V53" s="37">
        <f t="shared" si="4"/>
        <v>2.6666666954911532E-3</v>
      </c>
      <c r="W53" s="90"/>
      <c r="X53" s="84">
        <f t="shared" si="13"/>
        <v>10100</v>
      </c>
      <c r="Y53" s="45">
        <f t="shared" si="6"/>
        <v>17189963.588500474</v>
      </c>
      <c r="Z53" s="45">
        <f t="shared" si="7"/>
        <v>362145.25264148542</v>
      </c>
      <c r="AA53" s="45">
        <f t="shared" si="8"/>
        <v>7539.8818473681558</v>
      </c>
      <c r="AB53" s="46">
        <f t="shared" si="9"/>
        <v>49702.780725921606</v>
      </c>
      <c r="AD53" s="44">
        <f t="shared" si="14"/>
        <v>17619451.503715247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90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0"/>
        <v>17453.290303424488</v>
      </c>
      <c r="P54" s="39">
        <f t="shared" si="12"/>
        <v>1821.5811572885739</v>
      </c>
      <c r="Q54" s="91"/>
      <c r="R54" s="32">
        <f t="shared" si="1"/>
        <v>1</v>
      </c>
      <c r="S54" s="37">
        <f t="shared" si="2"/>
        <v>1</v>
      </c>
      <c r="T54" s="91"/>
      <c r="U54" s="43">
        <f t="shared" si="3"/>
        <v>8.6045823074222386E-2</v>
      </c>
      <c r="V54" s="37">
        <f t="shared" si="4"/>
        <v>2.6666666963134646E-3</v>
      </c>
      <c r="W54" s="91"/>
      <c r="X54" s="84">
        <f t="shared" si="13"/>
        <v>10100</v>
      </c>
      <c r="Y54" s="45">
        <f t="shared" si="6"/>
        <v>17312638.158369564</v>
      </c>
      <c r="Z54" s="45">
        <f t="shared" si="7"/>
        <v>364723.7792709205</v>
      </c>
      <c r="AA54" s="45">
        <f t="shared" si="8"/>
        <v>7593.5775452139269</v>
      </c>
      <c r="AB54" s="46">
        <f t="shared" si="9"/>
        <v>50056.274698246809</v>
      </c>
      <c r="AD54" s="44">
        <f t="shared" si="14"/>
        <v>17745111.789883945</v>
      </c>
      <c r="AE54" s="11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688087826.8525548</v>
      </c>
      <c r="AE55" s="11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69">
        <f>SUM(Y9:Y54)</f>
        <v>669522369.54577708</v>
      </c>
      <c r="Z56" s="70">
        <f>SUM(Z9:Z54)</f>
        <v>14108538.952566033</v>
      </c>
      <c r="AA56" s="70">
        <f>SUM(AA9:AA54)</f>
        <v>586827.55473511782</v>
      </c>
      <c r="AB56" s="77">
        <f>SUM(AB9:AB54)</f>
        <v>1936740.7994764147</v>
      </c>
      <c r="AD56" s="71">
        <f>X56+Y56+Z56+AA56+AB56</f>
        <v>688087826.85255456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B1" workbookViewId="0">
      <selection activeCell="AG12" sqref="AG12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4"/>
      <c r="S1" s="84"/>
      <c r="T1" s="89"/>
      <c r="U1" s="84"/>
      <c r="V1" s="84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4"/>
      <c r="S2" s="84"/>
      <c r="T2" s="90"/>
      <c r="U2" s="84"/>
      <c r="V2" s="84"/>
      <c r="W2" s="90"/>
      <c r="Y2" s="148" t="s">
        <v>82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81</v>
      </c>
      <c r="P3" s="158"/>
      <c r="Q3" s="90"/>
      <c r="R3" s="84"/>
      <c r="S3" s="84"/>
      <c r="T3" s="90"/>
      <c r="U3" s="84"/>
      <c r="V3" s="84"/>
      <c r="W3" s="90"/>
      <c r="Y3" s="151"/>
      <c r="Z3" s="152"/>
      <c r="AA3" s="153"/>
      <c r="AB3" s="8"/>
      <c r="AC3" s="8"/>
      <c r="AE3" s="115"/>
      <c r="AF3" s="93" t="s">
        <v>58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4"/>
      <c r="S4" s="84"/>
      <c r="T4" s="90"/>
      <c r="U4" s="84"/>
      <c r="V4" s="84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3" t="s">
        <v>70</v>
      </c>
      <c r="J7" s="14" t="s">
        <v>69</v>
      </c>
      <c r="K7" s="22" t="s">
        <v>68</v>
      </c>
      <c r="L7" s="90"/>
      <c r="M7" s="1" t="s">
        <v>8</v>
      </c>
      <c r="O7" s="109"/>
      <c r="P7" s="110"/>
      <c r="Q7" s="90"/>
      <c r="R7" s="84"/>
      <c r="S7" s="84"/>
      <c r="T7" s="90"/>
      <c r="U7" s="84"/>
      <c r="V7" s="84"/>
      <c r="W7" s="90"/>
      <c r="X7" s="3" t="s">
        <v>9</v>
      </c>
      <c r="Y7" s="85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4"/>
      <c r="J8" s="7"/>
      <c r="K8" s="20"/>
      <c r="L8" s="90"/>
      <c r="M8" s="25"/>
      <c r="O8" s="34"/>
      <c r="P8" s="38"/>
      <c r="Q8" s="90"/>
      <c r="R8" s="86"/>
      <c r="S8" s="85"/>
      <c r="T8" s="90"/>
      <c r="U8" s="86"/>
      <c r="V8" s="85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90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D9</f>
        <v>11899.584311285807</v>
      </c>
      <c r="P9" s="39">
        <f>E9+(E9*K9)</f>
        <v>1253.2043817549416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8.6009901526044694E-2</v>
      </c>
      <c r="V9" s="37">
        <f>($AI$7/$AG$12)*(1+0.15*(P9/$AG$10)^4)+$AH$32</f>
        <v>2.6666666733082449E-3</v>
      </c>
      <c r="W9" s="90"/>
      <c r="X9" s="84">
        <f>($AG$7*$AG$8*S9*$AG$24+$AG$15*$AG$16*R9*$AG$24)</f>
        <v>3600</v>
      </c>
      <c r="Y9" s="45">
        <f>(O9*U9*$AG$30+P9*V9*$AG$29)*365</f>
        <v>11798986.35067174</v>
      </c>
      <c r="Z9" s="45">
        <f>(O9*$AI$15*$AG$37+P9*$AI$7*$AG$36)*365</f>
        <v>248716.53851476856</v>
      </c>
      <c r="AA9" s="45">
        <f>O9*$AI$15*($AG$41+$AG$40*(1-M9))*365</f>
        <v>17144.653263656084</v>
      </c>
      <c r="AB9" s="46">
        <f>365*((P9*$AI$7*($AG$53*$AG$54+$AG$49*$AG$50+$AG$45*$AG$46))+(O9*1.6*$AI$15*($AG$53*$AG$55+$AG$49*$AG$51+$AG$45*$AG$47)))</f>
        <v>34173.217083006261</v>
      </c>
      <c r="AD9" s="44">
        <f>SUM(X9:AB9)</f>
        <v>12102620.759533172</v>
      </c>
      <c r="AE9" s="115"/>
      <c r="AF9" s="144" t="s">
        <v>15</v>
      </c>
      <c r="AG9" s="17"/>
      <c r="AH9" s="147"/>
      <c r="AI9" s="78" t="s">
        <v>59</v>
      </c>
      <c r="AJ9" s="79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90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 t="shared" ref="O10:O54" si="0">D10</f>
        <v>12023</v>
      </c>
      <c r="P10" s="39">
        <f t="shared" ref="P10:P54" si="1">E10+(E10*K10)</f>
        <v>1265.8422304494381</v>
      </c>
      <c r="Q10" s="90"/>
      <c r="R10" s="32">
        <f t="shared" ref="R10:R54" si="2">IF(O10&lt;$AG$18,1,2)</f>
        <v>1</v>
      </c>
      <c r="S10" s="37">
        <f t="shared" ref="S10:S54" si="3">IF(P10&lt;$AG$10,1,2)</f>
        <v>1</v>
      </c>
      <c r="T10" s="90"/>
      <c r="U10" s="43">
        <f t="shared" ref="U10:U54" si="4">($AI$15/$AG$20)*(1+0.15*(O10/$AG$18)^4)+$AH$33</f>
        <v>8.6010318732661864E-2</v>
      </c>
      <c r="V10" s="37">
        <f t="shared" ref="V10:V54" si="5">($AI$7/$AG$12)*(1+0.15*(P10/$AG$10)^4)+$AH$32</f>
        <v>2.6666666735802309E-3</v>
      </c>
      <c r="W10" s="90"/>
      <c r="X10" s="84">
        <f t="shared" ref="X10:X12" si="6">($AG$7*$AG$8*S10*$AG$24+$AG$15*$AG$16*R10*$AG$24)</f>
        <v>3600</v>
      </c>
      <c r="Y10" s="45">
        <f t="shared" ref="Y10:Y54" si="7">(O10*U10*$AG$30+P10*V10*$AG$29)*365</f>
        <v>11921409.507194702</v>
      </c>
      <c r="Z10" s="45">
        <f t="shared" ref="Z10:Z54" si="8">(O10*$AI$15*$AG$37+P10*$AI$7*$AG$36)*365</f>
        <v>251294.50896936853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34526.202944410259</v>
      </c>
      <c r="AD10" s="44">
        <f t="shared" ref="AD10:AD46" si="11">SUM(X10:AB10)</f>
        <v>12228144.450779106</v>
      </c>
      <c r="AE10" s="115"/>
      <c r="AF10" s="145"/>
      <c r="AG10" s="18">
        <v>110400</v>
      </c>
      <c r="AH10" s="147"/>
      <c r="AI10" s="78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90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si="0"/>
        <v>12146.415688714193</v>
      </c>
      <c r="P11" s="39">
        <f t="shared" si="1"/>
        <v>1278.484740305757</v>
      </c>
      <c r="Q11" s="90"/>
      <c r="R11" s="32">
        <f t="shared" si="2"/>
        <v>1</v>
      </c>
      <c r="S11" s="37">
        <f t="shared" si="3"/>
        <v>1</v>
      </c>
      <c r="T11" s="90"/>
      <c r="U11" s="43">
        <f t="shared" si="4"/>
        <v>8.6010748986868474E-2</v>
      </c>
      <c r="V11" s="37">
        <f t="shared" si="5"/>
        <v>2.6666666738605913E-3</v>
      </c>
      <c r="W11" s="90"/>
      <c r="X11" s="84">
        <f t="shared" si="6"/>
        <v>3600</v>
      </c>
      <c r="Y11" s="45">
        <f t="shared" si="7"/>
        <v>12043835.76115201</v>
      </c>
      <c r="Z11" s="45">
        <f t="shared" si="8"/>
        <v>253872.49983985731</v>
      </c>
      <c r="AA11" s="45">
        <f t="shared" si="9"/>
        <v>17482.05027131235</v>
      </c>
      <c r="AB11" s="46">
        <f t="shared" si="10"/>
        <v>34879.207457388198</v>
      </c>
      <c r="AD11" s="44">
        <f t="shared" si="11"/>
        <v>12353669.518720567</v>
      </c>
      <c r="AE11" s="115"/>
      <c r="AF11" s="146"/>
      <c r="AG11" s="17"/>
      <c r="AH11" s="147"/>
      <c r="AI11" s="78" t="s">
        <v>60</v>
      </c>
      <c r="AJ11" s="79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90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 t="shared" si="0"/>
        <v>12269.831377428385</v>
      </c>
      <c r="P12" s="39">
        <f t="shared" si="1"/>
        <v>1291.1316833322871</v>
      </c>
      <c r="Q12" s="90"/>
      <c r="R12" s="32">
        <f t="shared" si="2"/>
        <v>1</v>
      </c>
      <c r="S12" s="37">
        <f t="shared" si="3"/>
        <v>1</v>
      </c>
      <c r="T12" s="90"/>
      <c r="U12" s="43">
        <f t="shared" si="4"/>
        <v>8.6011192557900698E-2</v>
      </c>
      <c r="V12" s="37">
        <f t="shared" si="5"/>
        <v>2.6666666741494965E-3</v>
      </c>
      <c r="W12" s="90"/>
      <c r="X12" s="84">
        <f t="shared" si="6"/>
        <v>3600</v>
      </c>
      <c r="Y12" s="45">
        <f t="shared" si="7"/>
        <v>12166265.201755667</v>
      </c>
      <c r="Z12" s="45">
        <f t="shared" si="8"/>
        <v>256450.51012763163</v>
      </c>
      <c r="AA12" s="45">
        <f t="shared" si="9"/>
        <v>17647.442546012378</v>
      </c>
      <c r="AB12" s="46">
        <f t="shared" si="10"/>
        <v>35232.229709634819</v>
      </c>
      <c r="AD12" s="44">
        <f t="shared" si="11"/>
        <v>12479195.384138945</v>
      </c>
      <c r="AE12" s="115"/>
      <c r="AF12" s="67" t="s">
        <v>32</v>
      </c>
      <c r="AG12" s="61">
        <v>30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90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0"/>
        <v>12393.24706614258</v>
      </c>
      <c r="P13" s="39">
        <f t="shared" si="1"/>
        <v>1303.7828461678957</v>
      </c>
      <c r="Q13" s="90"/>
      <c r="R13" s="32">
        <f t="shared" si="2"/>
        <v>1</v>
      </c>
      <c r="S13" s="37">
        <f t="shared" si="3"/>
        <v>1</v>
      </c>
      <c r="T13" s="90"/>
      <c r="U13" s="43">
        <f t="shared" si="4"/>
        <v>8.6011649717744373E-2</v>
      </c>
      <c r="V13" s="37">
        <f t="shared" si="5"/>
        <v>2.6666666744471173E-3</v>
      </c>
      <c r="W13" s="90"/>
      <c r="X13" s="84">
        <f>($AG$7*$AG$8*S13*$AG$24+$AG$15*$AG$16*R13*$AG$24)</f>
        <v>3600</v>
      </c>
      <c r="Y13" s="45">
        <f t="shared" si="7"/>
        <v>12288697.920419384</v>
      </c>
      <c r="Z13" s="45">
        <f t="shared" si="8"/>
        <v>259028.53889816967</v>
      </c>
      <c r="AA13" s="45">
        <f t="shared" si="9"/>
        <v>17799.479444412926</v>
      </c>
      <c r="AB13" s="46">
        <f t="shared" si="10"/>
        <v>35585.268847388528</v>
      </c>
      <c r="AD13" s="44">
        <f t="shared" si="11"/>
        <v>12604711.207609355</v>
      </c>
      <c r="AE13" s="11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90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0"/>
        <v>12516.662754856772</v>
      </c>
      <c r="P14" s="39">
        <f t="shared" si="1"/>
        <v>1316.438028926889</v>
      </c>
      <c r="Q14" s="90"/>
      <c r="R14" s="32">
        <f t="shared" si="2"/>
        <v>1</v>
      </c>
      <c r="S14" s="37">
        <f t="shared" si="3"/>
        <v>1</v>
      </c>
      <c r="T14" s="90"/>
      <c r="U14" s="43">
        <f t="shared" si="4"/>
        <v>8.6012120741134887E-2</v>
      </c>
      <c r="V14" s="37">
        <f t="shared" si="5"/>
        <v>2.6666666747536282E-3</v>
      </c>
      <c r="W14" s="90"/>
      <c r="X14" s="84">
        <f>($AG$7*$AG$8*S14*$AG$24+$AG$15*$AG$16*R14*$AG$24)+AG26</f>
        <v>1511350</v>
      </c>
      <c r="Y14" s="45">
        <f t="shared" si="7"/>
        <v>12411134.010755928</v>
      </c>
      <c r="Z14" s="45">
        <f t="shared" si="8"/>
        <v>261606.5852759722</v>
      </c>
      <c r="AA14" s="45">
        <f t="shared" si="9"/>
        <v>17613.181902040138</v>
      </c>
      <c r="AB14" s="46">
        <f t="shared" si="10"/>
        <v>35938.324070809518</v>
      </c>
      <c r="AD14" s="44">
        <f t="shared" si="11"/>
        <v>14237642.10200475</v>
      </c>
      <c r="AE14" s="115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90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>D15</f>
        <v>12640.078443570965</v>
      </c>
      <c r="P15" s="39">
        <f t="shared" si="1"/>
        <v>1329.0970441517004</v>
      </c>
      <c r="Q15" s="90"/>
      <c r="R15" s="32">
        <f t="shared" si="2"/>
        <v>1</v>
      </c>
      <c r="S15" s="37">
        <f t="shared" si="3"/>
        <v>1</v>
      </c>
      <c r="T15" s="90"/>
      <c r="U15" s="43">
        <f t="shared" si="4"/>
        <v>8.6012605905557218E-2</v>
      </c>
      <c r="V15" s="37">
        <f t="shared" si="5"/>
        <v>2.6666666750692044E-3</v>
      </c>
      <c r="W15" s="90"/>
      <c r="X15" s="84">
        <f>($AJ$11*$AG$8*S15*$AG$25+$AJ$9*$AG$8*S15*$AG$24+$AG$15*$AG$16*R15*$AG$24)</f>
        <v>10100</v>
      </c>
      <c r="Y15" s="45">
        <f t="shared" si="7"/>
        <v>12533573.568576599</v>
      </c>
      <c r="Z15" s="45">
        <f t="shared" si="8"/>
        <v>264184.64843997499</v>
      </c>
      <c r="AA15" s="45">
        <f t="shared" si="9"/>
        <v>17419.715070282957</v>
      </c>
      <c r="AB15" s="46">
        <f t="shared" si="10"/>
        <v>36291.394629788956</v>
      </c>
      <c r="AD15" s="44">
        <f t="shared" si="11"/>
        <v>12861569.326716647</v>
      </c>
      <c r="AE15" s="115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90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0"/>
        <v>12763.494132285157</v>
      </c>
      <c r="P16" s="39">
        <f t="shared" si="1"/>
        <v>1341.7597158617561</v>
      </c>
      <c r="Q16" s="90"/>
      <c r="R16" s="32">
        <f t="shared" si="2"/>
        <v>1</v>
      </c>
      <c r="S16" s="37">
        <f t="shared" si="3"/>
        <v>1</v>
      </c>
      <c r="T16" s="90"/>
      <c r="U16" s="43">
        <f t="shared" si="4"/>
        <v>8.6013105491245953E-2</v>
      </c>
      <c r="V16" s="37">
        <f t="shared" si="5"/>
        <v>2.6666666753940227E-3</v>
      </c>
      <c r="W16" s="90"/>
      <c r="X16" s="84">
        <f t="shared" ref="X16:X54" si="13">($AJ$11*$AG$8*S16*$AG$25+$AJ$9*$AG$8*S16*$AG$24+$AG$15*$AG$16*R16*$AG$24)</f>
        <v>10100</v>
      </c>
      <c r="Y16" s="45">
        <f t="shared" si="7"/>
        <v>12656016.69189248</v>
      </c>
      <c r="Z16" s="45">
        <f t="shared" si="8"/>
        <v>266762.72761938308</v>
      </c>
      <c r="AA16" s="45">
        <f t="shared" si="9"/>
        <v>17219.078949141382</v>
      </c>
      <c r="AB16" s="46">
        <f t="shared" si="10"/>
        <v>36644.479820143031</v>
      </c>
      <c r="AD16" s="44">
        <f t="shared" si="11"/>
        <v>12986742.97828115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90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 t="shared" si="0"/>
        <v>12886.909820999348</v>
      </c>
      <c r="P17" s="39">
        <f t="shared" si="1"/>
        <v>1354.425878688377</v>
      </c>
      <c r="Q17" s="90"/>
      <c r="R17" s="32">
        <f t="shared" si="2"/>
        <v>1</v>
      </c>
      <c r="S17" s="37">
        <f t="shared" si="3"/>
        <v>1</v>
      </c>
      <c r="T17" s="90"/>
      <c r="U17" s="43">
        <f t="shared" si="4"/>
        <v>8.6013619781185241E-2</v>
      </c>
      <c r="V17" s="37">
        <f t="shared" si="5"/>
        <v>2.6666666757282618E-3</v>
      </c>
      <c r="W17" s="90"/>
      <c r="X17" s="84">
        <f t="shared" si="13"/>
        <v>10100</v>
      </c>
      <c r="Y17" s="45">
        <f t="shared" si="7"/>
        <v>12778463.480917387</v>
      </c>
      <c r="Z17" s="45">
        <f t="shared" si="8"/>
        <v>269340.82208988181</v>
      </c>
      <c r="AA17" s="45">
        <f t="shared" si="9"/>
        <v>17011.273538615409</v>
      </c>
      <c r="AB17" s="46">
        <f t="shared" si="10"/>
        <v>36997.578980151273</v>
      </c>
      <c r="AD17" s="44">
        <f t="shared" si="11"/>
        <v>13111913.155526036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90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0"/>
        <v>13010.325509713541</v>
      </c>
      <c r="P18" s="39">
        <f t="shared" si="1"/>
        <v>1367.0953770867659</v>
      </c>
      <c r="Q18" s="90"/>
      <c r="R18" s="32">
        <f t="shared" si="2"/>
        <v>1</v>
      </c>
      <c r="S18" s="37">
        <f t="shared" si="3"/>
        <v>1</v>
      </c>
      <c r="T18" s="90"/>
      <c r="U18" s="43">
        <f t="shared" si="4"/>
        <v>8.6014149061108838E-2</v>
      </c>
      <c r="V18" s="37">
        <f t="shared" si="5"/>
        <v>2.6666666760721031E-3</v>
      </c>
      <c r="W18" s="90"/>
      <c r="X18" s="84">
        <f t="shared" si="13"/>
        <v>10100</v>
      </c>
      <c r="Y18" s="45">
        <f t="shared" si="7"/>
        <v>12900914.038072268</v>
      </c>
      <c r="Z18" s="45">
        <f t="shared" si="8"/>
        <v>271918.93117018481</v>
      </c>
      <c r="AA18" s="45">
        <f t="shared" si="9"/>
        <v>16796.298838705039</v>
      </c>
      <c r="AB18" s="46">
        <f t="shared" si="10"/>
        <v>37350.691487403361</v>
      </c>
      <c r="AD18" s="44">
        <f t="shared" si="11"/>
        <v>13237079.95956856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90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0"/>
        <v>13133.741198427733</v>
      </c>
      <c r="P19" s="39">
        <f t="shared" si="1"/>
        <v>1379.7680646171862</v>
      </c>
      <c r="Q19" s="90"/>
      <c r="R19" s="32">
        <f t="shared" si="2"/>
        <v>1</v>
      </c>
      <c r="S19" s="37">
        <f t="shared" si="3"/>
        <v>1</v>
      </c>
      <c r="T19" s="90"/>
      <c r="U19" s="43">
        <f t="shared" si="4"/>
        <v>8.6014693619500079E-2</v>
      </c>
      <c r="V19" s="37">
        <f t="shared" si="5"/>
        <v>2.6666666764257282E-3</v>
      </c>
      <c r="W19" s="90"/>
      <c r="X19" s="84">
        <f t="shared" si="13"/>
        <v>10100</v>
      </c>
      <c r="Y19" s="45">
        <f t="shared" si="7"/>
        <v>13023368.467990942</v>
      </c>
      <c r="Z19" s="45">
        <f t="shared" si="8"/>
        <v>274497.05421888613</v>
      </c>
      <c r="AA19" s="45">
        <f t="shared" si="9"/>
        <v>16574.154849410275</v>
      </c>
      <c r="AB19" s="46">
        <f t="shared" si="10"/>
        <v>37703.816755922729</v>
      </c>
      <c r="AD19" s="44">
        <f t="shared" si="11"/>
        <v>13362243.493815161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90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0"/>
        <v>13257.156887141928</v>
      </c>
      <c r="P20" s="39">
        <f t="shared" si="1"/>
        <v>1392.4438032883484</v>
      </c>
      <c r="Q20" s="90"/>
      <c r="R20" s="32">
        <f t="shared" si="2"/>
        <v>1</v>
      </c>
      <c r="S20" s="37">
        <f t="shared" si="3"/>
        <v>1</v>
      </c>
      <c r="T20" s="90"/>
      <c r="U20" s="43">
        <f t="shared" si="4"/>
        <v>8.6015253747591891E-2</v>
      </c>
      <c r="V20" s="37">
        <f t="shared" si="5"/>
        <v>2.6666666767893206E-3</v>
      </c>
      <c r="W20" s="90"/>
      <c r="X20" s="84">
        <f t="shared" si="13"/>
        <v>10100</v>
      </c>
      <c r="Y20" s="45">
        <f t="shared" si="7"/>
        <v>13145826.877527049</v>
      </c>
      <c r="Z20" s="45">
        <f t="shared" si="8"/>
        <v>277075.19063158397</v>
      </c>
      <c r="AA20" s="45">
        <f t="shared" si="9"/>
        <v>16344.841570731116</v>
      </c>
      <c r="AB20" s="46">
        <f t="shared" si="10"/>
        <v>38056.954233539174</v>
      </c>
      <c r="AD20" s="44">
        <f t="shared" si="11"/>
        <v>13487403.863962902</v>
      </c>
      <c r="AE20" s="115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90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0"/>
        <v>13380.57257585612</v>
      </c>
      <c r="P21" s="39">
        <f t="shared" si="1"/>
        <v>1405.122462956808</v>
      </c>
      <c r="Q21" s="90"/>
      <c r="R21" s="32">
        <f t="shared" si="2"/>
        <v>1</v>
      </c>
      <c r="S21" s="37">
        <f t="shared" si="3"/>
        <v>1</v>
      </c>
      <c r="T21" s="90"/>
      <c r="U21" s="43">
        <f t="shared" si="4"/>
        <v>8.6015829739366778E-2</v>
      </c>
      <c r="V21" s="37">
        <f t="shared" si="5"/>
        <v>2.6666666771630672E-3</v>
      </c>
      <c r="W21" s="90"/>
      <c r="X21" s="84">
        <f t="shared" si="13"/>
        <v>10100</v>
      </c>
      <c r="Y21" s="45">
        <f t="shared" si="7"/>
        <v>13268289.375762017</v>
      </c>
      <c r="Z21" s="45">
        <f t="shared" si="8"/>
        <v>279653.3398382499</v>
      </c>
      <c r="AA21" s="45">
        <f t="shared" si="9"/>
        <v>16108.359002667561</v>
      </c>
      <c r="AB21" s="46">
        <f t="shared" si="10"/>
        <v>38410.10339948551</v>
      </c>
      <c r="AD21" s="44">
        <f t="shared" si="11"/>
        <v>13612561.178002421</v>
      </c>
      <c r="AE21" s="11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90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0"/>
        <v>13503.988264570315</v>
      </c>
      <c r="P22" s="39">
        <f t="shared" si="1"/>
        <v>1417.8039207768852</v>
      </c>
      <c r="Q22" s="90"/>
      <c r="R22" s="32">
        <f t="shared" si="2"/>
        <v>1</v>
      </c>
      <c r="S22" s="37">
        <f t="shared" si="3"/>
        <v>1</v>
      </c>
      <c r="T22" s="90"/>
      <c r="U22" s="43">
        <f t="shared" si="4"/>
        <v>8.601642189155688E-2</v>
      </c>
      <c r="V22" s="37">
        <f t="shared" si="5"/>
        <v>2.6666666775471549E-3</v>
      </c>
      <c r="W22" s="90"/>
      <c r="X22" s="84">
        <f t="shared" si="13"/>
        <v>10100</v>
      </c>
      <c r="Y22" s="45">
        <f t="shared" si="7"/>
        <v>13390756.074014079</v>
      </c>
      <c r="Z22" s="45">
        <f t="shared" si="8"/>
        <v>282231.50130081997</v>
      </c>
      <c r="AA22" s="45">
        <f t="shared" si="9"/>
        <v>15864.707145219611</v>
      </c>
      <c r="AB22" s="46">
        <f t="shared" si="10"/>
        <v>38763.26376219646</v>
      </c>
      <c r="AD22" s="44">
        <f t="shared" si="11"/>
        <v>13737715.546222314</v>
      </c>
      <c r="AE22" s="115"/>
      <c r="AF22" s="58" t="s">
        <v>25</v>
      </c>
      <c r="AG22" s="49"/>
      <c r="AH22" s="49"/>
      <c r="AI22" s="80" t="s">
        <v>61</v>
      </c>
      <c r="AJ22" s="81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90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0"/>
        <v>13627.403953284507</v>
      </c>
      <c r="P23" s="39">
        <f t="shared" si="1"/>
        <v>1430.4880606962079</v>
      </c>
      <c r="Q23" s="90"/>
      <c r="R23" s="32">
        <f t="shared" si="2"/>
        <v>1</v>
      </c>
      <c r="S23" s="37">
        <f t="shared" si="3"/>
        <v>1</v>
      </c>
      <c r="T23" s="90"/>
      <c r="U23" s="43">
        <f t="shared" si="4"/>
        <v>8.6017030503643857E-2</v>
      </c>
      <c r="V23" s="37">
        <f t="shared" si="5"/>
        <v>2.6666666779417729E-3</v>
      </c>
      <c r="W23" s="90"/>
      <c r="X23" s="84">
        <f t="shared" si="13"/>
        <v>10100</v>
      </c>
      <c r="Y23" s="45">
        <f t="shared" si="7"/>
        <v>13513227.085848067</v>
      </c>
      <c r="Z23" s="45">
        <f t="shared" si="8"/>
        <v>284809.67451098474</v>
      </c>
      <c r="AA23" s="45">
        <f t="shared" si="9"/>
        <v>15613.885998387261</v>
      </c>
      <c r="AB23" s="46">
        <f t="shared" si="10"/>
        <v>39116.434857290078</v>
      </c>
      <c r="AD23" s="44">
        <f t="shared" si="11"/>
        <v>13862867.08121473</v>
      </c>
      <c r="AE23" s="115"/>
      <c r="AF23" s="59" t="s">
        <v>34</v>
      </c>
      <c r="AG23" s="29"/>
      <c r="AH23" s="29"/>
      <c r="AI23" s="78" t="s">
        <v>62</v>
      </c>
      <c r="AJ23" s="82" t="s">
        <v>63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90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0"/>
        <v>13750.819641998702</v>
      </c>
      <c r="P24" s="39">
        <f t="shared" si="1"/>
        <v>1443.1747729925346</v>
      </c>
      <c r="Q24" s="90"/>
      <c r="R24" s="32">
        <f t="shared" si="2"/>
        <v>1</v>
      </c>
      <c r="S24" s="37">
        <f t="shared" si="3"/>
        <v>1</v>
      </c>
      <c r="T24" s="90"/>
      <c r="U24" s="43">
        <f t="shared" si="4"/>
        <v>8.6017655877858992E-2</v>
      </c>
      <c r="V24" s="37">
        <f t="shared" si="5"/>
        <v>2.6666666783471123E-3</v>
      </c>
      <c r="W24" s="90"/>
      <c r="X24" s="84">
        <f t="shared" si="13"/>
        <v>10100</v>
      </c>
      <c r="Y24" s="45">
        <f t="shared" si="7"/>
        <v>13635702.527086111</v>
      </c>
      <c r="Z24" s="45">
        <f t="shared" si="8"/>
        <v>287387.85898816079</v>
      </c>
      <c r="AA24" s="45">
        <f t="shared" si="9"/>
        <v>15355.895562170523</v>
      </c>
      <c r="AB24" s="46">
        <f t="shared" si="10"/>
        <v>39469.616245714351</v>
      </c>
      <c r="AD24" s="44">
        <f t="shared" si="11"/>
        <v>13988015.897882156</v>
      </c>
      <c r="AE24" s="115"/>
      <c r="AF24" s="51" t="s">
        <v>35</v>
      </c>
      <c r="AG24" s="30">
        <v>5</v>
      </c>
      <c r="AH24" s="29" t="s">
        <v>28</v>
      </c>
      <c r="AI24" s="78" t="s">
        <v>65</v>
      </c>
      <c r="AJ24" s="82" t="s">
        <v>64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90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0"/>
        <v>13874.235330712894</v>
      </c>
      <c r="P25" s="39">
        <f t="shared" si="1"/>
        <v>1455.8639538479592</v>
      </c>
      <c r="Q25" s="90"/>
      <c r="R25" s="32">
        <f t="shared" si="2"/>
        <v>1</v>
      </c>
      <c r="S25" s="37">
        <f t="shared" si="3"/>
        <v>1</v>
      </c>
      <c r="T25" s="90"/>
      <c r="U25" s="43">
        <f t="shared" si="4"/>
        <v>8.6018298319183159E-2</v>
      </c>
      <c r="V25" s="37">
        <f t="shared" si="5"/>
        <v>2.6666666787633652E-3</v>
      </c>
      <c r="W25" s="90"/>
      <c r="X25" s="84">
        <f t="shared" si="13"/>
        <v>10100</v>
      </c>
      <c r="Y25" s="45">
        <f t="shared" si="7"/>
        <v>13758182.515818942</v>
      </c>
      <c r="Z25" s="45">
        <f t="shared" si="8"/>
        <v>289966.05427762563</v>
      </c>
      <c r="AA25" s="45">
        <f t="shared" si="9"/>
        <v>15090.73583656938</v>
      </c>
      <c r="AB25" s="46">
        <f t="shared" si="10"/>
        <v>39822.807512043379</v>
      </c>
      <c r="AD25" s="44">
        <f t="shared" si="11"/>
        <v>14113162.11344518</v>
      </c>
      <c r="AE25" s="115"/>
      <c r="AF25" s="51" t="s">
        <v>36</v>
      </c>
      <c r="AG25" s="30">
        <v>30</v>
      </c>
      <c r="AH25" s="29" t="s">
        <v>28</v>
      </c>
      <c r="AI25" s="78" t="s">
        <v>67</v>
      </c>
      <c r="AJ25" s="82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90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0"/>
        <v>13997.651019427089</v>
      </c>
      <c r="P26" s="39">
        <f t="shared" si="1"/>
        <v>1468.5555049570312</v>
      </c>
      <c r="Q26" s="90"/>
      <c r="R26" s="32">
        <f t="shared" si="2"/>
        <v>1</v>
      </c>
      <c r="S26" s="37">
        <f t="shared" si="3"/>
        <v>1</v>
      </c>
      <c r="T26" s="90"/>
      <c r="U26" s="43">
        <f t="shared" si="4"/>
        <v>8.6018958135346824E-2</v>
      </c>
      <c r="V26" s="37">
        <f t="shared" si="5"/>
        <v>2.6666666791907274E-3</v>
      </c>
      <c r="W26" s="90"/>
      <c r="X26" s="84">
        <f t="shared" si="13"/>
        <v>10100</v>
      </c>
      <c r="Y26" s="45">
        <f t="shared" si="7"/>
        <v>13880667.172417931</v>
      </c>
      <c r="Z26" s="45">
        <f t="shared" si="8"/>
        <v>292544.25994880148</v>
      </c>
      <c r="AA26" s="45">
        <f t="shared" si="9"/>
        <v>14818.406821583851</v>
      </c>
      <c r="AB26" s="46">
        <f t="shared" si="10"/>
        <v>40176.008262909272</v>
      </c>
      <c r="AD26" s="44">
        <f t="shared" si="11"/>
        <v>14238305.847451227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3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90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0"/>
        <v>14121.066708141281</v>
      </c>
      <c r="P27" s="39">
        <f t="shared" si="1"/>
        <v>1481.2493331656767</v>
      </c>
      <c r="Q27" s="90"/>
      <c r="R27" s="32">
        <f t="shared" si="2"/>
        <v>1</v>
      </c>
      <c r="S27" s="37">
        <f t="shared" si="3"/>
        <v>1</v>
      </c>
      <c r="T27" s="90"/>
      <c r="U27" s="43">
        <f t="shared" si="4"/>
        <v>8.601963563683003E-2</v>
      </c>
      <c r="V27" s="37">
        <f t="shared" si="5"/>
        <v>2.6666666796293934E-3</v>
      </c>
      <c r="W27" s="90"/>
      <c r="X27" s="84">
        <f t="shared" si="13"/>
        <v>10100</v>
      </c>
      <c r="Y27" s="45">
        <f t="shared" si="7"/>
        <v>14003156.619547686</v>
      </c>
      <c r="Z27" s="45">
        <f t="shared" si="8"/>
        <v>295122.47559367341</v>
      </c>
      <c r="AA27" s="45">
        <f t="shared" si="9"/>
        <v>14538.908517213917</v>
      </c>
      <c r="AB27" s="46">
        <f t="shared" si="10"/>
        <v>40529.218125557301</v>
      </c>
      <c r="AD27" s="44">
        <f t="shared" si="11"/>
        <v>14363447.22178413</v>
      </c>
      <c r="AE27" s="11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90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0"/>
        <v>14244.482396855472</v>
      </c>
      <c r="P28" s="39">
        <f t="shared" si="1"/>
        <v>1493.9453501381365</v>
      </c>
      <c r="Q28" s="90"/>
      <c r="R28" s="32">
        <f t="shared" si="2"/>
        <v>1</v>
      </c>
      <c r="S28" s="37">
        <f t="shared" si="3"/>
        <v>1</v>
      </c>
      <c r="T28" s="90"/>
      <c r="U28" s="43">
        <f t="shared" si="4"/>
        <v>8.6020331136862402E-2</v>
      </c>
      <c r="V28" s="37">
        <f t="shared" si="5"/>
        <v>2.6666666800795624E-3</v>
      </c>
      <c r="W28" s="90"/>
      <c r="X28" s="84">
        <f t="shared" si="13"/>
        <v>10100</v>
      </c>
      <c r="Y28" s="45">
        <f t="shared" si="7"/>
        <v>14125650.982179146</v>
      </c>
      <c r="Z28" s="45">
        <f t="shared" si="8"/>
        <v>297700.70082533086</v>
      </c>
      <c r="AA28" s="45">
        <f t="shared" si="9"/>
        <v>14252.240923459582</v>
      </c>
      <c r="AB28" s="46">
        <f t="shared" si="10"/>
        <v>40882.436746513165</v>
      </c>
      <c r="AD28" s="44">
        <f t="shared" si="11"/>
        <v>14488586.36067445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90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0"/>
        <v>14367.898085569666</v>
      </c>
      <c r="P29" s="39">
        <f t="shared" si="1"/>
        <v>1506.6434720494137</v>
      </c>
      <c r="Q29" s="90"/>
      <c r="R29" s="32">
        <f t="shared" si="2"/>
        <v>1</v>
      </c>
      <c r="S29" s="37">
        <f t="shared" si="3"/>
        <v>1</v>
      </c>
      <c r="T29" s="90"/>
      <c r="U29" s="43">
        <f t="shared" si="4"/>
        <v>8.6021044951423167E-2</v>
      </c>
      <c r="V29" s="37">
        <f t="shared" si="5"/>
        <v>2.6666666805414329E-3</v>
      </c>
      <c r="W29" s="90"/>
      <c r="X29" s="84">
        <f t="shared" si="13"/>
        <v>10100</v>
      </c>
      <c r="Y29" s="45">
        <f t="shared" si="7"/>
        <v>14248150.387603272</v>
      </c>
      <c r="Z29" s="45">
        <f t="shared" si="8"/>
        <v>300278.93527662038</v>
      </c>
      <c r="AA29" s="45">
        <f t="shared" si="9"/>
        <v>13958.404040320864</v>
      </c>
      <c r="AB29" s="46">
        <f t="shared" si="10"/>
        <v>41235.663790352315</v>
      </c>
      <c r="AD29" s="44">
        <f t="shared" si="11"/>
        <v>14613723.390710566</v>
      </c>
      <c r="AE29" s="115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90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0"/>
        <v>14491.313774283859</v>
      </c>
      <c r="P30" s="39">
        <f t="shared" si="1"/>
        <v>1519.3436193009811</v>
      </c>
      <c r="Q30" s="90"/>
      <c r="R30" s="32">
        <f t="shared" si="2"/>
        <v>1</v>
      </c>
      <c r="S30" s="37">
        <f t="shared" si="3"/>
        <v>1</v>
      </c>
      <c r="T30" s="90"/>
      <c r="U30" s="43">
        <f t="shared" si="4"/>
        <v>8.6021777399241148E-2</v>
      </c>
      <c r="V30" s="37">
        <f t="shared" si="5"/>
        <v>2.6666666810152067E-3</v>
      </c>
      <c r="W30" s="90"/>
      <c r="X30" s="84">
        <f t="shared" si="13"/>
        <v>10100</v>
      </c>
      <c r="Y30" s="45">
        <f t="shared" si="7"/>
        <v>14370654.965445042</v>
      </c>
      <c r="Z30" s="45">
        <f t="shared" si="8"/>
        <v>302857.17859890033</v>
      </c>
      <c r="AA30" s="45">
        <f t="shared" si="9"/>
        <v>13657.397867797745</v>
      </c>
      <c r="AB30" s="46">
        <f t="shared" si="10"/>
        <v>41588.898938562335</v>
      </c>
      <c r="AD30" s="44">
        <f t="shared" si="11"/>
        <v>14738858.440850301</v>
      </c>
      <c r="AE30" s="115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90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0"/>
        <v>14614.729462998052</v>
      </c>
      <c r="P31" s="39">
        <f t="shared" si="1"/>
        <v>1532.0457162577247</v>
      </c>
      <c r="Q31" s="90"/>
      <c r="R31" s="32">
        <f t="shared" si="2"/>
        <v>1</v>
      </c>
      <c r="S31" s="37">
        <f t="shared" si="3"/>
        <v>1</v>
      </c>
      <c r="T31" s="90"/>
      <c r="U31" s="43">
        <f t="shared" si="4"/>
        <v>8.6022528801794729E-2</v>
      </c>
      <c r="V31" s="37">
        <f t="shared" si="5"/>
        <v>2.6666666815010876E-3</v>
      </c>
      <c r="W31" s="90"/>
      <c r="X31" s="84">
        <f t="shared" si="13"/>
        <v>10100</v>
      </c>
      <c r="Y31" s="45">
        <f t="shared" si="7"/>
        <v>14493164.847677989</v>
      </c>
      <c r="Z31" s="45">
        <f t="shared" si="8"/>
        <v>305435.43046088901</v>
      </c>
      <c r="AA31" s="45">
        <f t="shared" si="9"/>
        <v>13349.222405890227</v>
      </c>
      <c r="AB31" s="46">
        <f t="shared" si="10"/>
        <v>41942.141888490398</v>
      </c>
      <c r="AD31" s="44">
        <f t="shared" si="11"/>
        <v>14863991.642433258</v>
      </c>
      <c r="AE31" s="115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90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0"/>
        <v>14738.145151712242</v>
      </c>
      <c r="P32" s="39">
        <f t="shared" si="1"/>
        <v>1544.7496910042889</v>
      </c>
      <c r="Q32" s="90"/>
      <c r="R32" s="32">
        <f t="shared" si="2"/>
        <v>1</v>
      </c>
      <c r="S32" s="37">
        <f t="shared" si="3"/>
        <v>1</v>
      </c>
      <c r="T32" s="90"/>
      <c r="U32" s="43">
        <f t="shared" si="4"/>
        <v>8.6023299483311902E-2</v>
      </c>
      <c r="V32" s="37">
        <f t="shared" si="5"/>
        <v>2.6666666819992794E-3</v>
      </c>
      <c r="W32" s="90"/>
      <c r="X32" s="84">
        <f t="shared" si="13"/>
        <v>10100</v>
      </c>
      <c r="Y32" s="45">
        <f t="shared" si="7"/>
        <v>14615680.16863901</v>
      </c>
      <c r="Z32" s="45">
        <f t="shared" si="8"/>
        <v>308013.69054759701</v>
      </c>
      <c r="AA32" s="45">
        <f t="shared" si="9"/>
        <v>13033.877654598318</v>
      </c>
      <c r="AB32" s="46">
        <f t="shared" si="10"/>
        <v>42295.392352368195</v>
      </c>
      <c r="AD32" s="44">
        <f t="shared" si="11"/>
        <v>14989123.129193574</v>
      </c>
      <c r="AE32" s="115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90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0"/>
        <v>14861.560840426435</v>
      </c>
      <c r="P33" s="39">
        <f t="shared" si="1"/>
        <v>1557.4554751191831</v>
      </c>
      <c r="Q33" s="90"/>
      <c r="R33" s="32">
        <f t="shared" si="2"/>
        <v>1</v>
      </c>
      <c r="S33" s="37">
        <f t="shared" si="3"/>
        <v>1</v>
      </c>
      <c r="T33" s="90"/>
      <c r="U33" s="43">
        <f t="shared" si="4"/>
        <v>8.6024089770770251E-2</v>
      </c>
      <c r="V33" s="37">
        <f t="shared" si="5"/>
        <v>2.6666666825099889E-3</v>
      </c>
      <c r="W33" s="90"/>
      <c r="X33" s="84">
        <f t="shared" si="13"/>
        <v>10100</v>
      </c>
      <c r="Y33" s="45">
        <f t="shared" si="7"/>
        <v>14738201.065043576</v>
      </c>
      <c r="Z33" s="45">
        <f t="shared" si="8"/>
        <v>310591.95855933835</v>
      </c>
      <c r="AA33" s="45">
        <f t="shared" si="9"/>
        <v>12711.363613922013</v>
      </c>
      <c r="AB33" s="46">
        <f t="shared" si="10"/>
        <v>42648.650056408107</v>
      </c>
      <c r="AD33" s="44">
        <f t="shared" si="11"/>
        <v>15114253.037273245</v>
      </c>
      <c r="AE33" s="115"/>
      <c r="AF33" s="88" t="s">
        <v>24</v>
      </c>
      <c r="AG33" s="42"/>
      <c r="AH33" s="61">
        <f>5/60</f>
        <v>8.3333333333333329E-2</v>
      </c>
      <c r="AI33" s="57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90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0"/>
        <v>14984.976529140627</v>
      </c>
      <c r="P34" s="39">
        <f t="shared" si="1"/>
        <v>1570.1630034651471</v>
      </c>
      <c r="Q34" s="90"/>
      <c r="R34" s="32">
        <f t="shared" si="2"/>
        <v>1</v>
      </c>
      <c r="S34" s="37">
        <f t="shared" si="3"/>
        <v>1</v>
      </c>
      <c r="T34" s="90"/>
      <c r="U34" s="43">
        <f t="shared" si="4"/>
        <v>8.6024899993896939E-2</v>
      </c>
      <c r="V34" s="37">
        <f t="shared" si="5"/>
        <v>2.6666666830334248E-3</v>
      </c>
      <c r="W34" s="90"/>
      <c r="X34" s="84">
        <f t="shared" si="13"/>
        <v>10100</v>
      </c>
      <c r="Y34" s="45">
        <f t="shared" si="7"/>
        <v>14860727.676001223</v>
      </c>
      <c r="Z34" s="45">
        <f t="shared" si="8"/>
        <v>313170.23421081173</v>
      </c>
      <c r="AA34" s="45">
        <f t="shared" si="9"/>
        <v>12381.680283861309</v>
      </c>
      <c r="AB34" s="46">
        <f t="shared" si="10"/>
        <v>43001.914739964275</v>
      </c>
      <c r="AD34" s="44">
        <f t="shared" si="11"/>
        <v>15239381.50523586</v>
      </c>
      <c r="AE34" s="11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90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0"/>
        <v>15108.392217854818</v>
      </c>
      <c r="P35" s="39">
        <f t="shared" si="1"/>
        <v>1582.8722139944352</v>
      </c>
      <c r="Q35" s="90"/>
      <c r="R35" s="32">
        <f t="shared" si="2"/>
        <v>1</v>
      </c>
      <c r="S35" s="37">
        <f t="shared" si="3"/>
        <v>1</v>
      </c>
      <c r="T35" s="90"/>
      <c r="U35" s="43">
        <f t="shared" si="4"/>
        <v>8.6025730485168719E-2</v>
      </c>
      <c r="V35" s="37">
        <f t="shared" si="5"/>
        <v>2.6666666835697961E-3</v>
      </c>
      <c r="W35" s="90"/>
      <c r="X35" s="84">
        <f t="shared" si="13"/>
        <v>10100</v>
      </c>
      <c r="Y35" s="45">
        <f t="shared" si="7"/>
        <v>14983260.143031335</v>
      </c>
      <c r="Z35" s="45">
        <f t="shared" si="8"/>
        <v>315748.51723024814</v>
      </c>
      <c r="AA35" s="45">
        <f t="shared" si="9"/>
        <v>12044.827664416209</v>
      </c>
      <c r="AB35" s="46">
        <f t="shared" si="10"/>
        <v>43355.186154753508</v>
      </c>
      <c r="AD35" s="44">
        <f t="shared" si="11"/>
        <v>15364508.674080752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90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0"/>
        <v>15231.807906569011</v>
      </c>
      <c r="P36" s="39">
        <f t="shared" si="1"/>
        <v>1595.5830475677899</v>
      </c>
      <c r="Q36" s="90"/>
      <c r="R36" s="32">
        <f t="shared" si="2"/>
        <v>1</v>
      </c>
      <c r="S36" s="37">
        <f t="shared" si="3"/>
        <v>1</v>
      </c>
      <c r="T36" s="90"/>
      <c r="U36" s="43">
        <f t="shared" si="4"/>
        <v>8.6026581579811925E-2</v>
      </c>
      <c r="V36" s="37">
        <f t="shared" si="5"/>
        <v>2.6666666841193157E-3</v>
      </c>
      <c r="W36" s="90"/>
      <c r="X36" s="84">
        <f t="shared" si="13"/>
        <v>10100</v>
      </c>
      <c r="Y36" s="45">
        <f t="shared" si="7"/>
        <v>15105798.610079205</v>
      </c>
      <c r="Z36" s="45">
        <f t="shared" si="8"/>
        <v>318326.80735861749</v>
      </c>
      <c r="AA36" s="45">
        <f t="shared" si="9"/>
        <v>11700.805755586716</v>
      </c>
      <c r="AB36" s="46">
        <f t="shared" si="10"/>
        <v>43708.464064130923</v>
      </c>
      <c r="AD36" s="44">
        <f t="shared" si="11"/>
        <v>15489634.687257539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90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0"/>
        <v>15355.223595283205</v>
      </c>
      <c r="P37" s="39">
        <f t="shared" si="1"/>
        <v>1608.2954477859971</v>
      </c>
      <c r="Q37" s="90"/>
      <c r="R37" s="32">
        <f t="shared" si="2"/>
        <v>1</v>
      </c>
      <c r="S37" s="37">
        <f t="shared" si="3"/>
        <v>1</v>
      </c>
      <c r="T37" s="90"/>
      <c r="U37" s="43">
        <f t="shared" si="4"/>
        <v>8.602745361580251E-2</v>
      </c>
      <c r="V37" s="37">
        <f t="shared" si="5"/>
        <v>2.6666666846821958E-3</v>
      </c>
      <c r="W37" s="90"/>
      <c r="X37" s="84">
        <f t="shared" si="13"/>
        <v>10100</v>
      </c>
      <c r="Y37" s="45">
        <f t="shared" si="7"/>
        <v>15228343.223532327</v>
      </c>
      <c r="Z37" s="45">
        <f t="shared" si="8"/>
        <v>320905.10434889141</v>
      </c>
      <c r="AA37" s="45">
        <f t="shared" si="9"/>
        <v>11349.614557372826</v>
      </c>
      <c r="AB37" s="46">
        <f t="shared" si="10"/>
        <v>44061.748242415837</v>
      </c>
      <c r="AD37" s="44">
        <f t="shared" si="11"/>
        <v>15614759.690681005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90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0"/>
        <v>15478.639283997396</v>
      </c>
      <c r="P38" s="39">
        <f t="shared" si="1"/>
        <v>1621.0093608330112</v>
      </c>
      <c r="Q38" s="90"/>
      <c r="R38" s="32">
        <f t="shared" si="2"/>
        <v>1</v>
      </c>
      <c r="S38" s="37">
        <f t="shared" si="3"/>
        <v>1</v>
      </c>
      <c r="T38" s="90"/>
      <c r="U38" s="43">
        <f t="shared" si="4"/>
        <v>8.6028346933865976E-2</v>
      </c>
      <c r="V38" s="37">
        <f t="shared" si="5"/>
        <v>2.6666666852586526E-3</v>
      </c>
      <c r="W38" s="90"/>
      <c r="X38" s="84">
        <f t="shared" si="13"/>
        <v>10100</v>
      </c>
      <c r="Y38" s="45">
        <f t="shared" si="7"/>
        <v>15350894.132236876</v>
      </c>
      <c r="Z38" s="45">
        <f t="shared" si="8"/>
        <v>323483.40796535532</v>
      </c>
      <c r="AA38" s="45">
        <f t="shared" si="9"/>
        <v>10991.254069774541</v>
      </c>
      <c r="AB38" s="46">
        <f t="shared" si="10"/>
        <v>44415.038474264082</v>
      </c>
      <c r="AD38" s="44">
        <f t="shared" si="11"/>
        <v>15739883.832746269</v>
      </c>
      <c r="AE38" s="11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90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0"/>
        <v>15602.054972711589</v>
      </c>
      <c r="P39" s="39">
        <f t="shared" si="1"/>
        <v>1633.7247353297414</v>
      </c>
      <c r="Q39" s="90"/>
      <c r="R39" s="32">
        <f t="shared" si="2"/>
        <v>1</v>
      </c>
      <c r="S39" s="37">
        <f t="shared" si="3"/>
        <v>1</v>
      </c>
      <c r="T39" s="90"/>
      <c r="U39" s="43">
        <f t="shared" si="4"/>
        <v>8.602926187747742E-2</v>
      </c>
      <c r="V39" s="37">
        <f t="shared" si="5"/>
        <v>2.6666666858489027E-3</v>
      </c>
      <c r="W39" s="90"/>
      <c r="X39" s="84">
        <f t="shared" si="13"/>
        <v>10100</v>
      </c>
      <c r="Y39" s="45">
        <f t="shared" si="7"/>
        <v>15473451.487514477</v>
      </c>
      <c r="Z39" s="45">
        <f t="shared" si="8"/>
        <v>326061.71798296913</v>
      </c>
      <c r="AA39" s="45">
        <f t="shared" si="9"/>
        <v>10625.724292791858</v>
      </c>
      <c r="AB39" s="46">
        <f t="shared" si="10"/>
        <v>44768.334554082954</v>
      </c>
      <c r="AD39" s="44">
        <f t="shared" si="11"/>
        <v>15865007.264344322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90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0"/>
        <v>15725.470661425783</v>
      </c>
      <c r="P40" s="39">
        <f t="shared" si="1"/>
        <v>1646.4415221976526</v>
      </c>
      <c r="Q40" s="90"/>
      <c r="R40" s="32">
        <f t="shared" si="2"/>
        <v>1</v>
      </c>
      <c r="S40" s="37">
        <f t="shared" si="3"/>
        <v>1</v>
      </c>
      <c r="T40" s="90"/>
      <c r="U40" s="43">
        <f t="shared" si="4"/>
        <v>8.603019879286157E-2</v>
      </c>
      <c r="V40" s="37">
        <f t="shared" si="5"/>
        <v>2.666666686453165E-3</v>
      </c>
      <c r="W40" s="90"/>
      <c r="X40" s="84">
        <f t="shared" si="13"/>
        <v>10100</v>
      </c>
      <c r="Y40" s="45">
        <f t="shared" si="7"/>
        <v>15596015.443179078</v>
      </c>
      <c r="Z40" s="45">
        <f t="shared" si="8"/>
        <v>328640.03418676869</v>
      </c>
      <c r="AA40" s="45">
        <f t="shared" si="9"/>
        <v>10253.025226424781</v>
      </c>
      <c r="AB40" s="46">
        <f t="shared" si="10"/>
        <v>45121.636285485394</v>
      </c>
      <c r="AD40" s="44">
        <f t="shared" si="11"/>
        <v>15990130.138877759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90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0"/>
        <v>15848.886350139976</v>
      </c>
      <c r="P41" s="39">
        <f t="shared" si="1"/>
        <v>1659.1596745314282</v>
      </c>
      <c r="Q41" s="90"/>
      <c r="R41" s="32">
        <f t="shared" si="2"/>
        <v>1</v>
      </c>
      <c r="S41" s="37">
        <f t="shared" si="3"/>
        <v>1</v>
      </c>
      <c r="T41" s="90"/>
      <c r="U41" s="43">
        <f t="shared" si="4"/>
        <v>8.603115802899268E-2</v>
      </c>
      <c r="V41" s="37">
        <f t="shared" si="5"/>
        <v>2.6666666870716585E-3</v>
      </c>
      <c r="W41" s="90"/>
      <c r="X41" s="84">
        <f t="shared" si="13"/>
        <v>10100</v>
      </c>
      <c r="Y41" s="45">
        <f t="shared" si="7"/>
        <v>15718586.155554008</v>
      </c>
      <c r="Z41" s="45">
        <f t="shared" si="8"/>
        <v>331218.35637130874</v>
      </c>
      <c r="AA41" s="45">
        <f t="shared" si="9"/>
        <v>9873.1568706733087</v>
      </c>
      <c r="AB41" s="46">
        <f t="shared" si="10"/>
        <v>45474.943480780406</v>
      </c>
      <c r="AD41" s="44">
        <f t="shared" si="11"/>
        <v>16115252.61227677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90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0"/>
        <v>15972.302038854168</v>
      </c>
      <c r="P42" s="39">
        <f t="shared" si="1"/>
        <v>1671.87914748</v>
      </c>
      <c r="Q42" s="90"/>
      <c r="R42" s="32">
        <f t="shared" si="2"/>
        <v>1</v>
      </c>
      <c r="S42" s="37">
        <f t="shared" si="3"/>
        <v>1</v>
      </c>
      <c r="T42" s="90"/>
      <c r="U42" s="43">
        <f t="shared" si="4"/>
        <v>8.6032139937594648E-2</v>
      </c>
      <c r="V42" s="37">
        <f t="shared" si="5"/>
        <v>2.6666666877046071E-3</v>
      </c>
      <c r="W42" s="90"/>
      <c r="X42" s="84">
        <f t="shared" si="13"/>
        <v>10100</v>
      </c>
      <c r="Y42" s="45">
        <f t="shared" si="7"/>
        <v>15841163.78348927</v>
      </c>
      <c r="Z42" s="45">
        <f t="shared" si="8"/>
        <v>333796.68434014166</v>
      </c>
      <c r="AA42" s="45">
        <f t="shared" si="9"/>
        <v>9486.1192255374408</v>
      </c>
      <c r="AB42" s="46">
        <f t="shared" si="10"/>
        <v>45828.255960497081</v>
      </c>
      <c r="AD42" s="44">
        <f t="shared" si="11"/>
        <v>16240374.843015447</v>
      </c>
      <c r="AE42" s="11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90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0"/>
        <v>16095.717727568361</v>
      </c>
      <c r="P43" s="39">
        <f t="shared" si="1"/>
        <v>1684.5998981353064</v>
      </c>
      <c r="Q43" s="90"/>
      <c r="R43" s="32">
        <f t="shared" si="2"/>
        <v>1</v>
      </c>
      <c r="S43" s="37">
        <f t="shared" si="3"/>
        <v>1</v>
      </c>
      <c r="T43" s="90"/>
      <c r="U43" s="43">
        <f t="shared" si="4"/>
        <v>8.6033144873140927E-2</v>
      </c>
      <c r="V43" s="37">
        <f t="shared" si="5"/>
        <v>2.6666666883522331E-3</v>
      </c>
      <c r="W43" s="90"/>
      <c r="X43" s="84">
        <f t="shared" si="13"/>
        <v>10100</v>
      </c>
      <c r="Y43" s="45">
        <f t="shared" si="7"/>
        <v>15963748.488378894</v>
      </c>
      <c r="Z43" s="45">
        <f t="shared" si="8"/>
        <v>336375.01790532994</v>
      </c>
      <c r="AA43" s="45">
        <f t="shared" si="9"/>
        <v>9091.9122910171754</v>
      </c>
      <c r="AB43" s="46">
        <f t="shared" si="10"/>
        <v>46181.573552939422</v>
      </c>
      <c r="AD43" s="44">
        <f t="shared" si="11"/>
        <v>16365496.99212818</v>
      </c>
      <c r="AE43" s="11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90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0"/>
        <v>16219.133416282555</v>
      </c>
      <c r="P44" s="39">
        <f t="shared" si="1"/>
        <v>1697.3218854282015</v>
      </c>
      <c r="Q44" s="90"/>
      <c r="R44" s="32">
        <f t="shared" si="2"/>
        <v>1</v>
      </c>
      <c r="S44" s="37">
        <f t="shared" si="3"/>
        <v>1</v>
      </c>
      <c r="T44" s="90"/>
      <c r="U44" s="43">
        <f t="shared" si="4"/>
        <v>8.6034173192854557E-2</v>
      </c>
      <c r="V44" s="37">
        <f t="shared" si="5"/>
        <v>2.6666666890147635E-3</v>
      </c>
      <c r="W44" s="90"/>
      <c r="X44" s="84">
        <f t="shared" si="13"/>
        <v>10100</v>
      </c>
      <c r="Y44" s="45">
        <f t="shared" si="7"/>
        <v>16086340.434178453</v>
      </c>
      <c r="Z44" s="45">
        <f t="shared" si="8"/>
        <v>338953.35688699089</v>
      </c>
      <c r="AA44" s="45">
        <f t="shared" si="9"/>
        <v>8690.5360671125181</v>
      </c>
      <c r="AB44" s="46">
        <f t="shared" si="10"/>
        <v>46534.896093769799</v>
      </c>
      <c r="AD44" s="44">
        <f t="shared" si="11"/>
        <v>16490619.223226326</v>
      </c>
      <c r="AE44" s="115"/>
      <c r="AF44" s="137" t="s">
        <v>44</v>
      </c>
      <c r="AG44" s="138"/>
      <c r="AH44" s="139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90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0"/>
        <v>16342.54910499675</v>
      </c>
      <c r="P45" s="39">
        <f t="shared" si="1"/>
        <v>1710.0450700309891</v>
      </c>
      <c r="Q45" s="90"/>
      <c r="R45" s="32">
        <f t="shared" si="2"/>
        <v>1</v>
      </c>
      <c r="S45" s="37">
        <f t="shared" si="3"/>
        <v>1</v>
      </c>
      <c r="T45" s="90"/>
      <c r="U45" s="43">
        <f t="shared" si="4"/>
        <v>8.6035225256708175E-2</v>
      </c>
      <c r="V45" s="37">
        <f t="shared" si="5"/>
        <v>2.6666666896924241E-3</v>
      </c>
      <c r="W45" s="90"/>
      <c r="X45" s="84">
        <f t="shared" si="13"/>
        <v>10100</v>
      </c>
      <c r="Y45" s="45">
        <f t="shared" si="7"/>
        <v>16208939.787422743</v>
      </c>
      <c r="Z45" s="45">
        <f t="shared" si="8"/>
        <v>341531.70111286925</v>
      </c>
      <c r="AA45" s="45">
        <f t="shared" si="9"/>
        <v>8281.9905538234616</v>
      </c>
      <c r="AB45" s="46">
        <f t="shared" si="10"/>
        <v>46888.223425618991</v>
      </c>
      <c r="AD45" s="44">
        <f t="shared" si="11"/>
        <v>16615741.702515056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90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0"/>
        <v>16465.964793710944</v>
      </c>
      <c r="P46" s="39">
        <f t="shared" si="1"/>
        <v>1722.7694142660844</v>
      </c>
      <c r="Q46" s="90"/>
      <c r="R46" s="32">
        <f t="shared" si="2"/>
        <v>1</v>
      </c>
      <c r="S46" s="37">
        <f t="shared" si="3"/>
        <v>1</v>
      </c>
      <c r="T46" s="90"/>
      <c r="U46" s="43">
        <f t="shared" si="4"/>
        <v>8.6036301427424036E-2</v>
      </c>
      <c r="V46" s="37">
        <f t="shared" si="5"/>
        <v>2.6666666903854448E-3</v>
      </c>
      <c r="W46" s="90"/>
      <c r="X46" s="84">
        <f t="shared" si="13"/>
        <v>10100</v>
      </c>
      <c r="Y46" s="45">
        <f t="shared" si="7"/>
        <v>16331546.717243535</v>
      </c>
      <c r="Z46" s="45">
        <f t="shared" si="8"/>
        <v>344110.05041793711</v>
      </c>
      <c r="AA46" s="45">
        <f t="shared" si="9"/>
        <v>7866.2757511500104</v>
      </c>
      <c r="AB46" s="46">
        <f t="shared" si="10"/>
        <v>47241.555397720665</v>
      </c>
      <c r="AD46" s="44">
        <f t="shared" si="11"/>
        <v>16740864.598810343</v>
      </c>
      <c r="AE46" s="11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90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0"/>
        <v>16589.380482425138</v>
      </c>
      <c r="P47" s="39">
        <f t="shared" si="1"/>
        <v>1735.4948820203711</v>
      </c>
      <c r="Q47" s="90"/>
      <c r="R47" s="32">
        <f t="shared" si="2"/>
        <v>1</v>
      </c>
      <c r="S47" s="37">
        <f t="shared" si="3"/>
        <v>1</v>
      </c>
      <c r="T47" s="90"/>
      <c r="U47" s="43">
        <f t="shared" si="4"/>
        <v>8.6037402070473931E-2</v>
      </c>
      <c r="V47" s="37">
        <f t="shared" si="5"/>
        <v>2.6666666910940551E-3</v>
      </c>
      <c r="W47" s="90"/>
      <c r="X47" s="84">
        <f t="shared" si="13"/>
        <v>10100</v>
      </c>
      <c r="Y47" s="45">
        <f t="shared" si="7"/>
        <v>16454161.39538745</v>
      </c>
      <c r="Z47" s="45">
        <f t="shared" si="8"/>
        <v>346688.40464401903</v>
      </c>
      <c r="AA47" s="45">
        <f t="shared" si="9"/>
        <v>7443.3916590921635</v>
      </c>
      <c r="AB47" s="46">
        <f t="shared" si="10"/>
        <v>47594.891865568687</v>
      </c>
      <c r="AD47" s="44">
        <f t="shared" ref="AD47:AD54" si="14">SUM(X47:AB47)</f>
        <v>16865988.083556131</v>
      </c>
      <c r="AE47" s="11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90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0"/>
        <v>16712.796171139333</v>
      </c>
      <c r="P48" s="39">
        <f t="shared" si="1"/>
        <v>1748.2214386648325</v>
      </c>
      <c r="Q48" s="90"/>
      <c r="R48" s="32">
        <f t="shared" si="2"/>
        <v>1</v>
      </c>
      <c r="S48" s="37">
        <f t="shared" si="3"/>
        <v>1</v>
      </c>
      <c r="T48" s="90"/>
      <c r="U48" s="43">
        <f t="shared" si="4"/>
        <v>8.6038527554079258E-2</v>
      </c>
      <c r="V48" s="37">
        <f t="shared" si="5"/>
        <v>2.666666691818489E-3</v>
      </c>
      <c r="W48" s="90"/>
      <c r="X48" s="84">
        <f t="shared" si="13"/>
        <v>10100</v>
      </c>
      <c r="Y48" s="45">
        <f t="shared" si="7"/>
        <v>16576783.996233938</v>
      </c>
      <c r="Z48" s="45">
        <f t="shared" si="8"/>
        <v>349266.76363943995</v>
      </c>
      <c r="AA48" s="45">
        <f t="shared" si="9"/>
        <v>7271.4033581393014</v>
      </c>
      <c r="AB48" s="46">
        <f t="shared" si="10"/>
        <v>47948.232690595549</v>
      </c>
      <c r="AD48" s="44">
        <f t="shared" si="14"/>
        <v>16991370.395922113</v>
      </c>
      <c r="AE48" s="115"/>
      <c r="AF48" s="137" t="s">
        <v>45</v>
      </c>
      <c r="AG48" s="138"/>
      <c r="AH48" s="139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90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0"/>
        <v>16836.211859853523</v>
      </c>
      <c r="P49" s="39">
        <f t="shared" si="1"/>
        <v>1760.9490509790903</v>
      </c>
      <c r="Q49" s="90"/>
      <c r="R49" s="32">
        <f t="shared" si="2"/>
        <v>1</v>
      </c>
      <c r="S49" s="37">
        <f t="shared" si="3"/>
        <v>1</v>
      </c>
      <c r="T49" s="90"/>
      <c r="U49" s="43">
        <f t="shared" si="4"/>
        <v>8.6039678249211035E-2</v>
      </c>
      <c r="V49" s="37">
        <f t="shared" si="5"/>
        <v>2.66666669255898E-3</v>
      </c>
      <c r="W49" s="90"/>
      <c r="X49" s="84">
        <f t="shared" si="13"/>
        <v>10100</v>
      </c>
      <c r="Y49" s="45">
        <f t="shared" si="7"/>
        <v>16699414.696813375</v>
      </c>
      <c r="Z49" s="45">
        <f t="shared" si="8"/>
        <v>351845.12725869444</v>
      </c>
      <c r="AA49" s="45">
        <f t="shared" si="9"/>
        <v>7325.0990559850707</v>
      </c>
      <c r="AB49" s="46">
        <f t="shared" si="10"/>
        <v>48301.577739870321</v>
      </c>
      <c r="AD49" s="44">
        <f t="shared" si="14"/>
        <v>17116986.500867929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90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0"/>
        <v>16959.627548567718</v>
      </c>
      <c r="P50" s="39">
        <f t="shared" si="1"/>
        <v>1773.6776870805006</v>
      </c>
      <c r="Q50" s="90"/>
      <c r="R50" s="32">
        <f t="shared" si="2"/>
        <v>1</v>
      </c>
      <c r="S50" s="37">
        <f t="shared" si="3"/>
        <v>1</v>
      </c>
      <c r="T50" s="90"/>
      <c r="U50" s="43">
        <f t="shared" si="4"/>
        <v>8.604085452958983E-2</v>
      </c>
      <c r="V50" s="37">
        <f t="shared" si="5"/>
        <v>2.6666666933157644E-3</v>
      </c>
      <c r="W50" s="90"/>
      <c r="X50" s="84">
        <f t="shared" si="13"/>
        <v>10100</v>
      </c>
      <c r="Y50" s="45">
        <f t="shared" si="7"/>
        <v>16822053.676825203</v>
      </c>
      <c r="Z50" s="45">
        <f t="shared" si="8"/>
        <v>354423.49536213675</v>
      </c>
      <c r="AA50" s="45">
        <f t="shared" si="9"/>
        <v>7378.7947538308426</v>
      </c>
      <c r="AB50" s="46">
        <f t="shared" si="10"/>
        <v>48654.926885815119</v>
      </c>
      <c r="AD50" s="44">
        <f t="shared" si="14"/>
        <v>17242610.893826984</v>
      </c>
      <c r="AE50" s="11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90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0"/>
        <v>17083.043237281912</v>
      </c>
      <c r="P51" s="39">
        <f t="shared" si="1"/>
        <v>1786.4073163574863</v>
      </c>
      <c r="Q51" s="90"/>
      <c r="R51" s="32">
        <f t="shared" si="2"/>
        <v>1</v>
      </c>
      <c r="S51" s="37">
        <f t="shared" si="3"/>
        <v>1</v>
      </c>
      <c r="T51" s="90"/>
      <c r="U51" s="43">
        <f t="shared" si="4"/>
        <v>8.6042056771685804E-2</v>
      </c>
      <c r="V51" s="37">
        <f t="shared" si="5"/>
        <v>2.6666666940890786E-3</v>
      </c>
      <c r="W51" s="90"/>
      <c r="X51" s="84">
        <f t="shared" si="13"/>
        <v>10100</v>
      </c>
      <c r="Y51" s="45">
        <f t="shared" si="7"/>
        <v>16944701.118656155</v>
      </c>
      <c r="Z51" s="45">
        <f t="shared" si="8"/>
        <v>357001.86781568808</v>
      </c>
      <c r="AA51" s="45">
        <f t="shared" si="9"/>
        <v>7432.4904516766155</v>
      </c>
      <c r="AB51" s="46">
        <f t="shared" si="10"/>
        <v>49008.280005938097</v>
      </c>
      <c r="AD51" s="44">
        <f t="shared" si="14"/>
        <v>17368243.756929457</v>
      </c>
      <c r="AE51" s="11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90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0"/>
        <v>17206.458925996103</v>
      </c>
      <c r="P52" s="39">
        <f t="shared" si="1"/>
        <v>1799.1379094068236</v>
      </c>
      <c r="Q52" s="90"/>
      <c r="R52" s="32">
        <f t="shared" si="2"/>
        <v>1</v>
      </c>
      <c r="S52" s="37">
        <f t="shared" si="3"/>
        <v>1</v>
      </c>
      <c r="T52" s="90"/>
      <c r="U52" s="43">
        <f t="shared" si="4"/>
        <v>8.6043285354718724E-2</v>
      </c>
      <c r="V52" s="37">
        <f t="shared" si="5"/>
        <v>2.6666666948791632E-3</v>
      </c>
      <c r="W52" s="90"/>
      <c r="X52" s="84">
        <f t="shared" si="13"/>
        <v>10100</v>
      </c>
      <c r="Y52" s="45">
        <f t="shared" si="7"/>
        <v>17067357.207398612</v>
      </c>
      <c r="Z52" s="45">
        <f t="shared" si="8"/>
        <v>359580.24449056218</v>
      </c>
      <c r="AA52" s="45">
        <f t="shared" si="9"/>
        <v>7486.1861495223848</v>
      </c>
      <c r="AB52" s="46">
        <f t="shared" si="10"/>
        <v>49361.636982582677</v>
      </c>
      <c r="AD52" s="44">
        <f t="shared" si="14"/>
        <v>17493885.275021281</v>
      </c>
      <c r="AE52" s="115"/>
      <c r="AF52" s="137" t="s">
        <v>46</v>
      </c>
      <c r="AG52" s="138"/>
      <c r="AH52" s="139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90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0"/>
        <v>17329.874614710297</v>
      </c>
      <c r="P53" s="39">
        <f t="shared" si="1"/>
        <v>1811.8694379746003</v>
      </c>
      <c r="Q53" s="90"/>
      <c r="R53" s="32">
        <f t="shared" si="2"/>
        <v>1</v>
      </c>
      <c r="S53" s="37">
        <f t="shared" si="3"/>
        <v>1</v>
      </c>
      <c r="T53" s="90"/>
      <c r="U53" s="43">
        <f t="shared" si="4"/>
        <v>8.6044540660657948E-2</v>
      </c>
      <c r="V53" s="37">
        <f t="shared" si="5"/>
        <v>2.666666695686258E-3</v>
      </c>
      <c r="W53" s="90"/>
      <c r="X53" s="84">
        <f t="shared" si="13"/>
        <v>10100</v>
      </c>
      <c r="Y53" s="45">
        <f t="shared" si="7"/>
        <v>17190022.130868975</v>
      </c>
      <c r="Z53" s="45">
        <f t="shared" si="8"/>
        <v>362158.62526300718</v>
      </c>
      <c r="AA53" s="45">
        <f t="shared" si="9"/>
        <v>7539.8818473681558</v>
      </c>
      <c r="AB53" s="46">
        <f t="shared" si="10"/>
        <v>49714.997702691238</v>
      </c>
      <c r="AD53" s="44">
        <f t="shared" si="14"/>
        <v>17619535.635682039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90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0"/>
        <v>17453.290303424488</v>
      </c>
      <c r="P54" s="39">
        <f t="shared" si="1"/>
        <v>1824.6018749006028</v>
      </c>
      <c r="Q54" s="91"/>
      <c r="R54" s="32">
        <f t="shared" si="2"/>
        <v>1</v>
      </c>
      <c r="S54" s="37">
        <f t="shared" si="3"/>
        <v>1</v>
      </c>
      <c r="T54" s="91"/>
      <c r="U54" s="43">
        <f t="shared" si="4"/>
        <v>8.6045823074222386E-2</v>
      </c>
      <c r="V54" s="37">
        <f t="shared" si="5"/>
        <v>2.6666666965106073E-3</v>
      </c>
      <c r="W54" s="91"/>
      <c r="X54" s="84">
        <f t="shared" si="13"/>
        <v>10100</v>
      </c>
      <c r="Y54" s="45">
        <f t="shared" si="7"/>
        <v>17312696.079626098</v>
      </c>
      <c r="Z54" s="45">
        <f t="shared" si="8"/>
        <v>364737.01001406118</v>
      </c>
      <c r="AA54" s="45">
        <f t="shared" si="9"/>
        <v>7593.5775452139269</v>
      </c>
      <c r="AB54" s="46">
        <f t="shared" si="10"/>
        <v>50068.362057582548</v>
      </c>
      <c r="AD54" s="44">
        <f t="shared" si="14"/>
        <v>17745195.029242955</v>
      </c>
      <c r="AE54" s="11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688093018.42403853</v>
      </c>
      <c r="AE55" s="11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69">
        <f>SUM(Y9:Y54)</f>
        <v>669525982.04766035</v>
      </c>
      <c r="Z56" s="70">
        <f>SUM(Z9:Z54)</f>
        <v>14109364.143328503</v>
      </c>
      <c r="AA56" s="70">
        <f>SUM(AA9:AA54)</f>
        <v>586827.55473511782</v>
      </c>
      <c r="AB56" s="77">
        <f>SUM(AB9:AB54)</f>
        <v>1937494.6783145447</v>
      </c>
      <c r="AD56" s="71">
        <f>X56+Y56+Z56+AA56+AB56</f>
        <v>688093018.42403853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A1" workbookViewId="0">
      <selection activeCell="AG12" sqref="AG12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4"/>
      <c r="S1" s="84"/>
      <c r="T1" s="89"/>
      <c r="U1" s="84"/>
      <c r="V1" s="84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4"/>
      <c r="S2" s="84"/>
      <c r="T2" s="90"/>
      <c r="U2" s="84"/>
      <c r="V2" s="84"/>
      <c r="W2" s="90"/>
      <c r="Y2" s="148" t="s">
        <v>84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83</v>
      </c>
      <c r="P3" s="158"/>
      <c r="Q3" s="90"/>
      <c r="R3" s="84"/>
      <c r="S3" s="84"/>
      <c r="T3" s="90"/>
      <c r="U3" s="84"/>
      <c r="V3" s="84"/>
      <c r="W3" s="90"/>
      <c r="Y3" s="151"/>
      <c r="Z3" s="152"/>
      <c r="AA3" s="153"/>
      <c r="AB3" s="8"/>
      <c r="AC3" s="8"/>
      <c r="AE3" s="115"/>
      <c r="AF3" s="93" t="s">
        <v>58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4"/>
      <c r="S4" s="84"/>
      <c r="T4" s="90"/>
      <c r="U4" s="84"/>
      <c r="V4" s="84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3" t="s">
        <v>70</v>
      </c>
      <c r="J7" s="14" t="s">
        <v>69</v>
      </c>
      <c r="K7" s="22" t="s">
        <v>68</v>
      </c>
      <c r="L7" s="90"/>
      <c r="M7" s="1" t="s">
        <v>8</v>
      </c>
      <c r="O7" s="109"/>
      <c r="P7" s="110"/>
      <c r="Q7" s="90"/>
      <c r="R7" s="84"/>
      <c r="S7" s="84"/>
      <c r="T7" s="90"/>
      <c r="U7" s="84"/>
      <c r="V7" s="84"/>
      <c r="W7" s="90"/>
      <c r="X7" s="3" t="s">
        <v>9</v>
      </c>
      <c r="Y7" s="85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4"/>
      <c r="J8" s="7"/>
      <c r="K8" s="20"/>
      <c r="L8" s="90"/>
      <c r="M8" s="25"/>
      <c r="O8" s="34"/>
      <c r="P8" s="38"/>
      <c r="Q8" s="90"/>
      <c r="R8" s="86"/>
      <c r="S8" s="85"/>
      <c r="T8" s="90"/>
      <c r="U8" s="86"/>
      <c r="V8" s="85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90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F9</f>
        <v>11843.319917818244</v>
      </c>
      <c r="P9" s="39">
        <f>G9+(G9*I9)</f>
        <v>1232.8440980259491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8.6009715581869109E-2</v>
      </c>
      <c r="V9" s="37">
        <f>($AI$7/$AG$12)*(1+0.15*(P9/$AG$10)^4)+$AH$32</f>
        <v>2.6666666728870385E-3</v>
      </c>
      <c r="W9" s="90"/>
      <c r="X9" s="84">
        <f>($AG$7*$AG$8*S9*$AG$24+$AG$15*$AG$16*R9*$AG$24)</f>
        <v>3600</v>
      </c>
      <c r="Y9" s="45">
        <f>(O9*U9*$AG$30+P9*V9*$AG$29)*365</f>
        <v>11742895.492740879</v>
      </c>
      <c r="Z9" s="45">
        <f>(O9*$AI$15*$AG$37+P9*$AI$7*$AG$36)*365</f>
        <v>247477.31626955856</v>
      </c>
      <c r="AA9" s="45">
        <f>O9*$AI$15*($AG$41+$AG$40*(1-M9))*365</f>
        <v>17063.58879183446</v>
      </c>
      <c r="AB9" s="46">
        <f>365*((P9*$AI$7*($AG$53*$AG$54+$AG$49*$AG$50+$AG$45*$AG$46))+(O9*1.6*$AI$15*($AG$53*$AG$55+$AG$49*$AG$51+$AG$45*$AG$47)))</f>
        <v>33953.876387520817</v>
      </c>
      <c r="AD9" s="44">
        <f>SUM(X9:AB9)</f>
        <v>12044990.274189793</v>
      </c>
      <c r="AE9" s="115"/>
      <c r="AF9" s="144" t="s">
        <v>15</v>
      </c>
      <c r="AG9" s="17"/>
      <c r="AH9" s="147"/>
      <c r="AI9" s="78" t="s">
        <v>59</v>
      </c>
      <c r="AJ9" s="79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90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 t="shared" ref="O10:O54" si="0">F10</f>
        <v>12023</v>
      </c>
      <c r="P10" s="39">
        <f t="shared" ref="P10:P54" si="1">G10+(G10*I10)</f>
        <v>1251.5123790474024</v>
      </c>
      <c r="Q10" s="90"/>
      <c r="R10" s="32">
        <f t="shared" ref="R10:R54" si="2">IF(O10&lt;$AG$18,1,2)</f>
        <v>1</v>
      </c>
      <c r="S10" s="37">
        <f t="shared" ref="S10:S54" si="3">IF(P10&lt;$AG$10,1,2)</f>
        <v>1</v>
      </c>
      <c r="T10" s="90"/>
      <c r="U10" s="43">
        <f t="shared" ref="U10:U54" si="4">($AI$15/$AG$20)*(1+0.15*(O10/$AG$18)^4)+$AH$33</f>
        <v>8.6010318732661864E-2</v>
      </c>
      <c r="V10" s="37">
        <f t="shared" ref="V10:V54" si="5">($AI$7/$AG$12)*(1+0.15*(P10/$AG$10)^4)+$AH$32</f>
        <v>2.6666666732724498E-3</v>
      </c>
      <c r="W10" s="90"/>
      <c r="X10" s="84">
        <f t="shared" ref="X10:X12" si="6">($AG$7*$AG$8*S10*$AG$24+$AG$15*$AG$16*R10*$AG$24)</f>
        <v>3600</v>
      </c>
      <c r="Y10" s="45">
        <f t="shared" ref="Y10:Y54" si="7">(O10*U10*$AG$30+P10*V10*$AG$29)*365</f>
        <v>11921134.7370672</v>
      </c>
      <c r="Z10" s="45">
        <f t="shared" ref="Z10:Z54" si="8">(O10*$AI$15*$AG$37+P10*$AI$7*$AG$36)*365</f>
        <v>251231.74422022761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34468.862244162607</v>
      </c>
      <c r="AD10" s="44">
        <f t="shared" ref="AD10:AD46" si="11">SUM(X10:AB10)</f>
        <v>12227749.575202215</v>
      </c>
      <c r="AE10" s="115"/>
      <c r="AF10" s="145"/>
      <c r="AG10" s="18">
        <v>110400</v>
      </c>
      <c r="AH10" s="147"/>
      <c r="AI10" s="78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90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si="0"/>
        <v>12202.680082181758</v>
      </c>
      <c r="P11" s="39">
        <f t="shared" si="1"/>
        <v>1270.1799776514699</v>
      </c>
      <c r="Q11" s="90"/>
      <c r="R11" s="32">
        <f t="shared" si="2"/>
        <v>1</v>
      </c>
      <c r="S11" s="37">
        <f t="shared" si="3"/>
        <v>1</v>
      </c>
      <c r="T11" s="90"/>
      <c r="U11" s="43">
        <f t="shared" si="4"/>
        <v>8.6010949540001463E-2</v>
      </c>
      <c r="V11" s="37">
        <f t="shared" si="5"/>
        <v>2.6666666736754837E-3</v>
      </c>
      <c r="W11" s="90"/>
      <c r="X11" s="84">
        <f t="shared" si="6"/>
        <v>3600</v>
      </c>
      <c r="Y11" s="45">
        <f t="shared" si="7"/>
        <v>12099380.344641134</v>
      </c>
      <c r="Z11" s="45">
        <f t="shared" si="8"/>
        <v>254986.16918190857</v>
      </c>
      <c r="AA11" s="45">
        <f t="shared" si="9"/>
        <v>17563.03028881651</v>
      </c>
      <c r="AB11" s="46">
        <f t="shared" si="10"/>
        <v>34983.845370120762</v>
      </c>
      <c r="AD11" s="44">
        <f t="shared" si="11"/>
        <v>12410513.389481982</v>
      </c>
      <c r="AE11" s="115"/>
      <c r="AF11" s="146"/>
      <c r="AG11" s="17"/>
      <c r="AH11" s="147"/>
      <c r="AI11" s="78" t="s">
        <v>60</v>
      </c>
      <c r="AJ11" s="79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90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>F12</f>
        <v>12382.360164363514</v>
      </c>
      <c r="P12" s="39">
        <f t="shared" si="1"/>
        <v>1288.8469046604268</v>
      </c>
      <c r="Q12" s="90"/>
      <c r="R12" s="32">
        <f t="shared" si="2"/>
        <v>1</v>
      </c>
      <c r="S12" s="37">
        <f t="shared" si="3"/>
        <v>1</v>
      </c>
      <c r="T12" s="90"/>
      <c r="U12" s="43">
        <f t="shared" si="4"/>
        <v>8.6011608836671208E-2</v>
      </c>
      <c r="V12" s="37">
        <f t="shared" si="5"/>
        <v>2.6666666740966702E-3</v>
      </c>
      <c r="W12" s="90"/>
      <c r="X12" s="84">
        <f t="shared" si="6"/>
        <v>3600</v>
      </c>
      <c r="Y12" s="45">
        <f t="shared" si="7"/>
        <v>12277632.605819125</v>
      </c>
      <c r="Z12" s="45">
        <f t="shared" si="8"/>
        <v>258740.59120200292</v>
      </c>
      <c r="AA12" s="45">
        <f t="shared" si="9"/>
        <v>17809.290353135737</v>
      </c>
      <c r="AB12" s="46">
        <f t="shared" si="10"/>
        <v>35498.825808700465</v>
      </c>
      <c r="AD12" s="44">
        <f t="shared" si="11"/>
        <v>12593281.313182963</v>
      </c>
      <c r="AE12" s="115"/>
      <c r="AF12" s="67" t="s">
        <v>32</v>
      </c>
      <c r="AG12" s="61">
        <v>30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90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0"/>
        <v>12562.04024654527</v>
      </c>
      <c r="P13" s="39">
        <f t="shared" si="1"/>
        <v>1307.5131706689151</v>
      </c>
      <c r="Q13" s="90"/>
      <c r="R13" s="32">
        <f t="shared" si="2"/>
        <v>1</v>
      </c>
      <c r="S13" s="37">
        <f t="shared" si="3"/>
        <v>1</v>
      </c>
      <c r="T13" s="90"/>
      <c r="U13" s="43">
        <f t="shared" si="4"/>
        <v>8.601229746780778E-2</v>
      </c>
      <c r="V13" s="37">
        <f t="shared" si="5"/>
        <v>2.6666666745365445E-3</v>
      </c>
      <c r="W13" s="90"/>
      <c r="X13" s="84">
        <f>($AG$7*$AG$8*S13*$AG$24+$AG$15*$AG$16*R13*$AG$24)</f>
        <v>3600</v>
      </c>
      <c r="Y13" s="45">
        <f t="shared" si="7"/>
        <v>12455891.819624675</v>
      </c>
      <c r="Z13" s="45">
        <f t="shared" si="8"/>
        <v>262495.01032691519</v>
      </c>
      <c r="AA13" s="45">
        <f t="shared" si="9"/>
        <v>18041.904268908085</v>
      </c>
      <c r="AB13" s="46">
        <f t="shared" si="10"/>
        <v>36013.80360229603</v>
      </c>
      <c r="AD13" s="44">
        <f t="shared" si="11"/>
        <v>12776042.537822794</v>
      </c>
      <c r="AE13" s="11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90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0"/>
        <v>12741.720328727028</v>
      </c>
      <c r="P14" s="39">
        <f>G14+(G14*I14)</f>
        <v>1326.1787860498978</v>
      </c>
      <c r="Q14" s="90"/>
      <c r="R14" s="32">
        <f t="shared" si="2"/>
        <v>1</v>
      </c>
      <c r="S14" s="37">
        <f t="shared" si="3"/>
        <v>1</v>
      </c>
      <c r="T14" s="90"/>
      <c r="U14" s="43">
        <f t="shared" si="4"/>
        <v>8.6013016290901245E-2</v>
      </c>
      <c r="V14" s="37">
        <f t="shared" si="5"/>
        <v>2.6666666749956503E-3</v>
      </c>
      <c r="W14" s="90"/>
      <c r="X14" s="84">
        <f>($AG$7*$AG$8*S14*$AG$24+$AG$15*$AG$16*R14*$AG$24)+AG26</f>
        <v>1511350</v>
      </c>
      <c r="Y14" s="45">
        <f t="shared" si="7"/>
        <v>12634158.293876151</v>
      </c>
      <c r="Z14" s="45">
        <f t="shared" si="8"/>
        <v>266249.42660207895</v>
      </c>
      <c r="AA14" s="45">
        <f t="shared" si="9"/>
        <v>17929.87813846071</v>
      </c>
      <c r="AB14" s="46">
        <f t="shared" si="10"/>
        <v>36528.77879241472</v>
      </c>
      <c r="AD14" s="44">
        <f t="shared" si="11"/>
        <v>14466216.377409104</v>
      </c>
      <c r="AE14" s="115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90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 t="shared" si="0"/>
        <v>12921.400410908785</v>
      </c>
      <c r="P15" s="39">
        <f t="shared" si="1"/>
        <v>1344.8437609604243</v>
      </c>
      <c r="Q15" s="90"/>
      <c r="R15" s="32">
        <f t="shared" si="2"/>
        <v>1</v>
      </c>
      <c r="S15" s="37">
        <f t="shared" si="3"/>
        <v>1</v>
      </c>
      <c r="T15" s="90"/>
      <c r="U15" s="43">
        <f t="shared" si="4"/>
        <v>8.6013766175795064E-2</v>
      </c>
      <c r="V15" s="37">
        <f t="shared" si="5"/>
        <v>2.6666666754745394E-3</v>
      </c>
      <c r="W15" s="90"/>
      <c r="X15" s="84">
        <f>($AJ$11*$AG$8*S15*$AG$25+$AJ$9*$AG$8*S15*$AG$24+$AG$15*$AG$16*R15*$AG$24)</f>
        <v>10100</v>
      </c>
      <c r="Y15" s="45">
        <f t="shared" si="7"/>
        <v>12812432.345314555</v>
      </c>
      <c r="Z15" s="45">
        <f t="shared" si="8"/>
        <v>270003.84007198218</v>
      </c>
      <c r="AA15" s="45">
        <f t="shared" si="9"/>
        <v>17807.414287175776</v>
      </c>
      <c r="AB15" s="46">
        <f t="shared" si="10"/>
        <v>37043.751419699816</v>
      </c>
      <c r="AD15" s="44">
        <f t="shared" si="11"/>
        <v>13147387.351093413</v>
      </c>
      <c r="AE15" s="115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90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0"/>
        <v>13101.080493090543</v>
      </c>
      <c r="P16" s="39">
        <f t="shared" si="1"/>
        <v>1363.5081053472225</v>
      </c>
      <c r="Q16" s="90"/>
      <c r="R16" s="32">
        <f t="shared" si="2"/>
        <v>1</v>
      </c>
      <c r="S16" s="37">
        <f t="shared" si="3"/>
        <v>1</v>
      </c>
      <c r="T16" s="90"/>
      <c r="U16" s="43">
        <f t="shared" si="4"/>
        <v>8.6014548004686081E-2</v>
      </c>
      <c r="V16" s="37">
        <f t="shared" si="5"/>
        <v>2.6666666759737711E-3</v>
      </c>
      <c r="W16" s="90"/>
      <c r="X16" s="84">
        <f t="shared" ref="X16:X54" si="13">($AJ$11*$AG$8*S16*$AG$25+$AJ$9*$AG$8*S16*$AG$24+$AG$15*$AG$16*R16*$AG$24)</f>
        <v>10100</v>
      </c>
      <c r="Y16" s="45">
        <f t="shared" si="7"/>
        <v>12990714.299731333</v>
      </c>
      <c r="Z16" s="45">
        <f t="shared" si="8"/>
        <v>273758.25078019156</v>
      </c>
      <c r="AA16" s="45">
        <f t="shared" si="9"/>
        <v>17674.512715053297</v>
      </c>
      <c r="AB16" s="46">
        <f t="shared" si="10"/>
        <v>37558.72152395302</v>
      </c>
      <c r="AD16" s="44">
        <f t="shared" si="11"/>
        <v>13329805.78475053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90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>F17</f>
        <v>13280.760575272299</v>
      </c>
      <c r="P17" s="39">
        <f>G17+(G17*I17)</f>
        <v>1382.1718289521107</v>
      </c>
      <c r="Q17" s="90"/>
      <c r="R17" s="32">
        <f t="shared" si="2"/>
        <v>1</v>
      </c>
      <c r="S17" s="37">
        <f t="shared" si="3"/>
        <v>1</v>
      </c>
      <c r="T17" s="90"/>
      <c r="U17" s="43">
        <f t="shared" si="4"/>
        <v>8.6015362672124521E-2</v>
      </c>
      <c r="V17" s="37">
        <f t="shared" si="5"/>
        <v>2.6666666764939132E-3</v>
      </c>
      <c r="W17" s="90"/>
      <c r="X17" s="84">
        <f t="shared" si="13"/>
        <v>10100</v>
      </c>
      <c r="Y17" s="45">
        <f t="shared" si="7"/>
        <v>13169004.49209616</v>
      </c>
      <c r="Z17" s="45">
        <f t="shared" si="8"/>
        <v>277512.65876937605</v>
      </c>
      <c r="AA17" s="45">
        <f t="shared" si="9"/>
        <v>17531.173422093263</v>
      </c>
      <c r="AB17" s="46">
        <f t="shared" si="10"/>
        <v>38073.68914415608</v>
      </c>
      <c r="AD17" s="44">
        <f t="shared" si="11"/>
        <v>13512222.013431786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90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0"/>
        <v>13460.440657454055</v>
      </c>
      <c r="P18" s="39">
        <f t="shared" si="1"/>
        <v>1400.8349413172516</v>
      </c>
      <c r="Q18" s="90"/>
      <c r="R18" s="32">
        <f t="shared" si="2"/>
        <v>1</v>
      </c>
      <c r="S18" s="37">
        <f t="shared" si="3"/>
        <v>1</v>
      </c>
      <c r="T18" s="90"/>
      <c r="U18" s="43">
        <f t="shared" si="4"/>
        <v>8.6016211085014005E-2</v>
      </c>
      <c r="V18" s="37">
        <f t="shared" si="5"/>
        <v>2.6666666770355399E-3</v>
      </c>
      <c r="W18" s="90"/>
      <c r="X18" s="84">
        <f t="shared" si="13"/>
        <v>10100</v>
      </c>
      <c r="Y18" s="45">
        <f t="shared" si="7"/>
        <v>13347303.266684724</v>
      </c>
      <c r="Z18" s="45">
        <f t="shared" si="8"/>
        <v>281267.06408133043</v>
      </c>
      <c r="AA18" s="45">
        <f t="shared" si="9"/>
        <v>17377.39640829567</v>
      </c>
      <c r="AB18" s="46">
        <f t="shared" si="10"/>
        <v>38588.654318491826</v>
      </c>
      <c r="AD18" s="44">
        <f t="shared" si="11"/>
        <v>13694636.38149284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90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0"/>
        <v>13640.120739635813</v>
      </c>
      <c r="P19" s="39">
        <f t="shared" si="1"/>
        <v>1419.4974517902378</v>
      </c>
      <c r="Q19" s="90"/>
      <c r="R19" s="32">
        <f t="shared" si="2"/>
        <v>1</v>
      </c>
      <c r="S19" s="37">
        <f t="shared" si="3"/>
        <v>1</v>
      </c>
      <c r="T19" s="90"/>
      <c r="U19" s="43">
        <f t="shared" si="4"/>
        <v>8.601709416261151E-2</v>
      </c>
      <c r="V19" s="37">
        <f t="shared" si="5"/>
        <v>2.6666666775992339E-3</v>
      </c>
      <c r="W19" s="90"/>
      <c r="X19" s="84">
        <f t="shared" si="13"/>
        <v>10100</v>
      </c>
      <c r="Y19" s="45">
        <f t="shared" si="7"/>
        <v>13525610.977206498</v>
      </c>
      <c r="Z19" s="45">
        <f t="shared" si="8"/>
        <v>285021.46675699728</v>
      </c>
      <c r="AA19" s="45">
        <f t="shared" si="9"/>
        <v>17213.181673660532</v>
      </c>
      <c r="AB19" s="46">
        <f t="shared" si="10"/>
        <v>39103.617084364523</v>
      </c>
      <c r="AD19" s="44">
        <f t="shared" si="11"/>
        <v>13877049.242721522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90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0"/>
        <v>13819.800821817569</v>
      </c>
      <c r="P20" s="39">
        <f t="shared" si="1"/>
        <v>1438.1593695290267</v>
      </c>
      <c r="Q20" s="90"/>
      <c r="R20" s="32">
        <f t="shared" si="2"/>
        <v>1</v>
      </c>
      <c r="S20" s="37">
        <f t="shared" si="3"/>
        <v>1</v>
      </c>
      <c r="T20" s="90"/>
      <c r="U20" s="43">
        <f t="shared" si="4"/>
        <v>8.6018012836527422E-2</v>
      </c>
      <c r="V20" s="37">
        <f t="shared" si="5"/>
        <v>2.6666666781855865E-3</v>
      </c>
      <c r="W20" s="90"/>
      <c r="X20" s="84">
        <f t="shared" si="13"/>
        <v>10100</v>
      </c>
      <c r="Y20" s="45">
        <f t="shared" si="7"/>
        <v>13703927.986932524</v>
      </c>
      <c r="Z20" s="45">
        <f t="shared" si="8"/>
        <v>288775.86683648825</v>
      </c>
      <c r="AA20" s="45">
        <f t="shared" si="9"/>
        <v>17038.529218187836</v>
      </c>
      <c r="AB20" s="46">
        <f t="shared" si="10"/>
        <v>39618.577478419618</v>
      </c>
      <c r="AD20" s="44">
        <f t="shared" si="11"/>
        <v>14059460.960465619</v>
      </c>
      <c r="AE20" s="115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90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0"/>
        <v>13999.480903999325</v>
      </c>
      <c r="P21" s="39">
        <f t="shared" si="1"/>
        <v>1456.8207035067257</v>
      </c>
      <c r="Q21" s="90"/>
      <c r="R21" s="32">
        <f t="shared" si="2"/>
        <v>1</v>
      </c>
      <c r="S21" s="37">
        <f t="shared" si="3"/>
        <v>1</v>
      </c>
      <c r="T21" s="90"/>
      <c r="U21" s="43">
        <f t="shared" si="4"/>
        <v>8.6018968050725508E-2</v>
      </c>
      <c r="V21" s="37">
        <f t="shared" si="5"/>
        <v>2.6666666787951952E-3</v>
      </c>
      <c r="W21" s="90"/>
      <c r="X21" s="84">
        <f t="shared" si="13"/>
        <v>10100</v>
      </c>
      <c r="Y21" s="45">
        <f t="shared" si="7"/>
        <v>13882254.668823197</v>
      </c>
      <c r="Z21" s="45">
        <f t="shared" si="8"/>
        <v>292530.26435910561</v>
      </c>
      <c r="AA21" s="45">
        <f t="shared" si="9"/>
        <v>16853.439041877587</v>
      </c>
      <c r="AB21" s="46">
        <f t="shared" si="10"/>
        <v>40133.535536562849</v>
      </c>
      <c r="AD21" s="44">
        <f t="shared" si="11"/>
        <v>14241871.907760743</v>
      </c>
      <c r="AE21" s="11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90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0"/>
        <v>14179.160986181081</v>
      </c>
      <c r="P22" s="39">
        <f t="shared" si="1"/>
        <v>1475.4814625162323</v>
      </c>
      <c r="Q22" s="90"/>
      <c r="R22" s="32">
        <f t="shared" si="2"/>
        <v>1</v>
      </c>
      <c r="S22" s="37">
        <f t="shared" si="3"/>
        <v>1</v>
      </c>
      <c r="T22" s="90"/>
      <c r="U22" s="43">
        <f t="shared" si="4"/>
        <v>8.6019960761522921E-2</v>
      </c>
      <c r="V22" s="37">
        <f t="shared" si="5"/>
        <v>2.6666666794286659E-3</v>
      </c>
      <c r="W22" s="90"/>
      <c r="X22" s="84">
        <f t="shared" si="13"/>
        <v>10100</v>
      </c>
      <c r="Y22" s="45">
        <f t="shared" si="7"/>
        <v>14060591.405656025</v>
      </c>
      <c r="Z22" s="45">
        <f t="shared" si="8"/>
        <v>296284.65936336241</v>
      </c>
      <c r="AA22" s="45">
        <f t="shared" si="9"/>
        <v>16657.911144729791</v>
      </c>
      <c r="AB22" s="46">
        <f t="shared" si="10"/>
        <v>40648.491293978899</v>
      </c>
      <c r="AD22" s="44">
        <f t="shared" si="11"/>
        <v>14424282.467458097</v>
      </c>
      <c r="AE22" s="115"/>
      <c r="AF22" s="58" t="s">
        <v>25</v>
      </c>
      <c r="AG22" s="49"/>
      <c r="AH22" s="49"/>
      <c r="AI22" s="80" t="s">
        <v>61</v>
      </c>
      <c r="AJ22" s="81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90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0"/>
        <v>14358.841068362839</v>
      </c>
      <c r="P23" s="39">
        <f t="shared" si="1"/>
        <v>1494.1416551747359</v>
      </c>
      <c r="Q23" s="90"/>
      <c r="R23" s="32">
        <f t="shared" si="2"/>
        <v>1</v>
      </c>
      <c r="S23" s="37">
        <f t="shared" si="3"/>
        <v>1</v>
      </c>
      <c r="T23" s="90"/>
      <c r="U23" s="43">
        <f t="shared" si="4"/>
        <v>8.6020991937590191E-2</v>
      </c>
      <c r="V23" s="37">
        <f t="shared" si="5"/>
        <v>2.6666666800866132E-3</v>
      </c>
      <c r="W23" s="90"/>
      <c r="X23" s="84">
        <f t="shared" si="13"/>
        <v>10100</v>
      </c>
      <c r="Y23" s="45">
        <f t="shared" si="7"/>
        <v>14238938.590153409</v>
      </c>
      <c r="Z23" s="45">
        <f t="shared" si="8"/>
        <v>300039.05188700173</v>
      </c>
      <c r="AA23" s="45">
        <f t="shared" si="9"/>
        <v>16451.945526744435</v>
      </c>
      <c r="AB23" s="46">
        <f t="shared" si="10"/>
        <v>41163.444785149317</v>
      </c>
      <c r="AD23" s="44">
        <f t="shared" si="11"/>
        <v>14606693.032352306</v>
      </c>
      <c r="AE23" s="115"/>
      <c r="AF23" s="59" t="s">
        <v>34</v>
      </c>
      <c r="AG23" s="29"/>
      <c r="AH23" s="29"/>
      <c r="AI23" s="78" t="s">
        <v>62</v>
      </c>
      <c r="AJ23" s="82" t="s">
        <v>63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90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0"/>
        <v>14538.521150544595</v>
      </c>
      <c r="P24" s="39">
        <f t="shared" si="1"/>
        <v>1512.8012899280839</v>
      </c>
      <c r="Q24" s="90"/>
      <c r="R24" s="32">
        <f t="shared" si="2"/>
        <v>1</v>
      </c>
      <c r="S24" s="37">
        <f t="shared" si="3"/>
        <v>1</v>
      </c>
      <c r="T24" s="90"/>
      <c r="U24" s="43">
        <f t="shared" si="4"/>
        <v>8.6022062559951235E-2</v>
      </c>
      <c r="V24" s="37">
        <f t="shared" si="5"/>
        <v>2.6666666807696579E-3</v>
      </c>
      <c r="W24" s="90"/>
      <c r="X24" s="84">
        <f t="shared" si="13"/>
        <v>10100</v>
      </c>
      <c r="Y24" s="45">
        <f t="shared" si="7"/>
        <v>14417296.625110397</v>
      </c>
      <c r="Z24" s="45">
        <f t="shared" si="8"/>
        <v>303793.44196701655</v>
      </c>
      <c r="AA24" s="45">
        <f t="shared" si="9"/>
        <v>16235.542187921536</v>
      </c>
      <c r="AB24" s="46">
        <f t="shared" si="10"/>
        <v>41678.396043870052</v>
      </c>
      <c r="AD24" s="44">
        <f t="shared" si="11"/>
        <v>14789104.005309206</v>
      </c>
      <c r="AE24" s="115"/>
      <c r="AF24" s="51" t="s">
        <v>35</v>
      </c>
      <c r="AG24" s="30">
        <v>5</v>
      </c>
      <c r="AH24" s="29" t="s">
        <v>28</v>
      </c>
      <c r="AI24" s="78" t="s">
        <v>65</v>
      </c>
      <c r="AJ24" s="82" t="s">
        <v>64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90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0"/>
        <v>14718.201232726351</v>
      </c>
      <c r="P25" s="39">
        <f t="shared" si="1"/>
        <v>1531.4603750550209</v>
      </c>
      <c r="Q25" s="90"/>
      <c r="R25" s="32">
        <f t="shared" si="2"/>
        <v>1</v>
      </c>
      <c r="S25" s="37">
        <f t="shared" si="3"/>
        <v>1</v>
      </c>
      <c r="T25" s="90"/>
      <c r="U25" s="43">
        <f t="shared" si="4"/>
        <v>8.6023173621983348E-2</v>
      </c>
      <c r="V25" s="37">
        <f t="shared" si="5"/>
        <v>2.6666666814784295E-3</v>
      </c>
      <c r="W25" s="90"/>
      <c r="X25" s="84">
        <f t="shared" si="13"/>
        <v>10100</v>
      </c>
      <c r="Y25" s="45">
        <f t="shared" si="7"/>
        <v>14595665.923522457</v>
      </c>
      <c r="Z25" s="45">
        <f t="shared" si="8"/>
        <v>307547.82963966759</v>
      </c>
      <c r="AA25" s="45">
        <f t="shared" si="9"/>
        <v>16008.701128261077</v>
      </c>
      <c r="AB25" s="46">
        <f t="shared" si="10"/>
        <v>42193.345103268366</v>
      </c>
      <c r="AD25" s="44">
        <f t="shared" si="11"/>
        <v>14971515.799393654</v>
      </c>
      <c r="AE25" s="115"/>
      <c r="AF25" s="51" t="s">
        <v>36</v>
      </c>
      <c r="AG25" s="30">
        <v>30</v>
      </c>
      <c r="AH25" s="29" t="s">
        <v>28</v>
      </c>
      <c r="AI25" s="78" t="s">
        <v>67</v>
      </c>
      <c r="AJ25" s="82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90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0"/>
        <v>14897.881314908107</v>
      </c>
      <c r="P26" s="39">
        <f t="shared" si="1"/>
        <v>1550.1189186712991</v>
      </c>
      <c r="Q26" s="90"/>
      <c r="R26" s="32">
        <f t="shared" si="2"/>
        <v>1</v>
      </c>
      <c r="S26" s="37">
        <f t="shared" si="3"/>
        <v>1</v>
      </c>
      <c r="T26" s="90"/>
      <c r="U26" s="43">
        <f t="shared" si="4"/>
        <v>8.6024326129417225E-2</v>
      </c>
      <c r="V26" s="37">
        <f t="shared" si="5"/>
        <v>2.666666682213565E-3</v>
      </c>
      <c r="W26" s="90"/>
      <c r="X26" s="84">
        <f t="shared" si="13"/>
        <v>10100</v>
      </c>
      <c r="Y26" s="45">
        <f t="shared" si="7"/>
        <v>14774046.908713257</v>
      </c>
      <c r="Z26" s="45">
        <f t="shared" si="8"/>
        <v>311302.21494050202</v>
      </c>
      <c r="AA26" s="45">
        <f t="shared" si="9"/>
        <v>15771.422347763066</v>
      </c>
      <c r="AB26" s="46">
        <f t="shared" si="10"/>
        <v>42708.291995819352</v>
      </c>
      <c r="AD26" s="44">
        <f t="shared" si="11"/>
        <v>15153928.837997342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3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90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0"/>
        <v>15077.561397089865</v>
      </c>
      <c r="P27" s="39">
        <f t="shared" si="1"/>
        <v>1568.7769287336728</v>
      </c>
      <c r="Q27" s="90"/>
      <c r="R27" s="32">
        <f t="shared" si="2"/>
        <v>1</v>
      </c>
      <c r="S27" s="37">
        <f t="shared" si="3"/>
        <v>1</v>
      </c>
      <c r="T27" s="90"/>
      <c r="U27" s="43">
        <f t="shared" si="4"/>
        <v>8.6025521100336941E-2</v>
      </c>
      <c r="V27" s="37">
        <f t="shared" si="5"/>
        <v>2.6666666829757097E-3</v>
      </c>
      <c r="W27" s="90"/>
      <c r="X27" s="84">
        <f t="shared" si="13"/>
        <v>10100</v>
      </c>
      <c r="Y27" s="45">
        <f t="shared" si="7"/>
        <v>14952440.014462376</v>
      </c>
      <c r="Z27" s="45">
        <f t="shared" si="8"/>
        <v>315056.59790437034</v>
      </c>
      <c r="AA27" s="45">
        <f t="shared" si="9"/>
        <v>15523.705846427505</v>
      </c>
      <c r="AB27" s="46">
        <f t="shared" si="10"/>
        <v>43223.236753361845</v>
      </c>
      <c r="AD27" s="44">
        <f t="shared" si="11"/>
        <v>15336343.554966535</v>
      </c>
      <c r="AE27" s="11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90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0"/>
        <v>15257.241479271621</v>
      </c>
      <c r="P28" s="39">
        <f t="shared" si="1"/>
        <v>1587.4344130437687</v>
      </c>
      <c r="Q28" s="90"/>
      <c r="R28" s="32">
        <f t="shared" si="2"/>
        <v>1</v>
      </c>
      <c r="S28" s="37">
        <f t="shared" si="3"/>
        <v>1</v>
      </c>
      <c r="T28" s="90"/>
      <c r="U28" s="43">
        <f t="shared" si="4"/>
        <v>8.6026759565179953E-2</v>
      </c>
      <c r="V28" s="37">
        <f t="shared" si="5"/>
        <v>2.666666683765515E-3</v>
      </c>
      <c r="W28" s="90"/>
      <c r="X28" s="84">
        <f t="shared" si="13"/>
        <v>10100</v>
      </c>
      <c r="Y28" s="45">
        <f t="shared" si="7"/>
        <v>15130845.685133124</v>
      </c>
      <c r="Z28" s="45">
        <f t="shared" si="8"/>
        <v>318810.97856544366</v>
      </c>
      <c r="AA28" s="45">
        <f t="shared" si="9"/>
        <v>15265.551624254385</v>
      </c>
      <c r="AB28" s="46">
        <f t="shared" si="10"/>
        <v>43738.17940711393</v>
      </c>
      <c r="AD28" s="44">
        <f t="shared" si="11"/>
        <v>15518760.394729936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90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0"/>
        <v>15436.921561453377</v>
      </c>
      <c r="P29" s="39">
        <f t="shared" si="1"/>
        <v>1606.0913792518531</v>
      </c>
      <c r="Q29" s="90"/>
      <c r="R29" s="32">
        <f t="shared" si="2"/>
        <v>1</v>
      </c>
      <c r="S29" s="37">
        <f t="shared" si="3"/>
        <v>1</v>
      </c>
      <c r="T29" s="90"/>
      <c r="U29" s="43">
        <f t="shared" si="4"/>
        <v>8.6028042566737101E-2</v>
      </c>
      <c r="V29" s="37">
        <f t="shared" si="5"/>
        <v>2.6666666845836422E-3</v>
      </c>
      <c r="W29" s="90"/>
      <c r="X29" s="84">
        <f t="shared" si="13"/>
        <v>10100</v>
      </c>
      <c r="Y29" s="45">
        <f t="shared" si="7"/>
        <v>15309264.375800248</v>
      </c>
      <c r="Z29" s="45">
        <f t="shared" si="8"/>
        <v>322565.35695723013</v>
      </c>
      <c r="AA29" s="45">
        <f t="shared" si="9"/>
        <v>14996.959681243719</v>
      </c>
      <c r="AB29" s="46">
        <f t="shared" si="10"/>
        <v>44253.119987688056</v>
      </c>
      <c r="AD29" s="44">
        <f t="shared" si="11"/>
        <v>15701179.812426412</v>
      </c>
      <c r="AE29" s="115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90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0"/>
        <v>15616.601643635135</v>
      </c>
      <c r="P30" s="39">
        <f t="shared" si="1"/>
        <v>1624.7478348604816</v>
      </c>
      <c r="Q30" s="90"/>
      <c r="R30" s="32">
        <f t="shared" si="2"/>
        <v>1</v>
      </c>
      <c r="S30" s="37">
        <f t="shared" si="3"/>
        <v>1</v>
      </c>
      <c r="T30" s="90"/>
      <c r="U30" s="43">
        <f t="shared" si="4"/>
        <v>8.6029371160152621E-2</v>
      </c>
      <c r="V30" s="37">
        <f t="shared" si="5"/>
        <v>2.6666666854307593E-3</v>
      </c>
      <c r="W30" s="90"/>
      <c r="X30" s="84">
        <f t="shared" si="13"/>
        <v>10100</v>
      </c>
      <c r="Y30" s="45">
        <f t="shared" si="7"/>
        <v>15487696.552377716</v>
      </c>
      <c r="Z30" s="45">
        <f t="shared" si="8"/>
        <v>326319.73311259109</v>
      </c>
      <c r="AA30" s="45">
        <f t="shared" si="9"/>
        <v>14717.930017395498</v>
      </c>
      <c r="AB30" s="46">
        <f t="shared" si="10"/>
        <v>44768.058525105596</v>
      </c>
      <c r="AD30" s="44">
        <f t="shared" si="11"/>
        <v>15883602.274032807</v>
      </c>
      <c r="AE30" s="115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90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0"/>
        <v>15796.281725816891</v>
      </c>
      <c r="P31" s="39">
        <f t="shared" si="1"/>
        <v>1643.4037872280473</v>
      </c>
      <c r="Q31" s="90"/>
      <c r="R31" s="32">
        <f t="shared" si="2"/>
        <v>1</v>
      </c>
      <c r="S31" s="37">
        <f t="shared" si="3"/>
        <v>1</v>
      </c>
      <c r="T31" s="90"/>
      <c r="U31" s="43">
        <f t="shared" si="4"/>
        <v>8.6030746412924103E-2</v>
      </c>
      <c r="V31" s="37">
        <f t="shared" si="5"/>
        <v>2.6666666863075414E-3</v>
      </c>
      <c r="W31" s="90"/>
      <c r="X31" s="84">
        <f t="shared" si="13"/>
        <v>10100</v>
      </c>
      <c r="Y31" s="45">
        <f t="shared" si="7"/>
        <v>15666142.69174644</v>
      </c>
      <c r="Z31" s="45">
        <f t="shared" si="8"/>
        <v>330074.10706375609</v>
      </c>
      <c r="AA31" s="45">
        <f t="shared" si="9"/>
        <v>14428.462632709723</v>
      </c>
      <c r="AB31" s="46">
        <f t="shared" si="10"/>
        <v>45282.995048811048</v>
      </c>
      <c r="AD31" s="44">
        <f t="shared" si="11"/>
        <v>16066028.256491717</v>
      </c>
      <c r="AE31" s="115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90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0"/>
        <v>15975.961807998649</v>
      </c>
      <c r="P32" s="39">
        <f t="shared" si="1"/>
        <v>1662.0592435722285</v>
      </c>
      <c r="Q32" s="90"/>
      <c r="R32" s="32">
        <f t="shared" si="2"/>
        <v>1</v>
      </c>
      <c r="S32" s="37">
        <f t="shared" si="3"/>
        <v>1</v>
      </c>
      <c r="T32" s="90"/>
      <c r="U32" s="43">
        <f t="shared" si="4"/>
        <v>8.6032169404902548E-2</v>
      </c>
      <c r="V32" s="37">
        <f t="shared" si="5"/>
        <v>2.666666687214673E-3</v>
      </c>
      <c r="W32" s="90"/>
      <c r="X32" s="84">
        <f t="shared" si="13"/>
        <v>10100</v>
      </c>
      <c r="Y32" s="45">
        <f t="shared" si="7"/>
        <v>15844603.281882063</v>
      </c>
      <c r="Z32" s="45">
        <f t="shared" si="8"/>
        <v>333828.47884233872</v>
      </c>
      <c r="AA32" s="45">
        <f t="shared" si="9"/>
        <v>14128.5575271864</v>
      </c>
      <c r="AB32" s="46">
        <f t="shared" si="10"/>
        <v>45797.92958768586</v>
      </c>
      <c r="AD32" s="44">
        <f t="shared" si="11"/>
        <v>16248458.247839274</v>
      </c>
      <c r="AE32" s="115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90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0"/>
        <v>16155.641890180405</v>
      </c>
      <c r="P33" s="39">
        <f t="shared" si="1"/>
        <v>1680.714210973334</v>
      </c>
      <c r="Q33" s="90"/>
      <c r="R33" s="32">
        <f t="shared" si="2"/>
        <v>1</v>
      </c>
      <c r="S33" s="37">
        <f t="shared" si="3"/>
        <v>1</v>
      </c>
      <c r="T33" s="90"/>
      <c r="U33" s="43">
        <f t="shared" si="4"/>
        <v>8.6033641228292351E-2</v>
      </c>
      <c r="V33" s="37">
        <f t="shared" si="5"/>
        <v>2.6666666881528453E-3</v>
      </c>
      <c r="W33" s="90"/>
      <c r="X33" s="84">
        <f t="shared" si="13"/>
        <v>10100</v>
      </c>
      <c r="Y33" s="45">
        <f t="shared" si="7"/>
        <v>16023078.821982678</v>
      </c>
      <c r="Z33" s="45">
        <f t="shared" si="8"/>
        <v>337582.84847935062</v>
      </c>
      <c r="AA33" s="45">
        <f t="shared" si="9"/>
        <v>13818.214700825522</v>
      </c>
      <c r="AB33" s="46">
        <f t="shared" si="10"/>
        <v>46312.862170061773</v>
      </c>
      <c r="AD33" s="44">
        <f t="shared" si="11"/>
        <v>16430892.747332916</v>
      </c>
      <c r="AE33" s="115"/>
      <c r="AF33" s="88" t="s">
        <v>24</v>
      </c>
      <c r="AG33" s="42"/>
      <c r="AH33" s="61">
        <f>5/60</f>
        <v>8.3333333333333329E-2</v>
      </c>
      <c r="AI33" s="57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90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0"/>
        <v>16335.321972362161</v>
      </c>
      <c r="P34" s="39">
        <f t="shared" si="1"/>
        <v>1699.3686963775583</v>
      </c>
      <c r="Q34" s="90"/>
      <c r="R34" s="32">
        <f t="shared" si="2"/>
        <v>1</v>
      </c>
      <c r="S34" s="37">
        <f t="shared" si="3"/>
        <v>1</v>
      </c>
      <c r="T34" s="90"/>
      <c r="U34" s="43">
        <f t="shared" si="4"/>
        <v>8.6035162987651265E-2</v>
      </c>
      <c r="V34" s="37">
        <f t="shared" si="5"/>
        <v>2.6666666891227574E-3</v>
      </c>
      <c r="W34" s="90"/>
      <c r="X34" s="84">
        <f t="shared" si="13"/>
        <v>10100</v>
      </c>
      <c r="Y34" s="45">
        <f t="shared" si="7"/>
        <v>16201569.82259658</v>
      </c>
      <c r="Z34" s="45">
        <f t="shared" si="8"/>
        <v>341337.21600521624</v>
      </c>
      <c r="AA34" s="45">
        <f t="shared" si="9"/>
        <v>13497.434153627088</v>
      </c>
      <c r="AB34" s="46">
        <f t="shared" si="10"/>
        <v>46827.792823733907</v>
      </c>
      <c r="AD34" s="44">
        <f t="shared" si="11"/>
        <v>16613332.265579157</v>
      </c>
      <c r="AE34" s="11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90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0"/>
        <v>16515.002054543915</v>
      </c>
      <c r="P35" s="39">
        <f t="shared" si="1"/>
        <v>1718.0227066001394</v>
      </c>
      <c r="Q35" s="90"/>
      <c r="R35" s="32">
        <f t="shared" si="2"/>
        <v>1</v>
      </c>
      <c r="S35" s="37">
        <f t="shared" si="3"/>
        <v>1</v>
      </c>
      <c r="T35" s="90"/>
      <c r="U35" s="43">
        <f t="shared" si="4"/>
        <v>8.6036735799890449E-2</v>
      </c>
      <c r="V35" s="37">
        <f t="shared" si="5"/>
        <v>2.6666666901251153E-3</v>
      </c>
      <c r="W35" s="90"/>
      <c r="X35" s="84">
        <f t="shared" si="13"/>
        <v>10100</v>
      </c>
      <c r="Y35" s="45">
        <f t="shared" si="7"/>
        <v>16380076.805750012</v>
      </c>
      <c r="Z35" s="45">
        <f t="shared" si="8"/>
        <v>345091.58144978626</v>
      </c>
      <c r="AA35" s="45">
        <f t="shared" si="9"/>
        <v>13166.2158855911</v>
      </c>
      <c r="AB35" s="46">
        <f t="shared" si="10"/>
        <v>47342.721575973323</v>
      </c>
      <c r="AD35" s="44">
        <f t="shared" si="11"/>
        <v>16795777.324661363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90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0"/>
        <v>16694.682136725674</v>
      </c>
      <c r="P36" s="39">
        <f t="shared" si="1"/>
        <v>1736.6762483284338</v>
      </c>
      <c r="Q36" s="90"/>
      <c r="R36" s="32">
        <f t="shared" si="2"/>
        <v>1</v>
      </c>
      <c r="S36" s="37">
        <f t="shared" si="3"/>
        <v>1</v>
      </c>
      <c r="T36" s="90"/>
      <c r="U36" s="43">
        <f t="shared" si="4"/>
        <v>8.6038360794274418E-2</v>
      </c>
      <c r="V36" s="37">
        <f t="shared" si="5"/>
        <v>2.6666666911606351E-3</v>
      </c>
      <c r="W36" s="90"/>
      <c r="X36" s="84">
        <f t="shared" si="13"/>
        <v>10100</v>
      </c>
      <c r="Y36" s="45">
        <f t="shared" si="7"/>
        <v>16558600.305074921</v>
      </c>
      <c r="Z36" s="45">
        <f t="shared" si="8"/>
        <v>348845.94484235125</v>
      </c>
      <c r="AA36" s="45">
        <f t="shared" si="9"/>
        <v>12824.559896717568</v>
      </c>
      <c r="AB36" s="46">
        <f t="shared" si="10"/>
        <v>47857.648453539397</v>
      </c>
      <c r="AD36" s="44">
        <f t="shared" si="11"/>
        <v>16978228.458267532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90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0"/>
        <v>16874.36221890743</v>
      </c>
      <c r="P37" s="39">
        <f t="shared" si="1"/>
        <v>1755.3293281248968</v>
      </c>
      <c r="Q37" s="90"/>
      <c r="R37" s="32">
        <f t="shared" si="2"/>
        <v>1</v>
      </c>
      <c r="S37" s="37">
        <f t="shared" si="3"/>
        <v>1</v>
      </c>
      <c r="T37" s="90"/>
      <c r="U37" s="43">
        <f t="shared" si="4"/>
        <v>8.6040039112421099E-2</v>
      </c>
      <c r="V37" s="37">
        <f t="shared" si="5"/>
        <v>2.6666666922300383E-3</v>
      </c>
      <c r="W37" s="90"/>
      <c r="X37" s="84">
        <f t="shared" si="13"/>
        <v>10100</v>
      </c>
      <c r="Y37" s="45">
        <f t="shared" si="7"/>
        <v>16737140.865936667</v>
      </c>
      <c r="Z37" s="45">
        <f t="shared" si="8"/>
        <v>352600.30621165491</v>
      </c>
      <c r="AA37" s="45">
        <f t="shared" si="9"/>
        <v>12472.466187006477</v>
      </c>
      <c r="AB37" s="46">
        <f t="shared" si="10"/>
        <v>48372.573482691711</v>
      </c>
      <c r="AD37" s="44">
        <f t="shared" si="11"/>
        <v>17160686.211818021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90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0"/>
        <v>17054.042301089186</v>
      </c>
      <c r="P38" s="39">
        <f t="shared" si="1"/>
        <v>1773.9819524299917</v>
      </c>
      <c r="Q38" s="90"/>
      <c r="R38" s="32">
        <f t="shared" si="2"/>
        <v>1</v>
      </c>
      <c r="S38" s="37">
        <f t="shared" si="3"/>
        <v>1</v>
      </c>
      <c r="T38" s="90"/>
      <c r="U38" s="43">
        <f t="shared" si="4"/>
        <v>8.6041771908301812E-2</v>
      </c>
      <c r="V38" s="37">
        <f t="shared" si="5"/>
        <v>2.6666666933340549E-3</v>
      </c>
      <c r="W38" s="90"/>
      <c r="X38" s="84">
        <f t="shared" si="13"/>
        <v>10100</v>
      </c>
      <c r="Y38" s="45">
        <f t="shared" si="7"/>
        <v>16915699.045561794</v>
      </c>
      <c r="Z38" s="45">
        <f t="shared" si="8"/>
        <v>356354.6655859063</v>
      </c>
      <c r="AA38" s="45">
        <f t="shared" si="9"/>
        <v>12109.934756457837</v>
      </c>
      <c r="AB38" s="46">
        <f t="shared" si="10"/>
        <v>48887.49668920166</v>
      </c>
      <c r="AD38" s="44">
        <f t="shared" si="11"/>
        <v>17343151.142593358</v>
      </c>
      <c r="AE38" s="11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90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0"/>
        <v>17233.722383270942</v>
      </c>
      <c r="P39" s="39">
        <f t="shared" si="1"/>
        <v>1792.6341275650054</v>
      </c>
      <c r="Q39" s="90"/>
      <c r="R39" s="32">
        <f t="shared" si="2"/>
        <v>1</v>
      </c>
      <c r="S39" s="37">
        <f t="shared" si="3"/>
        <v>1</v>
      </c>
      <c r="T39" s="90"/>
      <c r="U39" s="43">
        <f t="shared" si="4"/>
        <v>8.6043560348241233E-2</v>
      </c>
      <c r="V39" s="37">
        <f t="shared" si="5"/>
        <v>2.666666694473423E-3</v>
      </c>
      <c r="W39" s="90"/>
      <c r="X39" s="84">
        <f t="shared" si="13"/>
        <v>10100</v>
      </c>
      <c r="Y39" s="45">
        <f t="shared" si="7"/>
        <v>17094275.413165752</v>
      </c>
      <c r="Z39" s="45">
        <f t="shared" si="8"/>
        <v>360109.02299279277</v>
      </c>
      <c r="AA39" s="45">
        <f t="shared" si="9"/>
        <v>11736.96560507164</v>
      </c>
      <c r="AB39" s="46">
        <f t="shared" si="10"/>
        <v>49402.418098363807</v>
      </c>
      <c r="AD39" s="44">
        <f t="shared" si="11"/>
        <v>17525623.819861982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90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0"/>
        <v>17413.402465452702</v>
      </c>
      <c r="P40" s="39">
        <f t="shared" si="1"/>
        <v>1811.2858597347958</v>
      </c>
      <c r="Q40" s="90"/>
      <c r="R40" s="32">
        <f t="shared" si="2"/>
        <v>1</v>
      </c>
      <c r="S40" s="37">
        <f t="shared" si="3"/>
        <v>1</v>
      </c>
      <c r="T40" s="90"/>
      <c r="U40" s="43">
        <f t="shared" si="4"/>
        <v>8.6045405610917419E-2</v>
      </c>
      <c r="V40" s="37">
        <f t="shared" si="5"/>
        <v>2.666666695648889E-3</v>
      </c>
      <c r="W40" s="90"/>
      <c r="X40" s="84">
        <f t="shared" si="13"/>
        <v>10100</v>
      </c>
      <c r="Y40" s="45">
        <f t="shared" si="7"/>
        <v>17272870.550080631</v>
      </c>
      <c r="Z40" s="45">
        <f t="shared" si="8"/>
        <v>363863.37845949159</v>
      </c>
      <c r="AA40" s="45">
        <f t="shared" si="9"/>
        <v>11353.558732847894</v>
      </c>
      <c r="AB40" s="46">
        <f t="shared" si="10"/>
        <v>49917.337735006811</v>
      </c>
      <c r="AD40" s="44">
        <f t="shared" si="11"/>
        <v>17708104.825007979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90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0"/>
        <v>17593.082547634458</v>
      </c>
      <c r="P41" s="39">
        <f t="shared" si="1"/>
        <v>1829.9371550304584</v>
      </c>
      <c r="Q41" s="90"/>
      <c r="R41" s="32">
        <f t="shared" si="2"/>
        <v>1</v>
      </c>
      <c r="S41" s="37">
        <f t="shared" si="3"/>
        <v>1</v>
      </c>
      <c r="T41" s="90"/>
      <c r="U41" s="43">
        <f t="shared" si="4"/>
        <v>8.6047308887361854E-2</v>
      </c>
      <c r="V41" s="37">
        <f t="shared" si="5"/>
        <v>2.6666666968612049E-3</v>
      </c>
      <c r="W41" s="90"/>
      <c r="X41" s="84">
        <f t="shared" si="13"/>
        <v>10100</v>
      </c>
      <c r="Y41" s="45">
        <f t="shared" si="7"/>
        <v>17451485.049882904</v>
      </c>
      <c r="Z41" s="45">
        <f t="shared" si="8"/>
        <v>367617.73201268172</v>
      </c>
      <c r="AA41" s="45">
        <f t="shared" si="9"/>
        <v>10959.714139786594</v>
      </c>
      <c r="AB41" s="46">
        <f t="shared" si="10"/>
        <v>50432.255623504083</v>
      </c>
      <c r="AD41" s="44">
        <f t="shared" si="11"/>
        <v>17890594.751658875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90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0"/>
        <v>17772.762629816214</v>
      </c>
      <c r="P42" s="39">
        <f t="shared" si="1"/>
        <v>1848.5880194319225</v>
      </c>
      <c r="Q42" s="90"/>
      <c r="R42" s="32">
        <f t="shared" si="2"/>
        <v>1</v>
      </c>
      <c r="S42" s="37">
        <f t="shared" si="3"/>
        <v>1</v>
      </c>
      <c r="T42" s="90"/>
      <c r="U42" s="43">
        <f t="shared" si="4"/>
        <v>8.6049271380959372E-2</v>
      </c>
      <c r="V42" s="37">
        <f t="shared" si="5"/>
        <v>2.666666698111133E-3</v>
      </c>
      <c r="W42" s="90"/>
      <c r="X42" s="84">
        <f t="shared" si="13"/>
        <v>10100</v>
      </c>
      <c r="Y42" s="45">
        <f t="shared" si="7"/>
        <v>17630119.518521164</v>
      </c>
      <c r="Z42" s="45">
        <f t="shared" si="8"/>
        <v>371372.08367855515</v>
      </c>
      <c r="AA42" s="45">
        <f t="shared" si="9"/>
        <v>10555.431825887739</v>
      </c>
      <c r="AB42" s="46">
        <f t="shared" si="10"/>
        <v>50947.171787784246</v>
      </c>
      <c r="AD42" s="44">
        <f t="shared" si="11"/>
        <v>18073094.205813389</v>
      </c>
      <c r="AE42" s="11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90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0"/>
        <v>17952.44271199797</v>
      </c>
      <c r="P43" s="39">
        <f t="shared" si="1"/>
        <v>1867.2384588104758</v>
      </c>
      <c r="Q43" s="90"/>
      <c r="R43" s="32">
        <f t="shared" si="2"/>
        <v>1</v>
      </c>
      <c r="S43" s="37">
        <f t="shared" si="3"/>
        <v>1</v>
      </c>
      <c r="T43" s="90"/>
      <c r="U43" s="43">
        <f t="shared" si="4"/>
        <v>8.6051294307448192E-2</v>
      </c>
      <c r="V43" s="37">
        <f t="shared" si="5"/>
        <v>2.6666666993994418E-3</v>
      </c>
      <c r="W43" s="90"/>
      <c r="X43" s="84">
        <f t="shared" si="13"/>
        <v>10100</v>
      </c>
      <c r="Y43" s="45">
        <f t="shared" si="7"/>
        <v>17808774.574443839</v>
      </c>
      <c r="Z43" s="45">
        <f t="shared" si="8"/>
        <v>375126.43348282838</v>
      </c>
      <c r="AA43" s="45">
        <f t="shared" si="9"/>
        <v>10140.711791151334</v>
      </c>
      <c r="AB43" s="46">
        <f t="shared" si="10"/>
        <v>51462.086251341163</v>
      </c>
      <c r="AD43" s="44">
        <f t="shared" si="11"/>
        <v>18255603.80596916</v>
      </c>
      <c r="AE43" s="11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90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0"/>
        <v>18132.12279417973</v>
      </c>
      <c r="P44" s="39">
        <f t="shared" si="1"/>
        <v>1885.8884789312201</v>
      </c>
      <c r="Q44" s="90"/>
      <c r="R44" s="32">
        <f t="shared" si="2"/>
        <v>1</v>
      </c>
      <c r="S44" s="37">
        <f t="shared" si="3"/>
        <v>1</v>
      </c>
      <c r="T44" s="90"/>
      <c r="U44" s="43">
        <f t="shared" si="4"/>
        <v>8.605337889491993E-2</v>
      </c>
      <c r="V44" s="37">
        <f t="shared" si="5"/>
        <v>2.6666667007269086E-3</v>
      </c>
      <c r="W44" s="90"/>
      <c r="X44" s="84">
        <f t="shared" si="13"/>
        <v>10100</v>
      </c>
      <c r="Y44" s="45">
        <f t="shared" si="7"/>
        <v>17987450.848726943</v>
      </c>
      <c r="Z44" s="45">
        <f t="shared" si="8"/>
        <v>378880.78145075246</v>
      </c>
      <c r="AA44" s="45">
        <f t="shared" si="9"/>
        <v>9715.5540355773828</v>
      </c>
      <c r="AB44" s="46">
        <f t="shared" si="10"/>
        <v>51976.999037243819</v>
      </c>
      <c r="AD44" s="44">
        <f t="shared" si="11"/>
        <v>18438124.183250517</v>
      </c>
      <c r="AE44" s="115"/>
      <c r="AF44" s="137" t="s">
        <v>44</v>
      </c>
      <c r="AG44" s="138"/>
      <c r="AH44" s="139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90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0"/>
        <v>18311.802876361486</v>
      </c>
      <c r="P45" s="39">
        <f t="shared" si="1"/>
        <v>1904.5380854554598</v>
      </c>
      <c r="Q45" s="90"/>
      <c r="R45" s="32">
        <f t="shared" si="2"/>
        <v>1</v>
      </c>
      <c r="S45" s="37">
        <f t="shared" si="3"/>
        <v>1</v>
      </c>
      <c r="T45" s="90"/>
      <c r="U45" s="43">
        <f t="shared" si="4"/>
        <v>8.6055526383819581E-2</v>
      </c>
      <c r="V45" s="37">
        <f t="shared" si="5"/>
        <v>2.6666667020943165E-3</v>
      </c>
      <c r="W45" s="90"/>
      <c r="X45" s="84">
        <f t="shared" si="13"/>
        <v>10100</v>
      </c>
      <c r="Y45" s="45">
        <f t="shared" si="7"/>
        <v>18166148.98520178</v>
      </c>
      <c r="Z45" s="45">
        <f t="shared" si="8"/>
        <v>382635.12760712369</v>
      </c>
      <c r="AA45" s="45">
        <f t="shared" si="9"/>
        <v>9279.9585591658724</v>
      </c>
      <c r="AB45" s="46">
        <f t="shared" si="10"/>
        <v>52491.910168145827</v>
      </c>
      <c r="AD45" s="44">
        <f t="shared" si="11"/>
        <v>18620655.981536213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90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0"/>
        <v>18491.482958543242</v>
      </c>
      <c r="P46" s="39">
        <f t="shared" si="1"/>
        <v>1923.1872839430305</v>
      </c>
      <c r="Q46" s="90"/>
      <c r="R46" s="32">
        <f t="shared" si="2"/>
        <v>1</v>
      </c>
      <c r="S46" s="37">
        <f t="shared" si="3"/>
        <v>1</v>
      </c>
      <c r="T46" s="90"/>
      <c r="U46" s="43">
        <f t="shared" si="4"/>
        <v>8.6057738026945538E-2</v>
      </c>
      <c r="V46" s="37">
        <f t="shared" si="5"/>
        <v>2.6666667035024584E-3</v>
      </c>
      <c r="W46" s="90"/>
      <c r="X46" s="84">
        <f t="shared" si="13"/>
        <v>10100</v>
      </c>
      <c r="Y46" s="45">
        <f t="shared" si="7"/>
        <v>18344869.640582696</v>
      </c>
      <c r="Z46" s="45">
        <f t="shared" si="8"/>
        <v>386389.47197629436</v>
      </c>
      <c r="AA46" s="45">
        <f t="shared" si="9"/>
        <v>8833.9253619168067</v>
      </c>
      <c r="AB46" s="46">
        <f t="shared" si="10"/>
        <v>53006.819666294803</v>
      </c>
      <c r="AD46" s="44">
        <f t="shared" si="11"/>
        <v>18803199.857587203</v>
      </c>
      <c r="AE46" s="11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90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0"/>
        <v>18671.163040724998</v>
      </c>
      <c r="P47" s="39">
        <f t="shared" si="1"/>
        <v>1941.8360798545596</v>
      </c>
      <c r="Q47" s="90"/>
      <c r="R47" s="32">
        <f t="shared" si="2"/>
        <v>1</v>
      </c>
      <c r="S47" s="37">
        <f t="shared" si="3"/>
        <v>1</v>
      </c>
      <c r="T47" s="90"/>
      <c r="U47" s="43">
        <f t="shared" si="4"/>
        <v>8.6060015089449535E-2</v>
      </c>
      <c r="V47" s="37">
        <f t="shared" si="5"/>
        <v>2.6666667049521351E-3</v>
      </c>
      <c r="W47" s="90"/>
      <c r="X47" s="84">
        <f t="shared" si="13"/>
        <v>10100</v>
      </c>
      <c r="Y47" s="45">
        <f t="shared" si="7"/>
        <v>18523613.484594803</v>
      </c>
      <c r="Z47" s="45">
        <f t="shared" si="8"/>
        <v>390143.81458218192</v>
      </c>
      <c r="AA47" s="45">
        <f t="shared" si="9"/>
        <v>8377.4544438301909</v>
      </c>
      <c r="AB47" s="46">
        <f t="shared" si="10"/>
        <v>53521.727553541372</v>
      </c>
      <c r="AD47" s="44">
        <f t="shared" ref="AD47:AD54" si="14">SUM(X47:AB47)</f>
        <v>18985756.481174357</v>
      </c>
      <c r="AE47" s="11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90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0"/>
        <v>18850.843122906754</v>
      </c>
      <c r="P48" s="39">
        <f t="shared" si="1"/>
        <v>1960.4844785536693</v>
      </c>
      <c r="Q48" s="90"/>
      <c r="R48" s="32">
        <f t="shared" si="2"/>
        <v>1</v>
      </c>
      <c r="S48" s="37">
        <f t="shared" si="3"/>
        <v>1</v>
      </c>
      <c r="T48" s="90"/>
      <c r="U48" s="43">
        <f t="shared" si="4"/>
        <v>8.6062358848836756E-2</v>
      </c>
      <c r="V48" s="37">
        <f t="shared" si="5"/>
        <v>2.6666667064441526E-3</v>
      </c>
      <c r="W48" s="90"/>
      <c r="X48" s="84">
        <f t="shared" si="13"/>
        <v>10100</v>
      </c>
      <c r="Y48" s="45">
        <f t="shared" si="7"/>
        <v>18702381.200101689</v>
      </c>
      <c r="Z48" s="45">
        <f t="shared" si="8"/>
        <v>393898.15544827911</v>
      </c>
      <c r="AA48" s="45">
        <f t="shared" si="9"/>
        <v>8201.6248259142703</v>
      </c>
      <c r="AB48" s="46">
        <f t="shared" si="10"/>
        <v>54036.633851347986</v>
      </c>
      <c r="AD48" s="44">
        <f t="shared" si="14"/>
        <v>19168617.614227232</v>
      </c>
      <c r="AE48" s="115"/>
      <c r="AF48" s="137" t="s">
        <v>45</v>
      </c>
      <c r="AG48" s="138"/>
      <c r="AH48" s="139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90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0"/>
        <v>19030.52320508851</v>
      </c>
      <c r="P49" s="39">
        <f t="shared" si="1"/>
        <v>1979.1324853091237</v>
      </c>
      <c r="Q49" s="90"/>
      <c r="R49" s="32">
        <f t="shared" si="2"/>
        <v>1</v>
      </c>
      <c r="S49" s="37">
        <f t="shared" si="3"/>
        <v>1</v>
      </c>
      <c r="T49" s="90"/>
      <c r="U49" s="43">
        <f t="shared" si="4"/>
        <v>8.6064770594965714E-2</v>
      </c>
      <c r="V49" s="37">
        <f t="shared" si="5"/>
        <v>2.6666667079793273E-3</v>
      </c>
      <c r="W49" s="90"/>
      <c r="X49" s="84">
        <f t="shared" si="13"/>
        <v>10100</v>
      </c>
      <c r="Y49" s="45">
        <f t="shared" si="7"/>
        <v>18881173.483233158</v>
      </c>
      <c r="Z49" s="45">
        <f t="shared" si="8"/>
        <v>397652.49459766311</v>
      </c>
      <c r="AA49" s="45">
        <f t="shared" si="9"/>
        <v>8279.8000360699098</v>
      </c>
      <c r="AB49" s="46">
        <f t="shared" si="10"/>
        <v>54551.538580797554</v>
      </c>
      <c r="AD49" s="44">
        <f t="shared" si="14"/>
        <v>19351757.316447686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90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0"/>
        <v>19210.203287270266</v>
      </c>
      <c r="P50" s="39">
        <f t="shared" si="1"/>
        <v>1997.780105296913</v>
      </c>
      <c r="Q50" s="90"/>
      <c r="R50" s="32">
        <f t="shared" si="2"/>
        <v>1</v>
      </c>
      <c r="S50" s="37">
        <f t="shared" si="3"/>
        <v>1</v>
      </c>
      <c r="T50" s="90"/>
      <c r="U50" s="43">
        <f t="shared" si="4"/>
        <v>8.6067251630048344E-2</v>
      </c>
      <c r="V50" s="37">
        <f t="shared" si="5"/>
        <v>2.6666667095584821E-3</v>
      </c>
      <c r="W50" s="90"/>
      <c r="X50" s="84">
        <f t="shared" si="13"/>
        <v>10100</v>
      </c>
      <c r="Y50" s="45">
        <f t="shared" si="7"/>
        <v>19059991.043512948</v>
      </c>
      <c r="Z50" s="45">
        <f t="shared" si="8"/>
        <v>401406.83205300476</v>
      </c>
      <c r="AA50" s="45">
        <f t="shared" si="9"/>
        <v>8357.9752462255474</v>
      </c>
      <c r="AB50" s="46">
        <f t="shared" si="10"/>
        <v>55066.441762601709</v>
      </c>
      <c r="AD50" s="44">
        <f t="shared" si="14"/>
        <v>19534922.292574778</v>
      </c>
      <c r="AE50" s="11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90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0"/>
        <v>19389.883369452022</v>
      </c>
      <c r="P51" s="39">
        <f t="shared" si="1"/>
        <v>2016.4273436022895</v>
      </c>
      <c r="Q51" s="90"/>
      <c r="R51" s="32">
        <f t="shared" si="2"/>
        <v>1</v>
      </c>
      <c r="S51" s="37">
        <f t="shared" si="3"/>
        <v>1</v>
      </c>
      <c r="T51" s="90"/>
      <c r="U51" s="43">
        <f t="shared" si="4"/>
        <v>8.6069803268649936E-2</v>
      </c>
      <c r="V51" s="37">
        <f t="shared" si="5"/>
        <v>2.6666667111824491E-3</v>
      </c>
      <c r="W51" s="90"/>
      <c r="X51" s="84">
        <f t="shared" si="13"/>
        <v>10100</v>
      </c>
      <c r="Y51" s="45">
        <f t="shared" si="7"/>
        <v>19238834.60398645</v>
      </c>
      <c r="Z51" s="45">
        <f t="shared" si="8"/>
        <v>405161.16783657734</v>
      </c>
      <c r="AA51" s="45">
        <f t="shared" si="9"/>
        <v>8436.150456381185</v>
      </c>
      <c r="AB51" s="46">
        <f t="shared" si="10"/>
        <v>55581.343417109005</v>
      </c>
      <c r="AD51" s="44">
        <f t="shared" si="14"/>
        <v>19718113.265696514</v>
      </c>
      <c r="AE51" s="11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90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0"/>
        <v>19569.563451633778</v>
      </c>
      <c r="P52" s="39">
        <f t="shared" si="1"/>
        <v>2035.0742052217456</v>
      </c>
      <c r="Q52" s="90"/>
      <c r="R52" s="32">
        <f t="shared" si="2"/>
        <v>1</v>
      </c>
      <c r="S52" s="37">
        <f t="shared" si="3"/>
        <v>1</v>
      </c>
      <c r="T52" s="90"/>
      <c r="U52" s="43">
        <f t="shared" si="4"/>
        <v>8.6072426837689175E-2</v>
      </c>
      <c r="V52" s="37">
        <f t="shared" si="5"/>
        <v>2.6666667128520654E-3</v>
      </c>
      <c r="W52" s="90"/>
      <c r="X52" s="84">
        <f t="shared" si="13"/>
        <v>10100</v>
      </c>
      <c r="Y52" s="45">
        <f t="shared" si="7"/>
        <v>19417704.901348434</v>
      </c>
      <c r="Z52" s="45">
        <f t="shared" si="8"/>
        <v>408915.50197026564</v>
      </c>
      <c r="AA52" s="45">
        <f t="shared" si="9"/>
        <v>8514.3256665368244</v>
      </c>
      <c r="AB52" s="46">
        <f t="shared" si="10"/>
        <v>56096.243564312863</v>
      </c>
      <c r="AD52" s="44">
        <f t="shared" si="14"/>
        <v>19901330.972549547</v>
      </c>
      <c r="AE52" s="115"/>
      <c r="AF52" s="137" t="s">
        <v>46</v>
      </c>
      <c r="AG52" s="138"/>
      <c r="AH52" s="139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90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0"/>
        <v>19749.243533815534</v>
      </c>
      <c r="P53" s="39">
        <f t="shared" si="1"/>
        <v>2053.720695064942</v>
      </c>
      <c r="Q53" s="90"/>
      <c r="R53" s="32">
        <f t="shared" si="2"/>
        <v>1</v>
      </c>
      <c r="S53" s="37">
        <f t="shared" si="3"/>
        <v>1</v>
      </c>
      <c r="T53" s="90"/>
      <c r="U53" s="43">
        <f t="shared" si="4"/>
        <v>8.6075123676438159E-2</v>
      </c>
      <c r="V53" s="37">
        <f t="shared" si="5"/>
        <v>2.6666667145681779E-3</v>
      </c>
      <c r="W53" s="90"/>
      <c r="X53" s="84">
        <f t="shared" si="13"/>
        <v>10100</v>
      </c>
      <c r="Y53" s="45">
        <f t="shared" si="7"/>
        <v>19596602.686070777</v>
      </c>
      <c r="Z53" s="45">
        <f t="shared" si="8"/>
        <v>412669.83447557385</v>
      </c>
      <c r="AA53" s="45">
        <f t="shared" si="9"/>
        <v>8592.500876692462</v>
      </c>
      <c r="AB53" s="46">
        <f t="shared" si="10"/>
        <v>56611.142223859206</v>
      </c>
      <c r="AD53" s="44">
        <f t="shared" si="14"/>
        <v>20084576.163646899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90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0"/>
        <v>19928.923615997293</v>
      </c>
      <c r="P54" s="39">
        <f t="shared" si="1"/>
        <v>2072.3668179565875</v>
      </c>
      <c r="Q54" s="91"/>
      <c r="R54" s="32">
        <f t="shared" si="2"/>
        <v>1</v>
      </c>
      <c r="S54" s="37">
        <f t="shared" si="3"/>
        <v>1</v>
      </c>
      <c r="T54" s="91"/>
      <c r="U54" s="43">
        <f t="shared" si="4"/>
        <v>8.6077895136522323E-2</v>
      </c>
      <c r="V54" s="37">
        <f t="shared" si="5"/>
        <v>2.666666716331641E-3</v>
      </c>
      <c r="W54" s="91"/>
      <c r="X54" s="84">
        <f t="shared" si="13"/>
        <v>10100</v>
      </c>
      <c r="Y54" s="45">
        <f t="shared" si="7"/>
        <v>19775528.722530171</v>
      </c>
      <c r="Z54" s="45">
        <f t="shared" si="8"/>
        <v>416424.16537363449</v>
      </c>
      <c r="AA54" s="45">
        <f t="shared" si="9"/>
        <v>8670.6760868481033</v>
      </c>
      <c r="AB54" s="46">
        <f t="shared" si="10"/>
        <v>57126.03941505406</v>
      </c>
      <c r="AD54" s="44">
        <f t="shared" si="14"/>
        <v>20267849.603405707</v>
      </c>
      <c r="AE54" s="11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744731117.08266318</v>
      </c>
      <c r="AE55" s="11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69">
        <f>SUM(Y9:Y54)</f>
        <v>724807863.75800252</v>
      </c>
      <c r="Z56" s="70">
        <f>SUM(Z9:Z54)</f>
        <v>15269750.680273406</v>
      </c>
      <c r="AA56" s="70">
        <f>SUM(AA9:AA54)</f>
        <v>625299.4132128919</v>
      </c>
      <c r="AB56" s="77">
        <f>SUM(AB9:AB54)</f>
        <v>2094853.2311742257</v>
      </c>
      <c r="AD56" s="71">
        <f>X56+Y56+Z56+AA56+AB56</f>
        <v>744731117.08266306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A1" workbookViewId="0">
      <selection activeCell="AG12" sqref="AG12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4"/>
      <c r="S1" s="84"/>
      <c r="T1" s="89"/>
      <c r="U1" s="84"/>
      <c r="V1" s="84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4"/>
      <c r="S2" s="84"/>
      <c r="T2" s="90"/>
      <c r="U2" s="84"/>
      <c r="V2" s="84"/>
      <c r="W2" s="90"/>
      <c r="Y2" s="148" t="s">
        <v>86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85</v>
      </c>
      <c r="P3" s="158"/>
      <c r="Q3" s="90"/>
      <c r="R3" s="84"/>
      <c r="S3" s="84"/>
      <c r="T3" s="90"/>
      <c r="U3" s="84"/>
      <c r="V3" s="84"/>
      <c r="W3" s="90"/>
      <c r="Y3" s="151"/>
      <c r="Z3" s="152"/>
      <c r="AA3" s="153"/>
      <c r="AB3" s="8"/>
      <c r="AC3" s="8"/>
      <c r="AE3" s="115"/>
      <c r="AF3" s="93" t="s">
        <v>58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4"/>
      <c r="S4" s="84"/>
      <c r="T4" s="90"/>
      <c r="U4" s="84"/>
      <c r="V4" s="84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3" t="s">
        <v>70</v>
      </c>
      <c r="J7" s="14" t="s">
        <v>69</v>
      </c>
      <c r="K7" s="22" t="s">
        <v>68</v>
      </c>
      <c r="L7" s="90"/>
      <c r="M7" s="1" t="s">
        <v>8</v>
      </c>
      <c r="O7" s="109"/>
      <c r="P7" s="110"/>
      <c r="Q7" s="90"/>
      <c r="R7" s="84"/>
      <c r="S7" s="84"/>
      <c r="T7" s="90"/>
      <c r="U7" s="84"/>
      <c r="V7" s="84"/>
      <c r="W7" s="90"/>
      <c r="X7" s="3" t="s">
        <v>9</v>
      </c>
      <c r="Y7" s="85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4"/>
      <c r="J8" s="7"/>
      <c r="K8" s="20"/>
      <c r="L8" s="90"/>
      <c r="M8" s="25"/>
      <c r="O8" s="34"/>
      <c r="P8" s="38"/>
      <c r="Q8" s="90"/>
      <c r="R8" s="86"/>
      <c r="S8" s="85"/>
      <c r="T8" s="90"/>
      <c r="U8" s="86"/>
      <c r="V8" s="85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90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F9</f>
        <v>11843.319917818244</v>
      </c>
      <c r="P9" s="39">
        <f>G9+(G9*J9)</f>
        <v>1241.6030790565985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8.6009715581869109E-2</v>
      </c>
      <c r="V9" s="37">
        <f>($AI$7/$AG$12)*(1+0.15*(P9/$AG$10)^4)+$AH$32</f>
        <v>2.6666666730657067E-3</v>
      </c>
      <c r="W9" s="90"/>
      <c r="X9" s="84">
        <f>($AG$7*$AG$8*S9*$AG$24+$AG$15*$AG$16*R9*$AG$24)</f>
        <v>3600</v>
      </c>
      <c r="Y9" s="45">
        <f>(O9*U9*$AG$30+P9*V9*$AG$29)*365</f>
        <v>11743063.443284469</v>
      </c>
      <c r="Z9" s="45">
        <f>(O9*$AI$15*$AG$37+P9*$AI$7*$AG$36)*365</f>
        <v>247515.68060647286</v>
      </c>
      <c r="AA9" s="45">
        <f>O9*$AI$15*($AG$41+$AG$40*(1-M9))*365</f>
        <v>17063.58879183446</v>
      </c>
      <c r="AB9" s="46">
        <f>365*((P9*$AI$7*($AG$53*$AG$54+$AG$49*$AG$50+$AG$45*$AG$46))+(O9*1.6*$AI$15*($AG$53*$AG$55+$AG$49*$AG$51+$AG$45*$AG$47)))</f>
        <v>33988.925327782817</v>
      </c>
      <c r="AD9" s="44">
        <f>SUM(X9:AB9)</f>
        <v>12045231.63801056</v>
      </c>
      <c r="AE9" s="115"/>
      <c r="AF9" s="144" t="s">
        <v>15</v>
      </c>
      <c r="AG9" s="17"/>
      <c r="AH9" s="147"/>
      <c r="AI9" s="78" t="s">
        <v>59</v>
      </c>
      <c r="AJ9" s="79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90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 t="shared" ref="O10:O54" si="0">F10</f>
        <v>12023</v>
      </c>
      <c r="P10" s="39">
        <f t="shared" ref="P10:P54" si="1">G10+(G10*J10)</f>
        <v>1260.2474266019526</v>
      </c>
      <c r="Q10" s="90"/>
      <c r="R10" s="32">
        <f t="shared" ref="R10:R54" si="2">IF(O10&lt;$AG$18,1,2)</f>
        <v>1</v>
      </c>
      <c r="S10" s="37">
        <f t="shared" ref="S10:S54" si="3">IF(P10&lt;$AG$10,1,2)</f>
        <v>1</v>
      </c>
      <c r="T10" s="90"/>
      <c r="U10" s="43">
        <f t="shared" ref="U10:U54" si="4">($AI$15/$AG$20)*(1+0.15*(O10/$AG$18)^4)+$AH$33</f>
        <v>8.6010318732661864E-2</v>
      </c>
      <c r="V10" s="37">
        <f t="shared" ref="V10:V54" si="5">($AI$7/$AG$12)*(1+0.15*(P10/$AG$10)^4)+$AH$32</f>
        <v>2.666666673458812E-3</v>
      </c>
      <c r="W10" s="90"/>
      <c r="X10" s="84">
        <f t="shared" ref="X10:X12" si="6">($AG$7*$AG$8*S10*$AG$24+$AG$15*$AG$16*R10*$AG$24)</f>
        <v>3600</v>
      </c>
      <c r="Y10" s="45">
        <f t="shared" ref="Y10:Y54" si="7">(O10*U10*$AG$30+P10*V10*$AG$29)*365</f>
        <v>11921302.228694482</v>
      </c>
      <c r="Z10" s="45">
        <f t="shared" ref="Z10:Z54" si="8">(O10*$AI$15*$AG$37+P10*$AI$7*$AG$36)*365</f>
        <v>251270.00372851655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34503.815414954268</v>
      </c>
      <c r="AD10" s="44">
        <f t="shared" ref="AD10:AD46" si="11">SUM(X10:AB10)</f>
        <v>12227990.279508578</v>
      </c>
      <c r="AE10" s="115"/>
      <c r="AF10" s="145"/>
      <c r="AG10" s="18">
        <v>110400</v>
      </c>
      <c r="AH10" s="147"/>
      <c r="AI10" s="78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90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si="0"/>
        <v>12202.680082181758</v>
      </c>
      <c r="P11" s="39">
        <f t="shared" si="1"/>
        <v>1278.8907908122485</v>
      </c>
      <c r="Q11" s="90"/>
      <c r="R11" s="32">
        <f t="shared" si="2"/>
        <v>1</v>
      </c>
      <c r="S11" s="37">
        <f t="shared" si="3"/>
        <v>1</v>
      </c>
      <c r="T11" s="90"/>
      <c r="U11" s="43">
        <f t="shared" si="4"/>
        <v>8.6010949540001463E-2</v>
      </c>
      <c r="V11" s="37">
        <f t="shared" si="5"/>
        <v>2.666666673869735E-3</v>
      </c>
      <c r="W11" s="90"/>
      <c r="X11" s="84">
        <f t="shared" si="6"/>
        <v>3600</v>
      </c>
      <c r="Y11" s="45">
        <f t="shared" si="7"/>
        <v>12099547.371582111</v>
      </c>
      <c r="Z11" s="45">
        <f t="shared" si="8"/>
        <v>255024.32254355276</v>
      </c>
      <c r="AA11" s="45">
        <f t="shared" si="9"/>
        <v>17563.03028881651</v>
      </c>
      <c r="AB11" s="46">
        <f t="shared" si="10"/>
        <v>35018.70156732422</v>
      </c>
      <c r="AD11" s="44">
        <f t="shared" si="11"/>
        <v>12410753.425981805</v>
      </c>
      <c r="AE11" s="115"/>
      <c r="AF11" s="146"/>
      <c r="AG11" s="17"/>
      <c r="AH11" s="147"/>
      <c r="AI11" s="78" t="s">
        <v>60</v>
      </c>
      <c r="AJ11" s="79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90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>F12</f>
        <v>12382.360164363514</v>
      </c>
      <c r="P12" s="39">
        <f t="shared" si="1"/>
        <v>1297.5332072688666</v>
      </c>
      <c r="Q12" s="90"/>
      <c r="R12" s="32">
        <f t="shared" si="2"/>
        <v>1</v>
      </c>
      <c r="S12" s="37">
        <f t="shared" si="3"/>
        <v>1</v>
      </c>
      <c r="T12" s="90"/>
      <c r="U12" s="43">
        <f t="shared" si="4"/>
        <v>8.6011608836671208E-2</v>
      </c>
      <c r="V12" s="37">
        <f t="shared" si="5"/>
        <v>2.6666666742990053E-3</v>
      </c>
      <c r="W12" s="90"/>
      <c r="X12" s="84">
        <f t="shared" si="6"/>
        <v>3600</v>
      </c>
      <c r="Y12" s="45">
        <f t="shared" si="7"/>
        <v>12277799.16277856</v>
      </c>
      <c r="Z12" s="45">
        <f t="shared" si="8"/>
        <v>258778.63720742788</v>
      </c>
      <c r="AA12" s="45">
        <f t="shared" si="9"/>
        <v>17809.290353135737</v>
      </c>
      <c r="AB12" s="46">
        <f t="shared" si="10"/>
        <v>35533.583927271065</v>
      </c>
      <c r="AD12" s="44">
        <f t="shared" si="11"/>
        <v>12593520.674266396</v>
      </c>
      <c r="AE12" s="115"/>
      <c r="AF12" s="67" t="s">
        <v>32</v>
      </c>
      <c r="AG12" s="61">
        <v>30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90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0"/>
        <v>12562.04024654527</v>
      </c>
      <c r="P13" s="39">
        <f t="shared" si="1"/>
        <v>1316.1747098569922</v>
      </c>
      <c r="Q13" s="90"/>
      <c r="R13" s="32">
        <f t="shared" si="2"/>
        <v>1</v>
      </c>
      <c r="S13" s="37">
        <f t="shared" si="3"/>
        <v>1</v>
      </c>
      <c r="T13" s="90"/>
      <c r="U13" s="43">
        <f t="shared" si="4"/>
        <v>8.601229746780778E-2</v>
      </c>
      <c r="V13" s="37">
        <f t="shared" si="5"/>
        <v>2.6666666747471599E-3</v>
      </c>
      <c r="W13" s="90"/>
      <c r="X13" s="84">
        <f>($AG$7*$AG$8*S13*$AG$24+$AG$15*$AG$16*R13*$AG$24)</f>
        <v>3600</v>
      </c>
      <c r="Y13" s="45">
        <f t="shared" si="7"/>
        <v>12456057.90175391</v>
      </c>
      <c r="Z13" s="45">
        <f t="shared" si="8"/>
        <v>262532.94786855893</v>
      </c>
      <c r="AA13" s="45">
        <f t="shared" si="9"/>
        <v>18041.904268908085</v>
      </c>
      <c r="AB13" s="46">
        <f t="shared" si="10"/>
        <v>36048.462630385904</v>
      </c>
      <c r="AD13" s="44">
        <f t="shared" si="11"/>
        <v>12776281.216521762</v>
      </c>
      <c r="AE13" s="11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90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0"/>
        <v>12741.720328727028</v>
      </c>
      <c r="P14" s="39">
        <f t="shared" si="1"/>
        <v>1334.8153308654994</v>
      </c>
      <c r="Q14" s="90"/>
      <c r="R14" s="32">
        <f t="shared" si="2"/>
        <v>1</v>
      </c>
      <c r="S14" s="37">
        <f t="shared" si="3"/>
        <v>1</v>
      </c>
      <c r="T14" s="90"/>
      <c r="U14" s="43">
        <f t="shared" si="4"/>
        <v>8.6013016290901245E-2</v>
      </c>
      <c r="V14" s="37">
        <f t="shared" si="5"/>
        <v>2.6666666752147438E-3</v>
      </c>
      <c r="W14" s="90"/>
      <c r="X14" s="84">
        <f>($AG$7*$AG$8*S14*$AG$24+$AG$15*$AG$16*R14*$AG$24)+AG26</f>
        <v>1511350</v>
      </c>
      <c r="Y14" s="45">
        <f t="shared" si="7"/>
        <v>12634323.896746762</v>
      </c>
      <c r="Z14" s="45">
        <f t="shared" si="8"/>
        <v>266287.25466837129</v>
      </c>
      <c r="AA14" s="45">
        <f t="shared" si="9"/>
        <v>17929.87813846071</v>
      </c>
      <c r="AB14" s="46">
        <f t="shared" si="10"/>
        <v>36563.337805872208</v>
      </c>
      <c r="AD14" s="44">
        <f t="shared" si="11"/>
        <v>14466454.367359467</v>
      </c>
      <c r="AE14" s="115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90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 t="shared" si="0"/>
        <v>12921.400410908785</v>
      </c>
      <c r="P15" s="39">
        <f t="shared" si="1"/>
        <v>1353.4551010798561</v>
      </c>
      <c r="Q15" s="90"/>
      <c r="R15" s="32">
        <f t="shared" si="2"/>
        <v>1</v>
      </c>
      <c r="S15" s="37">
        <f t="shared" si="3"/>
        <v>1</v>
      </c>
      <c r="T15" s="90"/>
      <c r="U15" s="43">
        <f t="shared" si="4"/>
        <v>8.6013766175795064E-2</v>
      </c>
      <c r="V15" s="37">
        <f t="shared" si="5"/>
        <v>2.6666666757023103E-3</v>
      </c>
      <c r="W15" s="90"/>
      <c r="X15" s="84">
        <f>($AJ$11*$AG$8*S15*$AG$25+$AJ$9*$AG$8*S15*$AG$24+$AG$15*$AG$16*R15*$AG$24)</f>
        <v>10100</v>
      </c>
      <c r="Y15" s="45">
        <f t="shared" si="7"/>
        <v>12812597.46489366</v>
      </c>
      <c r="Z15" s="45">
        <f t="shared" si="8"/>
        <v>270041.55774170533</v>
      </c>
      <c r="AA15" s="45">
        <f t="shared" si="9"/>
        <v>17807.414287175776</v>
      </c>
      <c r="AB15" s="46">
        <f t="shared" si="10"/>
        <v>37078.209576917609</v>
      </c>
      <c r="AD15" s="44">
        <f t="shared" si="11"/>
        <v>13147624.646499459</v>
      </c>
      <c r="AE15" s="115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90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0"/>
        <v>13101.080493090543</v>
      </c>
      <c r="P16" s="39">
        <f t="shared" si="1"/>
        <v>1372.0940498686207</v>
      </c>
      <c r="Q16" s="90"/>
      <c r="R16" s="32">
        <f t="shared" si="2"/>
        <v>1</v>
      </c>
      <c r="S16" s="37">
        <f t="shared" si="3"/>
        <v>1</v>
      </c>
      <c r="T16" s="90"/>
      <c r="U16" s="43">
        <f t="shared" si="4"/>
        <v>8.6014548004686081E-2</v>
      </c>
      <c r="V16" s="37">
        <f t="shared" si="5"/>
        <v>2.6666666762104204E-3</v>
      </c>
      <c r="W16" s="90"/>
      <c r="X16" s="84">
        <f t="shared" ref="X16:X54" si="13">($AJ$11*$AG$8*S16*$AG$25+$AJ$9*$AG$8*S16*$AG$24+$AG$15*$AG$16*R16*$AG$24)</f>
        <v>10100</v>
      </c>
      <c r="Y16" s="45">
        <f t="shared" si="7"/>
        <v>12990878.932358461</v>
      </c>
      <c r="Z16" s="45">
        <f t="shared" si="8"/>
        <v>273795.85721719527</v>
      </c>
      <c r="AA16" s="45">
        <f t="shared" si="9"/>
        <v>17674.512715053297</v>
      </c>
      <c r="AB16" s="46">
        <f t="shared" si="10"/>
        <v>37593.078061039967</v>
      </c>
      <c r="AD16" s="44">
        <f t="shared" si="11"/>
        <v>13330042.380351748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90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>F17</f>
        <v>13280.760575272299</v>
      </c>
      <c r="P17" s="39">
        <f t="shared" si="1"/>
        <v>1390.7322052640286</v>
      </c>
      <c r="Q17" s="90"/>
      <c r="R17" s="32">
        <f t="shared" si="2"/>
        <v>1</v>
      </c>
      <c r="S17" s="37">
        <f t="shared" si="3"/>
        <v>1</v>
      </c>
      <c r="T17" s="90"/>
      <c r="U17" s="43">
        <f t="shared" si="4"/>
        <v>8.6015362672124521E-2</v>
      </c>
      <c r="V17" s="37">
        <f t="shared" si="5"/>
        <v>2.6666666767396412E-3</v>
      </c>
      <c r="W17" s="90"/>
      <c r="X17" s="84">
        <f t="shared" si="13"/>
        <v>10100</v>
      </c>
      <c r="Y17" s="45">
        <f t="shared" si="7"/>
        <v>13169168.634461546</v>
      </c>
      <c r="Z17" s="45">
        <f t="shared" si="8"/>
        <v>277550.1532176222</v>
      </c>
      <c r="AA17" s="45">
        <f t="shared" si="9"/>
        <v>17531.173422093263</v>
      </c>
      <c r="AB17" s="46">
        <f t="shared" si="10"/>
        <v>38107.943370409892</v>
      </c>
      <c r="AD17" s="44">
        <f t="shared" si="11"/>
        <v>13512457.904471671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90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0"/>
        <v>13460.440657454055</v>
      </c>
      <c r="P18" s="39">
        <f t="shared" si="1"/>
        <v>1409.369594037147</v>
      </c>
      <c r="Q18" s="90"/>
      <c r="R18" s="32">
        <f t="shared" si="2"/>
        <v>1</v>
      </c>
      <c r="S18" s="37">
        <f t="shared" si="3"/>
        <v>1</v>
      </c>
      <c r="T18" s="90"/>
      <c r="U18" s="43">
        <f t="shared" si="4"/>
        <v>8.6016211085014005E-2</v>
      </c>
      <c r="V18" s="37">
        <f t="shared" si="5"/>
        <v>2.6666666772905499E-3</v>
      </c>
      <c r="W18" s="90"/>
      <c r="X18" s="84">
        <f t="shared" si="13"/>
        <v>10100</v>
      </c>
      <c r="Y18" s="45">
        <f t="shared" si="7"/>
        <v>13347466.915808965</v>
      </c>
      <c r="Z18" s="45">
        <f t="shared" si="8"/>
        <v>281304.44586024358</v>
      </c>
      <c r="AA18" s="45">
        <f t="shared" si="9"/>
        <v>17377.39640829567</v>
      </c>
      <c r="AB18" s="46">
        <f t="shared" si="10"/>
        <v>38622.805612151431</v>
      </c>
      <c r="AD18" s="44">
        <f t="shared" si="11"/>
        <v>13694871.563689655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90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0"/>
        <v>13640.120739635813</v>
      </c>
      <c r="P19" s="39">
        <f t="shared" si="1"/>
        <v>1428.0062417680085</v>
      </c>
      <c r="Q19" s="90"/>
      <c r="R19" s="32">
        <f t="shared" si="2"/>
        <v>1</v>
      </c>
      <c r="S19" s="37">
        <f t="shared" si="3"/>
        <v>1</v>
      </c>
      <c r="T19" s="90"/>
      <c r="U19" s="43">
        <f t="shared" si="4"/>
        <v>8.601709416261151E-2</v>
      </c>
      <c r="V19" s="37">
        <f t="shared" si="5"/>
        <v>2.6666666778637294E-3</v>
      </c>
      <c r="W19" s="90"/>
      <c r="X19" s="84">
        <f t="shared" si="13"/>
        <v>10100</v>
      </c>
      <c r="Y19" s="45">
        <f t="shared" si="7"/>
        <v>13525774.130421443</v>
      </c>
      <c r="Z19" s="45">
        <f t="shared" si="8"/>
        <v>285058.73525709991</v>
      </c>
      <c r="AA19" s="45">
        <f t="shared" si="9"/>
        <v>17213.181673660532</v>
      </c>
      <c r="AB19" s="46">
        <f t="shared" si="10"/>
        <v>39137.664888622727</v>
      </c>
      <c r="AD19" s="44">
        <f t="shared" si="11"/>
        <v>13877283.712240826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90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0"/>
        <v>13819.800821817569</v>
      </c>
      <c r="P20" s="39">
        <f t="shared" si="1"/>
        <v>1446.6421729111189</v>
      </c>
      <c r="Q20" s="90"/>
      <c r="R20" s="32">
        <f t="shared" si="2"/>
        <v>1</v>
      </c>
      <c r="S20" s="37">
        <f t="shared" si="3"/>
        <v>1</v>
      </c>
      <c r="T20" s="90"/>
      <c r="U20" s="43">
        <f t="shared" si="4"/>
        <v>8.6018012836527422E-2</v>
      </c>
      <c r="V20" s="37">
        <f t="shared" si="5"/>
        <v>2.6666666784597721E-3</v>
      </c>
      <c r="W20" s="90"/>
      <c r="X20" s="84">
        <f t="shared" si="13"/>
        <v>10100</v>
      </c>
      <c r="Y20" s="45">
        <f t="shared" si="7"/>
        <v>13704090.641863329</v>
      </c>
      <c r="Z20" s="45">
        <f t="shared" si="8"/>
        <v>288813.02151530178</v>
      </c>
      <c r="AA20" s="45">
        <f t="shared" si="9"/>
        <v>17038.529218187836</v>
      </c>
      <c r="AB20" s="46">
        <f t="shared" si="10"/>
        <v>39652.521297678148</v>
      </c>
      <c r="AD20" s="44">
        <f t="shared" si="11"/>
        <v>14059694.713894498</v>
      </c>
      <c r="AE20" s="115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90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0"/>
        <v>13999.480903999325</v>
      </c>
      <c r="P21" s="39">
        <f t="shared" si="1"/>
        <v>1465.2774108566889</v>
      </c>
      <c r="Q21" s="90"/>
      <c r="R21" s="32">
        <f t="shared" si="2"/>
        <v>1</v>
      </c>
      <c r="S21" s="37">
        <f t="shared" si="3"/>
        <v>1</v>
      </c>
      <c r="T21" s="90"/>
      <c r="U21" s="43">
        <f t="shared" si="4"/>
        <v>8.6018968050725508E-2</v>
      </c>
      <c r="V21" s="37">
        <f t="shared" si="5"/>
        <v>2.6666666790792766E-3</v>
      </c>
      <c r="W21" s="90"/>
      <c r="X21" s="84">
        <f t="shared" si="13"/>
        <v>10100</v>
      </c>
      <c r="Y21" s="45">
        <f t="shared" si="7"/>
        <v>13882416.823371459</v>
      </c>
      <c r="Z21" s="45">
        <f t="shared" si="8"/>
        <v>292567.30473729846</v>
      </c>
      <c r="AA21" s="45">
        <f t="shared" si="9"/>
        <v>16853.439041877587</v>
      </c>
      <c r="AB21" s="46">
        <f t="shared" si="10"/>
        <v>40167.374932913292</v>
      </c>
      <c r="AD21" s="44">
        <f t="shared" si="11"/>
        <v>14242104.942083547</v>
      </c>
      <c r="AE21" s="11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90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0"/>
        <v>14179.160986181081</v>
      </c>
      <c r="P22" s="39">
        <f t="shared" si="1"/>
        <v>1483.9119779879088</v>
      </c>
      <c r="Q22" s="90"/>
      <c r="R22" s="32">
        <f t="shared" si="2"/>
        <v>1</v>
      </c>
      <c r="S22" s="37">
        <f t="shared" si="3"/>
        <v>1</v>
      </c>
      <c r="T22" s="90"/>
      <c r="U22" s="43">
        <f t="shared" si="4"/>
        <v>8.6019960761522921E-2</v>
      </c>
      <c r="V22" s="37">
        <f t="shared" si="5"/>
        <v>2.6666666797228503E-3</v>
      </c>
      <c r="W22" s="90"/>
      <c r="X22" s="84">
        <f t="shared" si="13"/>
        <v>10100</v>
      </c>
      <c r="Y22" s="45">
        <f t="shared" si="7"/>
        <v>14060753.057983937</v>
      </c>
      <c r="Z22" s="45">
        <f t="shared" si="8"/>
        <v>296321.58502112835</v>
      </c>
      <c r="AA22" s="45">
        <f t="shared" si="9"/>
        <v>16657.911144729791</v>
      </c>
      <c r="AB22" s="46">
        <f t="shared" si="10"/>
        <v>40682.225883894178</v>
      </c>
      <c r="AD22" s="44">
        <f t="shared" si="11"/>
        <v>14424514.780033689</v>
      </c>
      <c r="AE22" s="115"/>
      <c r="AF22" s="58" t="s">
        <v>25</v>
      </c>
      <c r="AG22" s="49"/>
      <c r="AH22" s="49"/>
      <c r="AI22" s="80" t="s">
        <v>61</v>
      </c>
      <c r="AJ22" s="81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90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0"/>
        <v>14358.841068362839</v>
      </c>
      <c r="P23" s="39">
        <f t="shared" si="1"/>
        <v>1502.5458957345679</v>
      </c>
      <c r="Q23" s="90"/>
      <c r="R23" s="32">
        <f t="shared" si="2"/>
        <v>1</v>
      </c>
      <c r="S23" s="37">
        <f t="shared" si="3"/>
        <v>1</v>
      </c>
      <c r="T23" s="90"/>
      <c r="U23" s="43">
        <f t="shared" si="4"/>
        <v>8.6020991937590191E-2</v>
      </c>
      <c r="V23" s="37">
        <f t="shared" si="5"/>
        <v>2.6666666803911079E-3</v>
      </c>
      <c r="W23" s="90"/>
      <c r="X23" s="84">
        <f t="shared" si="13"/>
        <v>10100</v>
      </c>
      <c r="Y23" s="45">
        <f t="shared" si="7"/>
        <v>14239099.738668831</v>
      </c>
      <c r="Z23" s="45">
        <f t="shared" si="8"/>
        <v>300075.86246065382</v>
      </c>
      <c r="AA23" s="45">
        <f t="shared" si="9"/>
        <v>16451.945526744435</v>
      </c>
      <c r="AB23" s="46">
        <f t="shared" si="10"/>
        <v>41197.074236371824</v>
      </c>
      <c r="AD23" s="44">
        <f t="shared" si="11"/>
        <v>14606924.620892603</v>
      </c>
      <c r="AE23" s="115"/>
      <c r="AF23" s="59" t="s">
        <v>34</v>
      </c>
      <c r="AG23" s="29"/>
      <c r="AH23" s="29"/>
      <c r="AI23" s="78" t="s">
        <v>62</v>
      </c>
      <c r="AJ23" s="82" t="s">
        <v>63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90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0"/>
        <v>14538.521150544595</v>
      </c>
      <c r="P24" s="39">
        <f t="shared" si="1"/>
        <v>1521.1791846232784</v>
      </c>
      <c r="Q24" s="90"/>
      <c r="R24" s="32">
        <f t="shared" si="2"/>
        <v>1</v>
      </c>
      <c r="S24" s="37">
        <f t="shared" si="3"/>
        <v>1</v>
      </c>
      <c r="T24" s="90"/>
      <c r="U24" s="43">
        <f t="shared" si="4"/>
        <v>8.6022062559951235E-2</v>
      </c>
      <c r="V24" s="37">
        <f t="shared" si="5"/>
        <v>2.6666666810846724E-3</v>
      </c>
      <c r="W24" s="90"/>
      <c r="X24" s="84">
        <f t="shared" si="13"/>
        <v>10100</v>
      </c>
      <c r="Y24" s="45">
        <f t="shared" si="7"/>
        <v>14417457.268452842</v>
      </c>
      <c r="Z24" s="45">
        <f t="shared" si="8"/>
        <v>303830.13714578148</v>
      </c>
      <c r="AA24" s="45">
        <f t="shared" si="9"/>
        <v>16235.542187921536</v>
      </c>
      <c r="AB24" s="46">
        <f t="shared" si="10"/>
        <v>41711.920072483175</v>
      </c>
      <c r="AD24" s="44">
        <f t="shared" si="11"/>
        <v>14789334.867859028</v>
      </c>
      <c r="AE24" s="115"/>
      <c r="AF24" s="51" t="s">
        <v>35</v>
      </c>
      <c r="AG24" s="30">
        <v>5</v>
      </c>
      <c r="AH24" s="29" t="s">
        <v>28</v>
      </c>
      <c r="AI24" s="78" t="s">
        <v>65</v>
      </c>
      <c r="AJ24" s="82" t="s">
        <v>64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90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0"/>
        <v>14718.201232726351</v>
      </c>
      <c r="P25" s="39">
        <f t="shared" si="1"/>
        <v>1539.8118643245643</v>
      </c>
      <c r="Q25" s="90"/>
      <c r="R25" s="32">
        <f t="shared" si="2"/>
        <v>1</v>
      </c>
      <c r="S25" s="37">
        <f t="shared" si="3"/>
        <v>1</v>
      </c>
      <c r="T25" s="90"/>
      <c r="U25" s="43">
        <f t="shared" si="4"/>
        <v>8.6023173621983348E-2</v>
      </c>
      <c r="V25" s="37">
        <f t="shared" si="5"/>
        <v>2.6666666818041733E-3</v>
      </c>
      <c r="W25" s="90"/>
      <c r="X25" s="84">
        <f t="shared" si="13"/>
        <v>10100</v>
      </c>
      <c r="Y25" s="45">
        <f t="shared" si="7"/>
        <v>14595826.060549868</v>
      </c>
      <c r="Z25" s="45">
        <f t="shared" si="8"/>
        <v>307584.40916266822</v>
      </c>
      <c r="AA25" s="45">
        <f t="shared" si="9"/>
        <v>16008.701128261077</v>
      </c>
      <c r="AB25" s="46">
        <f t="shared" si="10"/>
        <v>42226.763470939528</v>
      </c>
      <c r="AD25" s="44">
        <f t="shared" si="11"/>
        <v>14971745.934311738</v>
      </c>
      <c r="AE25" s="115"/>
      <c r="AF25" s="51" t="s">
        <v>36</v>
      </c>
      <c r="AG25" s="30">
        <v>30</v>
      </c>
      <c r="AH25" s="29" t="s">
        <v>28</v>
      </c>
      <c r="AI25" s="78" t="s">
        <v>67</v>
      </c>
      <c r="AJ25" s="82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90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0"/>
        <v>14897.881314908107</v>
      </c>
      <c r="P26" s="39">
        <f t="shared" si="1"/>
        <v>1558.4439536970285</v>
      </c>
      <c r="Q26" s="90"/>
      <c r="R26" s="32">
        <f t="shared" si="2"/>
        <v>1</v>
      </c>
      <c r="S26" s="37">
        <f t="shared" si="3"/>
        <v>1</v>
      </c>
      <c r="T26" s="90"/>
      <c r="U26" s="43">
        <f t="shared" si="4"/>
        <v>8.6024326129417225E-2</v>
      </c>
      <c r="V26" s="37">
        <f t="shared" si="5"/>
        <v>2.6666666825502484E-3</v>
      </c>
      <c r="W26" s="90"/>
      <c r="X26" s="84">
        <f t="shared" si="13"/>
        <v>10100</v>
      </c>
      <c r="Y26" s="45">
        <f t="shared" si="7"/>
        <v>14774206.538489565</v>
      </c>
      <c r="Z26" s="45">
        <f t="shared" si="8"/>
        <v>311338.67859391466</v>
      </c>
      <c r="AA26" s="45">
        <f t="shared" si="9"/>
        <v>15771.422347763066</v>
      </c>
      <c r="AB26" s="46">
        <f t="shared" si="10"/>
        <v>42741.604507203367</v>
      </c>
      <c r="AD26" s="44">
        <f t="shared" si="11"/>
        <v>15154158.243938448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3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90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0"/>
        <v>15077.561397089865</v>
      </c>
      <c r="P27" s="39">
        <f t="shared" si="1"/>
        <v>1577.0754708288182</v>
      </c>
      <c r="Q27" s="90"/>
      <c r="R27" s="32">
        <f t="shared" si="2"/>
        <v>1</v>
      </c>
      <c r="S27" s="37">
        <f t="shared" si="3"/>
        <v>1</v>
      </c>
      <c r="T27" s="90"/>
      <c r="U27" s="43">
        <f t="shared" si="4"/>
        <v>8.6025521100336941E-2</v>
      </c>
      <c r="V27" s="37">
        <f t="shared" si="5"/>
        <v>2.6666666833235447E-3</v>
      </c>
      <c r="W27" s="90"/>
      <c r="X27" s="84">
        <f t="shared" si="13"/>
        <v>10100</v>
      </c>
      <c r="Y27" s="45">
        <f t="shared" si="7"/>
        <v>14952599.136245789</v>
      </c>
      <c r="Z27" s="45">
        <f t="shared" si="8"/>
        <v>315092.94551874709</v>
      </c>
      <c r="AA27" s="45">
        <f t="shared" si="9"/>
        <v>15523.705846427505</v>
      </c>
      <c r="AB27" s="46">
        <f t="shared" si="10"/>
        <v>43256.443253654135</v>
      </c>
      <c r="AD27" s="44">
        <f t="shared" si="11"/>
        <v>15336572.230864618</v>
      </c>
      <c r="AE27" s="11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90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0"/>
        <v>15257.241479271621</v>
      </c>
      <c r="P28" s="39">
        <f t="shared" si="1"/>
        <v>1595.70643307657</v>
      </c>
      <c r="Q28" s="90"/>
      <c r="R28" s="32">
        <f t="shared" si="2"/>
        <v>1</v>
      </c>
      <c r="S28" s="37">
        <f t="shared" si="3"/>
        <v>1</v>
      </c>
      <c r="T28" s="90"/>
      <c r="U28" s="43">
        <f t="shared" si="4"/>
        <v>8.6026759565179953E-2</v>
      </c>
      <c r="V28" s="37">
        <f t="shared" si="5"/>
        <v>2.6666666841247146E-3</v>
      </c>
      <c r="W28" s="90"/>
      <c r="X28" s="84">
        <f t="shared" si="13"/>
        <v>10100</v>
      </c>
      <c r="Y28" s="45">
        <f t="shared" si="7"/>
        <v>15131004.298365051</v>
      </c>
      <c r="Z28" s="45">
        <f t="shared" si="8"/>
        <v>318847.21001318732</v>
      </c>
      <c r="AA28" s="45">
        <f t="shared" si="9"/>
        <v>15265.551624254385</v>
      </c>
      <c r="AB28" s="46">
        <f t="shared" si="10"/>
        <v>43771.279779744182</v>
      </c>
      <c r="AD28" s="44">
        <f t="shared" si="11"/>
        <v>15518988.339782236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90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0"/>
        <v>15436.921561453377</v>
      </c>
      <c r="P29" s="39">
        <f t="shared" si="1"/>
        <v>1614.3368571020214</v>
      </c>
      <c r="Q29" s="90"/>
      <c r="R29" s="32">
        <f t="shared" si="2"/>
        <v>1</v>
      </c>
      <c r="S29" s="37">
        <f t="shared" si="3"/>
        <v>1</v>
      </c>
      <c r="T29" s="90"/>
      <c r="U29" s="43">
        <f t="shared" si="4"/>
        <v>8.6028042566737101E-2</v>
      </c>
      <c r="V29" s="37">
        <f t="shared" si="5"/>
        <v>2.6666666849544194E-3</v>
      </c>
      <c r="W29" s="90"/>
      <c r="X29" s="84">
        <f t="shared" si="13"/>
        <v>10100</v>
      </c>
      <c r="Y29" s="45">
        <f t="shared" si="7"/>
        <v>15309422.480094898</v>
      </c>
      <c r="Z29" s="45">
        <f t="shared" si="8"/>
        <v>322601.47215021384</v>
      </c>
      <c r="AA29" s="45">
        <f t="shared" si="9"/>
        <v>14996.959681243719</v>
      </c>
      <c r="AB29" s="46">
        <f t="shared" si="10"/>
        <v>44286.114152145201</v>
      </c>
      <c r="AD29" s="44">
        <f t="shared" si="11"/>
        <v>15701407.026078502</v>
      </c>
      <c r="AE29" s="115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90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0"/>
        <v>15616.601643635135</v>
      </c>
      <c r="P30" s="39">
        <f t="shared" si="1"/>
        <v>1632.9667589064422</v>
      </c>
      <c r="Q30" s="90"/>
      <c r="R30" s="32">
        <f t="shared" si="2"/>
        <v>1</v>
      </c>
      <c r="S30" s="37">
        <f t="shared" si="3"/>
        <v>1</v>
      </c>
      <c r="T30" s="90"/>
      <c r="U30" s="43">
        <f t="shared" si="4"/>
        <v>8.6029371160152621E-2</v>
      </c>
      <c r="V30" s="37">
        <f t="shared" si="5"/>
        <v>2.6666666858133287E-3</v>
      </c>
      <c r="W30" s="90"/>
      <c r="X30" s="84">
        <f t="shared" si="13"/>
        <v>10100</v>
      </c>
      <c r="Y30" s="45">
        <f t="shared" si="7"/>
        <v>15487854.147512257</v>
      </c>
      <c r="Z30" s="45">
        <f t="shared" si="8"/>
        <v>326355.73199991242</v>
      </c>
      <c r="AA30" s="45">
        <f t="shared" si="9"/>
        <v>14717.930017395498</v>
      </c>
      <c r="AB30" s="46">
        <f t="shared" si="10"/>
        <v>44800.946434886064</v>
      </c>
      <c r="AD30" s="44">
        <f t="shared" si="11"/>
        <v>15883828.755964451</v>
      </c>
      <c r="AE30" s="115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90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0"/>
        <v>15796.281725816891</v>
      </c>
      <c r="P31" s="39">
        <f t="shared" si="1"/>
        <v>1651.5961538630381</v>
      </c>
      <c r="Q31" s="90"/>
      <c r="R31" s="32">
        <f t="shared" si="2"/>
        <v>1</v>
      </c>
      <c r="S31" s="37">
        <f t="shared" si="3"/>
        <v>1</v>
      </c>
      <c r="T31" s="90"/>
      <c r="U31" s="43">
        <f t="shared" si="4"/>
        <v>8.6030746412924103E-2</v>
      </c>
      <c r="V31" s="37">
        <f t="shared" si="5"/>
        <v>2.666666686702119E-3</v>
      </c>
      <c r="W31" s="90"/>
      <c r="X31" s="84">
        <f t="shared" si="13"/>
        <v>10100</v>
      </c>
      <c r="Y31" s="45">
        <f t="shared" si="7"/>
        <v>15666299.77765172</v>
      </c>
      <c r="Z31" s="45">
        <f t="shared" si="8"/>
        <v>330109.98962961737</v>
      </c>
      <c r="AA31" s="45">
        <f t="shared" si="9"/>
        <v>14428.462632709723</v>
      </c>
      <c r="AB31" s="46">
        <f t="shared" si="10"/>
        <v>45315.776689482438</v>
      </c>
      <c r="AD31" s="44">
        <f t="shared" si="11"/>
        <v>16066254.00660353</v>
      </c>
      <c r="AE31" s="115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90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0"/>
        <v>15975.961807998649</v>
      </c>
      <c r="P32" s="39">
        <f t="shared" si="1"/>
        <v>1670.2250567474684</v>
      </c>
      <c r="Q32" s="90"/>
      <c r="R32" s="32">
        <f t="shared" si="2"/>
        <v>1</v>
      </c>
      <c r="S32" s="37">
        <f t="shared" si="3"/>
        <v>1</v>
      </c>
      <c r="T32" s="90"/>
      <c r="U32" s="43">
        <f t="shared" si="4"/>
        <v>8.6032169404902548E-2</v>
      </c>
      <c r="V32" s="37">
        <f t="shared" si="5"/>
        <v>2.6666666876214743E-3</v>
      </c>
      <c r="W32" s="90"/>
      <c r="X32" s="84">
        <f t="shared" si="13"/>
        <v>10100</v>
      </c>
      <c r="Y32" s="45">
        <f t="shared" si="7"/>
        <v>15844759.858633853</v>
      </c>
      <c r="Z32" s="45">
        <f t="shared" si="8"/>
        <v>333864.24510404625</v>
      </c>
      <c r="AA32" s="45">
        <f t="shared" si="9"/>
        <v>14128.5575271864</v>
      </c>
      <c r="AB32" s="46">
        <f t="shared" si="10"/>
        <v>45830.604975058915</v>
      </c>
      <c r="AD32" s="44">
        <f t="shared" si="11"/>
        <v>16248683.266240146</v>
      </c>
      <c r="AE32" s="115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90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0"/>
        <v>16155.641890180405</v>
      </c>
      <c r="P33" s="39">
        <f t="shared" si="1"/>
        <v>1688.853481766597</v>
      </c>
      <c r="Q33" s="90"/>
      <c r="R33" s="32">
        <f t="shared" si="2"/>
        <v>1</v>
      </c>
      <c r="S33" s="37">
        <f t="shared" si="3"/>
        <v>1</v>
      </c>
      <c r="T33" s="90"/>
      <c r="U33" s="43">
        <f t="shared" si="4"/>
        <v>8.6033641228292351E-2</v>
      </c>
      <c r="V33" s="37">
        <f t="shared" si="5"/>
        <v>2.6666666885720868E-3</v>
      </c>
      <c r="W33" s="90"/>
      <c r="X33" s="84">
        <f t="shared" si="13"/>
        <v>10100</v>
      </c>
      <c r="Y33" s="45">
        <f t="shared" si="7"/>
        <v>16023234.889793398</v>
      </c>
      <c r="Z33" s="45">
        <f t="shared" si="8"/>
        <v>337618.49848542514</v>
      </c>
      <c r="AA33" s="45">
        <f t="shared" si="9"/>
        <v>13818.214700825522</v>
      </c>
      <c r="AB33" s="46">
        <f t="shared" si="10"/>
        <v>46345.431348464052</v>
      </c>
      <c r="AD33" s="44">
        <f t="shared" si="11"/>
        <v>16431117.034328112</v>
      </c>
      <c r="AE33" s="115"/>
      <c r="AF33" s="88" t="s">
        <v>24</v>
      </c>
      <c r="AG33" s="42"/>
      <c r="AH33" s="61">
        <f>5/60</f>
        <v>8.3333333333333329E-2</v>
      </c>
      <c r="AI33" s="57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90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0"/>
        <v>16335.321972362161</v>
      </c>
      <c r="P34" s="39">
        <f t="shared" si="1"/>
        <v>1707.4814425856043</v>
      </c>
      <c r="Q34" s="90"/>
      <c r="R34" s="32">
        <f t="shared" si="2"/>
        <v>1</v>
      </c>
      <c r="S34" s="37">
        <f t="shared" si="3"/>
        <v>1</v>
      </c>
      <c r="T34" s="90"/>
      <c r="U34" s="43">
        <f t="shared" si="4"/>
        <v>8.6035162987651265E-2</v>
      </c>
      <c r="V34" s="37">
        <f t="shared" si="5"/>
        <v>2.6666666895546571E-3</v>
      </c>
      <c r="W34" s="90"/>
      <c r="X34" s="84">
        <f t="shared" si="13"/>
        <v>10100</v>
      </c>
      <c r="Y34" s="45">
        <f t="shared" si="7"/>
        <v>16201725.381807484</v>
      </c>
      <c r="Z34" s="45">
        <f t="shared" si="8"/>
        <v>341372.74983360752</v>
      </c>
      <c r="AA34" s="45">
        <f t="shared" si="9"/>
        <v>13497.434153627088</v>
      </c>
      <c r="AB34" s="46">
        <f t="shared" si="10"/>
        <v>46860.255864378894</v>
      </c>
      <c r="AD34" s="44">
        <f t="shared" si="11"/>
        <v>16613555.821659097</v>
      </c>
      <c r="AE34" s="11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90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0"/>
        <v>16515.002054543915</v>
      </c>
      <c r="P35" s="39">
        <f t="shared" si="1"/>
        <v>1726.1089523535575</v>
      </c>
      <c r="Q35" s="90"/>
      <c r="R35" s="32">
        <f t="shared" si="2"/>
        <v>1</v>
      </c>
      <c r="S35" s="37">
        <f t="shared" si="3"/>
        <v>1</v>
      </c>
      <c r="T35" s="90"/>
      <c r="U35" s="43">
        <f t="shared" si="4"/>
        <v>8.6036735799890449E-2</v>
      </c>
      <c r="V35" s="37">
        <f t="shared" si="5"/>
        <v>2.6666666905698928E-3</v>
      </c>
      <c r="W35" s="90"/>
      <c r="X35" s="84">
        <f t="shared" si="13"/>
        <v>10100</v>
      </c>
      <c r="Y35" s="45">
        <f t="shared" si="7"/>
        <v>16380231.856823802</v>
      </c>
      <c r="Z35" s="45">
        <f t="shared" si="8"/>
        <v>345126.99920618621</v>
      </c>
      <c r="AA35" s="45">
        <f t="shared" si="9"/>
        <v>13166.2158855911</v>
      </c>
      <c r="AB35" s="46">
        <f t="shared" si="10"/>
        <v>47375.078575419233</v>
      </c>
      <c r="AD35" s="44">
        <f t="shared" si="11"/>
        <v>16796000.150490995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90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0"/>
        <v>16694.682136725674</v>
      </c>
      <c r="P36" s="39">
        <f t="shared" si="1"/>
        <v>1744.7360237275518</v>
      </c>
      <c r="Q36" s="90"/>
      <c r="R36" s="32">
        <f t="shared" si="2"/>
        <v>1</v>
      </c>
      <c r="S36" s="37">
        <f t="shared" si="3"/>
        <v>1</v>
      </c>
      <c r="T36" s="90"/>
      <c r="U36" s="43">
        <f t="shared" si="4"/>
        <v>8.6038360794274418E-2</v>
      </c>
      <c r="V36" s="37">
        <f t="shared" si="5"/>
        <v>2.6666666916185088E-3</v>
      </c>
      <c r="W36" s="90"/>
      <c r="X36" s="84">
        <f t="shared" si="13"/>
        <v>10100</v>
      </c>
      <c r="Y36" s="45">
        <f t="shared" si="7"/>
        <v>16558754.848588772</v>
      </c>
      <c r="Z36" s="45">
        <f t="shared" si="8"/>
        <v>348881.24665859941</v>
      </c>
      <c r="AA36" s="45">
        <f t="shared" si="9"/>
        <v>12824.559896717568</v>
      </c>
      <c r="AB36" s="46">
        <f t="shared" si="10"/>
        <v>47889.899532232273</v>
      </c>
      <c r="AD36" s="44">
        <f t="shared" si="11"/>
        <v>16978450.554676324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90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0"/>
        <v>16874.36221890743</v>
      </c>
      <c r="P37" s="39">
        <f t="shared" si="1"/>
        <v>1763.3626688955019</v>
      </c>
      <c r="Q37" s="90"/>
      <c r="R37" s="32">
        <f t="shared" si="2"/>
        <v>1</v>
      </c>
      <c r="S37" s="37">
        <f t="shared" si="3"/>
        <v>1</v>
      </c>
      <c r="T37" s="90"/>
      <c r="U37" s="43">
        <f t="shared" si="4"/>
        <v>8.6040039112421099E-2</v>
      </c>
      <c r="V37" s="37">
        <f t="shared" si="5"/>
        <v>2.6666666927012282E-3</v>
      </c>
      <c r="W37" s="90"/>
      <c r="X37" s="84">
        <f t="shared" si="13"/>
        <v>10100</v>
      </c>
      <c r="Y37" s="45">
        <f t="shared" si="7"/>
        <v>16737294.902575614</v>
      </c>
      <c r="Z37" s="45">
        <f t="shared" si="8"/>
        <v>352635.49224423018</v>
      </c>
      <c r="AA37" s="45">
        <f t="shared" si="9"/>
        <v>12472.466187006477</v>
      </c>
      <c r="AB37" s="46">
        <f t="shared" si="10"/>
        <v>48404.718783587785</v>
      </c>
      <c r="AD37" s="44">
        <f t="shared" si="11"/>
        <v>17160907.579790439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90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0"/>
        <v>17054.042301089186</v>
      </c>
      <c r="P38" s="39">
        <f t="shared" si="1"/>
        <v>1781.9888995976862</v>
      </c>
      <c r="Q38" s="90"/>
      <c r="R38" s="32">
        <f t="shared" si="2"/>
        <v>1</v>
      </c>
      <c r="S38" s="37">
        <f t="shared" si="3"/>
        <v>1</v>
      </c>
      <c r="T38" s="90"/>
      <c r="U38" s="43">
        <f t="shared" si="4"/>
        <v>8.6041771908301812E-2</v>
      </c>
      <c r="V38" s="37">
        <f t="shared" si="5"/>
        <v>2.6666666938187822E-3</v>
      </c>
      <c r="W38" s="90"/>
      <c r="X38" s="84">
        <f t="shared" si="13"/>
        <v>10100</v>
      </c>
      <c r="Y38" s="45">
        <f t="shared" si="7"/>
        <v>16915852.576112498</v>
      </c>
      <c r="Z38" s="45">
        <f t="shared" si="8"/>
        <v>356389.73601450078</v>
      </c>
      <c r="AA38" s="45">
        <f t="shared" si="9"/>
        <v>12109.934756457837</v>
      </c>
      <c r="AB38" s="46">
        <f t="shared" si="10"/>
        <v>48919.536376464326</v>
      </c>
      <c r="AD38" s="44">
        <f t="shared" si="11"/>
        <v>17343371.783259921</v>
      </c>
      <c r="AE38" s="11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90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0"/>
        <v>17233.722383270942</v>
      </c>
      <c r="P39" s="39">
        <f t="shared" si="1"/>
        <v>1800.6147271471093</v>
      </c>
      <c r="Q39" s="90"/>
      <c r="R39" s="32">
        <f t="shared" si="2"/>
        <v>1</v>
      </c>
      <c r="S39" s="37">
        <f t="shared" si="3"/>
        <v>1</v>
      </c>
      <c r="T39" s="90"/>
      <c r="U39" s="43">
        <f t="shared" si="4"/>
        <v>8.6043560348241233E-2</v>
      </c>
      <c r="V39" s="37">
        <f t="shared" si="5"/>
        <v>2.6666666949719097E-3</v>
      </c>
      <c r="W39" s="90"/>
      <c r="X39" s="84">
        <f t="shared" si="13"/>
        <v>10100</v>
      </c>
      <c r="Y39" s="45">
        <f t="shared" si="7"/>
        <v>17094428.438510586</v>
      </c>
      <c r="Z39" s="45">
        <f t="shared" si="8"/>
        <v>360143.97801896243</v>
      </c>
      <c r="AA39" s="45">
        <f t="shared" si="9"/>
        <v>11736.96560507164</v>
      </c>
      <c r="AB39" s="46">
        <f t="shared" si="10"/>
        <v>49434.352356130716</v>
      </c>
      <c r="AD39" s="44">
        <f t="shared" si="11"/>
        <v>17525843.734490752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90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0"/>
        <v>17413.402465452702</v>
      </c>
      <c r="P40" s="39">
        <f t="shared" si="1"/>
        <v>1819.2401624487634</v>
      </c>
      <c r="Q40" s="90"/>
      <c r="R40" s="32">
        <f t="shared" si="2"/>
        <v>1</v>
      </c>
      <c r="S40" s="37">
        <f t="shared" si="3"/>
        <v>1</v>
      </c>
      <c r="T40" s="90"/>
      <c r="U40" s="43">
        <f t="shared" si="4"/>
        <v>8.6045405610917419E-2</v>
      </c>
      <c r="V40" s="37">
        <f t="shared" si="5"/>
        <v>2.6666666961613567E-3</v>
      </c>
      <c r="W40" s="90"/>
      <c r="X40" s="84">
        <f t="shared" si="13"/>
        <v>10100</v>
      </c>
      <c r="Y40" s="45">
        <f t="shared" si="7"/>
        <v>17273023.071192097</v>
      </c>
      <c r="Z40" s="45">
        <f t="shared" si="8"/>
        <v>363898.2183053788</v>
      </c>
      <c r="AA40" s="45">
        <f t="shared" si="9"/>
        <v>11353.558732847894</v>
      </c>
      <c r="AB40" s="46">
        <f t="shared" si="10"/>
        <v>49949.166766223141</v>
      </c>
      <c r="AD40" s="44">
        <f t="shared" si="11"/>
        <v>17708324.014996547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90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0"/>
        <v>17593.082547634458</v>
      </c>
      <c r="P41" s="39">
        <f t="shared" si="1"/>
        <v>1837.8652160178588</v>
      </c>
      <c r="Q41" s="90"/>
      <c r="R41" s="32">
        <f t="shared" si="2"/>
        <v>1</v>
      </c>
      <c r="S41" s="37">
        <f t="shared" si="3"/>
        <v>1</v>
      </c>
      <c r="T41" s="90"/>
      <c r="U41" s="43">
        <f t="shared" si="4"/>
        <v>8.6047308887361854E-2</v>
      </c>
      <c r="V41" s="37">
        <f t="shared" si="5"/>
        <v>2.6666666973878777E-3</v>
      </c>
      <c r="W41" s="90"/>
      <c r="X41" s="84">
        <f t="shared" si="13"/>
        <v>10100</v>
      </c>
      <c r="Y41" s="45">
        <f t="shared" si="7"/>
        <v>17451637.067818332</v>
      </c>
      <c r="Z41" s="45">
        <f t="shared" si="8"/>
        <v>367652.45691980654</v>
      </c>
      <c r="AA41" s="45">
        <f t="shared" si="9"/>
        <v>10959.714139786594</v>
      </c>
      <c r="AB41" s="46">
        <f t="shared" si="10"/>
        <v>50463.979648818065</v>
      </c>
      <c r="AD41" s="44">
        <f t="shared" si="11"/>
        <v>17890813.218526743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90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0"/>
        <v>17772.762629816214</v>
      </c>
      <c r="P42" s="39">
        <f t="shared" si="1"/>
        <v>1856.489897997086</v>
      </c>
      <c r="Q42" s="90"/>
      <c r="R42" s="32">
        <f t="shared" si="2"/>
        <v>1</v>
      </c>
      <c r="S42" s="37">
        <f t="shared" si="3"/>
        <v>1</v>
      </c>
      <c r="T42" s="90"/>
      <c r="U42" s="43">
        <f t="shared" si="4"/>
        <v>8.6049271380959372E-2</v>
      </c>
      <c r="V42" s="37">
        <f t="shared" si="5"/>
        <v>2.666666698652234E-3</v>
      </c>
      <c r="W42" s="90"/>
      <c r="X42" s="84">
        <f t="shared" si="13"/>
        <v>10100</v>
      </c>
      <c r="Y42" s="45">
        <f t="shared" si="7"/>
        <v>17630271.0344177</v>
      </c>
      <c r="Z42" s="45">
        <f t="shared" si="8"/>
        <v>371406.69390667061</v>
      </c>
      <c r="AA42" s="45">
        <f t="shared" si="9"/>
        <v>10555.431825887739</v>
      </c>
      <c r="AB42" s="46">
        <f t="shared" si="10"/>
        <v>50978.791044501319</v>
      </c>
      <c r="AD42" s="44">
        <f t="shared" si="11"/>
        <v>18073311.951194759</v>
      </c>
      <c r="AE42" s="11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90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0"/>
        <v>17952.44271199797</v>
      </c>
      <c r="P43" s="39">
        <f t="shared" si="1"/>
        <v>1875.1142181729651</v>
      </c>
      <c r="Q43" s="90"/>
      <c r="R43" s="32">
        <f t="shared" si="2"/>
        <v>1</v>
      </c>
      <c r="S43" s="37">
        <f t="shared" si="3"/>
        <v>1</v>
      </c>
      <c r="T43" s="90"/>
      <c r="U43" s="43">
        <f t="shared" si="4"/>
        <v>8.6051294307448192E-2</v>
      </c>
      <c r="V43" s="37">
        <f t="shared" si="5"/>
        <v>2.6666666999551956E-3</v>
      </c>
      <c r="W43" s="90"/>
      <c r="X43" s="84">
        <f t="shared" si="13"/>
        <v>10100</v>
      </c>
      <c r="Y43" s="45">
        <f t="shared" si="7"/>
        <v>17808925.589513712</v>
      </c>
      <c r="Z43" s="45">
        <f t="shared" si="8"/>
        <v>375160.92930883606</v>
      </c>
      <c r="AA43" s="45">
        <f t="shared" si="9"/>
        <v>10140.711791151334</v>
      </c>
      <c r="AB43" s="46">
        <f t="shared" si="10"/>
        <v>51493.600992433523</v>
      </c>
      <c r="AD43" s="44">
        <f t="shared" si="11"/>
        <v>18255820.831606131</v>
      </c>
      <c r="AE43" s="11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90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0"/>
        <v>18132.12279417973</v>
      </c>
      <c r="P44" s="39">
        <f t="shared" si="1"/>
        <v>1893.7381859913462</v>
      </c>
      <c r="Q44" s="90"/>
      <c r="R44" s="32">
        <f t="shared" si="2"/>
        <v>1</v>
      </c>
      <c r="S44" s="37">
        <f t="shared" si="3"/>
        <v>1</v>
      </c>
      <c r="T44" s="90"/>
      <c r="U44" s="43">
        <f t="shared" si="4"/>
        <v>8.605337889491993E-2</v>
      </c>
      <c r="V44" s="37">
        <f t="shared" si="5"/>
        <v>2.6666667012975403E-3</v>
      </c>
      <c r="W44" s="90"/>
      <c r="X44" s="84">
        <f t="shared" si="13"/>
        <v>10100</v>
      </c>
      <c r="Y44" s="45">
        <f t="shared" si="7"/>
        <v>17987601.364252947</v>
      </c>
      <c r="Z44" s="45">
        <f t="shared" si="8"/>
        <v>378915.16316767572</v>
      </c>
      <c r="AA44" s="45">
        <f t="shared" si="9"/>
        <v>9715.5540355773828</v>
      </c>
      <c r="AB44" s="46">
        <f t="shared" si="10"/>
        <v>52008.409530412129</v>
      </c>
      <c r="AD44" s="44">
        <f t="shared" si="11"/>
        <v>18438340.490986612</v>
      </c>
      <c r="AE44" s="115"/>
      <c r="AF44" s="137" t="s">
        <v>44</v>
      </c>
      <c r="AG44" s="138"/>
      <c r="AH44" s="139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90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0"/>
        <v>18311.802876361486</v>
      </c>
      <c r="P45" s="39">
        <f t="shared" si="1"/>
        <v>1912.3618105721021</v>
      </c>
      <c r="Q45" s="90"/>
      <c r="R45" s="32">
        <f t="shared" si="2"/>
        <v>1</v>
      </c>
      <c r="S45" s="37">
        <f t="shared" si="3"/>
        <v>1</v>
      </c>
      <c r="T45" s="90"/>
      <c r="U45" s="43">
        <f t="shared" si="4"/>
        <v>8.6055526383819581E-2</v>
      </c>
      <c r="V45" s="37">
        <f t="shared" si="5"/>
        <v>2.666666702680052E-3</v>
      </c>
      <c r="W45" s="90"/>
      <c r="X45" s="84">
        <f t="shared" si="13"/>
        <v>10100</v>
      </c>
      <c r="Y45" s="45">
        <f t="shared" si="7"/>
        <v>18166299.00253303</v>
      </c>
      <c r="Z45" s="45">
        <f t="shared" si="8"/>
        <v>382669.39552313456</v>
      </c>
      <c r="AA45" s="45">
        <f t="shared" si="9"/>
        <v>9279.9585591658724</v>
      </c>
      <c r="AB45" s="46">
        <f t="shared" si="10"/>
        <v>52523.216694930168</v>
      </c>
      <c r="AD45" s="44">
        <f t="shared" si="11"/>
        <v>18620871.57331026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90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0"/>
        <v>18491.482958543242</v>
      </c>
      <c r="P46" s="39">
        <f t="shared" si="1"/>
        <v>1930.9851007230729</v>
      </c>
      <c r="Q46" s="90"/>
      <c r="R46" s="32">
        <f t="shared" si="2"/>
        <v>1</v>
      </c>
      <c r="S46" s="37">
        <f t="shared" si="3"/>
        <v>1</v>
      </c>
      <c r="T46" s="90"/>
      <c r="U46" s="43">
        <f t="shared" si="4"/>
        <v>8.6057738026945538E-2</v>
      </c>
      <c r="V46" s="37">
        <f t="shared" si="5"/>
        <v>2.6666667041035244E-3</v>
      </c>
      <c r="W46" s="90"/>
      <c r="X46" s="84">
        <f t="shared" si="13"/>
        <v>10100</v>
      </c>
      <c r="Y46" s="45">
        <f t="shared" si="7"/>
        <v>18345019.161130592</v>
      </c>
      <c r="Z46" s="45">
        <f t="shared" si="8"/>
        <v>386423.62641379092</v>
      </c>
      <c r="AA46" s="45">
        <f t="shared" si="9"/>
        <v>8833.9253619168067</v>
      </c>
      <c r="AB46" s="46">
        <f t="shared" si="10"/>
        <v>53038.022521232095</v>
      </c>
      <c r="AD46" s="44">
        <f t="shared" si="11"/>
        <v>18803414.735427532</v>
      </c>
      <c r="AE46" s="11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90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0"/>
        <v>18671.163040724998</v>
      </c>
      <c r="P47" s="39">
        <f t="shared" si="1"/>
        <v>1949.6080649532967</v>
      </c>
      <c r="Q47" s="90"/>
      <c r="R47" s="32">
        <f t="shared" si="2"/>
        <v>1</v>
      </c>
      <c r="S47" s="37">
        <f t="shared" si="3"/>
        <v>1</v>
      </c>
      <c r="T47" s="90"/>
      <c r="U47" s="43">
        <f t="shared" si="4"/>
        <v>8.6060015089449535E-2</v>
      </c>
      <c r="V47" s="37">
        <f t="shared" si="5"/>
        <v>2.6666667055687578E-3</v>
      </c>
      <c r="W47" s="90"/>
      <c r="X47" s="84">
        <f t="shared" si="13"/>
        <v>10100</v>
      </c>
      <c r="Y47" s="45">
        <f t="shared" si="7"/>
        <v>18523762.509829193</v>
      </c>
      <c r="Z47" s="45">
        <f t="shared" si="8"/>
        <v>390177.85587691434</v>
      </c>
      <c r="AA47" s="45">
        <f t="shared" si="9"/>
        <v>8377.4544438301909</v>
      </c>
      <c r="AB47" s="46">
        <f t="shared" si="10"/>
        <v>53552.827043366691</v>
      </c>
      <c r="AD47" s="44">
        <f t="shared" ref="AD47:AD54" si="14">SUM(X47:AB47)</f>
        <v>18985970.647193305</v>
      </c>
      <c r="AE47" s="11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90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0"/>
        <v>18850.843122906754</v>
      </c>
      <c r="P48" s="39">
        <f t="shared" si="1"/>
        <v>1968.2307114855723</v>
      </c>
      <c r="Q48" s="90"/>
      <c r="R48" s="32">
        <f t="shared" si="2"/>
        <v>1</v>
      </c>
      <c r="S48" s="37">
        <f t="shared" si="3"/>
        <v>1</v>
      </c>
      <c r="T48" s="90"/>
      <c r="U48" s="43">
        <f t="shared" si="4"/>
        <v>8.6062358848836756E-2</v>
      </c>
      <c r="V48" s="37">
        <f t="shared" si="5"/>
        <v>2.6666667070765608E-3</v>
      </c>
      <c r="W48" s="90"/>
      <c r="X48" s="84">
        <f t="shared" si="13"/>
        <v>10100</v>
      </c>
      <c r="Y48" s="45">
        <f t="shared" si="7"/>
        <v>18702529.731547248</v>
      </c>
      <c r="Z48" s="45">
        <f t="shared" si="8"/>
        <v>393932.08394852077</v>
      </c>
      <c r="AA48" s="45">
        <f t="shared" si="9"/>
        <v>8201.6248259142703</v>
      </c>
      <c r="AB48" s="46">
        <f t="shared" si="10"/>
        <v>54067.630294237395</v>
      </c>
      <c r="AD48" s="44">
        <f t="shared" si="14"/>
        <v>19168831.070615917</v>
      </c>
      <c r="AE48" s="115"/>
      <c r="AF48" s="137" t="s">
        <v>45</v>
      </c>
      <c r="AG48" s="138"/>
      <c r="AH48" s="139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90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0"/>
        <v>19030.52320508851</v>
      </c>
      <c r="P49" s="39">
        <f t="shared" si="1"/>
        <v>1986.8530482683987</v>
      </c>
      <c r="Q49" s="90"/>
      <c r="R49" s="32">
        <f t="shared" si="2"/>
        <v>1</v>
      </c>
      <c r="S49" s="37">
        <f t="shared" si="3"/>
        <v>1</v>
      </c>
      <c r="T49" s="90"/>
      <c r="U49" s="43">
        <f t="shared" si="4"/>
        <v>8.6064770594965714E-2</v>
      </c>
      <c r="V49" s="37">
        <f t="shared" si="5"/>
        <v>2.6666667086277496E-3</v>
      </c>
      <c r="W49" s="90"/>
      <c r="X49" s="84">
        <f t="shared" si="13"/>
        <v>10100</v>
      </c>
      <c r="Y49" s="45">
        <f t="shared" si="7"/>
        <v>18881321.522465941</v>
      </c>
      <c r="Z49" s="45">
        <f t="shared" si="8"/>
        <v>397686.31066342472</v>
      </c>
      <c r="AA49" s="45">
        <f t="shared" si="9"/>
        <v>8279.8000360699098</v>
      </c>
      <c r="AB49" s="46">
        <f t="shared" si="10"/>
        <v>54582.43230565</v>
      </c>
      <c r="AD49" s="44">
        <f t="shared" si="14"/>
        <v>19351970.065471083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90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0"/>
        <v>19210.203287270266</v>
      </c>
      <c r="P50" s="39">
        <f t="shared" si="1"/>
        <v>2005.475082987314</v>
      </c>
      <c r="Q50" s="90"/>
      <c r="R50" s="32">
        <f t="shared" si="2"/>
        <v>1</v>
      </c>
      <c r="S50" s="37">
        <f t="shared" si="3"/>
        <v>1</v>
      </c>
      <c r="T50" s="90"/>
      <c r="U50" s="43">
        <f t="shared" si="4"/>
        <v>8.6067251630048344E-2</v>
      </c>
      <c r="V50" s="37">
        <f t="shared" si="5"/>
        <v>2.666666710223147E-3</v>
      </c>
      <c r="W50" s="90"/>
      <c r="X50" s="84">
        <f t="shared" si="13"/>
        <v>10100</v>
      </c>
      <c r="Y50" s="45">
        <f t="shared" si="7"/>
        <v>19060138.592157125</v>
      </c>
      <c r="Z50" s="45">
        <f t="shared" si="8"/>
        <v>401440.53605528869</v>
      </c>
      <c r="AA50" s="45">
        <f t="shared" si="9"/>
        <v>8357.9752462255474</v>
      </c>
      <c r="AB50" s="46">
        <f t="shared" si="10"/>
        <v>55097.233108358087</v>
      </c>
      <c r="AD50" s="44">
        <f t="shared" si="14"/>
        <v>19535134.336566996</v>
      </c>
      <c r="AE50" s="11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90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0"/>
        <v>19389.883369452022</v>
      </c>
      <c r="P51" s="39">
        <f t="shared" si="1"/>
        <v>2024.0968230756841</v>
      </c>
      <c r="Q51" s="90"/>
      <c r="R51" s="32">
        <f t="shared" si="2"/>
        <v>1</v>
      </c>
      <c r="S51" s="37">
        <f t="shared" si="3"/>
        <v>1</v>
      </c>
      <c r="T51" s="90"/>
      <c r="U51" s="43">
        <f t="shared" si="4"/>
        <v>8.6069803268649936E-2</v>
      </c>
      <c r="V51" s="37">
        <f t="shared" si="5"/>
        <v>2.6666667118635853E-3</v>
      </c>
      <c r="W51" s="90"/>
      <c r="X51" s="84">
        <f t="shared" si="13"/>
        <v>10100</v>
      </c>
      <c r="Y51" s="45">
        <f t="shared" si="7"/>
        <v>19238981.663711227</v>
      </c>
      <c r="Z51" s="45">
        <f t="shared" si="8"/>
        <v>405194.76015667076</v>
      </c>
      <c r="AA51" s="45">
        <f t="shared" si="9"/>
        <v>8436.150456381185</v>
      </c>
      <c r="AB51" s="46">
        <f t="shared" si="10"/>
        <v>55612.032732106163</v>
      </c>
      <c r="AD51" s="44">
        <f t="shared" si="14"/>
        <v>19718324.607056387</v>
      </c>
      <c r="AE51" s="11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90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0"/>
        <v>19569.563451633778</v>
      </c>
      <c r="P52" s="39">
        <f t="shared" si="1"/>
        <v>2042.7182757249593</v>
      </c>
      <c r="Q52" s="90"/>
      <c r="R52" s="32">
        <f t="shared" si="2"/>
        <v>1</v>
      </c>
      <c r="S52" s="37">
        <f t="shared" si="3"/>
        <v>1</v>
      </c>
      <c r="T52" s="90"/>
      <c r="U52" s="43">
        <f t="shared" si="4"/>
        <v>8.6072426837689175E-2</v>
      </c>
      <c r="V52" s="37">
        <f t="shared" si="5"/>
        <v>2.6666667135499039E-3</v>
      </c>
      <c r="W52" s="90"/>
      <c r="X52" s="84">
        <f t="shared" si="13"/>
        <v>10100</v>
      </c>
      <c r="Y52" s="45">
        <f t="shared" si="7"/>
        <v>19417851.473865099</v>
      </c>
      <c r="Z52" s="45">
        <f t="shared" si="8"/>
        <v>408948.98299906967</v>
      </c>
      <c r="AA52" s="45">
        <f t="shared" si="9"/>
        <v>8514.3256665368244</v>
      </c>
      <c r="AB52" s="46">
        <f t="shared" si="10"/>
        <v>56126.831205670715</v>
      </c>
      <c r="AD52" s="44">
        <f t="shared" si="14"/>
        <v>19901541.613736376</v>
      </c>
      <c r="AE52" s="115"/>
      <c r="AF52" s="137" t="s">
        <v>46</v>
      </c>
      <c r="AG52" s="138"/>
      <c r="AH52" s="139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90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0"/>
        <v>19749.243533815534</v>
      </c>
      <c r="P53" s="39">
        <f t="shared" si="1"/>
        <v>2061.339447894436</v>
      </c>
      <c r="Q53" s="90"/>
      <c r="R53" s="32">
        <f t="shared" si="2"/>
        <v>1</v>
      </c>
      <c r="S53" s="37">
        <f t="shared" si="3"/>
        <v>1</v>
      </c>
      <c r="T53" s="90"/>
      <c r="U53" s="43">
        <f t="shared" si="4"/>
        <v>8.6075123676438159E-2</v>
      </c>
      <c r="V53" s="37">
        <f t="shared" si="5"/>
        <v>2.6666667152829503E-3</v>
      </c>
      <c r="W53" s="90"/>
      <c r="X53" s="84">
        <f t="shared" si="13"/>
        <v>10100</v>
      </c>
      <c r="Y53" s="45">
        <f t="shared" si="7"/>
        <v>19596748.773129918</v>
      </c>
      <c r="Z53" s="45">
        <f t="shared" si="8"/>
        <v>412703.20461296709</v>
      </c>
      <c r="AA53" s="45">
        <f t="shared" si="9"/>
        <v>8592.500876692462</v>
      </c>
      <c r="AB53" s="46">
        <f t="shared" si="10"/>
        <v>56641.628556899268</v>
      </c>
      <c r="AD53" s="44">
        <f t="shared" si="14"/>
        <v>20084786.107176475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90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0"/>
        <v>19928.923615997293</v>
      </c>
      <c r="P54" s="39">
        <f t="shared" si="1"/>
        <v>2079.9603463205526</v>
      </c>
      <c r="Q54" s="91"/>
      <c r="R54" s="32">
        <f t="shared" si="2"/>
        <v>1</v>
      </c>
      <c r="S54" s="37">
        <f t="shared" si="3"/>
        <v>1</v>
      </c>
      <c r="T54" s="91"/>
      <c r="U54" s="43">
        <f t="shared" si="4"/>
        <v>8.6077895136522323E-2</v>
      </c>
      <c r="V54" s="37">
        <f t="shared" si="5"/>
        <v>2.6666667170635776E-3</v>
      </c>
      <c r="W54" s="91"/>
      <c r="X54" s="84">
        <f t="shared" si="13"/>
        <v>10100</v>
      </c>
      <c r="Y54" s="45">
        <f t="shared" si="7"/>
        <v>19775674.325919036</v>
      </c>
      <c r="Z54" s="45">
        <f t="shared" si="8"/>
        <v>416457.42502786865</v>
      </c>
      <c r="AA54" s="45">
        <f t="shared" si="9"/>
        <v>8670.6760868481033</v>
      </c>
      <c r="AB54" s="46">
        <f t="shared" si="10"/>
        <v>57156.424812747602</v>
      </c>
      <c r="AD54" s="44">
        <f t="shared" si="14"/>
        <v>20268058.851846501</v>
      </c>
      <c r="AE54" s="11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744741484.31185603</v>
      </c>
      <c r="AE55" s="11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69">
        <f>SUM(Y9:Y54)</f>
        <v>724815077.68836308</v>
      </c>
      <c r="Z56" s="70">
        <f>SUM(Z9:Z54)</f>
        <v>15271398.532316765</v>
      </c>
      <c r="AA56" s="70">
        <f>SUM(AA9:AA54)</f>
        <v>625299.4132128919</v>
      </c>
      <c r="AB56" s="77">
        <f>SUM(AB9:AB54)</f>
        <v>2096358.6779634496</v>
      </c>
      <c r="AD56" s="71">
        <f>X56+Y56+Z56+AA56+AB56</f>
        <v>744741484.31185627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"/>
  <sheetViews>
    <sheetView topLeftCell="T9" workbookViewId="0">
      <selection activeCell="Z26" sqref="Z2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4.88671875" customWidth="1"/>
  </cols>
  <sheetData>
    <row r="1" spans="1:36" ht="15" thickBot="1" x14ac:dyDescent="0.35">
      <c r="H1" s="89"/>
      <c r="L1" s="89"/>
      <c r="N1" s="89"/>
      <c r="Q1" s="89"/>
      <c r="R1" s="84"/>
      <c r="S1" s="84"/>
      <c r="T1" s="89"/>
      <c r="U1" s="84"/>
      <c r="V1" s="84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4"/>
      <c r="S2" s="84"/>
      <c r="T2" s="90"/>
      <c r="U2" s="84"/>
      <c r="V2" s="84"/>
      <c r="W2" s="90"/>
      <c r="Y2" s="148" t="s">
        <v>88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87</v>
      </c>
      <c r="P3" s="158"/>
      <c r="Q3" s="90"/>
      <c r="R3" s="84"/>
      <c r="S3" s="84"/>
      <c r="T3" s="90"/>
      <c r="U3" s="84"/>
      <c r="V3" s="84"/>
      <c r="W3" s="90"/>
      <c r="Y3" s="151"/>
      <c r="Z3" s="152"/>
      <c r="AA3" s="153"/>
      <c r="AB3" s="8"/>
      <c r="AC3" s="8"/>
      <c r="AE3" s="115"/>
      <c r="AF3" s="93" t="s">
        <v>58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4"/>
      <c r="S4" s="84"/>
      <c r="T4" s="90"/>
      <c r="U4" s="84"/>
      <c r="V4" s="84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3" t="s">
        <v>70</v>
      </c>
      <c r="J7" s="14" t="s">
        <v>69</v>
      </c>
      <c r="K7" s="22" t="s">
        <v>68</v>
      </c>
      <c r="L7" s="90"/>
      <c r="M7" s="1" t="s">
        <v>8</v>
      </c>
      <c r="O7" s="109"/>
      <c r="P7" s="110"/>
      <c r="Q7" s="90"/>
      <c r="R7" s="84"/>
      <c r="S7" s="84"/>
      <c r="T7" s="90"/>
      <c r="U7" s="84"/>
      <c r="V7" s="84"/>
      <c r="W7" s="90"/>
      <c r="X7" s="3" t="s">
        <v>9</v>
      </c>
      <c r="Y7" s="85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4"/>
      <c r="J8" s="7"/>
      <c r="K8" s="20"/>
      <c r="L8" s="90"/>
      <c r="M8" s="25"/>
      <c r="O8" s="34"/>
      <c r="P8" s="38"/>
      <c r="Q8" s="90"/>
      <c r="R8" s="86"/>
      <c r="S8" s="85"/>
      <c r="T8" s="90"/>
      <c r="U8" s="86"/>
      <c r="V8" s="85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90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F9</f>
        <v>11843.319917818244</v>
      </c>
      <c r="P9" s="39">
        <f>G9+(G9*K9)</f>
        <v>1247.2788987644592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8.6009715581869109E-2</v>
      </c>
      <c r="V9" s="37">
        <f>($AI$7/$AG$12)*(1+0.15*(P9/$AG$10)^4)+$AH$32</f>
        <v>2.6666666731835205E-3</v>
      </c>
      <c r="W9" s="90"/>
      <c r="X9" s="84">
        <f>($AG$7*$AG$8*S9*$AG$24+$AG$15*$AG$16*R9*$AG$24)</f>
        <v>3600</v>
      </c>
      <c r="Y9" s="45">
        <f>(O9*U9*$AG$30+P9*V9*$AG$29)*365</f>
        <v>11743172.275236746</v>
      </c>
      <c r="Z9" s="45">
        <f>(O9*$AI$15*$AG$37+P9*$AI$7*$AG$36)*365</f>
        <v>247540.54069679326</v>
      </c>
      <c r="AA9" s="45">
        <f>O9*$AI$15*($AG$41+$AG$40*(1-M9))*365</f>
        <v>17063.58879183446</v>
      </c>
      <c r="AB9" s="46">
        <f>365*((P9*$AI$7*($AG$53*$AG$54+$AG$49*$AG$50+$AG$45*$AG$46))+(O9*1.6*$AI$15*($AG$53*$AG$55+$AG$49*$AG$51+$AG$45*$AG$47)))</f>
        <v>34011.637041072601</v>
      </c>
      <c r="AD9" s="44">
        <f>SUM(X9:AB9)</f>
        <v>12045388.041766448</v>
      </c>
      <c r="AE9" s="115"/>
      <c r="AF9" s="144" t="s">
        <v>15</v>
      </c>
      <c r="AG9" s="17"/>
      <c r="AH9" s="147"/>
      <c r="AI9" s="78" t="s">
        <v>59</v>
      </c>
      <c r="AJ9" s="79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90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 t="shared" ref="O10:O54" si="0">F10</f>
        <v>12023</v>
      </c>
      <c r="P10" s="39">
        <f t="shared" ref="P10:P54" si="1">G10+(G10*K10)</f>
        <v>1265.8422304494381</v>
      </c>
      <c r="Q10" s="90"/>
      <c r="R10" s="32">
        <f t="shared" ref="R10:R54" si="2">IF(O10&lt;$AG$18,1,2)</f>
        <v>1</v>
      </c>
      <c r="S10" s="37">
        <f t="shared" ref="S10:S54" si="3">IF(P10&lt;$AG$10,1,2)</f>
        <v>1</v>
      </c>
      <c r="T10" s="90"/>
      <c r="U10" s="43">
        <f t="shared" ref="U10:U54" si="4">($AI$15/$AG$20)*(1+0.15*(O10/$AG$18)^4)+$AH$33</f>
        <v>8.6010318732661864E-2</v>
      </c>
      <c r="V10" s="37">
        <f t="shared" ref="V10:V54" si="5">($AI$7/$AG$12)*(1+0.15*(P10/$AG$10)^4)+$AH$32</f>
        <v>2.6666666735802309E-3</v>
      </c>
      <c r="W10" s="90"/>
      <c r="X10" s="84">
        <f t="shared" ref="X10:X12" si="6">($AG$7*$AG$8*S10*$AG$24+$AG$15*$AG$16*R10*$AG$24)</f>
        <v>3600</v>
      </c>
      <c r="Y10" s="45">
        <f t="shared" ref="Y10:Y54" si="7">(O10*U10*$AG$30+P10*V10*$AG$29)*365</f>
        <v>11921409.507194702</v>
      </c>
      <c r="Z10" s="45">
        <f t="shared" ref="Z10:Z54" si="8">(O10*$AI$15*$AG$37+P10*$AI$7*$AG$36)*365</f>
        <v>251294.50896936853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34526.202944410259</v>
      </c>
      <c r="AD10" s="44">
        <f t="shared" ref="AD10:AD46" si="11">SUM(X10:AB10)</f>
        <v>12228144.450779106</v>
      </c>
      <c r="AE10" s="115"/>
      <c r="AF10" s="145"/>
      <c r="AG10" s="18">
        <v>110400</v>
      </c>
      <c r="AH10" s="147"/>
      <c r="AI10" s="78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90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si="0"/>
        <v>12202.680082181758</v>
      </c>
      <c r="P11" s="39">
        <f t="shared" si="1"/>
        <v>1284.4069127650509</v>
      </c>
      <c r="Q11" s="90"/>
      <c r="R11" s="32">
        <f t="shared" si="2"/>
        <v>1</v>
      </c>
      <c r="S11" s="37">
        <f t="shared" si="3"/>
        <v>1</v>
      </c>
      <c r="T11" s="90"/>
      <c r="U11" s="43">
        <f t="shared" si="4"/>
        <v>8.6010949540001463E-2</v>
      </c>
      <c r="V11" s="37">
        <f t="shared" si="5"/>
        <v>2.6666666739948146E-3</v>
      </c>
      <c r="W11" s="90"/>
      <c r="X11" s="84">
        <f t="shared" si="6"/>
        <v>3600</v>
      </c>
      <c r="Y11" s="45">
        <f t="shared" si="7"/>
        <v>12099653.141383292</v>
      </c>
      <c r="Z11" s="45">
        <f t="shared" si="8"/>
        <v>255048.48315770607</v>
      </c>
      <c r="AA11" s="45">
        <f t="shared" si="9"/>
        <v>17563.03028881651</v>
      </c>
      <c r="AB11" s="46">
        <f t="shared" si="10"/>
        <v>35040.774252277552</v>
      </c>
      <c r="AD11" s="44">
        <f t="shared" si="11"/>
        <v>12410905.429082092</v>
      </c>
      <c r="AE11" s="115"/>
      <c r="AF11" s="146"/>
      <c r="AG11" s="17"/>
      <c r="AH11" s="147"/>
      <c r="AI11" s="78" t="s">
        <v>60</v>
      </c>
      <c r="AJ11" s="79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90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>F12</f>
        <v>12382.360164363514</v>
      </c>
      <c r="P12" s="39">
        <f t="shared" si="1"/>
        <v>1302.9728796478428</v>
      </c>
      <c r="Q12" s="90"/>
      <c r="R12" s="32">
        <f t="shared" si="2"/>
        <v>1</v>
      </c>
      <c r="S12" s="37">
        <f t="shared" si="3"/>
        <v>1</v>
      </c>
      <c r="T12" s="90"/>
      <c r="U12" s="43">
        <f t="shared" si="4"/>
        <v>8.6011608836671208E-2</v>
      </c>
      <c r="V12" s="37">
        <f t="shared" si="5"/>
        <v>2.6666666744278012E-3</v>
      </c>
      <c r="W12" s="90"/>
      <c r="X12" s="84">
        <f t="shared" si="6"/>
        <v>3600</v>
      </c>
      <c r="Y12" s="45">
        <f t="shared" si="7"/>
        <v>12277903.466684708</v>
      </c>
      <c r="Z12" s="45">
        <f t="shared" si="8"/>
        <v>258802.4629724478</v>
      </c>
      <c r="AA12" s="45">
        <f t="shared" si="9"/>
        <v>17809.290353135737</v>
      </c>
      <c r="AB12" s="46">
        <f t="shared" si="10"/>
        <v>35555.350700322459</v>
      </c>
      <c r="AD12" s="44">
        <f t="shared" si="11"/>
        <v>12593670.570710614</v>
      </c>
      <c r="AE12" s="115"/>
      <c r="AF12" s="67" t="s">
        <v>32</v>
      </c>
      <c r="AG12" s="61">
        <v>30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90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0"/>
        <v>12562.04024654527</v>
      </c>
      <c r="P13" s="39">
        <f t="shared" si="1"/>
        <v>1321.5400692737244</v>
      </c>
      <c r="Q13" s="90"/>
      <c r="R13" s="32">
        <f t="shared" si="2"/>
        <v>1</v>
      </c>
      <c r="S13" s="37">
        <f t="shared" si="3"/>
        <v>1</v>
      </c>
      <c r="T13" s="90"/>
      <c r="U13" s="43">
        <f t="shared" si="4"/>
        <v>8.601229746780778E-2</v>
      </c>
      <c r="V13" s="37">
        <f t="shared" si="5"/>
        <v>2.6666666748797275E-3</v>
      </c>
      <c r="W13" s="90"/>
      <c r="X13" s="84">
        <f>($AG$7*$AG$8*S13*$AG$24+$AG$15*$AG$16*R13*$AG$24)</f>
        <v>3600</v>
      </c>
      <c r="Y13" s="45">
        <f t="shared" si="7"/>
        <v>12456160.780733846</v>
      </c>
      <c r="Z13" s="45">
        <f t="shared" si="8"/>
        <v>262556.44814280426</v>
      </c>
      <c r="AA13" s="45">
        <f t="shared" si="9"/>
        <v>18041.904268908085</v>
      </c>
      <c r="AB13" s="46">
        <f t="shared" si="10"/>
        <v>36069.932041156768</v>
      </c>
      <c r="AD13" s="44">
        <f t="shared" si="11"/>
        <v>12776429.065186715</v>
      </c>
      <c r="AE13" s="11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90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0"/>
        <v>12741.720328727028</v>
      </c>
      <c r="P14" s="39">
        <f t="shared" si="1"/>
        <v>1340.1084237232869</v>
      </c>
      <c r="Q14" s="90"/>
      <c r="R14" s="32">
        <f t="shared" si="2"/>
        <v>1</v>
      </c>
      <c r="S14" s="37">
        <f t="shared" si="3"/>
        <v>1</v>
      </c>
      <c r="T14" s="90"/>
      <c r="U14" s="43">
        <f t="shared" si="4"/>
        <v>8.6013016290901245E-2</v>
      </c>
      <c r="V14" s="37">
        <f t="shared" si="5"/>
        <v>2.666666675351139E-3</v>
      </c>
      <c r="W14" s="90"/>
      <c r="X14" s="84">
        <f>($AG$7*$AG$8*S14*$AG$24+$AG$15*$AG$16*R14*$AG$24)+AG26</f>
        <v>1511350</v>
      </c>
      <c r="Y14" s="45">
        <f t="shared" si="7"/>
        <v>12634425.390039586</v>
      </c>
      <c r="Z14" s="45">
        <f t="shared" si="8"/>
        <v>266310.43841508846</v>
      </c>
      <c r="AA14" s="45">
        <f t="shared" si="9"/>
        <v>17929.87813846071</v>
      </c>
      <c r="AB14" s="46">
        <f t="shared" si="10"/>
        <v>36584.518043016767</v>
      </c>
      <c r="AD14" s="44">
        <f t="shared" si="11"/>
        <v>14466600.224636151</v>
      </c>
      <c r="AE14" s="115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90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 t="shared" si="0"/>
        <v>12921.400410908785</v>
      </c>
      <c r="P15" s="39">
        <f t="shared" si="1"/>
        <v>1358.677888678327</v>
      </c>
      <c r="Q15" s="90"/>
      <c r="R15" s="32">
        <f t="shared" si="2"/>
        <v>1</v>
      </c>
      <c r="S15" s="37">
        <f t="shared" si="3"/>
        <v>1</v>
      </c>
      <c r="T15" s="90"/>
      <c r="U15" s="43">
        <f t="shared" si="4"/>
        <v>8.6013766175795064E-2</v>
      </c>
      <c r="V15" s="37">
        <f t="shared" si="5"/>
        <v>2.6666666758425888E-3</v>
      </c>
      <c r="W15" s="90"/>
      <c r="X15" s="84">
        <f>($AJ$11*$AG$8*S15*$AG$25+$AJ$9*$AG$8*S15*$AG$24+$AG$15*$AG$16*R15*$AG$24)</f>
        <v>10100</v>
      </c>
      <c r="Y15" s="45">
        <f t="shared" si="7"/>
        <v>12812697.61010664</v>
      </c>
      <c r="Z15" s="45">
        <f t="shared" si="8"/>
        <v>270064.43355138664</v>
      </c>
      <c r="AA15" s="45">
        <f t="shared" si="9"/>
        <v>17807.414287175776</v>
      </c>
      <c r="AB15" s="46">
        <f t="shared" si="10"/>
        <v>37099.108488548925</v>
      </c>
      <c r="AD15" s="44">
        <f t="shared" si="11"/>
        <v>13147768.56643375</v>
      </c>
      <c r="AE15" s="115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90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0"/>
        <v>13101.080493090543</v>
      </c>
      <c r="P16" s="39">
        <f t="shared" si="1"/>
        <v>1377.2484131462468</v>
      </c>
      <c r="Q16" s="90"/>
      <c r="R16" s="32">
        <f t="shared" si="2"/>
        <v>1</v>
      </c>
      <c r="S16" s="37">
        <f t="shared" si="3"/>
        <v>1</v>
      </c>
      <c r="T16" s="90"/>
      <c r="U16" s="43">
        <f t="shared" si="4"/>
        <v>8.6014548004686081E-2</v>
      </c>
      <c r="V16" s="37">
        <f t="shared" si="5"/>
        <v>2.6666666763546375E-3</v>
      </c>
      <c r="W16" s="90"/>
      <c r="X16" s="84">
        <f t="shared" ref="X16:X54" si="13">($AJ$11*$AG$8*S16*$AG$25+$AJ$9*$AG$8*S16*$AG$24+$AG$15*$AG$16*R16*$AG$24)</f>
        <v>10100</v>
      </c>
      <c r="Y16" s="45">
        <f t="shared" si="7"/>
        <v>12990977.765557967</v>
      </c>
      <c r="Z16" s="45">
        <f t="shared" si="8"/>
        <v>273818.4333283513</v>
      </c>
      <c r="AA16" s="45">
        <f t="shared" si="9"/>
        <v>17674.512715053297</v>
      </c>
      <c r="AB16" s="46">
        <f t="shared" si="10"/>
        <v>37613.703173707072</v>
      </c>
      <c r="AD16" s="44">
        <f t="shared" si="11"/>
        <v>13330184.414775077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7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90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>F17</f>
        <v>13280.760575272299</v>
      </c>
      <c r="P17" s="39">
        <f t="shared" si="1"/>
        <v>1395.8199492093775</v>
      </c>
      <c r="Q17" s="90"/>
      <c r="R17" s="32">
        <f t="shared" si="2"/>
        <v>1</v>
      </c>
      <c r="S17" s="37">
        <f t="shared" si="3"/>
        <v>1</v>
      </c>
      <c r="T17" s="90"/>
      <c r="U17" s="43">
        <f t="shared" si="4"/>
        <v>8.6015362672124521E-2</v>
      </c>
      <c r="V17" s="37">
        <f t="shared" si="5"/>
        <v>2.6666666768878529E-3</v>
      </c>
      <c r="W17" s="90"/>
      <c r="X17" s="84">
        <f t="shared" si="13"/>
        <v>10100</v>
      </c>
      <c r="Y17" s="45">
        <f t="shared" si="7"/>
        <v>13169266.190257637</v>
      </c>
      <c r="Z17" s="45">
        <f t="shared" si="8"/>
        <v>277572.43753610284</v>
      </c>
      <c r="AA17" s="45">
        <f t="shared" si="9"/>
        <v>17531.173422093263</v>
      </c>
      <c r="AB17" s="46">
        <f t="shared" si="10"/>
        <v>38128.30190674933</v>
      </c>
      <c r="AD17" s="44">
        <f t="shared" si="11"/>
        <v>13512598.103122583</v>
      </c>
      <c r="AE17" s="115"/>
      <c r="AF17" s="144" t="s">
        <v>16</v>
      </c>
      <c r="AG17" s="17"/>
      <c r="AH17" s="147"/>
      <c r="AI17" s="29"/>
      <c r="AJ17" s="52"/>
    </row>
    <row r="18" spans="1:37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90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0"/>
        <v>13460.440657454055</v>
      </c>
      <c r="P18" s="39">
        <f t="shared" si="1"/>
        <v>1414.3924517966461</v>
      </c>
      <c r="Q18" s="90"/>
      <c r="R18" s="32">
        <f t="shared" si="2"/>
        <v>1</v>
      </c>
      <c r="S18" s="37">
        <f t="shared" si="3"/>
        <v>1</v>
      </c>
      <c r="T18" s="90"/>
      <c r="U18" s="43">
        <f t="shared" si="4"/>
        <v>8.6016211085014005E-2</v>
      </c>
      <c r="V18" s="37">
        <f t="shared" si="5"/>
        <v>2.6666666774428117E-3</v>
      </c>
      <c r="W18" s="90"/>
      <c r="X18" s="84">
        <f t="shared" si="13"/>
        <v>10100</v>
      </c>
      <c r="Y18" s="45">
        <f t="shared" si="7"/>
        <v>13347563.227434149</v>
      </c>
      <c r="Z18" s="45">
        <f t="shared" si="8"/>
        <v>281326.44597723015</v>
      </c>
      <c r="AA18" s="45">
        <f t="shared" si="9"/>
        <v>17377.39640829567</v>
      </c>
      <c r="AB18" s="46">
        <f t="shared" si="10"/>
        <v>38642.904507324412</v>
      </c>
      <c r="AD18" s="44">
        <f t="shared" si="11"/>
        <v>13695009.974326998</v>
      </c>
      <c r="AE18" s="115"/>
      <c r="AF18" s="145"/>
      <c r="AG18" s="18">
        <v>30000</v>
      </c>
      <c r="AH18" s="147"/>
      <c r="AI18" s="29"/>
      <c r="AJ18" s="52"/>
    </row>
    <row r="19" spans="1:37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90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0"/>
        <v>13640.120739635813</v>
      </c>
      <c r="P19" s="39">
        <f t="shared" si="1"/>
        <v>1432.9658784752855</v>
      </c>
      <c r="Q19" s="90"/>
      <c r="R19" s="32">
        <f t="shared" si="2"/>
        <v>1</v>
      </c>
      <c r="S19" s="37">
        <f t="shared" si="3"/>
        <v>1</v>
      </c>
      <c r="T19" s="90"/>
      <c r="U19" s="43">
        <f t="shared" si="4"/>
        <v>8.601709416261151E-2</v>
      </c>
      <c r="V19" s="37">
        <f t="shared" si="5"/>
        <v>2.6666666780200969E-3</v>
      </c>
      <c r="W19" s="90"/>
      <c r="X19" s="84">
        <f t="shared" si="13"/>
        <v>10100</v>
      </c>
      <c r="Y19" s="45">
        <f t="shared" si="7"/>
        <v>13525869.229804102</v>
      </c>
      <c r="Z19" s="45">
        <f t="shared" si="8"/>
        <v>285080.45846587775</v>
      </c>
      <c r="AA19" s="45">
        <f t="shared" si="9"/>
        <v>17213.181673660532</v>
      </c>
      <c r="AB19" s="46">
        <f t="shared" si="10"/>
        <v>39157.510805638231</v>
      </c>
      <c r="AD19" s="44">
        <f t="shared" si="11"/>
        <v>13877420.38074928</v>
      </c>
      <c r="AE19" s="115"/>
      <c r="AF19" s="146"/>
      <c r="AG19" s="17"/>
      <c r="AH19" s="147"/>
      <c r="AI19" s="29"/>
      <c r="AJ19" s="52"/>
    </row>
    <row r="20" spans="1:37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90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0"/>
        <v>13819.800821817569</v>
      </c>
      <c r="P20" s="39">
        <f t="shared" si="1"/>
        <v>1451.5401892605726</v>
      </c>
      <c r="Q20" s="90"/>
      <c r="R20" s="32">
        <f t="shared" si="2"/>
        <v>1</v>
      </c>
      <c r="S20" s="37">
        <f t="shared" si="3"/>
        <v>1</v>
      </c>
      <c r="T20" s="90"/>
      <c r="U20" s="43">
        <f t="shared" si="4"/>
        <v>8.6018012836527422E-2</v>
      </c>
      <c r="V20" s="37">
        <f t="shared" si="5"/>
        <v>2.6666666786203004E-3</v>
      </c>
      <c r="W20" s="90"/>
      <c r="X20" s="84">
        <f t="shared" si="13"/>
        <v>10100</v>
      </c>
      <c r="Y20" s="45">
        <f t="shared" si="7"/>
        <v>13704184.559696246</v>
      </c>
      <c r="Z20" s="45">
        <f t="shared" si="8"/>
        <v>288834.4748269124</v>
      </c>
      <c r="AA20" s="45">
        <f t="shared" si="9"/>
        <v>17038.529218187836</v>
      </c>
      <c r="AB20" s="46">
        <f t="shared" si="10"/>
        <v>39672.12064169244</v>
      </c>
      <c r="AD20" s="44">
        <f t="shared" si="11"/>
        <v>14059829.684383038</v>
      </c>
      <c r="AE20" s="115"/>
      <c r="AF20" s="67" t="s">
        <v>32</v>
      </c>
      <c r="AG20" s="61">
        <v>30</v>
      </c>
      <c r="AH20" s="42" t="s">
        <v>33</v>
      </c>
      <c r="AI20" s="42"/>
      <c r="AJ20" s="57"/>
    </row>
    <row r="21" spans="1:37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90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0"/>
        <v>13999.480903999325</v>
      </c>
      <c r="P21" s="39">
        <f t="shared" si="1"/>
        <v>1470.1153464417976</v>
      </c>
      <c r="Q21" s="90"/>
      <c r="R21" s="32">
        <f t="shared" si="2"/>
        <v>1</v>
      </c>
      <c r="S21" s="37">
        <f t="shared" si="3"/>
        <v>1</v>
      </c>
      <c r="T21" s="90"/>
      <c r="U21" s="43">
        <f t="shared" si="4"/>
        <v>8.6018968050725508E-2</v>
      </c>
      <c r="V21" s="37">
        <f t="shared" si="5"/>
        <v>2.666666679244022E-3</v>
      </c>
      <c r="W21" s="90"/>
      <c r="X21" s="84">
        <f t="shared" si="13"/>
        <v>10100</v>
      </c>
      <c r="Y21" s="45">
        <f t="shared" si="7"/>
        <v>13882509.589175832</v>
      </c>
      <c r="Z21" s="45">
        <f t="shared" si="8"/>
        <v>292588.49489516125</v>
      </c>
      <c r="AA21" s="45">
        <f t="shared" si="9"/>
        <v>16853.439041877587</v>
      </c>
      <c r="AB21" s="46">
        <f t="shared" si="10"/>
        <v>40186.733864588175</v>
      </c>
      <c r="AD21" s="44">
        <f t="shared" si="11"/>
        <v>14242238.256977459</v>
      </c>
      <c r="AE21" s="115"/>
    </row>
    <row r="22" spans="1:37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90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0"/>
        <v>14179.160986181081</v>
      </c>
      <c r="P22" s="39">
        <f t="shared" si="1"/>
        <v>1488.6913144228693</v>
      </c>
      <c r="Q22" s="90"/>
      <c r="R22" s="32">
        <f t="shared" si="2"/>
        <v>1</v>
      </c>
      <c r="S22" s="37">
        <f t="shared" si="3"/>
        <v>1</v>
      </c>
      <c r="T22" s="90"/>
      <c r="U22" s="43">
        <f t="shared" si="4"/>
        <v>8.6019960761522921E-2</v>
      </c>
      <c r="V22" s="37">
        <f t="shared" si="5"/>
        <v>2.6666666798918688E-3</v>
      </c>
      <c r="W22" s="90"/>
      <c r="X22" s="84">
        <f t="shared" si="13"/>
        <v>10100</v>
      </c>
      <c r="Y22" s="45">
        <f t="shared" si="7"/>
        <v>14060844.700169222</v>
      </c>
      <c r="Z22" s="45">
        <f t="shared" si="8"/>
        <v>296342.51851471351</v>
      </c>
      <c r="AA22" s="45">
        <f t="shared" si="9"/>
        <v>16657.911144729791</v>
      </c>
      <c r="AB22" s="46">
        <f t="shared" si="10"/>
        <v>40701.350331888163</v>
      </c>
      <c r="AD22" s="44">
        <f t="shared" si="11"/>
        <v>14424646.480160553</v>
      </c>
      <c r="AE22" s="115"/>
      <c r="AF22" s="58" t="s">
        <v>25</v>
      </c>
      <c r="AG22" s="49"/>
      <c r="AH22" s="49"/>
      <c r="AI22" s="80" t="s">
        <v>61</v>
      </c>
      <c r="AJ22" s="81"/>
    </row>
    <row r="23" spans="1:37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90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0"/>
        <v>14358.841068362839</v>
      </c>
      <c r="P23" s="39">
        <f t="shared" si="1"/>
        <v>1507.2680595761449</v>
      </c>
      <c r="Q23" s="90"/>
      <c r="R23" s="32">
        <f t="shared" si="2"/>
        <v>1</v>
      </c>
      <c r="S23" s="37">
        <f t="shared" si="3"/>
        <v>1</v>
      </c>
      <c r="T23" s="90"/>
      <c r="U23" s="43">
        <f t="shared" si="4"/>
        <v>8.6020991937590191E-2</v>
      </c>
      <c r="V23" s="37">
        <f t="shared" si="5"/>
        <v>2.6666666805644544E-3</v>
      </c>
      <c r="W23" s="90"/>
      <c r="X23" s="84">
        <f t="shared" si="13"/>
        <v>10100</v>
      </c>
      <c r="Y23" s="45">
        <f t="shared" si="7"/>
        <v>14239190.284588782</v>
      </c>
      <c r="Z23" s="45">
        <f t="shared" si="8"/>
        <v>300096.54553827993</v>
      </c>
      <c r="AA23" s="45">
        <f t="shared" si="9"/>
        <v>16451.945526744435</v>
      </c>
      <c r="AB23" s="46">
        <f t="shared" si="10"/>
        <v>41215.969909031883</v>
      </c>
      <c r="AD23" s="44">
        <f t="shared" si="11"/>
        <v>14607054.74556284</v>
      </c>
      <c r="AE23" s="115"/>
      <c r="AF23" s="59" t="s">
        <v>34</v>
      </c>
      <c r="AG23" s="29"/>
      <c r="AH23" s="29"/>
      <c r="AI23" s="78" t="s">
        <v>62</v>
      </c>
      <c r="AJ23" s="82" t="s">
        <v>63</v>
      </c>
    </row>
    <row r="24" spans="1:37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90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0"/>
        <v>14538.521150544595</v>
      </c>
      <c r="P24" s="39">
        <f t="shared" si="1"/>
        <v>1525.8455501082153</v>
      </c>
      <c r="Q24" s="90"/>
      <c r="R24" s="32">
        <f t="shared" si="2"/>
        <v>1</v>
      </c>
      <c r="S24" s="37">
        <f t="shared" si="3"/>
        <v>1</v>
      </c>
      <c r="T24" s="90"/>
      <c r="U24" s="43">
        <f t="shared" si="4"/>
        <v>8.6022062559951235E-2</v>
      </c>
      <c r="V24" s="37">
        <f t="shared" si="5"/>
        <v>2.6666666812624027E-3</v>
      </c>
      <c r="W24" s="90"/>
      <c r="X24" s="84">
        <f t="shared" si="13"/>
        <v>10100</v>
      </c>
      <c r="Y24" s="45">
        <f t="shared" si="7"/>
        <v>14417546.744457996</v>
      </c>
      <c r="Z24" s="45">
        <f t="shared" si="8"/>
        <v>303850.57582660555</v>
      </c>
      <c r="AA24" s="45">
        <f t="shared" si="9"/>
        <v>16235.542187921536</v>
      </c>
      <c r="AB24" s="46">
        <f t="shared" si="10"/>
        <v>41730.592468798437</v>
      </c>
      <c r="AD24" s="44">
        <f t="shared" si="11"/>
        <v>14789463.454941321</v>
      </c>
      <c r="AE24" s="115"/>
      <c r="AF24" s="51" t="s">
        <v>35</v>
      </c>
      <c r="AG24" s="30">
        <v>5</v>
      </c>
      <c r="AH24" s="29" t="s">
        <v>28</v>
      </c>
      <c r="AI24" s="78" t="s">
        <v>65</v>
      </c>
      <c r="AJ24" s="82" t="s">
        <v>64</v>
      </c>
    </row>
    <row r="25" spans="1:37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90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0"/>
        <v>14718.201232726351</v>
      </c>
      <c r="P25" s="39">
        <f t="shared" si="1"/>
        <v>1544.4237559365288</v>
      </c>
      <c r="Q25" s="90"/>
      <c r="R25" s="32">
        <f t="shared" si="2"/>
        <v>1</v>
      </c>
      <c r="S25" s="37">
        <f t="shared" si="3"/>
        <v>1</v>
      </c>
      <c r="T25" s="90"/>
      <c r="U25" s="43">
        <f t="shared" si="4"/>
        <v>8.6023173621983348E-2</v>
      </c>
      <c r="V25" s="37">
        <f t="shared" si="5"/>
        <v>2.6666666819863427E-3</v>
      </c>
      <c r="W25" s="90"/>
      <c r="X25" s="84">
        <f t="shared" si="13"/>
        <v>10100</v>
      </c>
      <c r="Y25" s="45">
        <f t="shared" si="7"/>
        <v>14595914.492036756</v>
      </c>
      <c r="Z25" s="45">
        <f t="shared" si="8"/>
        <v>307604.60924792866</v>
      </c>
      <c r="AA25" s="45">
        <f t="shared" si="9"/>
        <v>16008.701128261077</v>
      </c>
      <c r="AB25" s="46">
        <f t="shared" si="10"/>
        <v>42245.217890812914</v>
      </c>
      <c r="AD25" s="44">
        <f t="shared" si="11"/>
        <v>14971873.020303758</v>
      </c>
      <c r="AE25" s="115"/>
      <c r="AF25" s="51" t="s">
        <v>36</v>
      </c>
      <c r="AG25" s="30">
        <v>30</v>
      </c>
      <c r="AH25" s="29" t="s">
        <v>28</v>
      </c>
      <c r="AI25" s="78" t="s">
        <v>67</v>
      </c>
      <c r="AJ25" s="82" t="s">
        <v>66</v>
      </c>
    </row>
    <row r="26" spans="1:37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90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0"/>
        <v>14897.881314908107</v>
      </c>
      <c r="P26" s="39">
        <f t="shared" si="1"/>
        <v>1563.0026485758362</v>
      </c>
      <c r="Q26" s="90"/>
      <c r="R26" s="32">
        <f t="shared" si="2"/>
        <v>1</v>
      </c>
      <c r="S26" s="37">
        <f t="shared" si="3"/>
        <v>1</v>
      </c>
      <c r="T26" s="90"/>
      <c r="U26" s="43">
        <f t="shared" si="4"/>
        <v>8.6024326129417225E-2</v>
      </c>
      <c r="V26" s="37">
        <f t="shared" si="5"/>
        <v>2.6666666827369141E-3</v>
      </c>
      <c r="W26" s="90"/>
      <c r="X26" s="84">
        <f t="shared" si="13"/>
        <v>10100</v>
      </c>
      <c r="Y26" s="45">
        <f t="shared" si="7"/>
        <v>14774293.949946919</v>
      </c>
      <c r="Z26" s="45">
        <f t="shared" si="8"/>
        <v>311358.64567748387</v>
      </c>
      <c r="AA26" s="45">
        <f t="shared" si="9"/>
        <v>15771.422347763066</v>
      </c>
      <c r="AB26" s="46">
        <f t="shared" si="10"/>
        <v>42759.846061092001</v>
      </c>
      <c r="AD26" s="44">
        <f t="shared" si="11"/>
        <v>15154283.864033259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3"/>
      <c r="AJ26" s="41"/>
    </row>
    <row r="27" spans="1:37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90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0"/>
        <v>15077.561397089865</v>
      </c>
      <c r="P27" s="39">
        <f t="shared" si="1"/>
        <v>1581.5822010335669</v>
      </c>
      <c r="Q27" s="90"/>
      <c r="R27" s="32">
        <f t="shared" si="2"/>
        <v>1</v>
      </c>
      <c r="S27" s="37">
        <f t="shared" si="3"/>
        <v>1</v>
      </c>
      <c r="T27" s="90"/>
      <c r="U27" s="43">
        <f t="shared" si="4"/>
        <v>8.6025521100336941E-2</v>
      </c>
      <c r="V27" s="37">
        <f t="shared" si="5"/>
        <v>2.6666666835147602E-3</v>
      </c>
      <c r="W27" s="90"/>
      <c r="X27" s="84">
        <f t="shared" si="13"/>
        <v>10100</v>
      </c>
      <c r="Y27" s="45">
        <f t="shared" si="7"/>
        <v>14952685.551297933</v>
      </c>
      <c r="Z27" s="45">
        <f t="shared" si="8"/>
        <v>315112.68499704392</v>
      </c>
      <c r="AA27" s="45">
        <f t="shared" si="9"/>
        <v>15523.705846427505</v>
      </c>
      <c r="AB27" s="46">
        <f t="shared" si="10"/>
        <v>43274.476871625287</v>
      </c>
      <c r="AD27" s="44">
        <f t="shared" si="11"/>
        <v>15336696.419013029</v>
      </c>
      <c r="AE27" s="115"/>
    </row>
    <row r="28" spans="1:37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90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0"/>
        <v>15257.241479271621</v>
      </c>
      <c r="P28" s="39">
        <f t="shared" si="1"/>
        <v>1600.1623877133152</v>
      </c>
      <c r="Q28" s="90"/>
      <c r="R28" s="32">
        <f t="shared" si="2"/>
        <v>1</v>
      </c>
      <c r="S28" s="37">
        <f t="shared" si="3"/>
        <v>1</v>
      </c>
      <c r="T28" s="90"/>
      <c r="U28" s="43">
        <f t="shared" si="4"/>
        <v>8.6026759565179953E-2</v>
      </c>
      <c r="V28" s="37">
        <f t="shared" si="5"/>
        <v>2.6666666843205367E-3</v>
      </c>
      <c r="W28" s="90"/>
      <c r="X28" s="84">
        <f t="shared" si="13"/>
        <v>10100</v>
      </c>
      <c r="Y28" s="45">
        <f t="shared" si="7"/>
        <v>15131089.739812706</v>
      </c>
      <c r="Z28" s="45">
        <f t="shared" si="8"/>
        <v>318866.72709449625</v>
      </c>
      <c r="AA28" s="45">
        <f t="shared" si="9"/>
        <v>15265.551624254385</v>
      </c>
      <c r="AB28" s="46">
        <f t="shared" si="10"/>
        <v>43789.11021998911</v>
      </c>
      <c r="AD28" s="44">
        <f t="shared" si="11"/>
        <v>15519111.128751446</v>
      </c>
      <c r="AE28" s="115"/>
      <c r="AF28" s="58" t="s">
        <v>26</v>
      </c>
      <c r="AG28" s="49"/>
      <c r="AH28" s="49"/>
      <c r="AI28" s="62"/>
      <c r="AJ28" s="53"/>
      <c r="AK28" s="29"/>
    </row>
    <row r="29" spans="1:37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90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0"/>
        <v>15436.921561453377</v>
      </c>
      <c r="P29" s="39">
        <f t="shared" si="1"/>
        <v>1618.7431843257277</v>
      </c>
      <c r="Q29" s="90"/>
      <c r="R29" s="32">
        <f t="shared" si="2"/>
        <v>1</v>
      </c>
      <c r="S29" s="37">
        <f t="shared" si="3"/>
        <v>1</v>
      </c>
      <c r="T29" s="90"/>
      <c r="U29" s="43">
        <f t="shared" si="4"/>
        <v>8.6028042566737101E-2</v>
      </c>
      <c r="V29" s="37">
        <f t="shared" si="5"/>
        <v>2.666666685154904E-3</v>
      </c>
      <c r="W29" s="90"/>
      <c r="X29" s="84">
        <f t="shared" si="13"/>
        <v>10100</v>
      </c>
      <c r="Y29" s="45">
        <f t="shared" si="7"/>
        <v>15309506.96995355</v>
      </c>
      <c r="Z29" s="45">
        <f t="shared" si="8"/>
        <v>322620.77186345373</v>
      </c>
      <c r="AA29" s="45">
        <f t="shared" si="9"/>
        <v>14996.959681243719</v>
      </c>
      <c r="AB29" s="46">
        <f t="shared" si="10"/>
        <v>44303.746008989976</v>
      </c>
      <c r="AD29" s="44">
        <f t="shared" si="11"/>
        <v>15701528.447507238</v>
      </c>
      <c r="AE29" s="115"/>
      <c r="AF29" s="59" t="s">
        <v>23</v>
      </c>
      <c r="AG29" s="30">
        <v>19.7</v>
      </c>
      <c r="AH29" s="29" t="s">
        <v>21</v>
      </c>
      <c r="AI29" s="52"/>
      <c r="AJ29" s="53"/>
    </row>
    <row r="30" spans="1:37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90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0"/>
        <v>15616.601643635135</v>
      </c>
      <c r="P30" s="39">
        <f t="shared" si="1"/>
        <v>1637.3245678061242</v>
      </c>
      <c r="Q30" s="90"/>
      <c r="R30" s="32">
        <f t="shared" si="2"/>
        <v>1</v>
      </c>
      <c r="S30" s="37">
        <f t="shared" si="3"/>
        <v>1</v>
      </c>
      <c r="T30" s="90"/>
      <c r="U30" s="43">
        <f t="shared" si="4"/>
        <v>8.6029371160152621E-2</v>
      </c>
      <c r="V30" s="37">
        <f t="shared" si="5"/>
        <v>2.6666666860185309E-3</v>
      </c>
      <c r="W30" s="90"/>
      <c r="X30" s="84">
        <f t="shared" si="13"/>
        <v>10100</v>
      </c>
      <c r="Y30" s="45">
        <f t="shared" si="7"/>
        <v>15487937.707048319</v>
      </c>
      <c r="Z30" s="45">
        <f t="shared" si="8"/>
        <v>326374.81920289301</v>
      </c>
      <c r="AA30" s="45">
        <f t="shared" si="9"/>
        <v>14717.930017395498</v>
      </c>
      <c r="AB30" s="46">
        <f t="shared" si="10"/>
        <v>44818.384146334887</v>
      </c>
      <c r="AD30" s="44">
        <f t="shared" si="11"/>
        <v>15883948.840414941</v>
      </c>
      <c r="AE30" s="115"/>
      <c r="AF30" s="63" t="s">
        <v>24</v>
      </c>
      <c r="AG30" s="30">
        <f>AG29*1.6</f>
        <v>31.52</v>
      </c>
      <c r="AH30" s="29" t="s">
        <v>21</v>
      </c>
      <c r="AI30" s="52"/>
    </row>
    <row r="31" spans="1:37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90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0"/>
        <v>15796.281725816891</v>
      </c>
      <c r="P31" s="39">
        <f t="shared" si="1"/>
        <v>1655.9065162382726</v>
      </c>
      <c r="Q31" s="90"/>
      <c r="R31" s="32">
        <f t="shared" si="2"/>
        <v>1</v>
      </c>
      <c r="S31" s="37">
        <f t="shared" si="3"/>
        <v>1</v>
      </c>
      <c r="T31" s="90"/>
      <c r="U31" s="43">
        <f t="shared" si="4"/>
        <v>8.6030746412924103E-2</v>
      </c>
      <c r="V31" s="37">
        <f t="shared" si="5"/>
        <v>2.6666666869120943E-3</v>
      </c>
      <c r="W31" s="90"/>
      <c r="X31" s="84">
        <f t="shared" si="13"/>
        <v>10100</v>
      </c>
      <c r="Y31" s="45">
        <f t="shared" si="7"/>
        <v>15666382.4274166</v>
      </c>
      <c r="Z31" s="45">
        <f t="shared" si="8"/>
        <v>330128.86901682091</v>
      </c>
      <c r="AA31" s="45">
        <f t="shared" si="9"/>
        <v>14428.462632709723</v>
      </c>
      <c r="AB31" s="46">
        <f t="shared" si="10"/>
        <v>45333.024544326348</v>
      </c>
      <c r="AD31" s="44">
        <f t="shared" si="11"/>
        <v>16066372.783610458</v>
      </c>
      <c r="AE31" s="115"/>
      <c r="AF31" s="64" t="s">
        <v>43</v>
      </c>
      <c r="AG31" s="30" t="s">
        <v>89</v>
      </c>
      <c r="AH31" s="29"/>
      <c r="AI31" s="52"/>
    </row>
    <row r="32" spans="1:37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90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0"/>
        <v>15975.961807998649</v>
      </c>
      <c r="P32" s="39">
        <f t="shared" si="1"/>
        <v>1674.4890087837889</v>
      </c>
      <c r="Q32" s="90"/>
      <c r="R32" s="32">
        <f t="shared" si="2"/>
        <v>1</v>
      </c>
      <c r="S32" s="37">
        <f t="shared" si="3"/>
        <v>1</v>
      </c>
      <c r="T32" s="90"/>
      <c r="U32" s="43">
        <f t="shared" si="4"/>
        <v>8.6032169404902548E-2</v>
      </c>
      <c r="V32" s="37">
        <f t="shared" si="5"/>
        <v>2.6666666878362791E-3</v>
      </c>
      <c r="W32" s="90"/>
      <c r="X32" s="84">
        <f t="shared" si="13"/>
        <v>10100</v>
      </c>
      <c r="Y32" s="45">
        <f t="shared" si="7"/>
        <v>15844841.61849606</v>
      </c>
      <c r="Z32" s="45">
        <f t="shared" si="8"/>
        <v>333882.92121396534</v>
      </c>
      <c r="AA32" s="45">
        <f t="shared" si="9"/>
        <v>14128.5575271864</v>
      </c>
      <c r="AB32" s="46">
        <f t="shared" si="10"/>
        <v>45847.667119579841</v>
      </c>
      <c r="AD32" s="44">
        <f t="shared" si="11"/>
        <v>16248800.764356792</v>
      </c>
      <c r="AE32" s="115"/>
      <c r="AF32" s="51" t="s">
        <v>23</v>
      </c>
      <c r="AG32" s="29"/>
      <c r="AH32" s="30">
        <v>0</v>
      </c>
      <c r="AI32" s="52" t="s">
        <v>57</v>
      </c>
    </row>
    <row r="33" spans="1:37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90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0"/>
        <v>16155.641890180405</v>
      </c>
      <c r="P33" s="39">
        <f t="shared" si="1"/>
        <v>1693.0720256166792</v>
      </c>
      <c r="Q33" s="90"/>
      <c r="R33" s="32">
        <f t="shared" si="2"/>
        <v>1</v>
      </c>
      <c r="S33" s="37">
        <f t="shared" si="3"/>
        <v>1</v>
      </c>
      <c r="T33" s="90"/>
      <c r="U33" s="43">
        <f t="shared" si="4"/>
        <v>8.6033641228292351E-2</v>
      </c>
      <c r="V33" s="37">
        <f t="shared" si="5"/>
        <v>2.6666666887917765E-3</v>
      </c>
      <c r="W33" s="90"/>
      <c r="X33" s="84">
        <f t="shared" si="13"/>
        <v>10100</v>
      </c>
      <c r="Y33" s="45">
        <f t="shared" si="7"/>
        <v>16023315.77896888</v>
      </c>
      <c r="Z33" s="45">
        <f t="shared" si="8"/>
        <v>337636.97570748848</v>
      </c>
      <c r="AA33" s="45">
        <f t="shared" si="9"/>
        <v>13818.214700825522</v>
      </c>
      <c r="AB33" s="46">
        <f t="shared" si="10"/>
        <v>46362.311792761946</v>
      </c>
      <c r="AD33" s="44">
        <f t="shared" si="11"/>
        <v>16431233.281169955</v>
      </c>
      <c r="AE33" s="115"/>
      <c r="AF33" s="87" t="s">
        <v>24</v>
      </c>
      <c r="AG33" s="42"/>
      <c r="AH33" s="61">
        <f>5/60</f>
        <v>8.3333333333333329E-2</v>
      </c>
      <c r="AI33" s="57" t="s">
        <v>57</v>
      </c>
      <c r="AJ33" s="29"/>
      <c r="AK33" s="29"/>
    </row>
    <row r="34" spans="1:37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90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0"/>
        <v>16335.321972362161</v>
      </c>
      <c r="P34" s="39">
        <f t="shared" si="1"/>
        <v>1711.6555478625985</v>
      </c>
      <c r="Q34" s="90"/>
      <c r="R34" s="32">
        <f t="shared" si="2"/>
        <v>1</v>
      </c>
      <c r="S34" s="37">
        <f t="shared" si="3"/>
        <v>1</v>
      </c>
      <c r="T34" s="90"/>
      <c r="U34" s="43">
        <f t="shared" si="4"/>
        <v>8.6035162987651265E-2</v>
      </c>
      <c r="V34" s="37">
        <f t="shared" si="5"/>
        <v>2.6666666897792873E-3</v>
      </c>
      <c r="W34" s="90"/>
      <c r="X34" s="84">
        <f t="shared" si="13"/>
        <v>10100</v>
      </c>
      <c r="Y34" s="45">
        <f t="shared" si="7"/>
        <v>16201805.41888825</v>
      </c>
      <c r="Z34" s="45">
        <f t="shared" si="8"/>
        <v>341391.03241472074</v>
      </c>
      <c r="AA34" s="45">
        <f t="shared" si="9"/>
        <v>13497.434153627088</v>
      </c>
      <c r="AB34" s="46">
        <f t="shared" si="10"/>
        <v>46876.958488347227</v>
      </c>
      <c r="AD34" s="44">
        <f t="shared" si="11"/>
        <v>16613670.843944946</v>
      </c>
      <c r="AE34" s="115"/>
      <c r="AJ34" s="29"/>
    </row>
    <row r="35" spans="1:37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90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0"/>
        <v>16515.002054543915</v>
      </c>
      <c r="P35" s="39">
        <f t="shared" si="1"/>
        <v>1730.2395575424271</v>
      </c>
      <c r="Q35" s="90"/>
      <c r="R35" s="32">
        <f t="shared" si="2"/>
        <v>1</v>
      </c>
      <c r="S35" s="37">
        <f t="shared" si="3"/>
        <v>1</v>
      </c>
      <c r="T35" s="90"/>
      <c r="U35" s="43">
        <f t="shared" si="4"/>
        <v>8.6036735799890449E-2</v>
      </c>
      <c r="V35" s="37">
        <f t="shared" si="5"/>
        <v>2.6666666907995181E-3</v>
      </c>
      <c r="W35" s="90"/>
      <c r="X35" s="84">
        <f t="shared" si="13"/>
        <v>10100</v>
      </c>
      <c r="Y35" s="45">
        <f t="shared" si="7"/>
        <v>16380311.059804996</v>
      </c>
      <c r="Z35" s="45">
        <f t="shared" si="8"/>
        <v>345145.09125691344</v>
      </c>
      <c r="AA35" s="45">
        <f t="shared" si="9"/>
        <v>13166.2158855911</v>
      </c>
      <c r="AB35" s="46">
        <f t="shared" si="10"/>
        <v>47391.607134392478</v>
      </c>
      <c r="AD35" s="44">
        <f t="shared" si="11"/>
        <v>16796113.974081893</v>
      </c>
      <c r="AE35" s="115"/>
      <c r="AF35" s="58" t="s">
        <v>37</v>
      </c>
      <c r="AG35" s="49"/>
      <c r="AH35" s="62"/>
    </row>
    <row r="36" spans="1:37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90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0"/>
        <v>16694.682136725674</v>
      </c>
      <c r="P36" s="39">
        <f t="shared" si="1"/>
        <v>1748.8240375198175</v>
      </c>
      <c r="Q36" s="90"/>
      <c r="R36" s="32">
        <f t="shared" si="2"/>
        <v>1</v>
      </c>
      <c r="S36" s="37">
        <f t="shared" si="3"/>
        <v>1</v>
      </c>
      <c r="T36" s="90"/>
      <c r="U36" s="43">
        <f t="shared" si="4"/>
        <v>8.6038360794274418E-2</v>
      </c>
      <c r="V36" s="37">
        <f t="shared" si="5"/>
        <v>2.6666666918531861E-3</v>
      </c>
      <c r="W36" s="90"/>
      <c r="X36" s="84">
        <f t="shared" si="13"/>
        <v>10100</v>
      </c>
      <c r="Y36" s="45">
        <f t="shared" si="7"/>
        <v>16558833.23489425</v>
      </c>
      <c r="Z36" s="45">
        <f t="shared" si="8"/>
        <v>348899.15215900954</v>
      </c>
      <c r="AA36" s="45">
        <f t="shared" si="9"/>
        <v>12824.559896717568</v>
      </c>
      <c r="AB36" s="46">
        <f t="shared" si="10"/>
        <v>47906.257662326861</v>
      </c>
      <c r="AD36" s="44">
        <f t="shared" si="11"/>
        <v>16978563.204612304</v>
      </c>
      <c r="AE36" s="115"/>
      <c r="AF36" s="59" t="s">
        <v>23</v>
      </c>
      <c r="AG36" s="30">
        <v>0.15</v>
      </c>
      <c r="AH36" s="52" t="s">
        <v>38</v>
      </c>
    </row>
    <row r="37" spans="1:37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90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0"/>
        <v>16874.36221890743</v>
      </c>
      <c r="P37" s="39">
        <f t="shared" si="1"/>
        <v>1767.4089714523818</v>
      </c>
      <c r="Q37" s="90"/>
      <c r="R37" s="32">
        <f t="shared" si="2"/>
        <v>1</v>
      </c>
      <c r="S37" s="37">
        <f t="shared" si="3"/>
        <v>1</v>
      </c>
      <c r="T37" s="90"/>
      <c r="U37" s="43">
        <f t="shared" si="4"/>
        <v>8.6040039112421099E-2</v>
      </c>
      <c r="V37" s="37">
        <f t="shared" si="5"/>
        <v>2.666666692941013E-3</v>
      </c>
      <c r="W37" s="90"/>
      <c r="X37" s="84">
        <f t="shared" si="13"/>
        <v>10100</v>
      </c>
      <c r="Y37" s="45">
        <f t="shared" si="7"/>
        <v>16737372.48908218</v>
      </c>
      <c r="Z37" s="45">
        <f t="shared" si="8"/>
        <v>352653.21504942927</v>
      </c>
      <c r="AA37" s="45">
        <f t="shared" si="9"/>
        <v>12472.466187006477</v>
      </c>
      <c r="AB37" s="46">
        <f t="shared" si="10"/>
        <v>48420.910006756538</v>
      </c>
      <c r="AD37" s="44">
        <f t="shared" si="11"/>
        <v>17161019.080325376</v>
      </c>
      <c r="AE37" s="115"/>
      <c r="AF37" s="60" t="s">
        <v>24</v>
      </c>
      <c r="AG37" s="61">
        <v>0.7</v>
      </c>
      <c r="AH37" s="57" t="s">
        <v>38</v>
      </c>
      <c r="AJ37" s="29"/>
      <c r="AK37" s="29"/>
    </row>
    <row r="38" spans="1:37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90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0"/>
        <v>17054.042301089186</v>
      </c>
      <c r="P38" s="39">
        <f t="shared" si="1"/>
        <v>1785.9943437462412</v>
      </c>
      <c r="Q38" s="90"/>
      <c r="R38" s="32">
        <f t="shared" si="2"/>
        <v>1</v>
      </c>
      <c r="S38" s="37">
        <f t="shared" si="3"/>
        <v>1</v>
      </c>
      <c r="T38" s="90"/>
      <c r="U38" s="43">
        <f t="shared" si="4"/>
        <v>8.6041771908301812E-2</v>
      </c>
      <c r="V38" s="37">
        <f t="shared" si="5"/>
        <v>2.6666666940637304E-3</v>
      </c>
      <c r="W38" s="90"/>
      <c r="X38" s="84">
        <f t="shared" si="13"/>
        <v>10100</v>
      </c>
      <c r="Y38" s="45">
        <f t="shared" si="7"/>
        <v>16915929.379172824</v>
      </c>
      <c r="Z38" s="45">
        <f t="shared" si="8"/>
        <v>356407.27985987149</v>
      </c>
      <c r="AA38" s="45">
        <f t="shared" si="9"/>
        <v>12109.934756457837</v>
      </c>
      <c r="AB38" s="46">
        <f t="shared" si="10"/>
        <v>48935.5641052828</v>
      </c>
      <c r="AD38" s="44">
        <f t="shared" si="11"/>
        <v>17343482.157894436</v>
      </c>
      <c r="AE38" s="115"/>
      <c r="AJ38" s="29"/>
    </row>
    <row r="39" spans="1:37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90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0"/>
        <v>17233.722383270942</v>
      </c>
      <c r="P39" s="39">
        <f t="shared" si="1"/>
        <v>1804.580139513653</v>
      </c>
      <c r="Q39" s="90"/>
      <c r="R39" s="32">
        <f t="shared" si="2"/>
        <v>1</v>
      </c>
      <c r="S39" s="37">
        <f t="shared" si="3"/>
        <v>1</v>
      </c>
      <c r="T39" s="90"/>
      <c r="U39" s="43">
        <f t="shared" si="4"/>
        <v>8.6043560348241233E-2</v>
      </c>
      <c r="V39" s="37">
        <f t="shared" si="5"/>
        <v>2.6666666952220759E-3</v>
      </c>
      <c r="W39" s="90"/>
      <c r="X39" s="84">
        <f t="shared" si="13"/>
        <v>10100</v>
      </c>
      <c r="Y39" s="45">
        <f t="shared" si="7"/>
        <v>17094504.473974962</v>
      </c>
      <c r="Z39" s="45">
        <f t="shared" si="8"/>
        <v>360161.34652512782</v>
      </c>
      <c r="AA39" s="45">
        <f t="shared" si="9"/>
        <v>11736.96560507164</v>
      </c>
      <c r="AB39" s="46">
        <f t="shared" si="10"/>
        <v>49450.21989833258</v>
      </c>
      <c r="AD39" s="44">
        <f t="shared" si="11"/>
        <v>17525953.006003495</v>
      </c>
      <c r="AE39" s="115"/>
      <c r="AF39" s="58" t="s">
        <v>25</v>
      </c>
      <c r="AG39" s="49"/>
      <c r="AH39" s="50" t="s">
        <v>41</v>
      </c>
    </row>
    <row r="40" spans="1:37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90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0"/>
        <v>17413.402465452702</v>
      </c>
      <c r="P40" s="39">
        <f t="shared" si="1"/>
        <v>1823.1663445334912</v>
      </c>
      <c r="Q40" s="90"/>
      <c r="R40" s="32">
        <f t="shared" si="2"/>
        <v>1</v>
      </c>
      <c r="S40" s="37">
        <f t="shared" si="3"/>
        <v>1</v>
      </c>
      <c r="T40" s="90"/>
      <c r="U40" s="43">
        <f t="shared" si="4"/>
        <v>8.6045405610917419E-2</v>
      </c>
      <c r="V40" s="37">
        <f t="shared" si="5"/>
        <v>2.6666666964167973E-3</v>
      </c>
      <c r="W40" s="90"/>
      <c r="X40" s="84">
        <f t="shared" si="13"/>
        <v>10100</v>
      </c>
      <c r="Y40" s="45">
        <f t="shared" si="7"/>
        <v>17273098.354429025</v>
      </c>
      <c r="Z40" s="45">
        <f t="shared" si="8"/>
        <v>363915.41498290992</v>
      </c>
      <c r="AA40" s="45">
        <f t="shared" si="9"/>
        <v>11353.558732847894</v>
      </c>
      <c r="AB40" s="46">
        <f t="shared" si="10"/>
        <v>49964.877329000235</v>
      </c>
      <c r="AD40" s="44">
        <f t="shared" si="11"/>
        <v>17708432.205473784</v>
      </c>
      <c r="AE40" s="115"/>
      <c r="AF40" s="59" t="s">
        <v>39</v>
      </c>
      <c r="AG40" s="30">
        <v>3.4500000000000003E-2</v>
      </c>
      <c r="AH40" s="52" t="s">
        <v>38</v>
      </c>
    </row>
    <row r="41" spans="1:37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90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0"/>
        <v>17593.082547634458</v>
      </c>
      <c r="P41" s="39">
        <f t="shared" si="1"/>
        <v>1841.7529452143453</v>
      </c>
      <c r="Q41" s="90"/>
      <c r="R41" s="32">
        <f t="shared" si="2"/>
        <v>1</v>
      </c>
      <c r="S41" s="37">
        <f t="shared" si="3"/>
        <v>1</v>
      </c>
      <c r="T41" s="90"/>
      <c r="U41" s="43">
        <f t="shared" si="4"/>
        <v>8.6047308887361854E-2</v>
      </c>
      <c r="V41" s="37">
        <f t="shared" si="5"/>
        <v>2.6666666976486479E-3</v>
      </c>
      <c r="W41" s="90"/>
      <c r="X41" s="84">
        <f t="shared" si="13"/>
        <v>10100</v>
      </c>
      <c r="Y41" s="45">
        <f t="shared" si="7"/>
        <v>17451711.613734078</v>
      </c>
      <c r="Z41" s="45">
        <f t="shared" si="8"/>
        <v>367669.48517368711</v>
      </c>
      <c r="AA41" s="45">
        <f t="shared" si="9"/>
        <v>10959.714139786594</v>
      </c>
      <c r="AB41" s="46">
        <f t="shared" si="10"/>
        <v>50479.536342899904</v>
      </c>
      <c r="AD41" s="44">
        <f t="shared" si="11"/>
        <v>17890920.349390451</v>
      </c>
      <c r="AE41" s="115"/>
      <c r="AF41" s="60" t="s">
        <v>40</v>
      </c>
      <c r="AG41" s="61">
        <v>1.49E-2</v>
      </c>
      <c r="AH41" s="57" t="s">
        <v>38</v>
      </c>
    </row>
    <row r="42" spans="1:37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90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0"/>
        <v>17772.762629816214</v>
      </c>
      <c r="P42" s="39">
        <f t="shared" si="1"/>
        <v>1860.3399285600522</v>
      </c>
      <c r="Q42" s="90"/>
      <c r="R42" s="32">
        <f t="shared" si="2"/>
        <v>1</v>
      </c>
      <c r="S42" s="37">
        <f t="shared" si="3"/>
        <v>1</v>
      </c>
      <c r="T42" s="90"/>
      <c r="U42" s="43">
        <f t="shared" si="4"/>
        <v>8.6049271380959372E-2</v>
      </c>
      <c r="V42" s="37">
        <f t="shared" si="5"/>
        <v>2.6666666989183904E-3</v>
      </c>
      <c r="W42" s="90"/>
      <c r="X42" s="84">
        <f t="shared" si="13"/>
        <v>10100</v>
      </c>
      <c r="Y42" s="45">
        <f t="shared" si="7"/>
        <v>17630344.857474849</v>
      </c>
      <c r="Z42" s="45">
        <f t="shared" si="8"/>
        <v>371423.55704053637</v>
      </c>
      <c r="AA42" s="45">
        <f t="shared" si="9"/>
        <v>10555.431825887739</v>
      </c>
      <c r="AB42" s="46">
        <f t="shared" si="10"/>
        <v>50994.196888027647</v>
      </c>
      <c r="AD42" s="44">
        <f t="shared" si="11"/>
        <v>18073418.043229297</v>
      </c>
      <c r="AE42" s="115"/>
    </row>
    <row r="43" spans="1:37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90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0"/>
        <v>17952.44271199797</v>
      </c>
      <c r="P43" s="39">
        <f t="shared" si="1"/>
        <v>1878.9272821374568</v>
      </c>
      <c r="Q43" s="90"/>
      <c r="R43" s="32">
        <f t="shared" si="2"/>
        <v>1</v>
      </c>
      <c r="S43" s="37">
        <f t="shared" si="3"/>
        <v>1</v>
      </c>
      <c r="T43" s="90"/>
      <c r="U43" s="43">
        <f t="shared" si="4"/>
        <v>8.6051294307448192E-2</v>
      </c>
      <c r="V43" s="37">
        <f t="shared" si="5"/>
        <v>2.666666700226793E-3</v>
      </c>
      <c r="W43" s="90"/>
      <c r="X43" s="84">
        <f t="shared" si="13"/>
        <v>10100</v>
      </c>
      <c r="Y43" s="45">
        <f t="shared" si="7"/>
        <v>17808998.703748792</v>
      </c>
      <c r="Z43" s="45">
        <f t="shared" si="8"/>
        <v>375177.6305290006</v>
      </c>
      <c r="AA43" s="45">
        <f t="shared" si="9"/>
        <v>10140.711791151334</v>
      </c>
      <c r="AB43" s="46">
        <f t="shared" si="10"/>
        <v>51508.85891463235</v>
      </c>
      <c r="AD43" s="44">
        <f t="shared" si="11"/>
        <v>18255925.904983576</v>
      </c>
      <c r="AE43" s="115"/>
      <c r="AF43" s="48" t="s">
        <v>42</v>
      </c>
      <c r="AG43" s="49"/>
      <c r="AH43" s="50"/>
    </row>
    <row r="44" spans="1:37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90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0"/>
        <v>18132.12279417973</v>
      </c>
      <c r="P44" s="39">
        <f t="shared" si="1"/>
        <v>1897.5149940462552</v>
      </c>
      <c r="Q44" s="90"/>
      <c r="R44" s="32">
        <f t="shared" si="2"/>
        <v>1</v>
      </c>
      <c r="S44" s="37">
        <f t="shared" si="3"/>
        <v>1</v>
      </c>
      <c r="T44" s="90"/>
      <c r="U44" s="43">
        <f t="shared" si="4"/>
        <v>8.605337889491993E-2</v>
      </c>
      <c r="V44" s="37">
        <f t="shared" si="5"/>
        <v>2.6666667015746342E-3</v>
      </c>
      <c r="W44" s="90"/>
      <c r="X44" s="84">
        <f t="shared" si="13"/>
        <v>10100</v>
      </c>
      <c r="Y44" s="45">
        <f t="shared" si="7"/>
        <v>17987673.783293184</v>
      </c>
      <c r="Z44" s="45">
        <f t="shared" si="8"/>
        <v>378931.70558695623</v>
      </c>
      <c r="AA44" s="45">
        <f t="shared" si="9"/>
        <v>9715.5540355773828</v>
      </c>
      <c r="AB44" s="46">
        <f t="shared" si="10"/>
        <v>52023.522375095134</v>
      </c>
      <c r="AD44" s="44">
        <f t="shared" si="11"/>
        <v>18438444.565290812</v>
      </c>
      <c r="AE44" s="115"/>
      <c r="AF44" s="137" t="s">
        <v>44</v>
      </c>
      <c r="AG44" s="138"/>
      <c r="AH44" s="139"/>
    </row>
    <row r="45" spans="1:37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90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0"/>
        <v>18311.802876361486</v>
      </c>
      <c r="P45" s="39">
        <f t="shared" si="1"/>
        <v>1916.1030528907486</v>
      </c>
      <c r="Q45" s="90"/>
      <c r="R45" s="32">
        <f t="shared" si="2"/>
        <v>1</v>
      </c>
      <c r="S45" s="37">
        <f t="shared" si="3"/>
        <v>1</v>
      </c>
      <c r="T45" s="90"/>
      <c r="U45" s="43">
        <f t="shared" si="4"/>
        <v>8.6055526383819581E-2</v>
      </c>
      <c r="V45" s="37">
        <f t="shared" si="5"/>
        <v>2.6666667029626987E-3</v>
      </c>
      <c r="W45" s="90"/>
      <c r="X45" s="84">
        <f t="shared" si="13"/>
        <v>10100</v>
      </c>
      <c r="Y45" s="45">
        <f t="shared" si="7"/>
        <v>18166370.73961227</v>
      </c>
      <c r="Z45" s="45">
        <f t="shared" si="8"/>
        <v>382685.78216449026</v>
      </c>
      <c r="AA45" s="45">
        <f t="shared" si="9"/>
        <v>9279.9585591658724</v>
      </c>
      <c r="AB45" s="46">
        <f t="shared" si="10"/>
        <v>52538.18722381624</v>
      </c>
      <c r="AD45" s="44">
        <f t="shared" si="11"/>
        <v>18620974.667559743</v>
      </c>
      <c r="AE45" s="115"/>
      <c r="AF45" s="51" t="s">
        <v>48</v>
      </c>
      <c r="AG45" s="30">
        <v>15000</v>
      </c>
      <c r="AH45" s="52" t="s">
        <v>47</v>
      </c>
    </row>
    <row r="46" spans="1:37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90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0"/>
        <v>18491.482958543242</v>
      </c>
      <c r="P46" s="39">
        <f t="shared" si="1"/>
        <v>1934.6914477533808</v>
      </c>
      <c r="Q46" s="90"/>
      <c r="R46" s="32">
        <f t="shared" si="2"/>
        <v>1</v>
      </c>
      <c r="S46" s="37">
        <f t="shared" si="3"/>
        <v>1</v>
      </c>
      <c r="T46" s="90"/>
      <c r="U46" s="43">
        <f t="shared" si="4"/>
        <v>8.6057738026945538E-2</v>
      </c>
      <c r="V46" s="37">
        <f t="shared" si="5"/>
        <v>2.6666667043917791E-3</v>
      </c>
      <c r="W46" s="90"/>
      <c r="X46" s="84">
        <f t="shared" si="13"/>
        <v>10100</v>
      </c>
      <c r="Y46" s="45">
        <f t="shared" si="7"/>
        <v>18345090.229104459</v>
      </c>
      <c r="Z46" s="45">
        <f t="shared" si="8"/>
        <v>386439.86021378369</v>
      </c>
      <c r="AA46" s="45">
        <f t="shared" si="9"/>
        <v>8833.9253619168067</v>
      </c>
      <c r="AB46" s="46">
        <f t="shared" si="10"/>
        <v>53052.853417109247</v>
      </c>
      <c r="AD46" s="44">
        <f t="shared" si="11"/>
        <v>18803516.868097268</v>
      </c>
      <c r="AE46" s="115"/>
      <c r="AF46" s="53"/>
      <c r="AG46" s="54">
        <f>'[4]Risikoschätzung '!$P$22</f>
        <v>3.8183974898599521E-6</v>
      </c>
      <c r="AH46" s="52" t="s">
        <v>51</v>
      </c>
    </row>
    <row r="47" spans="1:37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90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0"/>
        <v>18671.163040724998</v>
      </c>
      <c r="P47" s="39">
        <f t="shared" si="1"/>
        <v>1953.2801681699189</v>
      </c>
      <c r="Q47" s="90"/>
      <c r="R47" s="32">
        <f t="shared" si="2"/>
        <v>1</v>
      </c>
      <c r="S47" s="37">
        <f t="shared" si="3"/>
        <v>1</v>
      </c>
      <c r="T47" s="90"/>
      <c r="U47" s="43">
        <f t="shared" si="4"/>
        <v>8.6060015089449535E-2</v>
      </c>
      <c r="V47" s="37">
        <f t="shared" si="5"/>
        <v>2.6666667058626767E-3</v>
      </c>
      <c r="W47" s="90"/>
      <c r="X47" s="84">
        <f t="shared" si="13"/>
        <v>10100</v>
      </c>
      <c r="Y47" s="45">
        <f t="shared" si="7"/>
        <v>18523832.921189491</v>
      </c>
      <c r="Z47" s="45">
        <f t="shared" si="8"/>
        <v>390193.93968900316</v>
      </c>
      <c r="AA47" s="45">
        <f t="shared" si="9"/>
        <v>8377.4544438301909</v>
      </c>
      <c r="AB47" s="46">
        <f t="shared" si="10"/>
        <v>53567.520913101645</v>
      </c>
      <c r="AD47" s="44">
        <f t="shared" ref="AD47:AD54" si="14">SUM(X47:AB47)</f>
        <v>18986071.836235426</v>
      </c>
      <c r="AE47" s="115"/>
      <c r="AF47" s="53"/>
      <c r="AG47" s="54">
        <f>'[4]Risikoschätzung '!$P$26</f>
        <v>1.4614157752901537E-6</v>
      </c>
      <c r="AH47" s="52" t="s">
        <v>51</v>
      </c>
    </row>
    <row r="48" spans="1:37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90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0"/>
        <v>18850.843122906754</v>
      </c>
      <c r="P48" s="39">
        <f t="shared" si="1"/>
        <v>1971.8692041061668</v>
      </c>
      <c r="Q48" s="90"/>
      <c r="R48" s="32">
        <f t="shared" si="2"/>
        <v>1</v>
      </c>
      <c r="S48" s="37">
        <f t="shared" si="3"/>
        <v>1</v>
      </c>
      <c r="T48" s="90"/>
      <c r="U48" s="43">
        <f t="shared" si="4"/>
        <v>8.6062358848836756E-2</v>
      </c>
      <c r="V48" s="37">
        <f t="shared" si="5"/>
        <v>2.6666667073761991E-3</v>
      </c>
      <c r="W48" s="90"/>
      <c r="X48" s="84">
        <f t="shared" si="13"/>
        <v>10100</v>
      </c>
      <c r="Y48" s="45">
        <f t="shared" si="7"/>
        <v>18702599.498435721</v>
      </c>
      <c r="Z48" s="45">
        <f t="shared" si="8"/>
        <v>393948.02054619906</v>
      </c>
      <c r="AA48" s="45">
        <f t="shared" si="9"/>
        <v>8201.6248259142703</v>
      </c>
      <c r="AB48" s="46">
        <f t="shared" si="10"/>
        <v>54082.189671641769</v>
      </c>
      <c r="AD48" s="44">
        <f t="shared" si="14"/>
        <v>19168931.333479475</v>
      </c>
      <c r="AE48" s="115"/>
      <c r="AF48" s="137" t="s">
        <v>45</v>
      </c>
      <c r="AG48" s="138"/>
      <c r="AH48" s="139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90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0"/>
        <v>19030.52320508851</v>
      </c>
      <c r="P49" s="39">
        <f t="shared" si="1"/>
        <v>1990.4585459361001</v>
      </c>
      <c r="Q49" s="90"/>
      <c r="R49" s="32">
        <f t="shared" si="2"/>
        <v>1</v>
      </c>
      <c r="S49" s="37">
        <f t="shared" si="3"/>
        <v>1</v>
      </c>
      <c r="T49" s="90"/>
      <c r="U49" s="43">
        <f t="shared" si="4"/>
        <v>8.6064770594965714E-2</v>
      </c>
      <c r="V49" s="37">
        <f t="shared" si="5"/>
        <v>2.6666667089331629E-3</v>
      </c>
      <c r="W49" s="90"/>
      <c r="X49" s="84">
        <f t="shared" si="13"/>
        <v>10100</v>
      </c>
      <c r="Y49" s="45">
        <f t="shared" si="7"/>
        <v>18881390.656687345</v>
      </c>
      <c r="Z49" s="45">
        <f t="shared" si="8"/>
        <v>397702.10274320928</v>
      </c>
      <c r="AA49" s="45">
        <f t="shared" si="9"/>
        <v>8279.8000360699098</v>
      </c>
      <c r="AB49" s="46">
        <f t="shared" si="10"/>
        <v>54596.859654211192</v>
      </c>
      <c r="AD49" s="44">
        <f t="shared" si="14"/>
        <v>19352069.419120833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90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0"/>
        <v>19210.203287270266</v>
      </c>
      <c r="P50" s="39">
        <f t="shared" si="1"/>
        <v>2009.0481844213184</v>
      </c>
      <c r="Q50" s="90"/>
      <c r="R50" s="32">
        <f t="shared" si="2"/>
        <v>1</v>
      </c>
      <c r="S50" s="37">
        <f t="shared" si="3"/>
        <v>1</v>
      </c>
      <c r="T50" s="90"/>
      <c r="U50" s="43">
        <f t="shared" si="4"/>
        <v>8.6067251630048344E-2</v>
      </c>
      <c r="V50" s="37">
        <f t="shared" si="5"/>
        <v>2.6666667105343916E-3</v>
      </c>
      <c r="W50" s="90"/>
      <c r="X50" s="84">
        <f t="shared" si="13"/>
        <v>10100</v>
      </c>
      <c r="Y50" s="45">
        <f t="shared" si="7"/>
        <v>19060207.105191704</v>
      </c>
      <c r="Z50" s="45">
        <f t="shared" si="8"/>
        <v>401456.18623956962</v>
      </c>
      <c r="AA50" s="45">
        <f t="shared" si="9"/>
        <v>8357.9752462255474</v>
      </c>
      <c r="AB50" s="46">
        <f t="shared" si="10"/>
        <v>55111.530823842608</v>
      </c>
      <c r="AD50" s="44">
        <f t="shared" si="14"/>
        <v>19535232.797501341</v>
      </c>
      <c r="AE50" s="11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90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0"/>
        <v>19389.883369452022</v>
      </c>
      <c r="P51" s="39">
        <f t="shared" si="1"/>
        <v>2027.6381106917306</v>
      </c>
      <c r="Q51" s="90"/>
      <c r="R51" s="32">
        <f t="shared" si="2"/>
        <v>1</v>
      </c>
      <c r="S51" s="37">
        <f t="shared" si="3"/>
        <v>1</v>
      </c>
      <c r="T51" s="90"/>
      <c r="U51" s="43">
        <f t="shared" si="4"/>
        <v>8.6069803268649936E-2</v>
      </c>
      <c r="V51" s="37">
        <f t="shared" si="5"/>
        <v>2.6666667121807166E-3</v>
      </c>
      <c r="W51" s="90"/>
      <c r="X51" s="84">
        <f t="shared" si="13"/>
        <v>10100</v>
      </c>
      <c r="Y51" s="45">
        <f t="shared" si="7"/>
        <v>19239049.56672661</v>
      </c>
      <c r="Z51" s="45">
        <f t="shared" si="8"/>
        <v>405210.27099642903</v>
      </c>
      <c r="AA51" s="45">
        <f t="shared" si="9"/>
        <v>8436.150456381185</v>
      </c>
      <c r="AB51" s="46">
        <f t="shared" si="10"/>
        <v>55626.203145042455</v>
      </c>
      <c r="AD51" s="44">
        <f t="shared" si="14"/>
        <v>19718422.191324461</v>
      </c>
      <c r="AE51" s="11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90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0"/>
        <v>19569.563451633778</v>
      </c>
      <c r="P52" s="39">
        <f t="shared" si="1"/>
        <v>2046.22831622738</v>
      </c>
      <c r="Q52" s="90"/>
      <c r="R52" s="32">
        <f t="shared" si="2"/>
        <v>1</v>
      </c>
      <c r="S52" s="37">
        <f t="shared" si="3"/>
        <v>1</v>
      </c>
      <c r="T52" s="90"/>
      <c r="U52" s="43">
        <f t="shared" si="4"/>
        <v>8.6072426837689175E-2</v>
      </c>
      <c r="V52" s="37">
        <f t="shared" si="5"/>
        <v>2.6666667138729771E-3</v>
      </c>
      <c r="W52" s="90"/>
      <c r="X52" s="84">
        <f t="shared" si="13"/>
        <v>10100</v>
      </c>
      <c r="Y52" s="45">
        <f t="shared" si="7"/>
        <v>19417918.777727656</v>
      </c>
      <c r="Z52" s="45">
        <f t="shared" si="8"/>
        <v>408964.35697647027</v>
      </c>
      <c r="AA52" s="45">
        <f t="shared" si="9"/>
        <v>8514.3256665368244</v>
      </c>
      <c r="AB52" s="46">
        <f t="shared" si="10"/>
        <v>56140.876583718244</v>
      </c>
      <c r="AD52" s="44">
        <f t="shared" si="14"/>
        <v>19901638.336954381</v>
      </c>
      <c r="AE52" s="115"/>
      <c r="AF52" s="137" t="s">
        <v>46</v>
      </c>
      <c r="AG52" s="138"/>
      <c r="AH52" s="139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90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0"/>
        <v>19749.243533815534</v>
      </c>
      <c r="P53" s="39">
        <f t="shared" si="1"/>
        <v>2064.8187928413377</v>
      </c>
      <c r="Q53" s="90"/>
      <c r="R53" s="32">
        <f t="shared" si="2"/>
        <v>1</v>
      </c>
      <c r="S53" s="37">
        <f t="shared" si="3"/>
        <v>1</v>
      </c>
      <c r="T53" s="90"/>
      <c r="U53" s="43">
        <f t="shared" si="4"/>
        <v>8.6075123676438159E-2</v>
      </c>
      <c r="V53" s="37">
        <f t="shared" si="5"/>
        <v>2.6666667156120204E-3</v>
      </c>
      <c r="W53" s="90"/>
      <c r="X53" s="84">
        <f t="shared" si="13"/>
        <v>10100</v>
      </c>
      <c r="Y53" s="45">
        <f t="shared" si="7"/>
        <v>19596815.488415595</v>
      </c>
      <c r="Z53" s="45">
        <f t="shared" si="8"/>
        <v>412718.44414383452</v>
      </c>
      <c r="AA53" s="45">
        <f t="shared" si="9"/>
        <v>8592.500876692462</v>
      </c>
      <c r="AB53" s="46">
        <f t="shared" si="10"/>
        <v>56655.551107110085</v>
      </c>
      <c r="AD53" s="44">
        <f t="shared" si="14"/>
        <v>20084881.98454323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90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0"/>
        <v>19928.923615997293</v>
      </c>
      <c r="P54" s="39">
        <f t="shared" si="1"/>
        <v>2083.4095326635888</v>
      </c>
      <c r="Q54" s="91"/>
      <c r="R54" s="32">
        <f t="shared" si="2"/>
        <v>1</v>
      </c>
      <c r="S54" s="37">
        <f t="shared" si="3"/>
        <v>1</v>
      </c>
      <c r="T54" s="91"/>
      <c r="U54" s="43">
        <f t="shared" si="4"/>
        <v>8.6077895136522323E-2</v>
      </c>
      <c r="V54" s="37">
        <f t="shared" si="5"/>
        <v>2.6666667173987019E-3</v>
      </c>
      <c r="W54" s="91"/>
      <c r="X54" s="84">
        <f t="shared" si="13"/>
        <v>10100</v>
      </c>
      <c r="Y54" s="45">
        <f t="shared" si="7"/>
        <v>19775740.462923702</v>
      </c>
      <c r="Z54" s="45">
        <f t="shared" si="8"/>
        <v>416472.53246405115</v>
      </c>
      <c r="AA54" s="45">
        <f t="shared" si="9"/>
        <v>8670.6760868481033</v>
      </c>
      <c r="AB54" s="46">
        <f t="shared" si="10"/>
        <v>57170.226683726265</v>
      </c>
      <c r="AD54" s="44">
        <f t="shared" si="14"/>
        <v>20268153.898158323</v>
      </c>
      <c r="AE54" s="11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744747037.0609597</v>
      </c>
      <c r="AE55" s="11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69">
        <f>SUM(Y9:Y54)</f>
        <v>724818941.51201105</v>
      </c>
      <c r="Z56" s="70">
        <f>SUM(Z9:Z54)</f>
        <v>15272281.131591605</v>
      </c>
      <c r="AA56" s="70">
        <f>SUM(AA9:AA54)</f>
        <v>625299.4132128919</v>
      </c>
      <c r="AB56" s="77">
        <f>SUM(AB9:AB54)</f>
        <v>2097165.0041441494</v>
      </c>
      <c r="AD56" s="71">
        <f>X56+Y56+Z56+AA56+AB56</f>
        <v>744747037.0609597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2020-05-17T18:01:53Z</dcterms:modified>
</cp:coreProperties>
</file>