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yrano Golliez\Desktop\ETH\6. Semester\Bachelorarbeit\09-Excell\"/>
    </mc:Choice>
  </mc:AlternateContent>
  <bookViews>
    <workbookView xWindow="0" yWindow="0" windowWidth="23040" windowHeight="9384" activeTab="4"/>
  </bookViews>
  <sheets>
    <sheet name="Szenario 1" sheetId="6" r:id="rId1"/>
    <sheet name="Szenario 2" sheetId="5" r:id="rId2"/>
    <sheet name="Szenario 3" sheetId="4" r:id="rId3"/>
    <sheet name="W'rate" sheetId="7" r:id="rId4"/>
    <sheet name="DTV_i" sheetId="8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8" l="1"/>
  <c r="G4" i="8" s="1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B3" i="8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H9" i="6" l="1"/>
  <c r="C11" i="6" l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K10" i="6"/>
  <c r="D10" i="6"/>
  <c r="C10" i="6"/>
  <c r="F9" i="6"/>
  <c r="C11" i="5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K10" i="5"/>
  <c r="D10" i="5"/>
  <c r="F10" i="5" s="1"/>
  <c r="C10" i="5"/>
  <c r="F9" i="5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D11" i="6" l="1"/>
  <c r="F10" i="6"/>
  <c r="H11" i="5"/>
  <c r="I10" i="5"/>
  <c r="H9" i="5" s="1"/>
  <c r="D11" i="5"/>
  <c r="K10" i="4"/>
  <c r="C11" i="4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D10" i="4"/>
  <c r="C10" i="4"/>
  <c r="F9" i="4"/>
  <c r="I10" i="6" l="1"/>
  <c r="H11" i="6"/>
  <c r="F11" i="6"/>
  <c r="D12" i="6"/>
  <c r="K11" i="5"/>
  <c r="D12" i="5"/>
  <c r="F11" i="5"/>
  <c r="H12" i="5" s="1"/>
  <c r="K9" i="5"/>
  <c r="I9" i="5"/>
  <c r="D11" i="4"/>
  <c r="D13" i="6" l="1"/>
  <c r="F12" i="6"/>
  <c r="H12" i="6"/>
  <c r="K11" i="6"/>
  <c r="I11" i="6"/>
  <c r="K9" i="6"/>
  <c r="I9" i="6"/>
  <c r="I11" i="5"/>
  <c r="K12" i="5"/>
  <c r="D13" i="5"/>
  <c r="F12" i="5"/>
  <c r="I12" i="5" s="1"/>
  <c r="D12" i="4"/>
  <c r="H11" i="4"/>
  <c r="K11" i="4" s="1"/>
  <c r="I10" i="4"/>
  <c r="H9" i="4" s="1"/>
  <c r="H13" i="6" l="1"/>
  <c r="K12" i="6"/>
  <c r="I12" i="6"/>
  <c r="D14" i="6"/>
  <c r="F13" i="6"/>
  <c r="H13" i="5"/>
  <c r="D14" i="5"/>
  <c r="F13" i="5"/>
  <c r="I9" i="4"/>
  <c r="K9" i="4"/>
  <c r="D13" i="4"/>
  <c r="H12" i="4"/>
  <c r="K12" i="4" s="1"/>
  <c r="I11" i="4"/>
  <c r="D15" i="6" l="1"/>
  <c r="F14" i="6"/>
  <c r="H14" i="6"/>
  <c r="K13" i="6"/>
  <c r="I13" i="6"/>
  <c r="H14" i="5"/>
  <c r="K13" i="5"/>
  <c r="I13" i="5"/>
  <c r="F14" i="5"/>
  <c r="D15" i="5"/>
  <c r="H13" i="4"/>
  <c r="K13" i="4" s="1"/>
  <c r="I12" i="4"/>
  <c r="D14" i="4"/>
  <c r="H15" i="6" l="1"/>
  <c r="K14" i="6"/>
  <c r="I14" i="6"/>
  <c r="D16" i="6"/>
  <c r="F15" i="6"/>
  <c r="D16" i="5"/>
  <c r="F15" i="5"/>
  <c r="H15" i="5"/>
  <c r="K14" i="5"/>
  <c r="I14" i="5"/>
  <c r="D15" i="4"/>
  <c r="H14" i="4"/>
  <c r="K14" i="4" s="1"/>
  <c r="I13" i="4"/>
  <c r="D17" i="6" l="1"/>
  <c r="F16" i="6"/>
  <c r="H16" i="6"/>
  <c r="K15" i="6"/>
  <c r="I15" i="6"/>
  <c r="K15" i="5"/>
  <c r="I15" i="5"/>
  <c r="H16" i="5"/>
  <c r="D17" i="5"/>
  <c r="F16" i="5"/>
  <c r="H15" i="4"/>
  <c r="K15" i="4" s="1"/>
  <c r="I14" i="4"/>
  <c r="D16" i="4"/>
  <c r="H17" i="6" l="1"/>
  <c r="K16" i="6"/>
  <c r="I16" i="6"/>
  <c r="D18" i="6"/>
  <c r="F17" i="6"/>
  <c r="D18" i="5"/>
  <c r="F17" i="5"/>
  <c r="H17" i="5"/>
  <c r="K16" i="5"/>
  <c r="I16" i="5"/>
  <c r="I15" i="4"/>
  <c r="H16" i="4"/>
  <c r="K16" i="4" s="1"/>
  <c r="D17" i="4"/>
  <c r="D19" i="6" l="1"/>
  <c r="F18" i="6"/>
  <c r="H18" i="6"/>
  <c r="K17" i="6"/>
  <c r="I17" i="6"/>
  <c r="H18" i="5"/>
  <c r="K17" i="5"/>
  <c r="I17" i="5"/>
  <c r="F18" i="5"/>
  <c r="D19" i="5"/>
  <c r="D18" i="4"/>
  <c r="H17" i="4"/>
  <c r="K17" i="4" s="1"/>
  <c r="I16" i="4"/>
  <c r="H19" i="6" l="1"/>
  <c r="K18" i="6"/>
  <c r="I18" i="6"/>
  <c r="D20" i="6"/>
  <c r="F19" i="6"/>
  <c r="D20" i="5"/>
  <c r="F19" i="5"/>
  <c r="H19" i="5"/>
  <c r="K18" i="5"/>
  <c r="I18" i="5"/>
  <c r="H18" i="4"/>
  <c r="K18" i="4" s="1"/>
  <c r="I17" i="4"/>
  <c r="D19" i="4"/>
  <c r="D21" i="6" l="1"/>
  <c r="F20" i="6"/>
  <c r="H20" i="6"/>
  <c r="K19" i="6"/>
  <c r="I19" i="6"/>
  <c r="K19" i="5"/>
  <c r="I19" i="5"/>
  <c r="H20" i="5"/>
  <c r="D21" i="5"/>
  <c r="F20" i="5"/>
  <c r="D20" i="4"/>
  <c r="H19" i="4"/>
  <c r="K19" i="4" s="1"/>
  <c r="I18" i="4"/>
  <c r="H21" i="6" l="1"/>
  <c r="K20" i="6"/>
  <c r="I20" i="6"/>
  <c r="D22" i="6"/>
  <c r="F21" i="6"/>
  <c r="H21" i="5"/>
  <c r="K20" i="5"/>
  <c r="I20" i="5"/>
  <c r="D22" i="5"/>
  <c r="F21" i="5"/>
  <c r="I19" i="4"/>
  <c r="H20" i="4"/>
  <c r="K20" i="4" s="1"/>
  <c r="D21" i="4"/>
  <c r="D23" i="6" l="1"/>
  <c r="F22" i="6"/>
  <c r="H22" i="6"/>
  <c r="K21" i="6"/>
  <c r="I21" i="6"/>
  <c r="F22" i="5"/>
  <c r="D23" i="5"/>
  <c r="H22" i="5"/>
  <c r="K21" i="5"/>
  <c r="I21" i="5"/>
  <c r="D22" i="4"/>
  <c r="I20" i="4"/>
  <c r="H21" i="4"/>
  <c r="K21" i="4" s="1"/>
  <c r="H23" i="6" l="1"/>
  <c r="K22" i="6"/>
  <c r="I22" i="6"/>
  <c r="D24" i="6"/>
  <c r="F23" i="6"/>
  <c r="H23" i="5"/>
  <c r="K22" i="5"/>
  <c r="I22" i="5"/>
  <c r="D24" i="5"/>
  <c r="F23" i="5"/>
  <c r="H22" i="4"/>
  <c r="K22" i="4" s="1"/>
  <c r="I21" i="4"/>
  <c r="D23" i="4"/>
  <c r="D25" i="6" l="1"/>
  <c r="F24" i="6"/>
  <c r="H24" i="6"/>
  <c r="K23" i="6"/>
  <c r="I23" i="6"/>
  <c r="K23" i="5"/>
  <c r="I23" i="5"/>
  <c r="H24" i="5"/>
  <c r="D25" i="5"/>
  <c r="F24" i="5"/>
  <c r="D24" i="4"/>
  <c r="H23" i="4"/>
  <c r="K23" i="4" s="1"/>
  <c r="I22" i="4"/>
  <c r="H25" i="6" l="1"/>
  <c r="K24" i="6"/>
  <c r="I24" i="6"/>
  <c r="D26" i="6"/>
  <c r="F25" i="6"/>
  <c r="D26" i="5"/>
  <c r="F25" i="5"/>
  <c r="H25" i="5"/>
  <c r="K24" i="5"/>
  <c r="I24" i="5"/>
  <c r="I23" i="4"/>
  <c r="H24" i="4"/>
  <c r="K24" i="4" s="1"/>
  <c r="D25" i="4"/>
  <c r="D27" i="6" l="1"/>
  <c r="F26" i="6"/>
  <c r="H26" i="6"/>
  <c r="K25" i="6"/>
  <c r="I25" i="6"/>
  <c r="F26" i="5"/>
  <c r="D27" i="5"/>
  <c r="H26" i="5"/>
  <c r="K25" i="5"/>
  <c r="I25" i="5"/>
  <c r="D26" i="4"/>
  <c r="H25" i="4"/>
  <c r="K25" i="4" s="1"/>
  <c r="I24" i="4"/>
  <c r="H27" i="6" l="1"/>
  <c r="K26" i="6"/>
  <c r="I26" i="6"/>
  <c r="D28" i="6"/>
  <c r="F27" i="6"/>
  <c r="H27" i="5"/>
  <c r="K26" i="5"/>
  <c r="I26" i="5"/>
  <c r="D28" i="5"/>
  <c r="F27" i="5"/>
  <c r="H26" i="4"/>
  <c r="K26" i="4" s="1"/>
  <c r="I25" i="4"/>
  <c r="D27" i="4"/>
  <c r="D29" i="6" l="1"/>
  <c r="F28" i="6"/>
  <c r="H28" i="6"/>
  <c r="K27" i="6"/>
  <c r="I27" i="6"/>
  <c r="D29" i="5"/>
  <c r="F28" i="5"/>
  <c r="K27" i="5"/>
  <c r="I27" i="5"/>
  <c r="H28" i="5"/>
  <c r="D28" i="4"/>
  <c r="H27" i="4"/>
  <c r="K27" i="4" s="1"/>
  <c r="I26" i="4"/>
  <c r="H29" i="6" l="1"/>
  <c r="K28" i="6"/>
  <c r="I28" i="6"/>
  <c r="D30" i="6"/>
  <c r="F29" i="6"/>
  <c r="H29" i="5"/>
  <c r="K28" i="5"/>
  <c r="I28" i="5"/>
  <c r="D30" i="5"/>
  <c r="F29" i="5"/>
  <c r="H28" i="4"/>
  <c r="K28" i="4" s="1"/>
  <c r="I27" i="4"/>
  <c r="D29" i="4"/>
  <c r="D31" i="6" l="1"/>
  <c r="F30" i="6"/>
  <c r="H30" i="6"/>
  <c r="K29" i="6"/>
  <c r="I29" i="6"/>
  <c r="F30" i="5"/>
  <c r="D31" i="5"/>
  <c r="H30" i="5"/>
  <c r="K29" i="5"/>
  <c r="I29" i="5"/>
  <c r="D30" i="4"/>
  <c r="I28" i="4"/>
  <c r="H29" i="4"/>
  <c r="K29" i="4" s="1"/>
  <c r="H31" i="6" l="1"/>
  <c r="K30" i="6"/>
  <c r="I30" i="6"/>
  <c r="D32" i="6"/>
  <c r="F31" i="6"/>
  <c r="H31" i="5"/>
  <c r="K30" i="5"/>
  <c r="I30" i="5"/>
  <c r="D32" i="5"/>
  <c r="F31" i="5"/>
  <c r="D31" i="4"/>
  <c r="H30" i="4"/>
  <c r="K30" i="4" s="1"/>
  <c r="I29" i="4"/>
  <c r="D33" i="6" l="1"/>
  <c r="F32" i="6"/>
  <c r="H32" i="6"/>
  <c r="K31" i="6"/>
  <c r="I31" i="6"/>
  <c r="K31" i="5"/>
  <c r="I31" i="5"/>
  <c r="H32" i="5"/>
  <c r="D33" i="5"/>
  <c r="F32" i="5"/>
  <c r="H31" i="4"/>
  <c r="K31" i="4" s="1"/>
  <c r="I30" i="4"/>
  <c r="D32" i="4"/>
  <c r="H33" i="6" l="1"/>
  <c r="K32" i="6"/>
  <c r="I32" i="6"/>
  <c r="D34" i="6"/>
  <c r="F33" i="6"/>
  <c r="D34" i="5"/>
  <c r="F33" i="5"/>
  <c r="H33" i="5"/>
  <c r="K32" i="5"/>
  <c r="I32" i="5"/>
  <c r="D33" i="4"/>
  <c r="I31" i="4"/>
  <c r="H32" i="4"/>
  <c r="K32" i="4" s="1"/>
  <c r="D35" i="6" l="1"/>
  <c r="F34" i="6"/>
  <c r="H34" i="6"/>
  <c r="K33" i="6"/>
  <c r="I33" i="6"/>
  <c r="H34" i="5"/>
  <c r="K33" i="5"/>
  <c r="I33" i="5"/>
  <c r="F34" i="5"/>
  <c r="D35" i="5"/>
  <c r="H33" i="4"/>
  <c r="K33" i="4" s="1"/>
  <c r="I32" i="4"/>
  <c r="D34" i="4"/>
  <c r="H35" i="6" l="1"/>
  <c r="K34" i="6"/>
  <c r="I34" i="6"/>
  <c r="D36" i="6"/>
  <c r="F35" i="6"/>
  <c r="D36" i="5"/>
  <c r="F35" i="5"/>
  <c r="H35" i="5"/>
  <c r="K34" i="5"/>
  <c r="I34" i="5"/>
  <c r="D35" i="4"/>
  <c r="H34" i="4"/>
  <c r="K34" i="4" s="1"/>
  <c r="I33" i="4"/>
  <c r="D37" i="6" l="1"/>
  <c r="F36" i="6"/>
  <c r="H36" i="6"/>
  <c r="K35" i="6"/>
  <c r="I35" i="6"/>
  <c r="D37" i="5"/>
  <c r="F36" i="5"/>
  <c r="K35" i="5"/>
  <c r="I35" i="5"/>
  <c r="H36" i="5"/>
  <c r="H35" i="4"/>
  <c r="K35" i="4" s="1"/>
  <c r="I34" i="4"/>
  <c r="D36" i="4"/>
  <c r="H37" i="6" l="1"/>
  <c r="K36" i="6"/>
  <c r="I36" i="6"/>
  <c r="D38" i="6"/>
  <c r="F37" i="6"/>
  <c r="H37" i="5"/>
  <c r="K36" i="5"/>
  <c r="I36" i="5"/>
  <c r="D38" i="5"/>
  <c r="F37" i="5"/>
  <c r="D37" i="4"/>
  <c r="H36" i="4"/>
  <c r="K36" i="4" s="1"/>
  <c r="I35" i="4"/>
  <c r="D39" i="6" l="1"/>
  <c r="F38" i="6"/>
  <c r="H38" i="6"/>
  <c r="K37" i="6"/>
  <c r="I37" i="6"/>
  <c r="H38" i="5"/>
  <c r="K37" i="5"/>
  <c r="I37" i="5"/>
  <c r="D39" i="5"/>
  <c r="F38" i="5"/>
  <c r="H37" i="4"/>
  <c r="K37" i="4" s="1"/>
  <c r="I36" i="4"/>
  <c r="D38" i="4"/>
  <c r="H39" i="6" l="1"/>
  <c r="K38" i="6"/>
  <c r="I38" i="6"/>
  <c r="D40" i="6"/>
  <c r="F39" i="6"/>
  <c r="H39" i="5"/>
  <c r="K38" i="5"/>
  <c r="I38" i="5"/>
  <c r="D40" i="5"/>
  <c r="F39" i="5"/>
  <c r="D39" i="4"/>
  <c r="H38" i="4"/>
  <c r="K38" i="4" s="1"/>
  <c r="I37" i="4"/>
  <c r="D41" i="6" l="1"/>
  <c r="F40" i="6"/>
  <c r="H40" i="6"/>
  <c r="K39" i="6"/>
  <c r="I39" i="6"/>
  <c r="D41" i="5"/>
  <c r="F40" i="5"/>
  <c r="K39" i="5"/>
  <c r="H40" i="5"/>
  <c r="I39" i="5"/>
  <c r="H39" i="4"/>
  <c r="K39" i="4" s="1"/>
  <c r="I38" i="4"/>
  <c r="D40" i="4"/>
  <c r="H41" i="6" l="1"/>
  <c r="K40" i="6"/>
  <c r="I40" i="6"/>
  <c r="D42" i="6"/>
  <c r="F41" i="6"/>
  <c r="D42" i="5"/>
  <c r="F41" i="5"/>
  <c r="H41" i="5"/>
  <c r="K40" i="5"/>
  <c r="I40" i="5"/>
  <c r="D41" i="4"/>
  <c r="H40" i="4"/>
  <c r="K40" i="4" s="1"/>
  <c r="I39" i="4"/>
  <c r="F42" i="6" l="1"/>
  <c r="D43" i="6"/>
  <c r="H42" i="6"/>
  <c r="K41" i="6"/>
  <c r="I41" i="6"/>
  <c r="H42" i="5"/>
  <c r="K41" i="5"/>
  <c r="I41" i="5"/>
  <c r="D43" i="5"/>
  <c r="F42" i="5"/>
  <c r="I40" i="4"/>
  <c r="H41" i="4"/>
  <c r="K41" i="4" s="1"/>
  <c r="D42" i="4"/>
  <c r="D44" i="6" l="1"/>
  <c r="F43" i="6"/>
  <c r="H43" i="6"/>
  <c r="K42" i="6"/>
  <c r="I42" i="6"/>
  <c r="H43" i="5"/>
  <c r="K42" i="5"/>
  <c r="I42" i="5"/>
  <c r="D44" i="5"/>
  <c r="F43" i="5"/>
  <c r="D43" i="4"/>
  <c r="H42" i="4"/>
  <c r="K42" i="4" s="1"/>
  <c r="I41" i="4"/>
  <c r="H44" i="6" l="1"/>
  <c r="K43" i="6"/>
  <c r="I43" i="6"/>
  <c r="F44" i="6"/>
  <c r="D45" i="6"/>
  <c r="D45" i="5"/>
  <c r="F44" i="5"/>
  <c r="K43" i="5"/>
  <c r="H44" i="5"/>
  <c r="I43" i="5"/>
  <c r="H43" i="4"/>
  <c r="K43" i="4" s="1"/>
  <c r="I42" i="4"/>
  <c r="D44" i="4"/>
  <c r="D46" i="6" l="1"/>
  <c r="F45" i="6"/>
  <c r="H45" i="6"/>
  <c r="K44" i="6"/>
  <c r="I44" i="6"/>
  <c r="H45" i="5"/>
  <c r="K44" i="5"/>
  <c r="I44" i="5"/>
  <c r="D46" i="5"/>
  <c r="F45" i="5"/>
  <c r="D45" i="4"/>
  <c r="H44" i="4"/>
  <c r="K44" i="4" s="1"/>
  <c r="I43" i="4"/>
  <c r="H46" i="6" l="1"/>
  <c r="K45" i="6"/>
  <c r="I45" i="6"/>
  <c r="D47" i="6"/>
  <c r="F46" i="6"/>
  <c r="H46" i="5"/>
  <c r="K45" i="5"/>
  <c r="I45" i="5"/>
  <c r="D47" i="5"/>
  <c r="F46" i="5"/>
  <c r="H45" i="4"/>
  <c r="K45" i="4" s="1"/>
  <c r="I44" i="4"/>
  <c r="D46" i="4"/>
  <c r="D48" i="6" l="1"/>
  <c r="F47" i="6"/>
  <c r="H47" i="6"/>
  <c r="K46" i="6"/>
  <c r="I46" i="6"/>
  <c r="D48" i="5"/>
  <c r="F47" i="5"/>
  <c r="H47" i="5"/>
  <c r="K46" i="5"/>
  <c r="I46" i="5"/>
  <c r="D47" i="4"/>
  <c r="H46" i="4"/>
  <c r="K46" i="4" s="1"/>
  <c r="I45" i="4"/>
  <c r="I47" i="6" l="1"/>
  <c r="H48" i="6"/>
  <c r="K47" i="6"/>
  <c r="D49" i="6"/>
  <c r="F48" i="6"/>
  <c r="D49" i="5"/>
  <c r="F48" i="5"/>
  <c r="H48" i="5"/>
  <c r="K47" i="5"/>
  <c r="I47" i="5"/>
  <c r="H47" i="4"/>
  <c r="K47" i="4" s="1"/>
  <c r="I46" i="4"/>
  <c r="D48" i="4"/>
  <c r="D50" i="6" l="1"/>
  <c r="F49" i="6"/>
  <c r="H49" i="6"/>
  <c r="K48" i="6"/>
  <c r="I48" i="6"/>
  <c r="H49" i="5"/>
  <c r="K48" i="5"/>
  <c r="I48" i="5"/>
  <c r="D50" i="5"/>
  <c r="F49" i="5"/>
  <c r="D49" i="4"/>
  <c r="I47" i="4"/>
  <c r="H48" i="4"/>
  <c r="K48" i="4" s="1"/>
  <c r="H50" i="6" l="1"/>
  <c r="K49" i="6"/>
  <c r="I49" i="6"/>
  <c r="D51" i="6"/>
  <c r="F50" i="6"/>
  <c r="H50" i="5"/>
  <c r="K49" i="5"/>
  <c r="I49" i="5"/>
  <c r="D51" i="5"/>
  <c r="F50" i="5"/>
  <c r="I48" i="4"/>
  <c r="H49" i="4"/>
  <c r="K49" i="4" s="1"/>
  <c r="D50" i="4"/>
  <c r="D52" i="6" l="1"/>
  <c r="F51" i="6"/>
  <c r="H51" i="6"/>
  <c r="K50" i="6"/>
  <c r="I50" i="6"/>
  <c r="D52" i="5"/>
  <c r="F51" i="5"/>
  <c r="H51" i="5"/>
  <c r="K50" i="5"/>
  <c r="I50" i="5"/>
  <c r="D51" i="4"/>
  <c r="H50" i="4"/>
  <c r="K50" i="4" s="1"/>
  <c r="I49" i="4"/>
  <c r="H52" i="6" l="1"/>
  <c r="K51" i="6"/>
  <c r="I51" i="6"/>
  <c r="D53" i="6"/>
  <c r="F52" i="6"/>
  <c r="D53" i="5"/>
  <c r="F52" i="5"/>
  <c r="H52" i="5"/>
  <c r="K51" i="5"/>
  <c r="I51" i="5"/>
  <c r="H51" i="4"/>
  <c r="K51" i="4" s="1"/>
  <c r="I50" i="4"/>
  <c r="D52" i="4"/>
  <c r="D54" i="6" l="1"/>
  <c r="F54" i="6" s="1"/>
  <c r="F53" i="6"/>
  <c r="H53" i="6"/>
  <c r="K52" i="6"/>
  <c r="I52" i="6"/>
  <c r="H53" i="5"/>
  <c r="K52" i="5"/>
  <c r="I52" i="5"/>
  <c r="D54" i="5"/>
  <c r="F54" i="5" s="1"/>
  <c r="F53" i="5"/>
  <c r="D53" i="4"/>
  <c r="H52" i="4"/>
  <c r="K52" i="4" s="1"/>
  <c r="I51" i="4"/>
  <c r="H54" i="6" l="1"/>
  <c r="K53" i="6"/>
  <c r="I53" i="6"/>
  <c r="H54" i="5"/>
  <c r="K53" i="5"/>
  <c r="I53" i="5"/>
  <c r="H53" i="4"/>
  <c r="K53" i="4" s="1"/>
  <c r="I52" i="4"/>
  <c r="D54" i="4"/>
  <c r="K54" i="6" l="1"/>
  <c r="I54" i="6"/>
  <c r="K54" i="5"/>
  <c r="I54" i="5"/>
  <c r="H54" i="4"/>
  <c r="I53" i="4"/>
  <c r="I54" i="4" l="1"/>
  <c r="K54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4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" xfId="0" applyFill="1" applyBorder="1"/>
    <xf numFmtId="0" fontId="0" fillId="3" borderId="1" xfId="0" applyFill="1" applyBorder="1" applyAlignment="1">
      <alignment horizontal="center" vertical="center"/>
    </xf>
    <xf numFmtId="0" fontId="2" fillId="3" borderId="2" xfId="0" applyFont="1" applyFill="1" applyBorder="1"/>
    <xf numFmtId="0" fontId="0" fillId="4" borderId="1" xfId="0" applyFill="1" applyBorder="1"/>
    <xf numFmtId="0" fontId="0" fillId="5" borderId="2" xfId="0" applyFill="1" applyBorder="1" applyAlignment="1">
      <alignment horizontal="center"/>
    </xf>
    <xf numFmtId="0" fontId="0" fillId="2" borderId="0" xfId="0" applyFill="1" applyAlignment="1"/>
    <xf numFmtId="0" fontId="0" fillId="5" borderId="2" xfId="0" applyFill="1" applyBorder="1"/>
    <xf numFmtId="0" fontId="0" fillId="2" borderId="0" xfId="0" applyFill="1"/>
    <xf numFmtId="0" fontId="0" fillId="0" borderId="0" xfId="0" applyAlignment="1"/>
    <xf numFmtId="164" fontId="0" fillId="0" borderId="5" xfId="1" applyNumberFormat="1" applyFont="1" applyBorder="1" applyAlignment="1">
      <alignment horizontal="center"/>
    </xf>
    <xf numFmtId="0" fontId="0" fillId="4" borderId="2" xfId="0" applyFill="1" applyBorder="1"/>
    <xf numFmtId="0" fontId="3" fillId="6" borderId="13" xfId="0" applyFont="1" applyFill="1" applyBorder="1"/>
    <xf numFmtId="0" fontId="0" fillId="6" borderId="13" xfId="0" applyFill="1" applyBorder="1"/>
    <xf numFmtId="1" fontId="0" fillId="0" borderId="14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𝐷𝑇𝑉(𝑖,𝐴𝑢𝑡𝑜)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'Szenario 1'!$C$9:$C$54</c:f>
              <c:numCache>
                <c:formatCode>General</c:formatCode>
                <c:ptCount val="4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</c:numCache>
            </c:numRef>
          </c:cat>
          <c:val>
            <c:numRef>
              <c:f>'Szenario 1'!$H$9:$H$54</c:f>
              <c:numCache>
                <c:formatCode>General</c:formatCode>
                <c:ptCount val="46"/>
                <c:pt idx="0" formatCode="0">
                  <c:v>11958.76435148346</c:v>
                </c:pt>
                <c:pt idx="1">
                  <c:v>12023</c:v>
                </c:pt>
                <c:pt idx="2" formatCode="0">
                  <c:v>12087.23564851654</c:v>
                </c:pt>
                <c:pt idx="3" formatCode="0">
                  <c:v>12151.471297033078</c:v>
                </c:pt>
                <c:pt idx="4" formatCode="0">
                  <c:v>12215.706945549618</c:v>
                </c:pt>
                <c:pt idx="5" formatCode="0">
                  <c:v>12279.942594066157</c:v>
                </c:pt>
                <c:pt idx="6" formatCode="0">
                  <c:v>12344.178242582695</c:v>
                </c:pt>
                <c:pt idx="7" formatCode="0">
                  <c:v>12408.413891099233</c:v>
                </c:pt>
                <c:pt idx="8" formatCode="0">
                  <c:v>12472.649539615772</c:v>
                </c:pt>
                <c:pt idx="9" formatCode="0">
                  <c:v>12536.885188132312</c:v>
                </c:pt>
                <c:pt idx="10" formatCode="0">
                  <c:v>12601.120836648852</c:v>
                </c:pt>
                <c:pt idx="11" formatCode="0">
                  <c:v>12665.356485165392</c:v>
                </c:pt>
                <c:pt idx="12" formatCode="0">
                  <c:v>12729.59213368193</c:v>
                </c:pt>
                <c:pt idx="13" formatCode="0">
                  <c:v>12793.827782198468</c:v>
                </c:pt>
                <c:pt idx="14" formatCode="0">
                  <c:v>12858.063430715009</c:v>
                </c:pt>
                <c:pt idx="15" formatCode="0">
                  <c:v>12922.299079231549</c:v>
                </c:pt>
                <c:pt idx="16" formatCode="0">
                  <c:v>12986.534727748087</c:v>
                </c:pt>
                <c:pt idx="17" formatCode="0">
                  <c:v>13050.770376264627</c:v>
                </c:pt>
                <c:pt idx="18" formatCode="0">
                  <c:v>13115.006024781167</c:v>
                </c:pt>
                <c:pt idx="19" formatCode="0">
                  <c:v>13179.241673297707</c:v>
                </c:pt>
                <c:pt idx="20" formatCode="0">
                  <c:v>13243.477321814247</c:v>
                </c:pt>
                <c:pt idx="21" formatCode="0">
                  <c:v>13307.712970330787</c:v>
                </c:pt>
                <c:pt idx="22" formatCode="0">
                  <c:v>13371.948618847327</c:v>
                </c:pt>
                <c:pt idx="23" formatCode="0">
                  <c:v>13436.184267363868</c:v>
                </c:pt>
                <c:pt idx="24" formatCode="0">
                  <c:v>13500.419915880406</c:v>
                </c:pt>
                <c:pt idx="25" formatCode="0">
                  <c:v>13564.655564396946</c:v>
                </c:pt>
                <c:pt idx="26" formatCode="0">
                  <c:v>13628.891212913486</c:v>
                </c:pt>
                <c:pt idx="27" formatCode="0">
                  <c:v>13693.126861430024</c:v>
                </c:pt>
                <c:pt idx="28" formatCode="0">
                  <c:v>13757.362509946563</c:v>
                </c:pt>
                <c:pt idx="29" formatCode="0">
                  <c:v>13821.598158463101</c:v>
                </c:pt>
                <c:pt idx="30" formatCode="0">
                  <c:v>13885.833806979641</c:v>
                </c:pt>
                <c:pt idx="31" formatCode="0">
                  <c:v>13950.069455496181</c:v>
                </c:pt>
                <c:pt idx="32" formatCode="0">
                  <c:v>14014.305104012723</c:v>
                </c:pt>
                <c:pt idx="33" formatCode="0">
                  <c:v>14078.540752529261</c:v>
                </c:pt>
                <c:pt idx="34" formatCode="0">
                  <c:v>14142.776401045803</c:v>
                </c:pt>
                <c:pt idx="35" formatCode="0">
                  <c:v>14207.012049562343</c:v>
                </c:pt>
                <c:pt idx="36" formatCode="0">
                  <c:v>14271.247698078883</c:v>
                </c:pt>
                <c:pt idx="37" formatCode="0">
                  <c:v>14335.483346595423</c:v>
                </c:pt>
                <c:pt idx="38" formatCode="0">
                  <c:v>14399.718995111962</c:v>
                </c:pt>
                <c:pt idx="39" formatCode="0">
                  <c:v>14463.954643628502</c:v>
                </c:pt>
                <c:pt idx="40" formatCode="0">
                  <c:v>14528.19029214504</c:v>
                </c:pt>
                <c:pt idx="41" formatCode="0">
                  <c:v>14592.42594066158</c:v>
                </c:pt>
                <c:pt idx="42" formatCode="0">
                  <c:v>14656.661589178118</c:v>
                </c:pt>
                <c:pt idx="43" formatCode="0">
                  <c:v>14720.897237694657</c:v>
                </c:pt>
                <c:pt idx="44" formatCode="0">
                  <c:v>14785.132886211197</c:v>
                </c:pt>
                <c:pt idx="45" formatCode="0">
                  <c:v>14849.368534727735</c:v>
                </c:pt>
              </c:numCache>
            </c:numRef>
          </c:val>
          <c:smooth val="0"/>
        </c:ser>
        <c:ser>
          <c:idx val="1"/>
          <c:order val="1"/>
          <c:tx>
            <c:v>𝐷𝑇𝑉(𝑖,𝑉𝑒𝑙𝑜)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'Szenario 1'!$K$9:$K$54</c:f>
              <c:numCache>
                <c:formatCode>0</c:formatCode>
                <c:ptCount val="46"/>
                <c:pt idx="0">
                  <c:v>1238.2104609525973</c:v>
                </c:pt>
                <c:pt idx="1">
                  <c:v>1244.86142</c:v>
                </c:pt>
                <c:pt idx="2">
                  <c:v>1251.5123790474024</c:v>
                </c:pt>
                <c:pt idx="3">
                  <c:v>1258.1633380948049</c:v>
                </c:pt>
                <c:pt idx="4">
                  <c:v>1264.8142971422074</c:v>
                </c:pt>
                <c:pt idx="5">
                  <c:v>1271.4652561896098</c:v>
                </c:pt>
                <c:pt idx="6">
                  <c:v>1278.1162152370121</c:v>
                </c:pt>
                <c:pt idx="7">
                  <c:v>1284.7671742844145</c:v>
                </c:pt>
                <c:pt idx="8">
                  <c:v>1291.418133331817</c:v>
                </c:pt>
                <c:pt idx="9">
                  <c:v>1298.0690923792195</c:v>
                </c:pt>
                <c:pt idx="10">
                  <c:v>1304.7200514266219</c:v>
                </c:pt>
                <c:pt idx="11">
                  <c:v>1311.3710104740246</c:v>
                </c:pt>
                <c:pt idx="12">
                  <c:v>1318.0219695214269</c:v>
                </c:pt>
                <c:pt idx="13">
                  <c:v>1324.6729285688293</c:v>
                </c:pt>
                <c:pt idx="14">
                  <c:v>1331.3238876162318</c:v>
                </c:pt>
                <c:pt idx="15">
                  <c:v>1337.9748466636345</c:v>
                </c:pt>
                <c:pt idx="16">
                  <c:v>1344.6258057110367</c:v>
                </c:pt>
                <c:pt idx="17">
                  <c:v>1351.2767647584394</c:v>
                </c:pt>
                <c:pt idx="18">
                  <c:v>1357.9277238058419</c:v>
                </c:pt>
                <c:pt idx="19">
                  <c:v>1364.5786828532446</c:v>
                </c:pt>
                <c:pt idx="20">
                  <c:v>1371.229641900647</c:v>
                </c:pt>
                <c:pt idx="21">
                  <c:v>1377.8806009480497</c:v>
                </c:pt>
                <c:pt idx="22">
                  <c:v>1384.5315599954522</c:v>
                </c:pt>
                <c:pt idx="23">
                  <c:v>1391.1825190428547</c:v>
                </c:pt>
                <c:pt idx="24">
                  <c:v>1397.8334780902571</c:v>
                </c:pt>
                <c:pt idx="25">
                  <c:v>1404.4844371376596</c:v>
                </c:pt>
                <c:pt idx="26">
                  <c:v>1411.1353961850623</c:v>
                </c:pt>
                <c:pt idx="27">
                  <c:v>1417.7863552324645</c:v>
                </c:pt>
                <c:pt idx="28">
                  <c:v>1424.437314279867</c:v>
                </c:pt>
                <c:pt idx="29">
                  <c:v>1431.0882733272695</c:v>
                </c:pt>
                <c:pt idx="30">
                  <c:v>1437.7392323746719</c:v>
                </c:pt>
                <c:pt idx="31">
                  <c:v>1444.3901914220744</c:v>
                </c:pt>
                <c:pt idx="32">
                  <c:v>1451.0411504694773</c:v>
                </c:pt>
                <c:pt idx="33">
                  <c:v>1457.6921095168796</c:v>
                </c:pt>
                <c:pt idx="34">
                  <c:v>1464.3430685642822</c:v>
                </c:pt>
                <c:pt idx="35">
                  <c:v>1470.9940276116849</c:v>
                </c:pt>
                <c:pt idx="36">
                  <c:v>1477.6449866590874</c:v>
                </c:pt>
                <c:pt idx="37">
                  <c:v>1484.2959457064901</c:v>
                </c:pt>
                <c:pt idx="38">
                  <c:v>1490.9469047538923</c:v>
                </c:pt>
                <c:pt idx="39">
                  <c:v>1497.597863801295</c:v>
                </c:pt>
                <c:pt idx="40">
                  <c:v>1504.2488228486973</c:v>
                </c:pt>
                <c:pt idx="41">
                  <c:v>1510.8997818961</c:v>
                </c:pt>
                <c:pt idx="42">
                  <c:v>1517.5507409435022</c:v>
                </c:pt>
                <c:pt idx="43">
                  <c:v>1524.2016999909047</c:v>
                </c:pt>
                <c:pt idx="44">
                  <c:v>1530.8526590383071</c:v>
                </c:pt>
                <c:pt idx="45">
                  <c:v>1537.5036180857096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168472"/>
        <c:axId val="635164552"/>
      </c:lineChart>
      <c:catAx>
        <c:axId val="63516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5164552"/>
        <c:crosses val="autoZero"/>
        <c:auto val="1"/>
        <c:lblAlgn val="ctr"/>
        <c:lblOffset val="100"/>
        <c:noMultiLvlLbl val="0"/>
      </c:catAx>
      <c:valAx>
        <c:axId val="63516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516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𝐷𝑇𝑉(𝑖,𝐴𝑢𝑡𝑜)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'Szenario 2'!$C$9:$C$54</c:f>
              <c:numCache>
                <c:formatCode>General</c:formatCode>
                <c:ptCount val="4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</c:numCache>
            </c:numRef>
          </c:cat>
          <c:val>
            <c:numRef>
              <c:f>'Szenario 2'!$H$9:$H$54</c:f>
              <c:numCache>
                <c:formatCode>General</c:formatCode>
                <c:ptCount val="46"/>
                <c:pt idx="0" formatCode="0">
                  <c:v>11899.584311285807</c:v>
                </c:pt>
                <c:pt idx="1">
                  <c:v>12023</c:v>
                </c:pt>
                <c:pt idx="2" formatCode="0">
                  <c:v>12146.415688714193</c:v>
                </c:pt>
                <c:pt idx="3" formatCode="0">
                  <c:v>12269.831377428385</c:v>
                </c:pt>
                <c:pt idx="4" formatCode="0">
                  <c:v>12393.24706614258</c:v>
                </c:pt>
                <c:pt idx="5" formatCode="0">
                  <c:v>12516.662754856772</c:v>
                </c:pt>
                <c:pt idx="6" formatCode="0">
                  <c:v>12640.078443570965</c:v>
                </c:pt>
                <c:pt idx="7" formatCode="0">
                  <c:v>12763.494132285157</c:v>
                </c:pt>
                <c:pt idx="8" formatCode="0">
                  <c:v>12886.909820999348</c:v>
                </c:pt>
                <c:pt idx="9" formatCode="0">
                  <c:v>13010.325509713541</c:v>
                </c:pt>
                <c:pt idx="10" formatCode="0">
                  <c:v>13133.741198427733</c:v>
                </c:pt>
                <c:pt idx="11" formatCode="0">
                  <c:v>13257.156887141928</c:v>
                </c:pt>
                <c:pt idx="12" formatCode="0">
                  <c:v>13380.57257585612</c:v>
                </c:pt>
                <c:pt idx="13" formatCode="0">
                  <c:v>13503.988264570315</c:v>
                </c:pt>
                <c:pt idx="14" formatCode="0">
                  <c:v>13627.403953284507</c:v>
                </c:pt>
                <c:pt idx="15" formatCode="0">
                  <c:v>13750.819641998702</c:v>
                </c:pt>
                <c:pt idx="16" formatCode="0">
                  <c:v>13874.235330712894</c:v>
                </c:pt>
                <c:pt idx="17" formatCode="0">
                  <c:v>13997.651019427089</c:v>
                </c:pt>
                <c:pt idx="18" formatCode="0">
                  <c:v>14121.066708141281</c:v>
                </c:pt>
                <c:pt idx="19" formatCode="0">
                  <c:v>14244.482396855472</c:v>
                </c:pt>
                <c:pt idx="20" formatCode="0">
                  <c:v>14367.898085569666</c:v>
                </c:pt>
                <c:pt idx="21" formatCode="0">
                  <c:v>14491.313774283859</c:v>
                </c:pt>
                <c:pt idx="22" formatCode="0">
                  <c:v>14614.729462998052</c:v>
                </c:pt>
                <c:pt idx="23" formatCode="0">
                  <c:v>14738.145151712242</c:v>
                </c:pt>
                <c:pt idx="24" formatCode="0">
                  <c:v>14861.560840426435</c:v>
                </c:pt>
                <c:pt idx="25" formatCode="0">
                  <c:v>14984.976529140627</c:v>
                </c:pt>
                <c:pt idx="26" formatCode="0">
                  <c:v>15108.392217854818</c:v>
                </c:pt>
                <c:pt idx="27" formatCode="0">
                  <c:v>15231.807906569011</c:v>
                </c:pt>
                <c:pt idx="28" formatCode="0">
                  <c:v>15355.223595283205</c:v>
                </c:pt>
                <c:pt idx="29" formatCode="0">
                  <c:v>15478.639283997396</c:v>
                </c:pt>
                <c:pt idx="30" formatCode="0">
                  <c:v>15602.054972711589</c:v>
                </c:pt>
                <c:pt idx="31" formatCode="0">
                  <c:v>15725.470661425783</c:v>
                </c:pt>
                <c:pt idx="32" formatCode="0">
                  <c:v>15848.886350139976</c:v>
                </c:pt>
                <c:pt idx="33" formatCode="0">
                  <c:v>15972.302038854168</c:v>
                </c:pt>
                <c:pt idx="34" formatCode="0">
                  <c:v>16095.717727568361</c:v>
                </c:pt>
                <c:pt idx="35" formatCode="0">
                  <c:v>16219.133416282555</c:v>
                </c:pt>
                <c:pt idx="36" formatCode="0">
                  <c:v>16342.54910499675</c:v>
                </c:pt>
                <c:pt idx="37" formatCode="0">
                  <c:v>16465.964793710944</c:v>
                </c:pt>
                <c:pt idx="38" formatCode="0">
                  <c:v>16589.380482425138</c:v>
                </c:pt>
                <c:pt idx="39" formatCode="0">
                  <c:v>16712.796171139333</c:v>
                </c:pt>
                <c:pt idx="40" formatCode="0">
                  <c:v>16836.211859853523</c:v>
                </c:pt>
                <c:pt idx="41" formatCode="0">
                  <c:v>16959.627548567718</c:v>
                </c:pt>
                <c:pt idx="42" formatCode="0">
                  <c:v>17083.043237281912</c:v>
                </c:pt>
                <c:pt idx="43" formatCode="0">
                  <c:v>17206.458925996103</c:v>
                </c:pt>
                <c:pt idx="44" formatCode="0">
                  <c:v>17329.874614710297</c:v>
                </c:pt>
                <c:pt idx="45" formatCode="0">
                  <c:v>17453.290303424488</c:v>
                </c:pt>
              </c:numCache>
            </c:numRef>
          </c:val>
          <c:smooth val="0"/>
        </c:ser>
        <c:ser>
          <c:idx val="1"/>
          <c:order val="1"/>
          <c:tx>
            <c:v>𝐷𝑇𝑉(𝑖,𝑉𝑒𝑙𝑜)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'Szenario 2'!$K$9:$K$54</c:f>
              <c:numCache>
                <c:formatCode>0</c:formatCode>
                <c:ptCount val="46"/>
                <c:pt idx="0">
                  <c:v>1232.0829595905325</c:v>
                </c:pt>
                <c:pt idx="1">
                  <c:v>1244.86142</c:v>
                </c:pt>
                <c:pt idx="2">
                  <c:v>1257.6398804094674</c:v>
                </c:pt>
                <c:pt idx="3">
                  <c:v>1270.4183408189349</c:v>
                </c:pt>
                <c:pt idx="4">
                  <c:v>1283.1968012284026</c:v>
                </c:pt>
                <c:pt idx="5">
                  <c:v>1295.9752616378701</c:v>
                </c:pt>
                <c:pt idx="6">
                  <c:v>1308.7537220473375</c:v>
                </c:pt>
                <c:pt idx="7">
                  <c:v>1321.532182456805</c:v>
                </c:pt>
                <c:pt idx="8">
                  <c:v>1334.3106428662725</c:v>
                </c:pt>
                <c:pt idx="9">
                  <c:v>1347.0891032757399</c:v>
                </c:pt>
                <c:pt idx="10">
                  <c:v>1359.8675636852074</c:v>
                </c:pt>
                <c:pt idx="11">
                  <c:v>1372.6460240946751</c:v>
                </c:pt>
                <c:pt idx="12">
                  <c:v>1385.4244845041426</c:v>
                </c:pt>
                <c:pt idx="13">
                  <c:v>1398.2029449136103</c:v>
                </c:pt>
                <c:pt idx="14">
                  <c:v>1410.9814053230778</c:v>
                </c:pt>
                <c:pt idx="15">
                  <c:v>1423.7598657325454</c:v>
                </c:pt>
                <c:pt idx="16">
                  <c:v>1436.5383261420129</c:v>
                </c:pt>
                <c:pt idx="17">
                  <c:v>1449.3167865514806</c:v>
                </c:pt>
                <c:pt idx="18">
                  <c:v>1462.0952469609481</c:v>
                </c:pt>
                <c:pt idx="19">
                  <c:v>1474.8737073704156</c:v>
                </c:pt>
                <c:pt idx="20">
                  <c:v>1487.6521677798833</c:v>
                </c:pt>
                <c:pt idx="21">
                  <c:v>1500.4306281893507</c:v>
                </c:pt>
                <c:pt idx="22">
                  <c:v>1513.2090885988182</c:v>
                </c:pt>
                <c:pt idx="23">
                  <c:v>1525.9875490082854</c:v>
                </c:pt>
                <c:pt idx="24">
                  <c:v>1538.7660094177529</c:v>
                </c:pt>
                <c:pt idx="25">
                  <c:v>1551.5444698272204</c:v>
                </c:pt>
                <c:pt idx="26">
                  <c:v>1564.3229302366879</c:v>
                </c:pt>
                <c:pt idx="27">
                  <c:v>1577.1013906461553</c:v>
                </c:pt>
                <c:pt idx="28">
                  <c:v>1589.879851055623</c:v>
                </c:pt>
                <c:pt idx="29">
                  <c:v>1602.6583114650903</c:v>
                </c:pt>
                <c:pt idx="30">
                  <c:v>1615.4367718745577</c:v>
                </c:pt>
                <c:pt idx="31">
                  <c:v>1628.2152322840254</c:v>
                </c:pt>
                <c:pt idx="32">
                  <c:v>1640.9936926934929</c:v>
                </c:pt>
                <c:pt idx="33">
                  <c:v>1653.7721531029604</c:v>
                </c:pt>
                <c:pt idx="34">
                  <c:v>1666.5506135124281</c:v>
                </c:pt>
                <c:pt idx="35">
                  <c:v>1679.3290739218955</c:v>
                </c:pt>
                <c:pt idx="36">
                  <c:v>1692.1075343313632</c:v>
                </c:pt>
                <c:pt idx="37">
                  <c:v>1704.8859947408309</c:v>
                </c:pt>
                <c:pt idx="38">
                  <c:v>1717.6644551502986</c:v>
                </c:pt>
                <c:pt idx="39">
                  <c:v>1730.4429155597663</c:v>
                </c:pt>
                <c:pt idx="40">
                  <c:v>1743.2213759692338</c:v>
                </c:pt>
                <c:pt idx="41">
                  <c:v>1755.9998363787015</c:v>
                </c:pt>
                <c:pt idx="42">
                  <c:v>1768.778296788169</c:v>
                </c:pt>
                <c:pt idx="43">
                  <c:v>1781.5567571976364</c:v>
                </c:pt>
                <c:pt idx="44">
                  <c:v>1794.3352176071041</c:v>
                </c:pt>
                <c:pt idx="45">
                  <c:v>1807.1136780165714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169256"/>
        <c:axId val="635166512"/>
      </c:lineChart>
      <c:catAx>
        <c:axId val="63516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5166512"/>
        <c:crosses val="autoZero"/>
        <c:auto val="1"/>
        <c:lblAlgn val="ctr"/>
        <c:lblOffset val="100"/>
        <c:noMultiLvlLbl val="0"/>
      </c:catAx>
      <c:valAx>
        <c:axId val="63516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516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𝐷𝑇𝑉(𝑖,𝐴𝑢𝑡𝑜)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'Szenario 3'!$C$9:$C$54</c:f>
              <c:numCache>
                <c:formatCode>General</c:formatCode>
                <c:ptCount val="4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</c:numCache>
            </c:numRef>
          </c:cat>
          <c:val>
            <c:numRef>
              <c:f>'Szenario 3'!$H$9:$H$54</c:f>
              <c:numCache>
                <c:formatCode>General</c:formatCode>
                <c:ptCount val="46"/>
                <c:pt idx="0" formatCode="0">
                  <c:v>11843.319917818244</c:v>
                </c:pt>
                <c:pt idx="1">
                  <c:v>12023</c:v>
                </c:pt>
                <c:pt idx="2" formatCode="0">
                  <c:v>12202.680082181758</c:v>
                </c:pt>
                <c:pt idx="3" formatCode="0">
                  <c:v>12382.360164363514</c:v>
                </c:pt>
                <c:pt idx="4" formatCode="0">
                  <c:v>12562.04024654527</c:v>
                </c:pt>
                <c:pt idx="5" formatCode="0">
                  <c:v>12741.720328727028</c:v>
                </c:pt>
                <c:pt idx="6" formatCode="0">
                  <c:v>12921.400410908785</c:v>
                </c:pt>
                <c:pt idx="7" formatCode="0">
                  <c:v>13101.080493090543</c:v>
                </c:pt>
                <c:pt idx="8" formatCode="0">
                  <c:v>13280.760575272299</c:v>
                </c:pt>
                <c:pt idx="9" formatCode="0">
                  <c:v>13460.440657454055</c:v>
                </c:pt>
                <c:pt idx="10" formatCode="0">
                  <c:v>13640.120739635813</c:v>
                </c:pt>
                <c:pt idx="11" formatCode="0">
                  <c:v>13819.800821817569</c:v>
                </c:pt>
                <c:pt idx="12" formatCode="0">
                  <c:v>13999.480903999325</c:v>
                </c:pt>
                <c:pt idx="13" formatCode="0">
                  <c:v>14179.160986181081</c:v>
                </c:pt>
                <c:pt idx="14" formatCode="0">
                  <c:v>14358.841068362839</c:v>
                </c:pt>
                <c:pt idx="15" formatCode="0">
                  <c:v>14538.521150544595</c:v>
                </c:pt>
                <c:pt idx="16" formatCode="0">
                  <c:v>14718.201232726351</c:v>
                </c:pt>
                <c:pt idx="17" formatCode="0">
                  <c:v>14897.881314908107</c:v>
                </c:pt>
                <c:pt idx="18" formatCode="0">
                  <c:v>15077.561397089865</c:v>
                </c:pt>
                <c:pt idx="19" formatCode="0">
                  <c:v>15257.241479271621</c:v>
                </c:pt>
                <c:pt idx="20" formatCode="0">
                  <c:v>15436.921561453377</c:v>
                </c:pt>
                <c:pt idx="21" formatCode="0">
                  <c:v>15616.601643635135</c:v>
                </c:pt>
                <c:pt idx="22" formatCode="0">
                  <c:v>15796.281725816891</c:v>
                </c:pt>
                <c:pt idx="23" formatCode="0">
                  <c:v>15975.961807998649</c:v>
                </c:pt>
                <c:pt idx="24" formatCode="0">
                  <c:v>16155.641890180405</c:v>
                </c:pt>
                <c:pt idx="25" formatCode="0">
                  <c:v>16335.321972362161</c:v>
                </c:pt>
                <c:pt idx="26" formatCode="0">
                  <c:v>16515.002054543915</c:v>
                </c:pt>
                <c:pt idx="27" formatCode="0">
                  <c:v>16694.682136725674</c:v>
                </c:pt>
                <c:pt idx="28" formatCode="0">
                  <c:v>16874.36221890743</c:v>
                </c:pt>
                <c:pt idx="29" formatCode="0">
                  <c:v>17054.042301089186</c:v>
                </c:pt>
                <c:pt idx="30" formatCode="0">
                  <c:v>17233.722383270942</c:v>
                </c:pt>
                <c:pt idx="31" formatCode="0">
                  <c:v>17413.402465452702</c:v>
                </c:pt>
                <c:pt idx="32" formatCode="0">
                  <c:v>17593.082547634458</c:v>
                </c:pt>
                <c:pt idx="33" formatCode="0">
                  <c:v>17772.762629816214</c:v>
                </c:pt>
                <c:pt idx="34" formatCode="0">
                  <c:v>17952.44271199797</c:v>
                </c:pt>
                <c:pt idx="35" formatCode="0">
                  <c:v>18132.12279417973</c:v>
                </c:pt>
                <c:pt idx="36" formatCode="0">
                  <c:v>18311.802876361486</c:v>
                </c:pt>
                <c:pt idx="37" formatCode="0">
                  <c:v>18491.482958543242</c:v>
                </c:pt>
                <c:pt idx="38" formatCode="0">
                  <c:v>18671.163040724998</c:v>
                </c:pt>
                <c:pt idx="39" formatCode="0">
                  <c:v>18850.843122906754</c:v>
                </c:pt>
                <c:pt idx="40" formatCode="0">
                  <c:v>19030.52320508851</c:v>
                </c:pt>
                <c:pt idx="41" formatCode="0">
                  <c:v>19210.203287270266</c:v>
                </c:pt>
                <c:pt idx="42" formatCode="0">
                  <c:v>19389.883369452022</c:v>
                </c:pt>
                <c:pt idx="43" formatCode="0">
                  <c:v>19569.563451633778</c:v>
                </c:pt>
                <c:pt idx="44" formatCode="0">
                  <c:v>19749.243533815534</c:v>
                </c:pt>
                <c:pt idx="45" formatCode="0">
                  <c:v>19928.923615997293</c:v>
                </c:pt>
              </c:numCache>
            </c:numRef>
          </c:val>
          <c:smooth val="0"/>
        </c:ser>
        <c:ser>
          <c:idx val="1"/>
          <c:order val="1"/>
          <c:tx>
            <c:v>𝐷𝑇𝑉(𝑖,𝑉𝑒𝑙𝑜)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'Szenario 3'!$K$9:$K$54</c:f>
              <c:numCache>
                <c:formatCode>0</c:formatCode>
                <c:ptCount val="46"/>
                <c:pt idx="0">
                  <c:v>1226.2573442909008</c:v>
                </c:pt>
                <c:pt idx="1">
                  <c:v>1244.86142</c:v>
                </c:pt>
                <c:pt idx="2">
                  <c:v>1263.4654957090991</c:v>
                </c:pt>
                <c:pt idx="3">
                  <c:v>1282.0695714181982</c:v>
                </c:pt>
                <c:pt idx="4">
                  <c:v>1300.673647127297</c:v>
                </c:pt>
                <c:pt idx="5">
                  <c:v>1319.2777228363964</c:v>
                </c:pt>
                <c:pt idx="6">
                  <c:v>1337.8817985454955</c:v>
                </c:pt>
                <c:pt idx="7">
                  <c:v>1356.4858742545948</c:v>
                </c:pt>
                <c:pt idx="8">
                  <c:v>1375.0899499636937</c:v>
                </c:pt>
                <c:pt idx="9">
                  <c:v>1393.6940256727928</c:v>
                </c:pt>
                <c:pt idx="10">
                  <c:v>1412.2981013818919</c:v>
                </c:pt>
                <c:pt idx="11">
                  <c:v>1430.902177090991</c:v>
                </c:pt>
                <c:pt idx="12">
                  <c:v>1449.5062528000901</c:v>
                </c:pt>
                <c:pt idx="13">
                  <c:v>1468.110328509189</c:v>
                </c:pt>
                <c:pt idx="14">
                  <c:v>1486.7144042182883</c:v>
                </c:pt>
                <c:pt idx="15">
                  <c:v>1505.3184799273872</c:v>
                </c:pt>
                <c:pt idx="16">
                  <c:v>1523.9225556364863</c:v>
                </c:pt>
                <c:pt idx="17">
                  <c:v>1542.5266313455852</c:v>
                </c:pt>
                <c:pt idx="18">
                  <c:v>1561.1307070546845</c:v>
                </c:pt>
                <c:pt idx="19">
                  <c:v>1579.7347827637834</c:v>
                </c:pt>
                <c:pt idx="20">
                  <c:v>1598.3388584728825</c:v>
                </c:pt>
                <c:pt idx="21">
                  <c:v>1616.9429341819816</c:v>
                </c:pt>
                <c:pt idx="22">
                  <c:v>1635.5470098910807</c:v>
                </c:pt>
                <c:pt idx="23">
                  <c:v>1654.1510856001801</c:v>
                </c:pt>
                <c:pt idx="24">
                  <c:v>1672.7551613092789</c:v>
                </c:pt>
                <c:pt idx="25">
                  <c:v>1691.3592370183781</c:v>
                </c:pt>
                <c:pt idx="26">
                  <c:v>1709.9633127274767</c:v>
                </c:pt>
                <c:pt idx="27">
                  <c:v>1728.5673884365763</c:v>
                </c:pt>
                <c:pt idx="28">
                  <c:v>1747.1714641456751</c:v>
                </c:pt>
                <c:pt idx="29">
                  <c:v>1765.7755398547743</c:v>
                </c:pt>
                <c:pt idx="30">
                  <c:v>1784.3796155638734</c:v>
                </c:pt>
                <c:pt idx="31">
                  <c:v>1802.9836912729727</c:v>
                </c:pt>
                <c:pt idx="32">
                  <c:v>1821.5877669820716</c:v>
                </c:pt>
                <c:pt idx="33">
                  <c:v>1840.1918426911707</c:v>
                </c:pt>
                <c:pt idx="34">
                  <c:v>1858.7959184002698</c:v>
                </c:pt>
                <c:pt idx="35">
                  <c:v>1877.3999941093691</c:v>
                </c:pt>
                <c:pt idx="36">
                  <c:v>1896.004069818468</c:v>
                </c:pt>
                <c:pt idx="37">
                  <c:v>1914.6081455275671</c:v>
                </c:pt>
                <c:pt idx="38">
                  <c:v>1933.2122212366662</c:v>
                </c:pt>
                <c:pt idx="39">
                  <c:v>1951.8162969457651</c:v>
                </c:pt>
                <c:pt idx="40">
                  <c:v>1970.4203726548642</c:v>
                </c:pt>
                <c:pt idx="41">
                  <c:v>1989.0244483639631</c:v>
                </c:pt>
                <c:pt idx="42">
                  <c:v>2007.6285240730622</c:v>
                </c:pt>
                <c:pt idx="43">
                  <c:v>2026.2325997821613</c:v>
                </c:pt>
                <c:pt idx="44">
                  <c:v>2044.8366754912602</c:v>
                </c:pt>
                <c:pt idx="45">
                  <c:v>2063.4407512003595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162592"/>
        <c:axId val="635173568"/>
      </c:lineChart>
      <c:catAx>
        <c:axId val="63516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5173568"/>
        <c:crosses val="autoZero"/>
        <c:auto val="1"/>
        <c:lblAlgn val="ctr"/>
        <c:lblOffset val="100"/>
        <c:noMultiLvlLbl val="0"/>
      </c:catAx>
      <c:valAx>
        <c:axId val="63517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516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Wachstumsraten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'W''rate'!$B$3:$B$48</c15:sqref>
                  </c15:fullRef>
                </c:ext>
              </c:extLst>
              <c:f>('W''rate'!$B$3,'W''rate'!$B$8,'W''rate'!$B$13,'W''rate'!$B$18,'W''rate'!$B$23,'W''rate'!$B$28,'W''rate'!$B$33,'W''rate'!$B$38,'W''rate'!$B$43,'W''rate'!$B$48)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'W''rate'!$C$3:$C$48</c15:sqref>
                  </c15:fullRef>
                </c:ext>
              </c:extLst>
              <c:f>('W''rate'!$C$3,'W''rate'!$C$8,'W''rate'!$C$13,'W''rate'!$C$18,'W''rate'!$C$23,'W''rate'!$C$28,'W''rate'!$C$33,'W''rate'!$C$38,'W''rate'!$C$43,'W''rate'!$C$48)</c:f>
              <c:numCache>
                <c:formatCode>0.0%</c:formatCode>
                <c:ptCount val="10"/>
                <c:pt idx="0">
                  <c:v>1.5171428571428572E-2</c:v>
                </c:pt>
                <c:pt idx="1">
                  <c:v>1.4101712919930951E-2</c:v>
                </c:pt>
                <c:pt idx="2">
                  <c:v>1.3172909947903747E-2</c:v>
                </c:pt>
                <c:pt idx="3">
                  <c:v>1.2358896776445945E-2</c:v>
                </c:pt>
                <c:pt idx="4">
                  <c:v>1.1639631740464708E-2</c:v>
                </c:pt>
                <c:pt idx="5">
                  <c:v>1.0999482133609529E-2</c:v>
                </c:pt>
                <c:pt idx="6">
                  <c:v>1.0426075004908698E-2</c:v>
                </c:pt>
                <c:pt idx="7">
                  <c:v>9.9094895959690212E-3</c:v>
                </c:pt>
                <c:pt idx="8">
                  <c:v>9.4416785206258898E-3</c:v>
                </c:pt>
                <c:pt idx="9">
                  <c:v>9.0160455047117744E-3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'W''rate'!$B$3:$B$48</c15:sqref>
                  </c15:fullRef>
                </c:ext>
              </c:extLst>
              <c:f>('W''rate'!$B$3,'W''rate'!$B$8,'W''rate'!$B$13,'W''rate'!$B$18,'W''rate'!$B$23,'W''rate'!$B$28,'W''rate'!$B$33,'W''rate'!$B$38,'W''rate'!$B$43,'W''rate'!$B$48)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'W''rate'!$D$3:$D$48</c15:sqref>
                  </c15:fullRef>
                </c:ext>
              </c:extLst>
              <c:f>('W''rate'!$D$3,'W''rate'!$D$8,'W''rate'!$D$13,'W''rate'!$D$18,'W''rate'!$D$23,'W''rate'!$D$28,'W''rate'!$D$33,'W''rate'!$D$38,'W''rate'!$D$43,'W''rate'!$D$48)</c:f>
              <c:numCache>
                <c:formatCode>0.0%</c:formatCode>
                <c:ptCount val="10"/>
                <c:pt idx="0">
                  <c:v>1.0371428571428571E-2</c:v>
                </c:pt>
                <c:pt idx="1">
                  <c:v>9.8601113676490566E-3</c:v>
                </c:pt>
                <c:pt idx="2">
                  <c:v>9.3968418327724564E-3</c:v>
                </c:pt>
                <c:pt idx="3">
                  <c:v>8.9751514402274697E-3</c:v>
                </c:pt>
                <c:pt idx="4">
                  <c:v>8.589682915286322E-3</c:v>
                </c:pt>
                <c:pt idx="5">
                  <c:v>8.235961429381735E-3</c:v>
                </c:pt>
                <c:pt idx="6">
                  <c:v>7.9102200915232082E-3</c:v>
                </c:pt>
                <c:pt idx="7">
                  <c:v>7.6092652761765014E-3</c:v>
                </c:pt>
                <c:pt idx="8">
                  <c:v>7.3303715670436191E-3</c:v>
                </c:pt>
                <c:pt idx="9">
                  <c:v>7.0711989870458755E-3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'W''rate'!$B$3:$B$48</c15:sqref>
                  </c15:fullRef>
                </c:ext>
              </c:extLst>
              <c:f>('W''rate'!$B$3,'W''rate'!$B$8,'W''rate'!$B$13,'W''rate'!$B$18,'W''rate'!$B$23,'W''rate'!$B$28,'W''rate'!$B$33,'W''rate'!$B$38,'W''rate'!$B$43,'W''rate'!$B$48)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'W''rate'!$E$3:$E$48</c15:sqref>
                  </c15:fullRef>
                </c:ext>
              </c:extLst>
              <c:f>('W''rate'!$E$3,'W''rate'!$E$8,'W''rate'!$E$13,'W''rate'!$E$18,'W''rate'!$E$23,'W''rate'!$E$28,'W''rate'!$E$33,'W''rate'!$E$38,'W''rate'!$E$43,'W''rate'!$E$48)</c:f>
              <c:numCache>
                <c:formatCode>0.0%</c:formatCode>
                <c:ptCount val="10"/>
                <c:pt idx="0">
                  <c:v>5.3714285714285713E-3</c:v>
                </c:pt>
                <c:pt idx="1">
                  <c:v>5.230940456316082E-3</c:v>
                </c:pt>
                <c:pt idx="2">
                  <c:v>5.0976138828633406E-3</c:v>
                </c:pt>
                <c:pt idx="3">
                  <c:v>4.9709148598625066E-3</c:v>
                </c:pt>
                <c:pt idx="4">
                  <c:v>4.8503611971104227E-3</c:v>
                </c:pt>
                <c:pt idx="5">
                  <c:v>4.7355163727959698E-3</c:v>
                </c:pt>
                <c:pt idx="6">
                  <c:v>4.6259842519685039E-3</c:v>
                </c:pt>
                <c:pt idx="7">
                  <c:v>4.5214045214045217E-3</c:v>
                </c:pt>
                <c:pt idx="8">
                  <c:v>4.4214487300094077E-3</c:v>
                </c:pt>
                <c:pt idx="9">
                  <c:v>4.3258168430740911E-3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166904"/>
        <c:axId val="635173960"/>
      </c:lineChart>
      <c:catAx>
        <c:axId val="63516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5173960"/>
        <c:crosses val="autoZero"/>
        <c:auto val="1"/>
        <c:lblAlgn val="ctr"/>
        <c:lblOffset val="100"/>
        <c:noMultiLvlLbl val="0"/>
      </c:catAx>
      <c:valAx>
        <c:axId val="635173960"/>
        <c:scaling>
          <c:orientation val="minMax"/>
          <c:min val="2.5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516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86334808036362"/>
          <c:y val="5.0925925925925923E-2"/>
          <c:w val="0.6728668449904968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Trend Prosperität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DTV_i!$B$2:$B$47</c15:sqref>
                  </c15:fullRef>
                </c:ext>
              </c:extLst>
              <c:f>(DTV_i!$B$2,DTV_i!$B$7,DTV_i!$B$12,DTV_i!$B$17,DTV_i!$B$22,DTV_i!$B$27,DTV_i!$B$32,DTV_i!$B$37,DTV_i!$B$42,DTV_i!$B$47)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DTV_i!$C$2:$C$47</c15:sqref>
                  </c15:fullRef>
                </c:ext>
              </c:extLst>
              <c:f>(DTV_i!$C$2,DTV_i!$C$7,DTV_i!$C$12,DTV_i!$C$17,DTV_i!$C$22,DTV_i!$C$27,DTV_i!$C$32,DTV_i!$C$37,DTV_i!$C$42,DTV_i!$C$47)</c:f>
              <c:numCache>
                <c:formatCode>General</c:formatCode>
                <c:ptCount val="10"/>
                <c:pt idx="0" formatCode="0">
                  <c:v>11843.319917818244</c:v>
                </c:pt>
                <c:pt idx="1" formatCode="0">
                  <c:v>12741.720328727028</c:v>
                </c:pt>
                <c:pt idx="2" formatCode="0">
                  <c:v>13640.120739635813</c:v>
                </c:pt>
                <c:pt idx="3" formatCode="0">
                  <c:v>14538.521150544595</c:v>
                </c:pt>
                <c:pt idx="4" formatCode="0">
                  <c:v>15436.921561453377</c:v>
                </c:pt>
                <c:pt idx="5" formatCode="0">
                  <c:v>16335.321972362161</c:v>
                </c:pt>
                <c:pt idx="6" formatCode="0">
                  <c:v>17233.722383270942</c:v>
                </c:pt>
                <c:pt idx="7" formatCode="0">
                  <c:v>18132.12279417973</c:v>
                </c:pt>
                <c:pt idx="8" formatCode="0">
                  <c:v>19030.52320508851</c:v>
                </c:pt>
                <c:pt idx="9" formatCode="0">
                  <c:v>19928.923615997293</c:v>
                </c:pt>
              </c:numCache>
            </c:numRef>
          </c:val>
          <c:smooth val="0"/>
        </c:ser>
        <c:ser>
          <c:idx val="1"/>
          <c:order val="1"/>
          <c:tx>
            <c:v>Trend restriktiv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DTV_i!$B$2:$B$47</c15:sqref>
                  </c15:fullRef>
                </c:ext>
              </c:extLst>
              <c:f>(DTV_i!$B$2,DTV_i!$B$7,DTV_i!$B$12,DTV_i!$B$17,DTV_i!$B$22,DTV_i!$B$27,DTV_i!$B$32,DTV_i!$B$37,DTV_i!$B$42,DTV_i!$B$47)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DTV_i!$D$2:$D$47</c15:sqref>
                  </c15:fullRef>
                </c:ext>
              </c:extLst>
              <c:f>(DTV_i!$D$2,DTV_i!$D$7,DTV_i!$D$12,DTV_i!$D$17,DTV_i!$D$22,DTV_i!$D$27,DTV_i!$D$32,DTV_i!$D$37,DTV_i!$D$42,DTV_i!$D$47)</c:f>
              <c:numCache>
                <c:formatCode>General</c:formatCode>
                <c:ptCount val="10"/>
                <c:pt idx="0" formatCode="0">
                  <c:v>11899.584311285807</c:v>
                </c:pt>
                <c:pt idx="1" formatCode="0">
                  <c:v>12516.662754856772</c:v>
                </c:pt>
                <c:pt idx="2" formatCode="0">
                  <c:v>13133.741198427733</c:v>
                </c:pt>
                <c:pt idx="3" formatCode="0">
                  <c:v>13750.819641998702</c:v>
                </c:pt>
                <c:pt idx="4" formatCode="0">
                  <c:v>14367.898085569666</c:v>
                </c:pt>
                <c:pt idx="5" formatCode="0">
                  <c:v>14984.976529140627</c:v>
                </c:pt>
                <c:pt idx="6" formatCode="0">
                  <c:v>15602.054972711589</c:v>
                </c:pt>
                <c:pt idx="7" formatCode="0">
                  <c:v>16219.133416282555</c:v>
                </c:pt>
                <c:pt idx="8" formatCode="0">
                  <c:v>16836.211859853523</c:v>
                </c:pt>
                <c:pt idx="9" formatCode="0">
                  <c:v>17453.290303424488</c:v>
                </c:pt>
              </c:numCache>
            </c:numRef>
          </c:val>
          <c:smooth val="0"/>
        </c:ser>
        <c:ser>
          <c:idx val="2"/>
          <c:order val="2"/>
          <c:tx>
            <c:v>Stagnation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DTV_i!$B$2:$B$47</c15:sqref>
                  </c15:fullRef>
                </c:ext>
              </c:extLst>
              <c:f>(DTV_i!$B$2,DTV_i!$B$7,DTV_i!$B$12,DTV_i!$B$17,DTV_i!$B$22,DTV_i!$B$27,DTV_i!$B$32,DTV_i!$B$37,DTV_i!$B$42,DTV_i!$B$47)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DTV_i!$E$2:$E$47</c15:sqref>
                  </c15:fullRef>
                </c:ext>
              </c:extLst>
              <c:f>(DTV_i!$E$2,DTV_i!$E$7,DTV_i!$E$12,DTV_i!$E$17,DTV_i!$E$22,DTV_i!$E$27,DTV_i!$E$32,DTV_i!$E$37,DTV_i!$E$42,DTV_i!$E$47)</c:f>
              <c:numCache>
                <c:formatCode>General</c:formatCode>
                <c:ptCount val="10"/>
                <c:pt idx="0" formatCode="0">
                  <c:v>11958.76435148346</c:v>
                </c:pt>
                <c:pt idx="1" formatCode="0">
                  <c:v>12279.942594066157</c:v>
                </c:pt>
                <c:pt idx="2" formatCode="0">
                  <c:v>12601.120836648852</c:v>
                </c:pt>
                <c:pt idx="3" formatCode="0">
                  <c:v>12922.299079231549</c:v>
                </c:pt>
                <c:pt idx="4" formatCode="0">
                  <c:v>13243.477321814247</c:v>
                </c:pt>
                <c:pt idx="5" formatCode="0">
                  <c:v>13564.655564396946</c:v>
                </c:pt>
                <c:pt idx="6" formatCode="0">
                  <c:v>13885.833806979641</c:v>
                </c:pt>
                <c:pt idx="7" formatCode="0">
                  <c:v>14207.012049562343</c:v>
                </c:pt>
                <c:pt idx="8" formatCode="0">
                  <c:v>14528.19029214504</c:v>
                </c:pt>
                <c:pt idx="9" formatCode="0">
                  <c:v>14849.368534727735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167296"/>
        <c:axId val="635170040"/>
      </c:lineChart>
      <c:catAx>
        <c:axId val="63516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5170040"/>
        <c:crosses val="autoZero"/>
        <c:auto val="1"/>
        <c:lblAlgn val="ctr"/>
        <c:lblOffset val="100"/>
        <c:noMultiLvlLbl val="0"/>
      </c:catAx>
      <c:valAx>
        <c:axId val="635170040"/>
        <c:scaling>
          <c:orientation val="minMax"/>
          <c:max val="22500"/>
          <c:min val="1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516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38447397706165"/>
          <c:y val="0.1420709390492855"/>
          <c:w val="0.24498553172445292"/>
          <c:h val="0.567709973753280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alpha val="6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86334808036362"/>
          <c:y val="0.17129629629629628"/>
          <c:w val="0.67286684499049687"/>
          <c:h val="0.72130431612715074"/>
        </c:manualLayout>
      </c:layout>
      <c:lineChart>
        <c:grouping val="standard"/>
        <c:varyColors val="0"/>
        <c:ser>
          <c:idx val="0"/>
          <c:order val="0"/>
          <c:tx>
            <c:v>Trend Prosperität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DTV_i!$B$2:$B$47</c15:sqref>
                  </c15:fullRef>
                </c:ext>
              </c:extLst>
              <c:f>(DTV_i!$B$2,DTV_i!$B$7,DTV_i!$B$12,DTV_i!$B$17,DTV_i!$B$22,DTV_i!$B$27,DTV_i!$B$32,DTV_i!$B$37,DTV_i!$B$42,DTV_i!$B$47)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DTV_i!$H$2:$H$47</c15:sqref>
                  </c15:fullRef>
                </c:ext>
              </c:extLst>
              <c:f>(DTV_i!$H$2,DTV_i!$H$7,DTV_i!$H$12,DTV_i!$H$17,DTV_i!$H$22,DTV_i!$H$27,DTV_i!$H$32,DTV_i!$H$37,DTV_i!$H$42,DTV_i!$H$47)</c:f>
              <c:numCache>
                <c:formatCode>0</c:formatCode>
                <c:ptCount val="10"/>
                <c:pt idx="0">
                  <c:v>1226.2573442909008</c:v>
                </c:pt>
                <c:pt idx="1">
                  <c:v>1319.2777228363964</c:v>
                </c:pt>
                <c:pt idx="2">
                  <c:v>1412.2981013818919</c:v>
                </c:pt>
                <c:pt idx="3">
                  <c:v>1505.3184799273872</c:v>
                </c:pt>
                <c:pt idx="4">
                  <c:v>1598.3388584728825</c:v>
                </c:pt>
                <c:pt idx="5">
                  <c:v>1691.3592370183781</c:v>
                </c:pt>
                <c:pt idx="6">
                  <c:v>1784.3796155638734</c:v>
                </c:pt>
                <c:pt idx="7">
                  <c:v>1877.3999941093691</c:v>
                </c:pt>
                <c:pt idx="8">
                  <c:v>1970.4203726548642</c:v>
                </c:pt>
                <c:pt idx="9">
                  <c:v>2063.4407512003595</c:v>
                </c:pt>
              </c:numCache>
            </c:numRef>
          </c:val>
          <c:smooth val="0"/>
        </c:ser>
        <c:ser>
          <c:idx val="1"/>
          <c:order val="1"/>
          <c:tx>
            <c:v>Tren restriktiv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DTV_i!$B$2:$B$47</c15:sqref>
                  </c15:fullRef>
                </c:ext>
              </c:extLst>
              <c:f>(DTV_i!$B$2,DTV_i!$B$7,DTV_i!$B$12,DTV_i!$B$17,DTV_i!$B$22,DTV_i!$B$27,DTV_i!$B$32,DTV_i!$B$37,DTV_i!$B$42,DTV_i!$B$47)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DTV_i!$I$2:$I$47</c15:sqref>
                  </c15:fullRef>
                </c:ext>
              </c:extLst>
              <c:f>(DTV_i!$I$2,DTV_i!$I$7,DTV_i!$I$12,DTV_i!$I$17,DTV_i!$I$22,DTV_i!$I$27,DTV_i!$I$32,DTV_i!$I$37,DTV_i!$I$42,DTV_i!$I$47)</c:f>
              <c:numCache>
                <c:formatCode>0</c:formatCode>
                <c:ptCount val="10"/>
                <c:pt idx="0">
                  <c:v>1232.0829595905325</c:v>
                </c:pt>
                <c:pt idx="1">
                  <c:v>1295.9752616378701</c:v>
                </c:pt>
                <c:pt idx="2">
                  <c:v>1359.8675636852074</c:v>
                </c:pt>
                <c:pt idx="3">
                  <c:v>1423.7598657325454</c:v>
                </c:pt>
                <c:pt idx="4">
                  <c:v>1487.6521677798833</c:v>
                </c:pt>
                <c:pt idx="5">
                  <c:v>1551.5444698272204</c:v>
                </c:pt>
                <c:pt idx="6">
                  <c:v>1615.4367718745577</c:v>
                </c:pt>
                <c:pt idx="7">
                  <c:v>1679.3290739218955</c:v>
                </c:pt>
                <c:pt idx="8">
                  <c:v>1743.2213759692338</c:v>
                </c:pt>
                <c:pt idx="9">
                  <c:v>1807.1136780165714</c:v>
                </c:pt>
              </c:numCache>
            </c:numRef>
          </c:val>
          <c:smooth val="0"/>
        </c:ser>
        <c:ser>
          <c:idx val="2"/>
          <c:order val="2"/>
          <c:tx>
            <c:v>Stagnation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DTV_i!$B$2:$B$47</c15:sqref>
                  </c15:fullRef>
                </c:ext>
              </c:extLst>
              <c:f>(DTV_i!$B$2,DTV_i!$B$7,DTV_i!$B$12,DTV_i!$B$17,DTV_i!$B$22,DTV_i!$B$27,DTV_i!$B$32,DTV_i!$B$37,DTV_i!$B$42,DTV_i!$B$47)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DTV_i!$J$2:$J$47</c15:sqref>
                  </c15:fullRef>
                </c:ext>
              </c:extLst>
              <c:f>(DTV_i!$J$2,DTV_i!$J$7,DTV_i!$J$12,DTV_i!$J$17,DTV_i!$J$22,DTV_i!$J$27,DTV_i!$J$32,DTV_i!$J$37,DTV_i!$J$42,DTV_i!$J$47)</c:f>
              <c:numCache>
                <c:formatCode>0</c:formatCode>
                <c:ptCount val="10"/>
                <c:pt idx="0">
                  <c:v>1238.2104609525973</c:v>
                </c:pt>
                <c:pt idx="1">
                  <c:v>1271.4652561896098</c:v>
                </c:pt>
                <c:pt idx="2">
                  <c:v>1304.7200514266219</c:v>
                </c:pt>
                <c:pt idx="3">
                  <c:v>1337.9748466636345</c:v>
                </c:pt>
                <c:pt idx="4">
                  <c:v>1371.229641900647</c:v>
                </c:pt>
                <c:pt idx="5">
                  <c:v>1404.4844371376596</c:v>
                </c:pt>
                <c:pt idx="6">
                  <c:v>1437.7392323746719</c:v>
                </c:pt>
                <c:pt idx="7">
                  <c:v>1470.9940276116849</c:v>
                </c:pt>
                <c:pt idx="8">
                  <c:v>1504.2488228486973</c:v>
                </c:pt>
                <c:pt idx="9">
                  <c:v>1537.5036180857096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167688"/>
        <c:axId val="635168080"/>
      </c:lineChart>
      <c:catAx>
        <c:axId val="63516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5168080"/>
        <c:crosses val="autoZero"/>
        <c:auto val="1"/>
        <c:lblAlgn val="ctr"/>
        <c:lblOffset val="100"/>
        <c:noMultiLvlLbl val="0"/>
      </c:catAx>
      <c:valAx>
        <c:axId val="635168080"/>
        <c:scaling>
          <c:orientation val="minMax"/>
          <c:max val="2100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5167688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38457089965393"/>
          <c:y val="0.10503390201224846"/>
          <c:w val="0.24498553172445292"/>
          <c:h val="0.567709973753280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alpha val="6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45720</xdr:colOff>
      <xdr:row>3</xdr:row>
      <xdr:rowOff>15240</xdr:rowOff>
    </xdr:from>
    <xdr:ext cx="1402080" cy="468077"/>
    <xdr:sp macro="" textlink="">
      <xdr:nvSpPr>
        <xdr:cNvPr id="2" name="Textfeld 1"/>
        <xdr:cNvSpPr txBox="1"/>
      </xdr:nvSpPr>
      <xdr:spPr>
        <a:xfrm>
          <a:off x="45720" y="99060"/>
          <a:ext cx="140208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CH" sz="1100"/>
            <a:t>Szenario SB1:</a:t>
          </a:r>
        </a:p>
        <a:p>
          <a:r>
            <a:rPr lang="de-CH" sz="1200" b="1" u="sng"/>
            <a:t>Stagnagtion</a:t>
          </a:r>
        </a:p>
      </xdr:txBody>
    </xdr:sp>
    <xdr:clientData/>
  </xdr:oneCellAnchor>
  <xdr:oneCellAnchor>
    <xdr:from>
      <xdr:col>8</xdr:col>
      <xdr:colOff>259080</xdr:colOff>
      <xdr:row>7</xdr:row>
      <xdr:rowOff>5248</xdr:rowOff>
    </xdr:from>
    <xdr:ext cx="527338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/>
            <xdr:cNvSpPr txBox="1"/>
          </xdr:nvSpPr>
          <xdr:spPr>
            <a:xfrm>
              <a:off x="5661660" y="1125388"/>
              <a:ext cx="527338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de-CH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𝐴𝑢𝑡𝑜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61660" y="1125388"/>
              <a:ext cx="527338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〖𝐷𝑇𝑉〗_(𝑖,𝐴𝑢𝑡𝑜)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5</xdr:col>
      <xdr:colOff>297180</xdr:colOff>
      <xdr:row>7</xdr:row>
      <xdr:rowOff>7620</xdr:rowOff>
    </xdr:from>
    <xdr:ext cx="29873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/>
            <xdr:cNvSpPr txBox="1"/>
          </xdr:nvSpPr>
          <xdr:spPr>
            <a:xfrm>
              <a:off x="3756660" y="1127760"/>
              <a:ext cx="2987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𝑊𝑅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3756660" y="1127760"/>
              <a:ext cx="2987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𝑊𝑅〗_𝑖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3</xdr:col>
      <xdr:colOff>91440</xdr:colOff>
      <xdr:row>7</xdr:row>
      <xdr:rowOff>7620</xdr:rowOff>
    </xdr:from>
    <xdr:ext cx="926215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4"/>
            <xdr:cNvSpPr txBox="1"/>
          </xdr:nvSpPr>
          <xdr:spPr>
            <a:xfrm>
              <a:off x="1645920" y="1127760"/>
              <a:ext cx="92621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𝐸𝑖𝑛𝑤𝑜h𝑛𝑒𝑟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𝑡𝑜𝑡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5" name="Textfeld 4"/>
            <xdr:cNvSpPr txBox="1"/>
          </xdr:nvSpPr>
          <xdr:spPr>
            <a:xfrm>
              <a:off x="1645920" y="1127760"/>
              <a:ext cx="92621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𝐸𝑖𝑛𝑤𝑜ℎ𝑛𝑒𝑟〗_(𝑡𝑜𝑡,𝑖)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9</xdr:col>
      <xdr:colOff>213360</xdr:colOff>
      <xdr:row>7</xdr:row>
      <xdr:rowOff>0</xdr:rowOff>
    </xdr:from>
    <xdr:ext cx="65" cy="172227"/>
    <xdr:sp macro="" textlink="">
      <xdr:nvSpPr>
        <xdr:cNvPr id="6" name="Textfeld 5"/>
        <xdr:cNvSpPr txBox="1"/>
      </xdr:nvSpPr>
      <xdr:spPr>
        <a:xfrm>
          <a:off x="6477000" y="11201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4</xdr:col>
      <xdr:colOff>198120</xdr:colOff>
      <xdr:row>7</xdr:row>
      <xdr:rowOff>7620</xdr:rowOff>
    </xdr:from>
    <xdr:ext cx="3647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/>
            <xdr:cNvSpPr txBox="1"/>
          </xdr:nvSpPr>
          <xdr:spPr>
            <a:xfrm>
              <a:off x="2865120" y="1127760"/>
              <a:ext cx="3647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𝐸𝑊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2865120" y="1127760"/>
              <a:ext cx="3647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𝐸𝑊〗_</a:t>
              </a:r>
              <a:r>
                <a:rPr lang="de-CH" sz="1100" b="0" i="0">
                  <a:latin typeface="Cambria Math" panose="02040503050406030204" pitchFamily="18" charset="0"/>
                </a:rPr>
                <a:t>𝑖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7620</xdr:colOff>
      <xdr:row>5</xdr:row>
      <xdr:rowOff>60960</xdr:rowOff>
    </xdr:from>
    <xdr:ext cx="12079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/>
            <xdr:cNvSpPr txBox="1"/>
          </xdr:nvSpPr>
          <xdr:spPr>
            <a:xfrm>
              <a:off x="113003" y="806747"/>
              <a:ext cx="12079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∆</m:t>
                      </m:r>
                      <m:r>
                        <a:rPr lang="de-CH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𝐸𝑊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= + 1</a:t>
              </a:r>
              <a14:m>
                <m:oMath xmlns:m="http://schemas.openxmlformats.org/officeDocument/2006/math">
                  <m:r>
                    <a:rPr lang="de-CH" sz="1100" b="0" i="0">
                      <a:latin typeface="Cambria Math" panose="02040503050406030204" pitchFamily="18" charset="0"/>
                    </a:rPr>
                    <m:t>88</m:t>
                  </m:r>
                  <m:f>
                    <m:fPr>
                      <m:type m:val="lin"/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𝐸𝑊</m:t>
                      </m:r>
                    </m:num>
                    <m:den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𝑎</m:t>
                      </m:r>
                    </m:den>
                  </m:f>
                </m:oMath>
              </a14:m>
              <a:endParaRPr lang="de-CH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3003" y="806747"/>
              <a:ext cx="12079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𝐸𝑊〗_</a:t>
              </a:r>
              <a:r>
                <a:rPr lang="de-CH" sz="1100" b="0" i="0">
                  <a:latin typeface="Cambria Math" panose="02040503050406030204" pitchFamily="18" charset="0"/>
                </a:rPr>
                <a:t>𝑖</a:t>
              </a:r>
              <a:r>
                <a:rPr lang="de-CH" sz="1100"/>
                <a:t> = + 1</a:t>
              </a:r>
              <a:r>
                <a:rPr lang="de-CH" sz="1100" b="0" i="0">
                  <a:latin typeface="Cambria Math" panose="02040503050406030204" pitchFamily="18" charset="0"/>
                </a:rPr>
                <a:t>88 𝐸𝑊∕𝑎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1297</xdr:colOff>
      <xdr:row>4</xdr:row>
      <xdr:rowOff>7620</xdr:rowOff>
    </xdr:from>
    <xdr:ext cx="227434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feld 8"/>
            <xdr:cNvSpPr txBox="1"/>
          </xdr:nvSpPr>
          <xdr:spPr>
            <a:xfrm>
              <a:off x="106680" y="566960"/>
              <a:ext cx="22743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100" b="0" i="1">
                        <a:latin typeface="Cambria Math" panose="02040503050406030204" pitchFamily="18" charset="0"/>
                      </a:rPr>
                      <m:t>𝐸𝑖𝑛𝑡𝑟𝑖𝑡𝑡𝑠𝑤𝑎𝑟𝑠𝑐h𝑒𝑖𝑛𝑙𝑖𝑐h𝑒𝑖𝑡</m:t>
                    </m:r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ℙ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=25 %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9" name="Textfeld 8"/>
            <xdr:cNvSpPr txBox="1"/>
          </xdr:nvSpPr>
          <xdr:spPr>
            <a:xfrm>
              <a:off x="106680" y="566960"/>
              <a:ext cx="22743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b="0" i="0">
                  <a:latin typeface="Cambria Math" panose="02040503050406030204" pitchFamily="18" charset="0"/>
                </a:rPr>
                <a:t>𝐸𝑖𝑛𝑡𝑟𝑖𝑡𝑡𝑠𝑤𝑎𝑟𝑠𝑐ℎ𝑒𝑖𝑛𝑙𝑖𝑐ℎ𝑒𝑖𝑡 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ℙ=25 %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7</xdr:col>
      <xdr:colOff>381000</xdr:colOff>
      <xdr:row>7</xdr:row>
      <xdr:rowOff>7620</xdr:rowOff>
    </xdr:from>
    <xdr:ext cx="592791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feld 9"/>
            <xdr:cNvSpPr txBox="1"/>
          </xdr:nvSpPr>
          <xdr:spPr>
            <a:xfrm>
              <a:off x="4747260" y="1127760"/>
              <a:ext cx="592791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𝐴𝑢𝑡𝑜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0" name="Textfeld 9"/>
            <xdr:cNvSpPr txBox="1"/>
          </xdr:nvSpPr>
          <xdr:spPr>
            <a:xfrm>
              <a:off x="4747260" y="1127760"/>
              <a:ext cx="592791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𝐷𝑇𝑉〗_(𝑖,𝐴𝑢𝑡𝑜)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3</xdr:col>
      <xdr:colOff>1062323</xdr:colOff>
      <xdr:row>3</xdr:row>
      <xdr:rowOff>393223</xdr:rowOff>
    </xdr:from>
    <xdr:ext cx="1407886" cy="3595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feld 10"/>
            <xdr:cNvSpPr txBox="1"/>
          </xdr:nvSpPr>
          <xdr:spPr>
            <a:xfrm>
              <a:off x="2616803" y="477043"/>
              <a:ext cx="1407886" cy="3595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𝑊𝑅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de-CH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de-CH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∆</m:t>
                            </m:r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𝐸𝑊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de-CH">
                            <a:effectLst/>
                          </a:rPr>
                          <m:t> </m:t>
                        </m:r>
                      </m:num>
                      <m:den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𝐸𝑖𝑛𝑤𝑜h𝑛𝑒𝑟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</m:t>
                            </m:r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1" name="Textfeld 10"/>
            <xdr:cNvSpPr txBox="1"/>
          </xdr:nvSpPr>
          <xdr:spPr>
            <a:xfrm>
              <a:off x="2616803" y="477043"/>
              <a:ext cx="1407886" cy="3595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𝑊𝑅〗_𝑖</a:t>
              </a:r>
              <a:r>
                <a:rPr lang="de-CH" sz="1100" i="0">
                  <a:latin typeface="Cambria Math" panose="02040503050406030204" pitchFamily="18" charset="0"/>
                </a:rPr>
                <a:t>=</a:t>
              </a:r>
              <a:r>
                <a:rPr lang="de-CH" sz="1100" b="0" i="0">
                  <a:latin typeface="Cambria Math" panose="02040503050406030204" pitchFamily="18" charset="0"/>
                </a:rPr>
                <a:t>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(〖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𝐸𝑊〗_𝑖 "</a:t>
              </a:r>
              <a:r>
                <a:rPr lang="de-CH" i="0">
                  <a:effectLst/>
                </a:rPr>
                <a:t> </a:t>
              </a:r>
              <a:r>
                <a:rPr lang="de-CH" i="0">
                  <a:effectLst/>
                  <a:latin typeface="Cambria Math" panose="02040503050406030204" pitchFamily="18" charset="0"/>
                </a:rPr>
                <a:t>" </a:t>
              </a:r>
              <a:r>
                <a:rPr lang="de-CH" sz="1100" b="0" i="0">
                  <a:effectLst/>
                  <a:latin typeface="Cambria Math" panose="02040503050406030204" pitchFamily="18" charset="0"/>
                </a:rPr>
                <a:t>)/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〖𝐸𝑖𝑛𝑤𝑜ℎ𝑛𝑒𝑟〗_(𝑡𝑜𝑡,𝑖) 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7</xdr:col>
      <xdr:colOff>114300</xdr:colOff>
      <xdr:row>3</xdr:row>
      <xdr:rowOff>152400</xdr:rowOff>
    </xdr:from>
    <xdr:ext cx="13267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feld 11"/>
            <xdr:cNvSpPr txBox="1"/>
          </xdr:nvSpPr>
          <xdr:spPr>
            <a:xfrm>
              <a:off x="4480560" y="236220"/>
              <a:ext cx="13267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de-CH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∆</m:t>
                  </m:r>
                  <m:sSub>
                    <m:sSub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</a:t>
              </a:r>
              <a14:m>
                <m:oMath xmlns:m="http://schemas.openxmlformats.org/officeDocument/2006/math">
                  <m:r>
                    <a:rPr lang="de-CH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∗</m:t>
                  </m:r>
                  <m:r>
                    <a:rPr lang="de-CH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𝑊𝑅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</a:t>
              </a:r>
            </a:p>
          </xdr:txBody>
        </xdr:sp>
      </mc:Choice>
      <mc:Fallback xmlns="">
        <xdr:sp macro="" textlink="">
          <xdr:nvSpPr>
            <xdr:cNvPr id="12" name="Textfeld 11"/>
            <xdr:cNvSpPr txBox="1"/>
          </xdr:nvSpPr>
          <xdr:spPr>
            <a:xfrm>
              <a:off x="4480560" y="236220"/>
              <a:ext cx="13267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〖𝐷𝑇𝑉〗_𝑖</a:t>
              </a:r>
              <a:r>
                <a:rPr lang="de-CH" sz="1100"/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𝐷𝑇𝑉〗_𝑖</a:t>
              </a:r>
              <a:r>
                <a:rPr lang="de-CH" sz="1100"/>
                <a:t> </a:t>
              </a:r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𝑊𝑅〗_𝑖</a:t>
              </a:r>
              <a:r>
                <a:rPr lang="de-CH" sz="1100"/>
                <a:t> </a:t>
              </a:r>
            </a:p>
          </xdr:txBody>
        </xdr:sp>
      </mc:Fallback>
    </mc:AlternateContent>
    <xdr:clientData/>
  </xdr:oneCellAnchor>
  <xdr:oneCellAnchor>
    <xdr:from>
      <xdr:col>7</xdr:col>
      <xdr:colOff>121920</xdr:colOff>
      <xdr:row>4</xdr:row>
      <xdr:rowOff>106680</xdr:rowOff>
    </xdr:from>
    <xdr:ext cx="18690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feld 12"/>
            <xdr:cNvSpPr txBox="1"/>
          </xdr:nvSpPr>
          <xdr:spPr>
            <a:xfrm>
              <a:off x="4488180" y="670560"/>
              <a:ext cx="18690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</m:t>
                      </m:r>
                    </m:sub>
                  </m:sSub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∗ </m:t>
                  </m:r>
                  <m:d>
                    <m:d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d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1+ </m:t>
                      </m:r>
                      <m:sSub>
                        <m:sSubPr>
                          <m:ctrlPr>
                            <a:rPr lang="de-CH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𝑊𝑅</m:t>
                          </m:r>
                        </m:e>
                        <m:sub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−1</m:t>
                          </m:r>
                        </m:sub>
                      </m:sSub>
                    </m:e>
                  </m:d>
                </m:oMath>
              </a14:m>
              <a:endParaRPr lang="de-CH" sz="1100"/>
            </a:p>
          </xdr:txBody>
        </xdr:sp>
      </mc:Choice>
      <mc:Fallback xmlns="">
        <xdr:sp macro="" textlink="">
          <xdr:nvSpPr>
            <xdr:cNvPr id="13" name="Textfeld 12"/>
            <xdr:cNvSpPr txBox="1"/>
          </xdr:nvSpPr>
          <xdr:spPr>
            <a:xfrm>
              <a:off x="4488180" y="670560"/>
              <a:ext cx="18690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𝐷𝑇𝑉〗_𝑖</a:t>
              </a:r>
              <a:r>
                <a:rPr lang="de-CH" sz="1100"/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𝐷𝑇𝑉〗_(𝑖−1) 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∗ (1+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〖𝑊𝑅〗_(𝑖−1) 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571500</xdr:colOff>
      <xdr:row>7</xdr:row>
      <xdr:rowOff>7620</xdr:rowOff>
    </xdr:from>
    <xdr:ext cx="3395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feld 13"/>
            <xdr:cNvSpPr txBox="1"/>
          </xdr:nvSpPr>
          <xdr:spPr>
            <a:xfrm>
              <a:off x="678180" y="1127760"/>
              <a:ext cx="339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𝐽𝑎h𝑟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4" name="Textfeld 13"/>
            <xdr:cNvSpPr txBox="1"/>
          </xdr:nvSpPr>
          <xdr:spPr>
            <a:xfrm>
              <a:off x="678180" y="1127760"/>
              <a:ext cx="339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𝐽𝑎ℎ𝑟〗_𝑖</a:t>
              </a:r>
              <a:endParaRPr lang="de-CH" sz="1100"/>
            </a:p>
          </xdr:txBody>
        </xdr:sp>
      </mc:Fallback>
    </mc:AlternateContent>
    <xdr:clientData/>
  </xdr:oneCellAnchor>
  <xdr:twoCellAnchor editAs="oneCell">
    <xdr:from>
      <xdr:col>11</xdr:col>
      <xdr:colOff>194511</xdr:colOff>
      <xdr:row>24</xdr:row>
      <xdr:rowOff>61762</xdr:rowOff>
    </xdr:from>
    <xdr:to>
      <xdr:col>16</xdr:col>
      <xdr:colOff>439153</xdr:colOff>
      <xdr:row>45</xdr:row>
      <xdr:rowOff>54142</xdr:rowOff>
    </xdr:to>
    <xdr:pic>
      <xdr:nvPicPr>
        <xdr:cNvPr id="15" name="Grafik 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0671" y="4298482"/>
          <a:ext cx="6264442" cy="3832860"/>
        </a:xfrm>
        <a:prstGeom prst="rect">
          <a:avLst/>
        </a:prstGeom>
      </xdr:spPr>
    </xdr:pic>
    <xdr:clientData/>
  </xdr:twoCellAnchor>
  <xdr:oneCellAnchor>
    <xdr:from>
      <xdr:col>10</xdr:col>
      <xdr:colOff>182880</xdr:colOff>
      <xdr:row>7</xdr:row>
      <xdr:rowOff>7620</xdr:rowOff>
    </xdr:from>
    <xdr:ext cx="571695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feld 15"/>
            <xdr:cNvSpPr txBox="1"/>
          </xdr:nvSpPr>
          <xdr:spPr>
            <a:xfrm>
              <a:off x="6659880" y="1127760"/>
              <a:ext cx="57169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𝑉𝑒𝑙𝑜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6" name="Textfeld 15"/>
            <xdr:cNvSpPr txBox="1"/>
          </xdr:nvSpPr>
          <xdr:spPr>
            <a:xfrm>
              <a:off x="6659880" y="1127760"/>
              <a:ext cx="57169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𝐷𝑇𝑉〗_(𝑖,𝑉𝑒𝑙𝑜)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10</xdr:col>
      <xdr:colOff>83820</xdr:colOff>
      <xdr:row>3</xdr:row>
      <xdr:rowOff>190500</xdr:rowOff>
    </xdr:from>
    <xdr:ext cx="1845633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feld 16"/>
            <xdr:cNvSpPr txBox="1"/>
          </xdr:nvSpPr>
          <xdr:spPr>
            <a:xfrm>
              <a:off x="6560820" y="274320"/>
              <a:ext cx="184563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𝑉𝑒𝑙𝑜</m:t>
                        </m:r>
                      </m:sub>
                    </m:sSub>
                    <m:r>
                      <a:rPr lang="de-CH" sz="11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de-CH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𝐴𝑢𝑡𝑜</m:t>
                        </m:r>
                      </m:sub>
                    </m:sSub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 </m:t>
                    </m:r>
                    <m:sSub>
                      <m:sSubPr>
                        <m:ctrlP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𝑉𝑒𝑙𝑜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7" name="Textfeld 16"/>
            <xdr:cNvSpPr txBox="1"/>
          </xdr:nvSpPr>
          <xdr:spPr>
            <a:xfrm>
              <a:off x="6560820" y="274320"/>
              <a:ext cx="184563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𝐷𝑇𝑉〗_(𝑖,𝑉𝑒𝑙𝑜)= 〖𝐷𝑇𝑉〗_(𝑖,𝐴𝑢𝑡𝑜)  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 𝜇_𝑉𝑒𝑙𝑜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10</xdr:col>
      <xdr:colOff>312420</xdr:colOff>
      <xdr:row>4</xdr:row>
      <xdr:rowOff>91440</xdr:rowOff>
    </xdr:from>
    <xdr:ext cx="2090764" cy="3693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feld 17"/>
            <xdr:cNvSpPr txBox="1"/>
          </xdr:nvSpPr>
          <xdr:spPr>
            <a:xfrm>
              <a:off x="6789420" y="655320"/>
              <a:ext cx="2090764" cy="369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𝑉𝑒𝑙𝑜</m:t>
                        </m:r>
                      </m:sub>
                    </m:sSub>
                    <m:r>
                      <a:rPr lang="de-CH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de-CH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𝐷𝑇𝑉</m:t>
                            </m:r>
                          </m:e>
                          <m:sub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2019,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𝑉𝑒𝑙𝑜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𝑆𝑒𝑒𝑓𝑒𝑙𝑑𝑠𝑡𝑟𝑎𝑠𝑠𝑒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de-CH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𝐷𝑇𝑉</m:t>
                            </m:r>
                          </m:e>
                          <m:sub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2019,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𝐴𝑢𝑡𝑜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𝑆𝑒𝑒𝑓𝑒𝑙𝑑𝑠𝑡𝑟𝑎𝑠𝑠𝑒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8" name="Textfeld 17"/>
            <xdr:cNvSpPr txBox="1"/>
          </xdr:nvSpPr>
          <xdr:spPr>
            <a:xfrm>
              <a:off x="6789420" y="655320"/>
              <a:ext cx="2090764" cy="369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de-CH" sz="1100" b="0" i="0">
                  <a:latin typeface="Cambria Math" panose="02040503050406030204" pitchFamily="18" charset="0"/>
                </a:rPr>
                <a:t>𝑉𝑒𝑙𝑜=  〖𝐷𝑇𝑉〗_(2019,𝑉𝑒𝑙𝑜,𝑆𝑒𝑒𝑓𝑒𝑙𝑑𝑠𝑡𝑟𝑎𝑠𝑠𝑒,)/〖𝐷𝑇𝑉〗_(2019,𝐴𝑢𝑡𝑜,𝑆𝑒𝑒𝑓𝑒𝑙𝑑𝑠𝑡𝑟𝑎𝑠𝑠𝑒) 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11</xdr:col>
      <xdr:colOff>1528012</xdr:colOff>
      <xdr:row>4</xdr:row>
      <xdr:rowOff>94247</xdr:rowOff>
    </xdr:from>
    <xdr:ext cx="1232517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feld 18"/>
            <xdr:cNvSpPr txBox="1"/>
          </xdr:nvSpPr>
          <xdr:spPr>
            <a:xfrm>
              <a:off x="8904172" y="658127"/>
              <a:ext cx="1232517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de-CH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913</m:t>
                        </m:r>
                      </m:num>
                      <m:den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8818</m:t>
                        </m:r>
                      </m:den>
                    </m:f>
                    <m:r>
                      <a:rPr lang="de-CH" sz="1100" b="0" i="1">
                        <a:latin typeface="Cambria Math" panose="02040503050406030204" pitchFamily="18" charset="0"/>
                      </a:rPr>
                      <m:t>=10.35 %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9" name="Textfeld 18"/>
            <xdr:cNvSpPr txBox="1"/>
          </xdr:nvSpPr>
          <xdr:spPr>
            <a:xfrm>
              <a:off x="8904172" y="658127"/>
              <a:ext cx="1232517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b="0" i="0">
                  <a:latin typeface="Cambria Math" panose="02040503050406030204" pitchFamily="18" charset="0"/>
                </a:rPr>
                <a:t>=  913/8818=10.35 %</a:t>
              </a:r>
              <a:endParaRPr lang="de-CH" sz="1100"/>
            </a:p>
          </xdr:txBody>
        </xdr:sp>
      </mc:Fallback>
    </mc:AlternateContent>
    <xdr:clientData/>
  </xdr:oneCellAnchor>
  <xdr:twoCellAnchor>
    <xdr:from>
      <xdr:col>11</xdr:col>
      <xdr:colOff>218872</xdr:colOff>
      <xdr:row>8</xdr:row>
      <xdr:rowOff>14592</xdr:rowOff>
    </xdr:from>
    <xdr:to>
      <xdr:col>14</xdr:col>
      <xdr:colOff>348574</xdr:colOff>
      <xdr:row>22</xdr:row>
      <xdr:rowOff>147536</xdr:rowOff>
    </xdr:to>
    <xdr:graphicFrame macro="">
      <xdr:nvGraphicFramePr>
        <xdr:cNvPr id="20" name="Diagramm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45720</xdr:colOff>
      <xdr:row>3</xdr:row>
      <xdr:rowOff>15240</xdr:rowOff>
    </xdr:from>
    <xdr:ext cx="1402080" cy="468077"/>
    <xdr:sp macro="" textlink="">
      <xdr:nvSpPr>
        <xdr:cNvPr id="2" name="Textfeld 1"/>
        <xdr:cNvSpPr txBox="1"/>
      </xdr:nvSpPr>
      <xdr:spPr>
        <a:xfrm>
          <a:off x="45720" y="99060"/>
          <a:ext cx="140208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CH" sz="1100"/>
            <a:t>Szenario SB2:</a:t>
          </a:r>
        </a:p>
        <a:p>
          <a:r>
            <a:rPr lang="de-CH" sz="1200" b="1" u="sng"/>
            <a:t>Trend</a:t>
          </a:r>
          <a:r>
            <a:rPr lang="de-CH" sz="1200" b="1" u="sng" baseline="0"/>
            <a:t> restriktiv</a:t>
          </a:r>
          <a:endParaRPr lang="de-CH" sz="1200" b="1" u="sng"/>
        </a:p>
      </xdr:txBody>
    </xdr:sp>
    <xdr:clientData/>
  </xdr:oneCellAnchor>
  <xdr:oneCellAnchor>
    <xdr:from>
      <xdr:col>8</xdr:col>
      <xdr:colOff>259080</xdr:colOff>
      <xdr:row>7</xdr:row>
      <xdr:rowOff>5248</xdr:rowOff>
    </xdr:from>
    <xdr:ext cx="527338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/>
            <xdr:cNvSpPr txBox="1"/>
          </xdr:nvSpPr>
          <xdr:spPr>
            <a:xfrm>
              <a:off x="5661660" y="1125388"/>
              <a:ext cx="527338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de-CH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𝐴𝑢𝑡𝑜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61660" y="1125388"/>
              <a:ext cx="527338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〖𝐷𝑇𝑉〗_(𝑖,𝐴𝑢𝑡𝑜)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5</xdr:col>
      <xdr:colOff>297180</xdr:colOff>
      <xdr:row>7</xdr:row>
      <xdr:rowOff>7620</xdr:rowOff>
    </xdr:from>
    <xdr:ext cx="29873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/>
            <xdr:cNvSpPr txBox="1"/>
          </xdr:nvSpPr>
          <xdr:spPr>
            <a:xfrm>
              <a:off x="3756660" y="1127760"/>
              <a:ext cx="2987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𝑊𝑅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3756660" y="1127760"/>
              <a:ext cx="2987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𝑊𝑅〗_𝑖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3</xdr:col>
      <xdr:colOff>91440</xdr:colOff>
      <xdr:row>7</xdr:row>
      <xdr:rowOff>7620</xdr:rowOff>
    </xdr:from>
    <xdr:ext cx="926215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4"/>
            <xdr:cNvSpPr txBox="1"/>
          </xdr:nvSpPr>
          <xdr:spPr>
            <a:xfrm>
              <a:off x="1645920" y="1127760"/>
              <a:ext cx="92621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𝐸𝑖𝑛𝑤𝑜h𝑛𝑒𝑟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𝑡𝑜𝑡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5" name="Textfeld 4"/>
            <xdr:cNvSpPr txBox="1"/>
          </xdr:nvSpPr>
          <xdr:spPr>
            <a:xfrm>
              <a:off x="1645920" y="1127760"/>
              <a:ext cx="92621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𝐸𝑖𝑛𝑤𝑜ℎ𝑛𝑒𝑟〗_(𝑡𝑜𝑡,𝑖)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9</xdr:col>
      <xdr:colOff>213360</xdr:colOff>
      <xdr:row>7</xdr:row>
      <xdr:rowOff>0</xdr:rowOff>
    </xdr:from>
    <xdr:ext cx="65" cy="172227"/>
    <xdr:sp macro="" textlink="">
      <xdr:nvSpPr>
        <xdr:cNvPr id="6" name="Textfeld 5"/>
        <xdr:cNvSpPr txBox="1"/>
      </xdr:nvSpPr>
      <xdr:spPr>
        <a:xfrm>
          <a:off x="6477000" y="1120140"/>
          <a:ext cx="65" cy="17222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4</xdr:col>
      <xdr:colOff>198120</xdr:colOff>
      <xdr:row>7</xdr:row>
      <xdr:rowOff>7620</xdr:rowOff>
    </xdr:from>
    <xdr:ext cx="3647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/>
            <xdr:cNvSpPr txBox="1"/>
          </xdr:nvSpPr>
          <xdr:spPr>
            <a:xfrm>
              <a:off x="2865120" y="1127760"/>
              <a:ext cx="3647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𝐸𝑊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2865120" y="1127760"/>
              <a:ext cx="3647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𝐸𝑊〗_</a:t>
              </a:r>
              <a:r>
                <a:rPr lang="de-CH" sz="1100" b="0" i="0">
                  <a:latin typeface="Cambria Math" panose="02040503050406030204" pitchFamily="18" charset="0"/>
                </a:rPr>
                <a:t>𝑖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7620</xdr:colOff>
      <xdr:row>5</xdr:row>
      <xdr:rowOff>60960</xdr:rowOff>
    </xdr:from>
    <xdr:ext cx="120308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/>
            <xdr:cNvSpPr txBox="1"/>
          </xdr:nvSpPr>
          <xdr:spPr>
            <a:xfrm>
              <a:off x="113003" y="806747"/>
              <a:ext cx="12030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∆</m:t>
                      </m:r>
                      <m:r>
                        <a:rPr lang="de-CH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𝐸𝑊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= + 363</a:t>
              </a:r>
              <a:r>
                <a:rPr lang="de-CH" sz="1100" baseline="0"/>
                <a:t> </a:t>
              </a:r>
              <a14:m>
                <m:oMath xmlns:m="http://schemas.openxmlformats.org/officeDocument/2006/math">
                  <m:f>
                    <m:fPr>
                      <m:type m:val="lin"/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𝐸𝑊</m:t>
                      </m:r>
                    </m:num>
                    <m:den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𝑎</m:t>
                      </m:r>
                    </m:den>
                  </m:f>
                </m:oMath>
              </a14:m>
              <a:endParaRPr lang="de-CH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3003" y="806747"/>
              <a:ext cx="12030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𝐸𝑊〗_</a:t>
              </a:r>
              <a:r>
                <a:rPr lang="de-CH" sz="1100" b="0" i="0">
                  <a:latin typeface="Cambria Math" panose="02040503050406030204" pitchFamily="18" charset="0"/>
                </a:rPr>
                <a:t>𝑖</a:t>
              </a:r>
              <a:r>
                <a:rPr lang="de-CH" sz="1100"/>
                <a:t> = + 363</a:t>
              </a:r>
              <a:r>
                <a:rPr lang="de-CH" sz="1100" baseline="0"/>
                <a:t> </a:t>
              </a:r>
              <a:r>
                <a:rPr lang="de-CH" sz="1100" b="0" i="0">
                  <a:latin typeface="Cambria Math" panose="02040503050406030204" pitchFamily="18" charset="0"/>
                </a:rPr>
                <a:t>𝐸𝑊∕𝑎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1297</xdr:colOff>
      <xdr:row>4</xdr:row>
      <xdr:rowOff>7620</xdr:rowOff>
    </xdr:from>
    <xdr:ext cx="227434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feld 8"/>
            <xdr:cNvSpPr txBox="1"/>
          </xdr:nvSpPr>
          <xdr:spPr>
            <a:xfrm>
              <a:off x="106680" y="566960"/>
              <a:ext cx="22743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100" b="0" i="1">
                        <a:latin typeface="Cambria Math" panose="02040503050406030204" pitchFamily="18" charset="0"/>
                      </a:rPr>
                      <m:t>𝐸𝑖𝑛𝑡𝑟𝑖𝑡𝑡𝑠𝑤𝑎𝑟𝑠𝑐h𝑒𝑖𝑛𝑙𝑖𝑐h𝑒𝑖𝑡</m:t>
                    </m:r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ℙ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=50 %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9" name="Textfeld 8"/>
            <xdr:cNvSpPr txBox="1"/>
          </xdr:nvSpPr>
          <xdr:spPr>
            <a:xfrm>
              <a:off x="106680" y="566960"/>
              <a:ext cx="22743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b="0" i="0">
                  <a:latin typeface="Cambria Math" panose="02040503050406030204" pitchFamily="18" charset="0"/>
                </a:rPr>
                <a:t>𝐸𝑖𝑛𝑡𝑟𝑖𝑡𝑡𝑠𝑤𝑎𝑟𝑠𝑐ℎ𝑒𝑖𝑛𝑙𝑖𝑐ℎ𝑒𝑖𝑡 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ℙ=50 %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7</xdr:col>
      <xdr:colOff>381000</xdr:colOff>
      <xdr:row>7</xdr:row>
      <xdr:rowOff>7620</xdr:rowOff>
    </xdr:from>
    <xdr:ext cx="592791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feld 9"/>
            <xdr:cNvSpPr txBox="1"/>
          </xdr:nvSpPr>
          <xdr:spPr>
            <a:xfrm>
              <a:off x="4747260" y="1127760"/>
              <a:ext cx="592791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𝐴𝑢𝑡𝑜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0" name="Textfeld 9"/>
            <xdr:cNvSpPr txBox="1"/>
          </xdr:nvSpPr>
          <xdr:spPr>
            <a:xfrm>
              <a:off x="4747260" y="1127760"/>
              <a:ext cx="592791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𝐷𝑇𝑉〗_(𝑖,𝐴𝑢𝑡𝑜)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3</xdr:col>
      <xdr:colOff>1062323</xdr:colOff>
      <xdr:row>3</xdr:row>
      <xdr:rowOff>393223</xdr:rowOff>
    </xdr:from>
    <xdr:ext cx="1407886" cy="3595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feld 10"/>
            <xdr:cNvSpPr txBox="1"/>
          </xdr:nvSpPr>
          <xdr:spPr>
            <a:xfrm>
              <a:off x="2616803" y="477043"/>
              <a:ext cx="1407886" cy="3595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𝑊𝑅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de-CH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de-CH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∆</m:t>
                            </m:r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𝐸𝑊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de-CH">
                            <a:effectLst/>
                          </a:rPr>
                          <m:t> </m:t>
                        </m:r>
                      </m:num>
                      <m:den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𝐸𝑖𝑛𝑤𝑜h𝑛𝑒𝑟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</m:t>
                            </m:r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1" name="Textfeld 10"/>
            <xdr:cNvSpPr txBox="1"/>
          </xdr:nvSpPr>
          <xdr:spPr>
            <a:xfrm>
              <a:off x="2616803" y="477043"/>
              <a:ext cx="1407886" cy="3595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𝑊𝑅〗_𝑖</a:t>
              </a:r>
              <a:r>
                <a:rPr lang="de-CH" sz="1100" i="0">
                  <a:latin typeface="Cambria Math" panose="02040503050406030204" pitchFamily="18" charset="0"/>
                </a:rPr>
                <a:t>=</a:t>
              </a:r>
              <a:r>
                <a:rPr lang="de-CH" sz="1100" b="0" i="0">
                  <a:latin typeface="Cambria Math" panose="02040503050406030204" pitchFamily="18" charset="0"/>
                </a:rPr>
                <a:t>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(〖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𝐸𝑊〗_𝑖 "</a:t>
              </a:r>
              <a:r>
                <a:rPr lang="de-CH" i="0">
                  <a:effectLst/>
                </a:rPr>
                <a:t> </a:t>
              </a:r>
              <a:r>
                <a:rPr lang="de-CH" i="0">
                  <a:effectLst/>
                  <a:latin typeface="Cambria Math" panose="02040503050406030204" pitchFamily="18" charset="0"/>
                </a:rPr>
                <a:t>" </a:t>
              </a:r>
              <a:r>
                <a:rPr lang="de-CH" sz="1100" b="0" i="0">
                  <a:effectLst/>
                  <a:latin typeface="Cambria Math" panose="02040503050406030204" pitchFamily="18" charset="0"/>
                </a:rPr>
                <a:t>)/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〖𝐸𝑖𝑛𝑤𝑜ℎ𝑛𝑒𝑟〗_(𝑡𝑜𝑡,𝑖) 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7</xdr:col>
      <xdr:colOff>114300</xdr:colOff>
      <xdr:row>3</xdr:row>
      <xdr:rowOff>152400</xdr:rowOff>
    </xdr:from>
    <xdr:ext cx="13267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feld 11"/>
            <xdr:cNvSpPr txBox="1"/>
          </xdr:nvSpPr>
          <xdr:spPr>
            <a:xfrm>
              <a:off x="4480560" y="236220"/>
              <a:ext cx="13267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de-CH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∆</m:t>
                  </m:r>
                  <m:sSub>
                    <m:sSub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</a:t>
              </a:r>
              <a14:m>
                <m:oMath xmlns:m="http://schemas.openxmlformats.org/officeDocument/2006/math">
                  <m:r>
                    <a:rPr lang="de-CH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∗</m:t>
                  </m:r>
                  <m:r>
                    <a:rPr lang="de-CH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𝑊𝑅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</a:t>
              </a:r>
            </a:p>
          </xdr:txBody>
        </xdr:sp>
      </mc:Choice>
      <mc:Fallback xmlns="">
        <xdr:sp macro="" textlink="">
          <xdr:nvSpPr>
            <xdr:cNvPr id="12" name="Textfeld 11"/>
            <xdr:cNvSpPr txBox="1"/>
          </xdr:nvSpPr>
          <xdr:spPr>
            <a:xfrm>
              <a:off x="4480560" y="236220"/>
              <a:ext cx="13267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〖𝐷𝑇𝑉〗_𝑖</a:t>
              </a:r>
              <a:r>
                <a:rPr lang="de-CH" sz="1100"/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𝐷𝑇𝑉〗_𝑖</a:t>
              </a:r>
              <a:r>
                <a:rPr lang="de-CH" sz="1100"/>
                <a:t> </a:t>
              </a:r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𝑊𝑅〗_𝑖</a:t>
              </a:r>
              <a:r>
                <a:rPr lang="de-CH" sz="1100"/>
                <a:t> </a:t>
              </a:r>
            </a:p>
          </xdr:txBody>
        </xdr:sp>
      </mc:Fallback>
    </mc:AlternateContent>
    <xdr:clientData/>
  </xdr:oneCellAnchor>
  <xdr:oneCellAnchor>
    <xdr:from>
      <xdr:col>7</xdr:col>
      <xdr:colOff>121920</xdr:colOff>
      <xdr:row>4</xdr:row>
      <xdr:rowOff>106680</xdr:rowOff>
    </xdr:from>
    <xdr:ext cx="18690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feld 12"/>
            <xdr:cNvSpPr txBox="1"/>
          </xdr:nvSpPr>
          <xdr:spPr>
            <a:xfrm>
              <a:off x="4488180" y="670560"/>
              <a:ext cx="18690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</m:t>
                      </m:r>
                    </m:sub>
                  </m:sSub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∗ </m:t>
                  </m:r>
                  <m:d>
                    <m:d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d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1+ </m:t>
                      </m:r>
                      <m:sSub>
                        <m:sSubPr>
                          <m:ctrlPr>
                            <a:rPr lang="de-CH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𝑊𝑅</m:t>
                          </m:r>
                        </m:e>
                        <m:sub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−1</m:t>
                          </m:r>
                        </m:sub>
                      </m:sSub>
                    </m:e>
                  </m:d>
                </m:oMath>
              </a14:m>
              <a:endParaRPr lang="de-CH" sz="1100"/>
            </a:p>
          </xdr:txBody>
        </xdr:sp>
      </mc:Choice>
      <mc:Fallback xmlns="">
        <xdr:sp macro="" textlink="">
          <xdr:nvSpPr>
            <xdr:cNvPr id="13" name="Textfeld 12"/>
            <xdr:cNvSpPr txBox="1"/>
          </xdr:nvSpPr>
          <xdr:spPr>
            <a:xfrm>
              <a:off x="4488180" y="670560"/>
              <a:ext cx="18690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𝐷𝑇𝑉〗_𝑖</a:t>
              </a:r>
              <a:r>
                <a:rPr lang="de-CH" sz="1100"/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𝐷𝑇𝑉〗_(𝑖−1) 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∗ (1+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〖𝑊𝑅〗_(𝑖−1) 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571500</xdr:colOff>
      <xdr:row>7</xdr:row>
      <xdr:rowOff>7620</xdr:rowOff>
    </xdr:from>
    <xdr:ext cx="3395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feld 13"/>
            <xdr:cNvSpPr txBox="1"/>
          </xdr:nvSpPr>
          <xdr:spPr>
            <a:xfrm>
              <a:off x="678180" y="1127760"/>
              <a:ext cx="339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𝐽𝑎h𝑟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4" name="Textfeld 13"/>
            <xdr:cNvSpPr txBox="1"/>
          </xdr:nvSpPr>
          <xdr:spPr>
            <a:xfrm>
              <a:off x="678180" y="1127760"/>
              <a:ext cx="339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𝐽𝑎ℎ𝑟〗_𝑖</a:t>
              </a:r>
              <a:endParaRPr lang="de-CH" sz="1100"/>
            </a:p>
          </xdr:txBody>
        </xdr:sp>
      </mc:Fallback>
    </mc:AlternateContent>
    <xdr:clientData/>
  </xdr:oneCellAnchor>
  <xdr:twoCellAnchor editAs="oneCell">
    <xdr:from>
      <xdr:col>11</xdr:col>
      <xdr:colOff>194511</xdr:colOff>
      <xdr:row>24</xdr:row>
      <xdr:rowOff>61762</xdr:rowOff>
    </xdr:from>
    <xdr:to>
      <xdr:col>16</xdr:col>
      <xdr:colOff>439153</xdr:colOff>
      <xdr:row>45</xdr:row>
      <xdr:rowOff>54142</xdr:rowOff>
    </xdr:to>
    <xdr:pic>
      <xdr:nvPicPr>
        <xdr:cNvPr id="15" name="Grafik 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0671" y="4298482"/>
          <a:ext cx="6264442" cy="3832860"/>
        </a:xfrm>
        <a:prstGeom prst="rect">
          <a:avLst/>
        </a:prstGeom>
      </xdr:spPr>
    </xdr:pic>
    <xdr:clientData/>
  </xdr:twoCellAnchor>
  <xdr:oneCellAnchor>
    <xdr:from>
      <xdr:col>10</xdr:col>
      <xdr:colOff>182880</xdr:colOff>
      <xdr:row>7</xdr:row>
      <xdr:rowOff>7620</xdr:rowOff>
    </xdr:from>
    <xdr:ext cx="571695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feld 15"/>
            <xdr:cNvSpPr txBox="1"/>
          </xdr:nvSpPr>
          <xdr:spPr>
            <a:xfrm>
              <a:off x="6659880" y="1127760"/>
              <a:ext cx="57169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𝑉𝑒𝑙𝑜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6" name="Textfeld 15"/>
            <xdr:cNvSpPr txBox="1"/>
          </xdr:nvSpPr>
          <xdr:spPr>
            <a:xfrm>
              <a:off x="6659880" y="1127760"/>
              <a:ext cx="57169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𝐷𝑇𝑉〗_(𝑖,𝑉𝑒𝑙𝑜)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10</xdr:col>
      <xdr:colOff>83820</xdr:colOff>
      <xdr:row>3</xdr:row>
      <xdr:rowOff>190500</xdr:rowOff>
    </xdr:from>
    <xdr:ext cx="1845633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feld 16"/>
            <xdr:cNvSpPr txBox="1"/>
          </xdr:nvSpPr>
          <xdr:spPr>
            <a:xfrm>
              <a:off x="6560820" y="274320"/>
              <a:ext cx="184563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𝑉𝑒𝑙𝑜</m:t>
                        </m:r>
                      </m:sub>
                    </m:sSub>
                    <m:r>
                      <a:rPr lang="de-CH" sz="11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de-CH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𝐴𝑢𝑡𝑜</m:t>
                        </m:r>
                      </m:sub>
                    </m:sSub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 </m:t>
                    </m:r>
                    <m:sSub>
                      <m:sSubPr>
                        <m:ctrlP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𝑉𝑒𝑙𝑜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7" name="Textfeld 16"/>
            <xdr:cNvSpPr txBox="1"/>
          </xdr:nvSpPr>
          <xdr:spPr>
            <a:xfrm>
              <a:off x="6560820" y="274320"/>
              <a:ext cx="184563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𝐷𝑇𝑉〗_(𝑖,𝑉𝑒𝑙𝑜)= 〖𝐷𝑇𝑉〗_(𝑖,𝐴𝑢𝑡𝑜)  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 𝜇_𝑉𝑒𝑙𝑜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10</xdr:col>
      <xdr:colOff>312420</xdr:colOff>
      <xdr:row>4</xdr:row>
      <xdr:rowOff>91440</xdr:rowOff>
    </xdr:from>
    <xdr:ext cx="2090764" cy="3693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feld 17"/>
            <xdr:cNvSpPr txBox="1"/>
          </xdr:nvSpPr>
          <xdr:spPr>
            <a:xfrm>
              <a:off x="6789420" y="655320"/>
              <a:ext cx="2090764" cy="369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𝑉𝑒𝑙𝑜</m:t>
                        </m:r>
                      </m:sub>
                    </m:sSub>
                    <m:r>
                      <a:rPr lang="de-CH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de-CH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𝐷𝑇𝑉</m:t>
                            </m:r>
                          </m:e>
                          <m:sub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2019,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𝑉𝑒𝑙𝑜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𝑆𝑒𝑒𝑓𝑒𝑙𝑑𝑠𝑡𝑟𝑎𝑠𝑠𝑒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de-CH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𝐷𝑇𝑉</m:t>
                            </m:r>
                          </m:e>
                          <m:sub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2019,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𝐴𝑢𝑡𝑜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𝑆𝑒𝑒𝑓𝑒𝑙𝑑𝑠𝑡𝑟𝑎𝑠𝑠𝑒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8" name="Textfeld 17"/>
            <xdr:cNvSpPr txBox="1"/>
          </xdr:nvSpPr>
          <xdr:spPr>
            <a:xfrm>
              <a:off x="6789420" y="655320"/>
              <a:ext cx="2090764" cy="369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de-CH" sz="1100" b="0" i="0">
                  <a:latin typeface="Cambria Math" panose="02040503050406030204" pitchFamily="18" charset="0"/>
                </a:rPr>
                <a:t>𝑉𝑒𝑙𝑜=  〖𝐷𝑇𝑉〗_(2019,𝑉𝑒𝑙𝑜,𝑆𝑒𝑒𝑓𝑒𝑙𝑑𝑠𝑡𝑟𝑎𝑠𝑠𝑒,)/〖𝐷𝑇𝑉〗_(2019,𝐴𝑢𝑡𝑜,𝑆𝑒𝑒𝑓𝑒𝑙𝑑𝑠𝑡𝑟𝑎𝑠𝑠𝑒) 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11</xdr:col>
      <xdr:colOff>1528012</xdr:colOff>
      <xdr:row>4</xdr:row>
      <xdr:rowOff>94247</xdr:rowOff>
    </xdr:from>
    <xdr:ext cx="1232517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feld 18"/>
            <xdr:cNvSpPr txBox="1"/>
          </xdr:nvSpPr>
          <xdr:spPr>
            <a:xfrm>
              <a:off x="8904172" y="658127"/>
              <a:ext cx="1232517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de-CH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913</m:t>
                        </m:r>
                      </m:num>
                      <m:den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8818</m:t>
                        </m:r>
                      </m:den>
                    </m:f>
                    <m:r>
                      <a:rPr lang="de-CH" sz="1100" b="0" i="1">
                        <a:latin typeface="Cambria Math" panose="02040503050406030204" pitchFamily="18" charset="0"/>
                      </a:rPr>
                      <m:t>=10.35 %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9" name="Textfeld 18"/>
            <xdr:cNvSpPr txBox="1"/>
          </xdr:nvSpPr>
          <xdr:spPr>
            <a:xfrm>
              <a:off x="8904172" y="658127"/>
              <a:ext cx="1232517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b="0" i="0">
                  <a:latin typeface="Cambria Math" panose="02040503050406030204" pitchFamily="18" charset="0"/>
                </a:rPr>
                <a:t>=  913/8818=10.35 %</a:t>
              </a:r>
              <a:endParaRPr lang="de-CH" sz="1100"/>
            </a:p>
          </xdr:txBody>
        </xdr:sp>
      </mc:Fallback>
    </mc:AlternateContent>
    <xdr:clientData/>
  </xdr:oneCellAnchor>
  <xdr:twoCellAnchor>
    <xdr:from>
      <xdr:col>11</xdr:col>
      <xdr:colOff>218872</xdr:colOff>
      <xdr:row>8</xdr:row>
      <xdr:rowOff>14592</xdr:rowOff>
    </xdr:from>
    <xdr:to>
      <xdr:col>14</xdr:col>
      <xdr:colOff>348574</xdr:colOff>
      <xdr:row>22</xdr:row>
      <xdr:rowOff>147536</xdr:rowOff>
    </xdr:to>
    <xdr:graphicFrame macro="">
      <xdr:nvGraphicFramePr>
        <xdr:cNvPr id="20" name="Diagramm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45720</xdr:colOff>
      <xdr:row>3</xdr:row>
      <xdr:rowOff>15240</xdr:rowOff>
    </xdr:from>
    <xdr:ext cx="1402080" cy="468077"/>
    <xdr:sp macro="" textlink="">
      <xdr:nvSpPr>
        <xdr:cNvPr id="2" name="Textfeld 1"/>
        <xdr:cNvSpPr txBox="1"/>
      </xdr:nvSpPr>
      <xdr:spPr>
        <a:xfrm>
          <a:off x="45720" y="563880"/>
          <a:ext cx="140208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CH" sz="1100"/>
            <a:t>Szenario SB3:</a:t>
          </a:r>
        </a:p>
        <a:p>
          <a:r>
            <a:rPr lang="de-CH" sz="1200" b="1" u="sng"/>
            <a:t>Trend</a:t>
          </a:r>
          <a:r>
            <a:rPr lang="de-CH" sz="1200" b="1" u="sng" baseline="0"/>
            <a:t> Prosperität</a:t>
          </a:r>
          <a:endParaRPr lang="de-CH" sz="1200" b="1" u="sng"/>
        </a:p>
      </xdr:txBody>
    </xdr:sp>
    <xdr:clientData/>
  </xdr:oneCellAnchor>
  <xdr:oneCellAnchor>
    <xdr:from>
      <xdr:col>8</xdr:col>
      <xdr:colOff>259080</xdr:colOff>
      <xdr:row>7</xdr:row>
      <xdr:rowOff>5248</xdr:rowOff>
    </xdr:from>
    <xdr:ext cx="527338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/>
            <xdr:cNvSpPr txBox="1"/>
          </xdr:nvSpPr>
          <xdr:spPr>
            <a:xfrm>
              <a:off x="5661660" y="1125388"/>
              <a:ext cx="527338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de-CH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𝐴𝑢𝑡𝑜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61660" y="1125388"/>
              <a:ext cx="527338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〖𝐷𝑇𝑉〗_(𝑖,𝐴𝑢𝑡𝑜)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5</xdr:col>
      <xdr:colOff>297180</xdr:colOff>
      <xdr:row>7</xdr:row>
      <xdr:rowOff>7620</xdr:rowOff>
    </xdr:from>
    <xdr:ext cx="29873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/>
            <xdr:cNvSpPr txBox="1"/>
          </xdr:nvSpPr>
          <xdr:spPr>
            <a:xfrm>
              <a:off x="6423660" y="1592580"/>
              <a:ext cx="2987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𝑊𝑅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6423660" y="1592580"/>
              <a:ext cx="2987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𝑊𝑅〗_𝑖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3</xdr:col>
      <xdr:colOff>91440</xdr:colOff>
      <xdr:row>7</xdr:row>
      <xdr:rowOff>7620</xdr:rowOff>
    </xdr:from>
    <xdr:ext cx="926215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4"/>
            <xdr:cNvSpPr txBox="1"/>
          </xdr:nvSpPr>
          <xdr:spPr>
            <a:xfrm>
              <a:off x="4312920" y="1592580"/>
              <a:ext cx="92621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𝐸𝑖𝑛𝑤𝑜h𝑛𝑒𝑟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𝑡𝑜𝑡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5" name="Textfeld 4"/>
            <xdr:cNvSpPr txBox="1"/>
          </xdr:nvSpPr>
          <xdr:spPr>
            <a:xfrm>
              <a:off x="4312920" y="1592580"/>
              <a:ext cx="92621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𝐸𝑖𝑛𝑤𝑜ℎ𝑛𝑒𝑟〗_(𝑡𝑜𝑡,𝑖)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9</xdr:col>
      <xdr:colOff>213360</xdr:colOff>
      <xdr:row>7</xdr:row>
      <xdr:rowOff>0</xdr:rowOff>
    </xdr:from>
    <xdr:ext cx="65" cy="172227"/>
    <xdr:sp macro="" textlink="">
      <xdr:nvSpPr>
        <xdr:cNvPr id="6" name="Textfeld 5"/>
        <xdr:cNvSpPr txBox="1"/>
      </xdr:nvSpPr>
      <xdr:spPr>
        <a:xfrm>
          <a:off x="9319260" y="15849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4</xdr:col>
      <xdr:colOff>198120</xdr:colOff>
      <xdr:row>7</xdr:row>
      <xdr:rowOff>7620</xdr:rowOff>
    </xdr:from>
    <xdr:ext cx="3647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/>
            <xdr:cNvSpPr txBox="1"/>
          </xdr:nvSpPr>
          <xdr:spPr>
            <a:xfrm>
              <a:off x="5532120" y="1592580"/>
              <a:ext cx="3647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𝐸𝑊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5532120" y="1592580"/>
              <a:ext cx="3647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𝐸𝑊〗_</a:t>
              </a:r>
              <a:r>
                <a:rPr lang="de-CH" sz="1100" b="0" i="0">
                  <a:latin typeface="Cambria Math" panose="02040503050406030204" pitchFamily="18" charset="0"/>
                </a:rPr>
                <a:t>𝑖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7620</xdr:colOff>
      <xdr:row>5</xdr:row>
      <xdr:rowOff>60960</xdr:rowOff>
    </xdr:from>
    <xdr:ext cx="123899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/>
            <xdr:cNvSpPr txBox="1"/>
          </xdr:nvSpPr>
          <xdr:spPr>
            <a:xfrm>
              <a:off x="114300" y="1272540"/>
              <a:ext cx="12389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∆</m:t>
                      </m:r>
                      <m:r>
                        <a:rPr lang="de-CH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𝐸𝑊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= + 5</a:t>
              </a:r>
              <a14:m>
                <m:oMath xmlns:m="http://schemas.openxmlformats.org/officeDocument/2006/math">
                  <m:r>
                    <a:rPr lang="de-CH" sz="1100" b="0" i="0">
                      <a:latin typeface="Cambria Math" panose="02040503050406030204" pitchFamily="18" charset="0"/>
                    </a:rPr>
                    <m:t>31</m:t>
                  </m:r>
                  <m:f>
                    <m:fPr>
                      <m:type m:val="lin"/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𝐸𝑊</m:t>
                      </m:r>
                    </m:num>
                    <m:den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𝑎</m:t>
                      </m:r>
                    </m:den>
                  </m:f>
                </m:oMath>
              </a14:m>
              <a:endParaRPr lang="de-CH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4300" y="1272540"/>
              <a:ext cx="12389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𝐸𝑊〗_</a:t>
              </a:r>
              <a:r>
                <a:rPr lang="de-CH" sz="1100" b="0" i="0">
                  <a:latin typeface="Cambria Math" panose="02040503050406030204" pitchFamily="18" charset="0"/>
                </a:rPr>
                <a:t>𝑖</a:t>
              </a:r>
              <a:r>
                <a:rPr lang="de-CH" sz="1100"/>
                <a:t> = + 5</a:t>
              </a:r>
              <a:r>
                <a:rPr lang="de-CH" sz="1100" b="0" i="0">
                  <a:latin typeface="Cambria Math" panose="02040503050406030204" pitchFamily="18" charset="0"/>
                </a:rPr>
                <a:t>31 𝐸𝑊∕𝑎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</xdr:col>
      <xdr:colOff>190500</xdr:colOff>
      <xdr:row>4</xdr:row>
      <xdr:rowOff>7620</xdr:rowOff>
    </xdr:from>
    <xdr:ext cx="227434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feld 8"/>
            <xdr:cNvSpPr txBox="1"/>
          </xdr:nvSpPr>
          <xdr:spPr>
            <a:xfrm>
              <a:off x="190500" y="1036320"/>
              <a:ext cx="22743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100" b="0" i="1">
                        <a:latin typeface="Cambria Math" panose="02040503050406030204" pitchFamily="18" charset="0"/>
                      </a:rPr>
                      <m:t>𝐸𝑖𝑛𝑡𝑟𝑖𝑡𝑡𝑠𝑤𝑎𝑟𝑠𝑐h𝑒𝑖𝑛𝑙𝑖𝑐h𝑒𝑖𝑡</m:t>
                    </m:r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ℙ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=25 %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9" name="Textfeld 8"/>
            <xdr:cNvSpPr txBox="1"/>
          </xdr:nvSpPr>
          <xdr:spPr>
            <a:xfrm>
              <a:off x="190500" y="1036320"/>
              <a:ext cx="22743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b="0" i="0">
                  <a:latin typeface="Cambria Math" panose="02040503050406030204" pitchFamily="18" charset="0"/>
                </a:rPr>
                <a:t>𝐸𝑖𝑛𝑡𝑟𝑖𝑡𝑡𝑠𝑤𝑎𝑟𝑠𝑐ℎ𝑒𝑖𝑛𝑙𝑖𝑐ℎ𝑒𝑖𝑡 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ℙ=25 %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7</xdr:col>
      <xdr:colOff>381000</xdr:colOff>
      <xdr:row>7</xdr:row>
      <xdr:rowOff>7620</xdr:rowOff>
    </xdr:from>
    <xdr:ext cx="592791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feld 9"/>
            <xdr:cNvSpPr txBox="1"/>
          </xdr:nvSpPr>
          <xdr:spPr>
            <a:xfrm>
              <a:off x="4747260" y="1127760"/>
              <a:ext cx="592791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𝐴𝑢𝑡𝑜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0" name="Textfeld 9"/>
            <xdr:cNvSpPr txBox="1"/>
          </xdr:nvSpPr>
          <xdr:spPr>
            <a:xfrm>
              <a:off x="4747260" y="1127760"/>
              <a:ext cx="592791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𝐷𝑇𝑉〗_(𝑖,𝐴𝑢𝑡𝑜)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3</xdr:col>
      <xdr:colOff>1062323</xdr:colOff>
      <xdr:row>3</xdr:row>
      <xdr:rowOff>393223</xdr:rowOff>
    </xdr:from>
    <xdr:ext cx="1407886" cy="3595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feld 10"/>
            <xdr:cNvSpPr txBox="1"/>
          </xdr:nvSpPr>
          <xdr:spPr>
            <a:xfrm>
              <a:off x="2616803" y="477043"/>
              <a:ext cx="1407886" cy="3595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𝑊𝑅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de-CH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de-CH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∆</m:t>
                            </m:r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𝐸𝑊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de-CH">
                            <a:effectLst/>
                          </a:rPr>
                          <m:t> </m:t>
                        </m:r>
                      </m:num>
                      <m:den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𝐸𝑖𝑛𝑤𝑜h𝑛𝑒𝑟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</m:t>
                            </m:r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1" name="Textfeld 10"/>
            <xdr:cNvSpPr txBox="1"/>
          </xdr:nvSpPr>
          <xdr:spPr>
            <a:xfrm>
              <a:off x="2616803" y="477043"/>
              <a:ext cx="1407886" cy="3595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𝑊𝑅〗_𝑖</a:t>
              </a:r>
              <a:r>
                <a:rPr lang="de-CH" sz="1100" i="0">
                  <a:latin typeface="Cambria Math" panose="02040503050406030204" pitchFamily="18" charset="0"/>
                </a:rPr>
                <a:t>=</a:t>
              </a:r>
              <a:r>
                <a:rPr lang="de-CH" sz="1100" b="0" i="0">
                  <a:latin typeface="Cambria Math" panose="02040503050406030204" pitchFamily="18" charset="0"/>
                </a:rPr>
                <a:t>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(〖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𝐸𝑊〗_𝑖 "</a:t>
              </a:r>
              <a:r>
                <a:rPr lang="de-CH" i="0">
                  <a:effectLst/>
                </a:rPr>
                <a:t> </a:t>
              </a:r>
              <a:r>
                <a:rPr lang="de-CH" i="0">
                  <a:effectLst/>
                  <a:latin typeface="Cambria Math" panose="02040503050406030204" pitchFamily="18" charset="0"/>
                </a:rPr>
                <a:t>" </a:t>
              </a:r>
              <a:r>
                <a:rPr lang="de-CH" sz="1100" b="0" i="0">
                  <a:effectLst/>
                  <a:latin typeface="Cambria Math" panose="02040503050406030204" pitchFamily="18" charset="0"/>
                </a:rPr>
                <a:t>)/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〖𝐸𝑖𝑛𝑤𝑜ℎ𝑛𝑒𝑟〗_(𝑡𝑜𝑡,𝑖) 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7</xdr:col>
      <xdr:colOff>114300</xdr:colOff>
      <xdr:row>3</xdr:row>
      <xdr:rowOff>152400</xdr:rowOff>
    </xdr:from>
    <xdr:ext cx="13267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feld 12"/>
            <xdr:cNvSpPr txBox="1"/>
          </xdr:nvSpPr>
          <xdr:spPr>
            <a:xfrm>
              <a:off x="7147560" y="701040"/>
              <a:ext cx="13267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de-CH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∆</m:t>
                  </m:r>
                  <m:sSub>
                    <m:sSub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</a:t>
              </a:r>
              <a14:m>
                <m:oMath xmlns:m="http://schemas.openxmlformats.org/officeDocument/2006/math">
                  <m:r>
                    <a:rPr lang="de-CH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∗</m:t>
                  </m:r>
                  <m:r>
                    <a:rPr lang="de-CH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𝑊𝑅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</a:t>
              </a:r>
            </a:p>
          </xdr:txBody>
        </xdr:sp>
      </mc:Choice>
      <mc:Fallback xmlns="">
        <xdr:sp macro="" textlink="">
          <xdr:nvSpPr>
            <xdr:cNvPr id="13" name="Textfeld 12"/>
            <xdr:cNvSpPr txBox="1"/>
          </xdr:nvSpPr>
          <xdr:spPr>
            <a:xfrm>
              <a:off x="7147560" y="701040"/>
              <a:ext cx="13267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〖𝐷𝑇𝑉〗_𝑖</a:t>
              </a:r>
              <a:r>
                <a:rPr lang="de-CH" sz="1100"/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𝐷𝑇𝑉〗_𝑖</a:t>
              </a:r>
              <a:r>
                <a:rPr lang="de-CH" sz="1100"/>
                <a:t> </a:t>
              </a:r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𝑊𝑅〗_𝑖</a:t>
              </a:r>
              <a:r>
                <a:rPr lang="de-CH" sz="1100"/>
                <a:t> </a:t>
              </a:r>
            </a:p>
          </xdr:txBody>
        </xdr:sp>
      </mc:Fallback>
    </mc:AlternateContent>
    <xdr:clientData/>
  </xdr:oneCellAnchor>
  <xdr:oneCellAnchor>
    <xdr:from>
      <xdr:col>7</xdr:col>
      <xdr:colOff>121920</xdr:colOff>
      <xdr:row>4</xdr:row>
      <xdr:rowOff>106680</xdr:rowOff>
    </xdr:from>
    <xdr:ext cx="18690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feld 13"/>
            <xdr:cNvSpPr txBox="1"/>
          </xdr:nvSpPr>
          <xdr:spPr>
            <a:xfrm>
              <a:off x="7155180" y="1135380"/>
              <a:ext cx="18690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</m:t>
                      </m:r>
                    </m:sub>
                  </m:sSub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∗ </m:t>
                  </m:r>
                  <m:d>
                    <m:d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d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1+ </m:t>
                      </m:r>
                      <m:sSub>
                        <m:sSubPr>
                          <m:ctrlPr>
                            <a:rPr lang="de-CH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𝑊𝑅</m:t>
                          </m:r>
                        </m:e>
                        <m:sub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−1</m:t>
                          </m:r>
                        </m:sub>
                      </m:sSub>
                    </m:e>
                  </m:d>
                </m:oMath>
              </a14:m>
              <a:endParaRPr lang="de-CH" sz="1100"/>
            </a:p>
          </xdr:txBody>
        </xdr:sp>
      </mc:Choice>
      <mc:Fallback xmlns="">
        <xdr:sp macro="" textlink="">
          <xdr:nvSpPr>
            <xdr:cNvPr id="14" name="Textfeld 13"/>
            <xdr:cNvSpPr txBox="1"/>
          </xdr:nvSpPr>
          <xdr:spPr>
            <a:xfrm>
              <a:off x="7155180" y="1135380"/>
              <a:ext cx="18690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𝐷𝑇𝑉〗_𝑖</a:t>
              </a:r>
              <a:r>
                <a:rPr lang="de-CH" sz="1100"/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𝐷𝑇𝑉〗_(𝑖−1) 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∗ (1+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〖𝑊𝑅〗_(𝑖−1) 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571500</xdr:colOff>
      <xdr:row>7</xdr:row>
      <xdr:rowOff>7620</xdr:rowOff>
    </xdr:from>
    <xdr:ext cx="3395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feld 14"/>
            <xdr:cNvSpPr txBox="1"/>
          </xdr:nvSpPr>
          <xdr:spPr>
            <a:xfrm>
              <a:off x="3345180" y="1592580"/>
              <a:ext cx="339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𝐽𝑎h𝑟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5" name="Textfeld 14"/>
            <xdr:cNvSpPr txBox="1"/>
          </xdr:nvSpPr>
          <xdr:spPr>
            <a:xfrm>
              <a:off x="3345180" y="1592580"/>
              <a:ext cx="339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𝐽𝑎ℎ𝑟〗_𝑖</a:t>
              </a:r>
              <a:endParaRPr lang="de-CH" sz="1100"/>
            </a:p>
          </xdr:txBody>
        </xdr:sp>
      </mc:Fallback>
    </mc:AlternateContent>
    <xdr:clientData/>
  </xdr:oneCellAnchor>
  <xdr:twoCellAnchor editAs="oneCell">
    <xdr:from>
      <xdr:col>11</xdr:col>
      <xdr:colOff>194511</xdr:colOff>
      <xdr:row>24</xdr:row>
      <xdr:rowOff>61762</xdr:rowOff>
    </xdr:from>
    <xdr:to>
      <xdr:col>16</xdr:col>
      <xdr:colOff>439153</xdr:colOff>
      <xdr:row>45</xdr:row>
      <xdr:rowOff>54142</xdr:rowOff>
    </xdr:to>
    <xdr:pic>
      <xdr:nvPicPr>
        <xdr:cNvPr id="16" name="Grafik 1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0671" y="4298482"/>
          <a:ext cx="6264442" cy="3832860"/>
        </a:xfrm>
        <a:prstGeom prst="rect">
          <a:avLst/>
        </a:prstGeom>
      </xdr:spPr>
    </xdr:pic>
    <xdr:clientData/>
  </xdr:twoCellAnchor>
  <xdr:oneCellAnchor>
    <xdr:from>
      <xdr:col>10</xdr:col>
      <xdr:colOff>182880</xdr:colOff>
      <xdr:row>7</xdr:row>
      <xdr:rowOff>7620</xdr:rowOff>
    </xdr:from>
    <xdr:ext cx="571695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feld 16"/>
            <xdr:cNvSpPr txBox="1"/>
          </xdr:nvSpPr>
          <xdr:spPr>
            <a:xfrm>
              <a:off x="6659880" y="1127760"/>
              <a:ext cx="57169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𝑉𝑒𝑙𝑜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7" name="Textfeld 16"/>
            <xdr:cNvSpPr txBox="1"/>
          </xdr:nvSpPr>
          <xdr:spPr>
            <a:xfrm>
              <a:off x="6659880" y="1127760"/>
              <a:ext cx="57169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𝐷𝑇𝑉〗_(𝑖,𝑉𝑒𝑙𝑜)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10</xdr:col>
      <xdr:colOff>83820</xdr:colOff>
      <xdr:row>3</xdr:row>
      <xdr:rowOff>190500</xdr:rowOff>
    </xdr:from>
    <xdr:ext cx="1845633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feld 17"/>
            <xdr:cNvSpPr txBox="1"/>
          </xdr:nvSpPr>
          <xdr:spPr>
            <a:xfrm>
              <a:off x="6560820" y="274320"/>
              <a:ext cx="184563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𝑉𝑒𝑙𝑜</m:t>
                        </m:r>
                      </m:sub>
                    </m:sSub>
                    <m:r>
                      <a:rPr lang="de-CH" sz="11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de-CH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𝐴𝑢𝑡𝑜</m:t>
                        </m:r>
                      </m:sub>
                    </m:sSub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 </m:t>
                    </m:r>
                    <m:sSub>
                      <m:sSubPr>
                        <m:ctrlP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𝑉𝑒𝑙𝑜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8" name="Textfeld 17"/>
            <xdr:cNvSpPr txBox="1"/>
          </xdr:nvSpPr>
          <xdr:spPr>
            <a:xfrm>
              <a:off x="6560820" y="274320"/>
              <a:ext cx="184563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𝐷𝑇𝑉〗_(𝑖,𝑉𝑒𝑙𝑜)= 〖𝐷𝑇𝑉〗_(𝑖,𝐴𝑢𝑡𝑜)  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 𝜇_𝑉𝑒𝑙𝑜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10</xdr:col>
      <xdr:colOff>312420</xdr:colOff>
      <xdr:row>4</xdr:row>
      <xdr:rowOff>91440</xdr:rowOff>
    </xdr:from>
    <xdr:ext cx="2090764" cy="3693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feld 18"/>
            <xdr:cNvSpPr txBox="1"/>
          </xdr:nvSpPr>
          <xdr:spPr>
            <a:xfrm>
              <a:off x="6789420" y="655320"/>
              <a:ext cx="2090764" cy="369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𝑉𝑒𝑙𝑜</m:t>
                        </m:r>
                      </m:sub>
                    </m:sSub>
                    <m:r>
                      <a:rPr lang="de-CH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de-CH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𝐷𝑇𝑉</m:t>
                            </m:r>
                          </m:e>
                          <m:sub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2019,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𝑉𝑒𝑙𝑜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𝑆𝑒𝑒𝑓𝑒𝑙𝑑𝑠𝑡𝑟𝑎𝑠𝑠𝑒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de-CH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𝐷𝑇𝑉</m:t>
                            </m:r>
                          </m:e>
                          <m:sub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2019,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𝐴𝑢𝑡𝑜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𝑆𝑒𝑒𝑓𝑒𝑙𝑑𝑠𝑡𝑟𝑎𝑠𝑠𝑒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9" name="Textfeld 18"/>
            <xdr:cNvSpPr txBox="1"/>
          </xdr:nvSpPr>
          <xdr:spPr>
            <a:xfrm>
              <a:off x="6789420" y="655320"/>
              <a:ext cx="2090764" cy="369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de-CH" sz="1100" b="0" i="0">
                  <a:latin typeface="Cambria Math" panose="02040503050406030204" pitchFamily="18" charset="0"/>
                </a:rPr>
                <a:t>𝑉𝑒𝑙𝑜=  〖𝐷𝑇𝑉〗_(2019,𝑉𝑒𝑙𝑜,𝑆𝑒𝑒𝑓𝑒𝑙𝑑𝑠𝑡𝑟𝑎𝑠𝑠𝑒,)/〖𝐷𝑇𝑉〗_(2019,𝐴𝑢𝑡𝑜,𝑆𝑒𝑒𝑓𝑒𝑙𝑑𝑠𝑡𝑟𝑎𝑠𝑠𝑒) 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11</xdr:col>
      <xdr:colOff>1528012</xdr:colOff>
      <xdr:row>4</xdr:row>
      <xdr:rowOff>94247</xdr:rowOff>
    </xdr:from>
    <xdr:ext cx="1232517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feld 19"/>
            <xdr:cNvSpPr txBox="1"/>
          </xdr:nvSpPr>
          <xdr:spPr>
            <a:xfrm>
              <a:off x="8907380" y="655721"/>
              <a:ext cx="1232517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de-CH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913</m:t>
                        </m:r>
                      </m:num>
                      <m:den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8818</m:t>
                        </m:r>
                      </m:den>
                    </m:f>
                    <m:r>
                      <a:rPr lang="de-CH" sz="1100" b="0" i="1">
                        <a:latin typeface="Cambria Math" panose="02040503050406030204" pitchFamily="18" charset="0"/>
                      </a:rPr>
                      <m:t>=10.35 %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20" name="Textfeld 19"/>
            <xdr:cNvSpPr txBox="1"/>
          </xdr:nvSpPr>
          <xdr:spPr>
            <a:xfrm>
              <a:off x="8907380" y="655721"/>
              <a:ext cx="1232517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b="0" i="0">
                  <a:latin typeface="Cambria Math" panose="02040503050406030204" pitchFamily="18" charset="0"/>
                </a:rPr>
                <a:t>=  913/8818=10.35 %</a:t>
              </a:r>
              <a:endParaRPr lang="de-CH" sz="1100"/>
            </a:p>
          </xdr:txBody>
        </xdr:sp>
      </mc:Fallback>
    </mc:AlternateContent>
    <xdr:clientData/>
  </xdr:oneCellAnchor>
  <xdr:twoCellAnchor>
    <xdr:from>
      <xdr:col>11</xdr:col>
      <xdr:colOff>218872</xdr:colOff>
      <xdr:row>8</xdr:row>
      <xdr:rowOff>14592</xdr:rowOff>
    </xdr:from>
    <xdr:to>
      <xdr:col>14</xdr:col>
      <xdr:colOff>348574</xdr:colOff>
      <xdr:row>22</xdr:row>
      <xdr:rowOff>147536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502920</xdr:colOff>
      <xdr:row>2</xdr:row>
      <xdr:rowOff>144780</xdr:rowOff>
    </xdr:from>
    <xdr:to>
      <xdr:col>11</xdr:col>
      <xdr:colOff>320040</xdr:colOff>
      <xdr:row>17</xdr:row>
      <xdr:rowOff>144780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396244</xdr:colOff>
      <xdr:row>1</xdr:row>
      <xdr:rowOff>53341</xdr:rowOff>
    </xdr:from>
    <xdr:to>
      <xdr:col>16</xdr:col>
      <xdr:colOff>662940</xdr:colOff>
      <xdr:row>16</xdr:row>
      <xdr:rowOff>53341</xdr:rowOff>
    </xdr:to>
    <xdr:graphicFrame macro="">
      <xdr:nvGraphicFramePr>
        <xdr:cNvPr id="6" name="Diagramm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403860</xdr:colOff>
      <xdr:row>17</xdr:row>
      <xdr:rowOff>76200</xdr:rowOff>
    </xdr:from>
    <xdr:to>
      <xdr:col>16</xdr:col>
      <xdr:colOff>670556</xdr:colOff>
      <xdr:row>32</xdr:row>
      <xdr:rowOff>76200</xdr:rowOff>
    </xdr:to>
    <xdr:graphicFrame macro="">
      <xdr:nvGraphicFramePr>
        <xdr:cNvPr id="9" name="Diagramm 8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0.4462</cdr:x>
      <cdr:y>0.04074</cdr:y>
    </cdr:from>
    <cdr:to>
      <cdr:x>0.55333</cdr:x>
      <cdr:y>0.10352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feld 7"/>
            <cdr:cNvSpPr txBox="1"/>
          </cdr:nvSpPr>
          <cdr:spPr>
            <a:xfrm xmlns:a="http://schemas.openxmlformats.org/drawingml/2006/main">
              <a:off x="2040026" y="111760"/>
              <a:ext cx="489814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𝑀𝐼𝑉</m:t>
                        </m:r>
                      </m:sub>
                    </m:sSub>
                  </m:oMath>
                </m:oMathPara>
              </a14:m>
              <a:endParaRPr lang="de-CH" sz="1100"/>
            </a:p>
          </cdr:txBody>
        </cdr:sp>
      </mc:Choice>
      <mc:Fallback xmlns="">
        <cdr:sp macro="" textlink="">
          <cdr:nvSpPr>
            <cdr:cNvPr id="3" name="Textfeld 7"/>
            <cdr:cNvSpPr txBox="1"/>
          </cdr:nvSpPr>
          <cdr:spPr>
            <a:xfrm xmlns:a="http://schemas.openxmlformats.org/drawingml/2006/main">
              <a:off x="2040026" y="111760"/>
              <a:ext cx="489814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𝐷𝑇𝑉〗_𝑀𝐼𝑉</a:t>
              </a:r>
              <a:endParaRPr lang="de-CH" sz="1100"/>
            </a:p>
          </cdr:txBody>
        </cdr:sp>
      </mc:Fallback>
    </mc:AlternateContent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0.4462</cdr:x>
      <cdr:y>0.04074</cdr:y>
    </cdr:from>
    <cdr:to>
      <cdr:x>0.54796</cdr:x>
      <cdr:y>0.10352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feld 7"/>
            <cdr:cNvSpPr txBox="1"/>
          </cdr:nvSpPr>
          <cdr:spPr>
            <a:xfrm xmlns:a="http://schemas.openxmlformats.org/drawingml/2006/main">
              <a:off x="2240627" y="111758"/>
              <a:ext cx="510974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𝑉𝑒𝑙𝑜</m:t>
                        </m:r>
                      </m:sub>
                    </m:sSub>
                  </m:oMath>
                </m:oMathPara>
              </a14:m>
              <a:endParaRPr lang="de-CH" sz="1100"/>
            </a:p>
          </cdr:txBody>
        </cdr:sp>
      </mc:Choice>
      <mc:Fallback xmlns="">
        <cdr:sp macro="" textlink="">
          <cdr:nvSpPr>
            <cdr:cNvPr id="3" name="Textfeld 7"/>
            <cdr:cNvSpPr txBox="1"/>
          </cdr:nvSpPr>
          <cdr:spPr>
            <a:xfrm xmlns:a="http://schemas.openxmlformats.org/drawingml/2006/main">
              <a:off x="2240627" y="111758"/>
              <a:ext cx="510974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𝐷𝑇𝑉〗_𝑉𝑒𝑙𝑜</a:t>
              </a:r>
              <a:endParaRPr lang="de-CH" sz="1100"/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4"/>
  <sheetViews>
    <sheetView topLeftCell="B16" zoomScale="94" zoomScaleNormal="94" workbookViewId="0">
      <selection activeCell="K9" sqref="K9:K54"/>
    </sheetView>
  </sheetViews>
  <sheetFormatPr baseColWidth="10" defaultRowHeight="14.4" x14ac:dyDescent="0.3"/>
  <cols>
    <col min="1" max="1" width="0" hidden="1" customWidth="1"/>
    <col min="2" max="2" width="1.5546875" customWidth="1"/>
    <col min="3" max="3" width="21.109375" customWidth="1"/>
    <col min="4" max="4" width="16.21875" customWidth="1"/>
    <col min="6" max="6" width="12.5546875" bestFit="1" customWidth="1"/>
    <col min="7" max="7" width="0.6640625" customWidth="1"/>
    <col min="8" max="9" width="15.109375" customWidth="1"/>
    <col min="10" max="10" width="0.5546875" customWidth="1"/>
    <col min="11" max="11" width="13.109375" customWidth="1"/>
    <col min="12" max="12" width="41.5546875" customWidth="1"/>
  </cols>
  <sheetData>
    <row r="1" spans="2:12" ht="6.6" customHeight="1" thickBot="1" x14ac:dyDescent="0.35"/>
    <row r="2" spans="2:12" ht="15" hidden="1" thickBot="1" x14ac:dyDescent="0.35"/>
    <row r="3" spans="2:12" ht="15" hidden="1" thickBot="1" x14ac:dyDescent="0.35"/>
    <row r="4" spans="2:12" ht="37.799999999999997" customHeight="1" x14ac:dyDescent="0.3">
      <c r="B4" s="21"/>
      <c r="C4" s="21"/>
      <c r="D4" s="21"/>
      <c r="E4" s="21"/>
      <c r="F4" s="21"/>
      <c r="G4" s="12"/>
      <c r="H4" s="21"/>
      <c r="I4" s="21"/>
      <c r="J4" s="14"/>
      <c r="K4" s="23"/>
      <c r="L4" s="24"/>
    </row>
    <row r="5" spans="2:12" x14ac:dyDescent="0.3">
      <c r="B5" s="21"/>
      <c r="C5" s="21"/>
      <c r="D5" s="21"/>
      <c r="E5" s="21"/>
      <c r="F5" s="21"/>
      <c r="G5" s="12"/>
      <c r="H5" s="21"/>
      <c r="I5" s="21"/>
      <c r="J5" s="14"/>
      <c r="K5" s="25"/>
      <c r="L5" s="26"/>
    </row>
    <row r="6" spans="2:12" x14ac:dyDescent="0.3">
      <c r="B6" s="21"/>
      <c r="C6" s="21"/>
      <c r="D6" s="21"/>
      <c r="E6" s="21"/>
      <c r="F6" s="21"/>
      <c r="G6" s="12"/>
      <c r="H6" s="21"/>
      <c r="I6" s="21"/>
      <c r="J6" s="14"/>
      <c r="K6" s="25"/>
      <c r="L6" s="26"/>
    </row>
    <row r="7" spans="2:12" ht="15" thickBot="1" x14ac:dyDescent="0.35">
      <c r="B7" s="21"/>
      <c r="C7" s="21"/>
      <c r="D7" s="21"/>
      <c r="E7" s="21"/>
      <c r="F7" s="21"/>
      <c r="G7" s="12"/>
      <c r="H7" s="22"/>
      <c r="I7" s="22"/>
      <c r="J7" s="14"/>
      <c r="K7" s="27"/>
      <c r="L7" s="28"/>
    </row>
    <row r="8" spans="2:12" ht="15" thickBot="1" x14ac:dyDescent="0.35">
      <c r="C8" s="11"/>
      <c r="D8" s="8"/>
      <c r="E8" s="9"/>
      <c r="F8" s="13"/>
      <c r="G8" s="7"/>
      <c r="H8" s="10"/>
      <c r="I8" s="17"/>
      <c r="J8" s="14"/>
      <c r="K8" s="19"/>
    </row>
    <row r="9" spans="2:12" x14ac:dyDescent="0.3">
      <c r="C9" s="4">
        <v>2015</v>
      </c>
      <c r="D9" s="5">
        <v>35000</v>
      </c>
      <c r="E9" s="4">
        <v>188</v>
      </c>
      <c r="F9" s="16">
        <f>E9/D9</f>
        <v>5.3714285714285713E-3</v>
      </c>
      <c r="G9" s="6"/>
      <c r="H9" s="5">
        <f>H10-I10</f>
        <v>11958.76435148346</v>
      </c>
      <c r="I9" s="5">
        <f>H9*F9</f>
        <v>64.235648516539726</v>
      </c>
      <c r="J9" s="14"/>
      <c r="K9" s="2">
        <f>H9*0.10354</f>
        <v>1238.2104609525973</v>
      </c>
    </row>
    <row r="10" spans="2:12" x14ac:dyDescent="0.3">
      <c r="C10" s="1">
        <f>C9+1</f>
        <v>2016</v>
      </c>
      <c r="D10" s="2">
        <f t="shared" ref="D10:D54" si="0">$D9+$E9</f>
        <v>35188</v>
      </c>
      <c r="E10" s="4">
        <v>188</v>
      </c>
      <c r="F10" s="16">
        <f t="shared" ref="F10:F54" si="1">E10/D10</f>
        <v>5.3427304762987378E-3</v>
      </c>
      <c r="G10" s="3"/>
      <c r="H10" s="1">
        <v>12023</v>
      </c>
      <c r="I10" s="2">
        <f>H10*F10</f>
        <v>64.235648516539726</v>
      </c>
      <c r="J10" s="14"/>
      <c r="K10" s="2">
        <f t="shared" ref="K10:K54" si="2">H10*0.10354</f>
        <v>1244.86142</v>
      </c>
      <c r="L10" s="15"/>
    </row>
    <row r="11" spans="2:12" x14ac:dyDescent="0.3">
      <c r="C11" s="1">
        <f t="shared" ref="C11:C27" si="3">C10+1</f>
        <v>2017</v>
      </c>
      <c r="D11" s="2">
        <f t="shared" si="0"/>
        <v>35376</v>
      </c>
      <c r="E11" s="4">
        <v>188</v>
      </c>
      <c r="F11" s="16">
        <f t="shared" si="1"/>
        <v>5.3143374038896428E-3</v>
      </c>
      <c r="G11" s="3"/>
      <c r="H11" s="2">
        <f>H10*(1+F10)</f>
        <v>12087.23564851654</v>
      </c>
      <c r="I11" s="2">
        <f t="shared" ref="I11:I54" si="4">H11*F11</f>
        <v>64.235648516539726</v>
      </c>
      <c r="J11" s="14"/>
      <c r="K11" s="2">
        <f t="shared" si="2"/>
        <v>1251.5123790474024</v>
      </c>
      <c r="L11" s="15"/>
    </row>
    <row r="12" spans="2:12" x14ac:dyDescent="0.3">
      <c r="C12" s="1">
        <f t="shared" si="3"/>
        <v>2018</v>
      </c>
      <c r="D12" s="2">
        <f t="shared" si="0"/>
        <v>35564</v>
      </c>
      <c r="E12" s="4">
        <v>188</v>
      </c>
      <c r="F12" s="16">
        <f t="shared" si="1"/>
        <v>5.28624451692723E-3</v>
      </c>
      <c r="G12" s="3"/>
      <c r="H12" s="2">
        <f t="shared" ref="H12:H54" si="5">H11*(1+F11)</f>
        <v>12151.471297033078</v>
      </c>
      <c r="I12" s="2">
        <f t="shared" si="4"/>
        <v>64.235648516539726</v>
      </c>
      <c r="J12" s="14"/>
      <c r="K12" s="2">
        <f t="shared" si="2"/>
        <v>1258.1633380948049</v>
      </c>
      <c r="L12" s="15"/>
    </row>
    <row r="13" spans="2:12" x14ac:dyDescent="0.3">
      <c r="C13" s="1">
        <f t="shared" si="3"/>
        <v>2019</v>
      </c>
      <c r="D13" s="2">
        <f t="shared" si="0"/>
        <v>35752</v>
      </c>
      <c r="E13" s="4">
        <v>188</v>
      </c>
      <c r="F13" s="16">
        <f t="shared" si="1"/>
        <v>5.2584470798836425E-3</v>
      </c>
      <c r="G13" s="3"/>
      <c r="H13" s="2">
        <f t="shared" si="5"/>
        <v>12215.706945549618</v>
      </c>
      <c r="I13" s="2">
        <f t="shared" si="4"/>
        <v>64.235648516539726</v>
      </c>
      <c r="J13" s="14"/>
      <c r="K13" s="2">
        <f t="shared" si="2"/>
        <v>1264.8142971422074</v>
      </c>
    </row>
    <row r="14" spans="2:12" x14ac:dyDescent="0.3">
      <c r="C14" s="1">
        <f t="shared" si="3"/>
        <v>2020</v>
      </c>
      <c r="D14" s="2">
        <f t="shared" si="0"/>
        <v>35940</v>
      </c>
      <c r="E14" s="4">
        <v>188</v>
      </c>
      <c r="F14" s="16">
        <f t="shared" si="1"/>
        <v>5.230940456316082E-3</v>
      </c>
      <c r="G14" s="3"/>
      <c r="H14" s="2">
        <f t="shared" si="5"/>
        <v>12279.942594066157</v>
      </c>
      <c r="I14" s="2">
        <f t="shared" si="4"/>
        <v>64.235648516539712</v>
      </c>
      <c r="J14" s="14"/>
      <c r="K14" s="2">
        <f t="shared" si="2"/>
        <v>1271.4652561896098</v>
      </c>
    </row>
    <row r="15" spans="2:12" x14ac:dyDescent="0.3">
      <c r="C15" s="1">
        <f t="shared" si="3"/>
        <v>2021</v>
      </c>
      <c r="D15" s="2">
        <f t="shared" si="0"/>
        <v>36128</v>
      </c>
      <c r="E15" s="4">
        <v>188</v>
      </c>
      <c r="F15" s="16">
        <f t="shared" si="1"/>
        <v>5.2037201062887515E-3</v>
      </c>
      <c r="G15" s="3"/>
      <c r="H15" s="2">
        <f t="shared" si="5"/>
        <v>12344.178242582695</v>
      </c>
      <c r="I15" s="2">
        <f t="shared" si="4"/>
        <v>64.235648516539712</v>
      </c>
      <c r="J15" s="14"/>
      <c r="K15" s="2">
        <f t="shared" si="2"/>
        <v>1278.1162152370121</v>
      </c>
    </row>
    <row r="16" spans="2:12" x14ac:dyDescent="0.3">
      <c r="C16" s="1">
        <f t="shared" si="3"/>
        <v>2022</v>
      </c>
      <c r="D16" s="2">
        <f t="shared" si="0"/>
        <v>36316</v>
      </c>
      <c r="E16" s="4">
        <v>188</v>
      </c>
      <c r="F16" s="16">
        <f t="shared" si="1"/>
        <v>5.1767815838748765E-3</v>
      </c>
      <c r="G16" s="3"/>
      <c r="H16" s="2">
        <f t="shared" si="5"/>
        <v>12408.413891099233</v>
      </c>
      <c r="I16" s="2">
        <f t="shared" si="4"/>
        <v>64.235648516539712</v>
      </c>
      <c r="J16" s="14"/>
      <c r="K16" s="2">
        <f t="shared" si="2"/>
        <v>1284.7671742844145</v>
      </c>
    </row>
    <row r="17" spans="3:11" x14ac:dyDescent="0.3">
      <c r="C17" s="1">
        <f t="shared" si="3"/>
        <v>2023</v>
      </c>
      <c r="D17" s="2">
        <f t="shared" si="0"/>
        <v>36504</v>
      </c>
      <c r="E17" s="4">
        <v>188</v>
      </c>
      <c r="F17" s="16">
        <f t="shared" si="1"/>
        <v>5.150120534735919E-3</v>
      </c>
      <c r="G17" s="3"/>
      <c r="H17" s="2">
        <f t="shared" si="5"/>
        <v>12472.649539615772</v>
      </c>
      <c r="I17" s="2">
        <f t="shared" si="4"/>
        <v>64.235648516539698</v>
      </c>
      <c r="J17" s="14"/>
      <c r="K17" s="2">
        <f t="shared" si="2"/>
        <v>1291.418133331817</v>
      </c>
    </row>
    <row r="18" spans="3:11" x14ac:dyDescent="0.3">
      <c r="C18" s="1">
        <f t="shared" si="3"/>
        <v>2024</v>
      </c>
      <c r="D18" s="2">
        <f t="shared" si="0"/>
        <v>36692</v>
      </c>
      <c r="E18" s="4">
        <v>188</v>
      </c>
      <c r="F18" s="16">
        <f t="shared" si="1"/>
        <v>5.1237326937752098E-3</v>
      </c>
      <c r="G18" s="3"/>
      <c r="H18" s="2">
        <f t="shared" si="5"/>
        <v>12536.885188132312</v>
      </c>
      <c r="I18" s="2">
        <f t="shared" si="4"/>
        <v>64.235648516539698</v>
      </c>
      <c r="J18" s="14"/>
      <c r="K18" s="2">
        <f t="shared" si="2"/>
        <v>1298.0690923792195</v>
      </c>
    </row>
    <row r="19" spans="3:11" x14ac:dyDescent="0.3">
      <c r="C19" s="1">
        <f t="shared" si="3"/>
        <v>2025</v>
      </c>
      <c r="D19" s="2">
        <f t="shared" si="0"/>
        <v>36880</v>
      </c>
      <c r="E19" s="4">
        <v>188</v>
      </c>
      <c r="F19" s="16">
        <f t="shared" si="1"/>
        <v>5.0976138828633406E-3</v>
      </c>
      <c r="G19" s="3"/>
      <c r="H19" s="2">
        <f t="shared" si="5"/>
        <v>12601.120836648852</v>
      </c>
      <c r="I19" s="2">
        <f t="shared" si="4"/>
        <v>64.235648516539698</v>
      </c>
      <c r="J19" s="14"/>
      <c r="K19" s="2">
        <f t="shared" si="2"/>
        <v>1304.7200514266219</v>
      </c>
    </row>
    <row r="20" spans="3:11" x14ac:dyDescent="0.3">
      <c r="C20" s="1">
        <f t="shared" si="3"/>
        <v>2026</v>
      </c>
      <c r="D20" s="2">
        <f t="shared" si="0"/>
        <v>37068</v>
      </c>
      <c r="E20" s="4">
        <v>188</v>
      </c>
      <c r="F20" s="16">
        <f t="shared" si="1"/>
        <v>5.0717600086327827E-3</v>
      </c>
      <c r="G20" s="3"/>
      <c r="H20" s="2">
        <f t="shared" si="5"/>
        <v>12665.356485165392</v>
      </c>
      <c r="I20" s="2">
        <f t="shared" si="4"/>
        <v>64.235648516539698</v>
      </c>
      <c r="J20" s="14"/>
      <c r="K20" s="2">
        <f t="shared" si="2"/>
        <v>1311.3710104740246</v>
      </c>
    </row>
    <row r="21" spans="3:11" x14ac:dyDescent="0.3">
      <c r="C21" s="1">
        <f t="shared" si="3"/>
        <v>2027</v>
      </c>
      <c r="D21" s="2">
        <f t="shared" si="0"/>
        <v>37256</v>
      </c>
      <c r="E21" s="4">
        <v>188</v>
      </c>
      <c r="F21" s="16">
        <f t="shared" si="1"/>
        <v>5.0461670603392742E-3</v>
      </c>
      <c r="G21" s="3"/>
      <c r="H21" s="2">
        <f t="shared" si="5"/>
        <v>12729.59213368193</v>
      </c>
      <c r="I21" s="2">
        <f t="shared" si="4"/>
        <v>64.235648516539698</v>
      </c>
      <c r="J21" s="14"/>
      <c r="K21" s="2">
        <f t="shared" si="2"/>
        <v>1318.0219695214269</v>
      </c>
    </row>
    <row r="22" spans="3:11" x14ac:dyDescent="0.3">
      <c r="C22" s="1">
        <f t="shared" si="3"/>
        <v>2028</v>
      </c>
      <c r="D22" s="2">
        <f t="shared" si="0"/>
        <v>37444</v>
      </c>
      <c r="E22" s="4">
        <v>188</v>
      </c>
      <c r="F22" s="16">
        <f t="shared" si="1"/>
        <v>5.0208311077876294E-3</v>
      </c>
      <c r="G22" s="3"/>
      <c r="H22" s="2">
        <f t="shared" si="5"/>
        <v>12793.827782198468</v>
      </c>
      <c r="I22" s="2">
        <f t="shared" si="4"/>
        <v>64.235648516539683</v>
      </c>
      <c r="J22" s="14"/>
      <c r="K22" s="2">
        <f t="shared" si="2"/>
        <v>1324.6729285688293</v>
      </c>
    </row>
    <row r="23" spans="3:11" x14ac:dyDescent="0.3">
      <c r="C23" s="1">
        <f t="shared" si="3"/>
        <v>2029</v>
      </c>
      <c r="D23" s="2">
        <f t="shared" si="0"/>
        <v>37632</v>
      </c>
      <c r="E23" s="4">
        <v>188</v>
      </c>
      <c r="F23" s="16">
        <f t="shared" si="1"/>
        <v>4.9957482993197282E-3</v>
      </c>
      <c r="G23" s="3"/>
      <c r="H23" s="2">
        <f t="shared" si="5"/>
        <v>12858.063430715009</v>
      </c>
      <c r="I23" s="2">
        <f t="shared" si="4"/>
        <v>64.235648516539698</v>
      </c>
      <c r="J23" s="14"/>
      <c r="K23" s="2">
        <f t="shared" si="2"/>
        <v>1331.3238876162318</v>
      </c>
    </row>
    <row r="24" spans="3:11" x14ac:dyDescent="0.3">
      <c r="C24" s="1">
        <f t="shared" si="3"/>
        <v>2030</v>
      </c>
      <c r="D24" s="2">
        <f t="shared" si="0"/>
        <v>37820</v>
      </c>
      <c r="E24" s="4">
        <v>188</v>
      </c>
      <c r="F24" s="16">
        <f t="shared" si="1"/>
        <v>4.9709148598625066E-3</v>
      </c>
      <c r="G24" s="3"/>
      <c r="H24" s="2">
        <f t="shared" si="5"/>
        <v>12922.299079231549</v>
      </c>
      <c r="I24" s="2">
        <f t="shared" si="4"/>
        <v>64.235648516539698</v>
      </c>
      <c r="J24" s="14"/>
      <c r="K24" s="2">
        <f t="shared" si="2"/>
        <v>1337.9748466636345</v>
      </c>
    </row>
    <row r="25" spans="3:11" x14ac:dyDescent="0.3">
      <c r="C25" s="1">
        <f t="shared" si="3"/>
        <v>2031</v>
      </c>
      <c r="D25" s="2">
        <f t="shared" si="0"/>
        <v>38008</v>
      </c>
      <c r="E25" s="4">
        <v>188</v>
      </c>
      <c r="F25" s="16">
        <f t="shared" si="1"/>
        <v>4.9463270890338874E-3</v>
      </c>
      <c r="G25" s="3"/>
      <c r="H25" s="2">
        <f t="shared" si="5"/>
        <v>12986.534727748087</v>
      </c>
      <c r="I25" s="2">
        <f t="shared" si="4"/>
        <v>64.235648516539683</v>
      </c>
      <c r="J25" s="14"/>
      <c r="K25" s="2">
        <f t="shared" si="2"/>
        <v>1344.6258057110367</v>
      </c>
    </row>
    <row r="26" spans="3:11" x14ac:dyDescent="0.3">
      <c r="C26" s="1">
        <f t="shared" si="3"/>
        <v>2032</v>
      </c>
      <c r="D26" s="2">
        <f t="shared" si="0"/>
        <v>38196</v>
      </c>
      <c r="E26" s="4">
        <v>188</v>
      </c>
      <c r="F26" s="16">
        <f t="shared" si="1"/>
        <v>4.9219813593046396E-3</v>
      </c>
      <c r="G26" s="3"/>
      <c r="H26" s="2">
        <f t="shared" si="5"/>
        <v>13050.770376264627</v>
      </c>
      <c r="I26" s="2">
        <f t="shared" si="4"/>
        <v>64.235648516539698</v>
      </c>
      <c r="J26" s="14"/>
      <c r="K26" s="2">
        <f t="shared" si="2"/>
        <v>1351.2767647584394</v>
      </c>
    </row>
    <row r="27" spans="3:11" x14ac:dyDescent="0.3">
      <c r="C27" s="1">
        <f t="shared" si="3"/>
        <v>2033</v>
      </c>
      <c r="D27" s="2">
        <f t="shared" si="0"/>
        <v>38384</v>
      </c>
      <c r="E27" s="4">
        <v>188</v>
      </c>
      <c r="F27" s="16">
        <f t="shared" si="1"/>
        <v>4.8978741142142561E-3</v>
      </c>
      <c r="G27" s="3"/>
      <c r="H27" s="2">
        <f t="shared" si="5"/>
        <v>13115.006024781167</v>
      </c>
      <c r="I27" s="2">
        <f t="shared" si="4"/>
        <v>64.235648516539698</v>
      </c>
      <c r="J27" s="14"/>
      <c r="K27" s="2">
        <f t="shared" si="2"/>
        <v>1357.9277238058419</v>
      </c>
    </row>
    <row r="28" spans="3:11" x14ac:dyDescent="0.3">
      <c r="C28" s="1">
        <f>C27+1</f>
        <v>2034</v>
      </c>
      <c r="D28" s="2">
        <f t="shared" si="0"/>
        <v>38572</v>
      </c>
      <c r="E28" s="4">
        <v>188</v>
      </c>
      <c r="F28" s="16">
        <f t="shared" si="1"/>
        <v>4.8740018666390125E-3</v>
      </c>
      <c r="G28" s="3"/>
      <c r="H28" s="2">
        <f t="shared" si="5"/>
        <v>13179.241673297707</v>
      </c>
      <c r="I28" s="2">
        <f t="shared" si="4"/>
        <v>64.235648516539683</v>
      </c>
      <c r="J28" s="14"/>
      <c r="K28" s="2">
        <f t="shared" si="2"/>
        <v>1364.5786828532446</v>
      </c>
    </row>
    <row r="29" spans="3:11" x14ac:dyDescent="0.3">
      <c r="C29" s="1">
        <f>C28+1</f>
        <v>2035</v>
      </c>
      <c r="D29" s="2">
        <f t="shared" si="0"/>
        <v>38760</v>
      </c>
      <c r="E29" s="4">
        <v>188</v>
      </c>
      <c r="F29" s="16">
        <f t="shared" si="1"/>
        <v>4.8503611971104227E-3</v>
      </c>
      <c r="G29" s="3"/>
      <c r="H29" s="2">
        <f t="shared" si="5"/>
        <v>13243.477321814247</v>
      </c>
      <c r="I29" s="2">
        <f t="shared" si="4"/>
        <v>64.235648516539683</v>
      </c>
      <c r="J29" s="14"/>
      <c r="K29" s="2">
        <f t="shared" si="2"/>
        <v>1371.229641900647</v>
      </c>
    </row>
    <row r="30" spans="3:11" x14ac:dyDescent="0.3">
      <c r="C30" s="1">
        <f t="shared" ref="C30:C34" si="6">C29+1</f>
        <v>2036</v>
      </c>
      <c r="D30" s="2">
        <f t="shared" si="0"/>
        <v>38948</v>
      </c>
      <c r="E30" s="4">
        <v>188</v>
      </c>
      <c r="F30" s="16">
        <f t="shared" si="1"/>
        <v>4.8269487521823973E-3</v>
      </c>
      <c r="G30" s="3"/>
      <c r="H30" s="2">
        <f t="shared" si="5"/>
        <v>13307.712970330787</v>
      </c>
      <c r="I30" s="2">
        <f t="shared" si="4"/>
        <v>64.235648516539698</v>
      </c>
      <c r="J30" s="14"/>
      <c r="K30" s="2">
        <f t="shared" si="2"/>
        <v>1377.8806009480497</v>
      </c>
    </row>
    <row r="31" spans="3:11" x14ac:dyDescent="0.3">
      <c r="C31" s="1">
        <f t="shared" si="6"/>
        <v>2037</v>
      </c>
      <c r="D31" s="2">
        <f t="shared" si="0"/>
        <v>39136</v>
      </c>
      <c r="E31" s="4">
        <v>188</v>
      </c>
      <c r="F31" s="16">
        <f t="shared" si="1"/>
        <v>4.8037612428454618E-3</v>
      </c>
      <c r="G31" s="3"/>
      <c r="H31" s="2">
        <f t="shared" si="5"/>
        <v>13371.948618847327</v>
      </c>
      <c r="I31" s="2">
        <f t="shared" si="4"/>
        <v>64.235648516539698</v>
      </c>
      <c r="J31" s="14"/>
      <c r="K31" s="2">
        <f t="shared" si="2"/>
        <v>1384.5315599954522</v>
      </c>
    </row>
    <row r="32" spans="3:11" x14ac:dyDescent="0.3">
      <c r="C32" s="1">
        <f t="shared" si="6"/>
        <v>2038</v>
      </c>
      <c r="D32" s="2">
        <f t="shared" si="0"/>
        <v>39324</v>
      </c>
      <c r="E32" s="4">
        <v>188</v>
      </c>
      <c r="F32" s="16">
        <f t="shared" si="1"/>
        <v>4.7807954429864713E-3</v>
      </c>
      <c r="G32" s="3"/>
      <c r="H32" s="2">
        <f t="shared" si="5"/>
        <v>13436.184267363868</v>
      </c>
      <c r="I32" s="2">
        <f t="shared" si="4"/>
        <v>64.235648516539698</v>
      </c>
      <c r="J32" s="14"/>
      <c r="K32" s="2">
        <f t="shared" si="2"/>
        <v>1391.1825190428547</v>
      </c>
    </row>
    <row r="33" spans="3:11" x14ac:dyDescent="0.3">
      <c r="C33" s="1">
        <f t="shared" si="6"/>
        <v>2039</v>
      </c>
      <c r="D33" s="2">
        <f t="shared" si="0"/>
        <v>39512</v>
      </c>
      <c r="E33" s="4">
        <v>188</v>
      </c>
      <c r="F33" s="16">
        <f t="shared" si="1"/>
        <v>4.7580481878922859E-3</v>
      </c>
      <c r="G33" s="3"/>
      <c r="H33" s="2">
        <f t="shared" si="5"/>
        <v>13500.419915880406</v>
      </c>
      <c r="I33" s="2">
        <f t="shared" si="4"/>
        <v>64.235648516539698</v>
      </c>
      <c r="J33" s="14"/>
      <c r="K33" s="2">
        <f t="shared" si="2"/>
        <v>1397.8334780902571</v>
      </c>
    </row>
    <row r="34" spans="3:11" x14ac:dyDescent="0.3">
      <c r="C34" s="1">
        <f t="shared" si="6"/>
        <v>2040</v>
      </c>
      <c r="D34" s="2">
        <f t="shared" si="0"/>
        <v>39700</v>
      </c>
      <c r="E34" s="4">
        <v>188</v>
      </c>
      <c r="F34" s="16">
        <f t="shared" si="1"/>
        <v>4.7355163727959698E-3</v>
      </c>
      <c r="G34" s="3"/>
      <c r="H34" s="2">
        <f t="shared" si="5"/>
        <v>13564.655564396946</v>
      </c>
      <c r="I34" s="2">
        <f t="shared" si="4"/>
        <v>64.235648516539698</v>
      </c>
      <c r="J34" s="14"/>
      <c r="K34" s="2">
        <f t="shared" si="2"/>
        <v>1404.4844371376596</v>
      </c>
    </row>
    <row r="35" spans="3:11" x14ac:dyDescent="0.3">
      <c r="C35" s="1">
        <f>C34+1</f>
        <v>2041</v>
      </c>
      <c r="D35" s="2">
        <f t="shared" si="0"/>
        <v>39888</v>
      </c>
      <c r="E35" s="4">
        <v>188</v>
      </c>
      <c r="F35" s="16">
        <f t="shared" si="1"/>
        <v>4.7131969514640996E-3</v>
      </c>
      <c r="G35" s="3"/>
      <c r="H35" s="2">
        <f t="shared" si="5"/>
        <v>13628.891212913486</v>
      </c>
      <c r="I35" s="2">
        <f t="shared" si="4"/>
        <v>64.235648516539698</v>
      </c>
      <c r="J35" s="14"/>
      <c r="K35" s="2">
        <f t="shared" si="2"/>
        <v>1411.1353961850623</v>
      </c>
    </row>
    <row r="36" spans="3:11" x14ac:dyDescent="0.3">
      <c r="C36" s="1">
        <f t="shared" ref="C36:C39" si="7">C35+1</f>
        <v>2042</v>
      </c>
      <c r="D36" s="2">
        <f t="shared" si="0"/>
        <v>40076</v>
      </c>
      <c r="E36" s="4">
        <v>188</v>
      </c>
      <c r="F36" s="16">
        <f t="shared" si="1"/>
        <v>4.6910869348238344E-3</v>
      </c>
      <c r="G36" s="3"/>
      <c r="H36" s="2">
        <f t="shared" si="5"/>
        <v>13693.126861430024</v>
      </c>
      <c r="I36" s="2">
        <f t="shared" si="4"/>
        <v>64.235648516539683</v>
      </c>
      <c r="J36" s="14"/>
      <c r="K36" s="2">
        <f t="shared" si="2"/>
        <v>1417.7863552324645</v>
      </c>
    </row>
    <row r="37" spans="3:11" x14ac:dyDescent="0.3">
      <c r="C37" s="1">
        <f t="shared" si="7"/>
        <v>2043</v>
      </c>
      <c r="D37" s="2">
        <f t="shared" si="0"/>
        <v>40264</v>
      </c>
      <c r="E37" s="4">
        <v>188</v>
      </c>
      <c r="F37" s="16">
        <f t="shared" si="1"/>
        <v>4.6691833896284523E-3</v>
      </c>
      <c r="G37" s="3"/>
      <c r="H37" s="2">
        <f t="shared" si="5"/>
        <v>13757.362509946563</v>
      </c>
      <c r="I37" s="2">
        <f t="shared" si="4"/>
        <v>64.235648516539683</v>
      </c>
      <c r="J37" s="14"/>
      <c r="K37" s="2">
        <f t="shared" si="2"/>
        <v>1424.437314279867</v>
      </c>
    </row>
    <row r="38" spans="3:11" x14ac:dyDescent="0.3">
      <c r="C38" s="1">
        <f t="shared" si="7"/>
        <v>2044</v>
      </c>
      <c r="D38" s="2">
        <f t="shared" si="0"/>
        <v>40452</v>
      </c>
      <c r="E38" s="4">
        <v>188</v>
      </c>
      <c r="F38" s="16">
        <f t="shared" si="1"/>
        <v>4.6474834371600911E-3</v>
      </c>
      <c r="G38" s="3"/>
      <c r="H38" s="2">
        <f t="shared" si="5"/>
        <v>13821.598158463101</v>
      </c>
      <c r="I38" s="2">
        <f t="shared" si="4"/>
        <v>64.235648516539683</v>
      </c>
      <c r="J38" s="14"/>
      <c r="K38" s="2">
        <f t="shared" si="2"/>
        <v>1431.0882733272695</v>
      </c>
    </row>
    <row r="39" spans="3:11" x14ac:dyDescent="0.3">
      <c r="C39" s="1">
        <f t="shared" si="7"/>
        <v>2045</v>
      </c>
      <c r="D39" s="2">
        <f t="shared" si="0"/>
        <v>40640</v>
      </c>
      <c r="E39" s="4">
        <v>188</v>
      </c>
      <c r="F39" s="16">
        <f t="shared" si="1"/>
        <v>4.6259842519685039E-3</v>
      </c>
      <c r="G39" s="3"/>
      <c r="H39" s="2">
        <f t="shared" si="5"/>
        <v>13885.833806979641</v>
      </c>
      <c r="I39" s="2">
        <f t="shared" si="4"/>
        <v>64.235648516539683</v>
      </c>
      <c r="J39" s="14"/>
      <c r="K39" s="2">
        <f t="shared" si="2"/>
        <v>1437.7392323746719</v>
      </c>
    </row>
    <row r="40" spans="3:11" x14ac:dyDescent="0.3">
      <c r="C40" s="1">
        <f>C39+1</f>
        <v>2046</v>
      </c>
      <c r="D40" s="2">
        <f t="shared" si="0"/>
        <v>40828</v>
      </c>
      <c r="E40" s="4">
        <v>188</v>
      </c>
      <c r="F40" s="16">
        <f t="shared" si="1"/>
        <v>4.604683060644656E-3</v>
      </c>
      <c r="G40" s="3"/>
      <c r="H40" s="2">
        <f t="shared" si="5"/>
        <v>13950.069455496181</v>
      </c>
      <c r="I40" s="2">
        <f t="shared" si="4"/>
        <v>64.235648516539683</v>
      </c>
      <c r="J40" s="14"/>
      <c r="K40" s="2">
        <f t="shared" si="2"/>
        <v>1444.3901914220744</v>
      </c>
    </row>
    <row r="41" spans="3:11" x14ac:dyDescent="0.3">
      <c r="C41" s="1">
        <f t="shared" ref="C41:C45" si="8">C40+1</f>
        <v>2047</v>
      </c>
      <c r="D41" s="2">
        <f t="shared" si="0"/>
        <v>41016</v>
      </c>
      <c r="E41" s="4">
        <v>188</v>
      </c>
      <c r="F41" s="16">
        <f t="shared" si="1"/>
        <v>4.5835771406280475E-3</v>
      </c>
      <c r="G41" s="3"/>
      <c r="H41" s="2">
        <f t="shared" si="5"/>
        <v>14014.305104012723</v>
      </c>
      <c r="I41" s="2">
        <f t="shared" si="4"/>
        <v>64.235648516539683</v>
      </c>
      <c r="J41" s="14"/>
      <c r="K41" s="2">
        <f t="shared" si="2"/>
        <v>1451.0411504694773</v>
      </c>
    </row>
    <row r="42" spans="3:11" x14ac:dyDescent="0.3">
      <c r="C42" s="1">
        <f t="shared" si="8"/>
        <v>2048</v>
      </c>
      <c r="D42" s="2">
        <f t="shared" si="0"/>
        <v>41204</v>
      </c>
      <c r="E42" s="4">
        <v>188</v>
      </c>
      <c r="F42" s="16">
        <f t="shared" si="1"/>
        <v>4.5626638190466948E-3</v>
      </c>
      <c r="G42" s="3"/>
      <c r="H42" s="2">
        <f t="shared" si="5"/>
        <v>14078.540752529261</v>
      </c>
      <c r="I42" s="2">
        <f t="shared" si="4"/>
        <v>64.235648516539683</v>
      </c>
      <c r="J42" s="14"/>
      <c r="K42" s="2">
        <f t="shared" si="2"/>
        <v>1457.6921095168796</v>
      </c>
    </row>
    <row r="43" spans="3:11" x14ac:dyDescent="0.3">
      <c r="C43" s="1">
        <f t="shared" si="8"/>
        <v>2049</v>
      </c>
      <c r="D43" s="2">
        <f t="shared" si="0"/>
        <v>41392</v>
      </c>
      <c r="E43" s="4">
        <v>188</v>
      </c>
      <c r="F43" s="16">
        <f t="shared" si="1"/>
        <v>4.5419404715887129E-3</v>
      </c>
      <c r="G43" s="3"/>
      <c r="H43" s="2">
        <f t="shared" si="5"/>
        <v>14142.776401045803</v>
      </c>
      <c r="I43" s="2">
        <f t="shared" si="4"/>
        <v>64.235648516539698</v>
      </c>
      <c r="J43" s="14"/>
      <c r="K43" s="2">
        <f t="shared" si="2"/>
        <v>1464.3430685642822</v>
      </c>
    </row>
    <row r="44" spans="3:11" x14ac:dyDescent="0.3">
      <c r="C44" s="1">
        <f t="shared" si="8"/>
        <v>2050</v>
      </c>
      <c r="D44" s="2">
        <f t="shared" si="0"/>
        <v>41580</v>
      </c>
      <c r="E44" s="4">
        <v>188</v>
      </c>
      <c r="F44" s="16">
        <f t="shared" si="1"/>
        <v>4.5214045214045217E-3</v>
      </c>
      <c r="G44" s="3"/>
      <c r="H44" s="2">
        <f t="shared" si="5"/>
        <v>14207.012049562343</v>
      </c>
      <c r="I44" s="2">
        <f t="shared" si="4"/>
        <v>64.235648516539698</v>
      </c>
      <c r="J44" s="14"/>
      <c r="K44" s="2">
        <f t="shared" si="2"/>
        <v>1470.9940276116849</v>
      </c>
    </row>
    <row r="45" spans="3:11" x14ac:dyDescent="0.3">
      <c r="C45" s="1">
        <f t="shared" si="8"/>
        <v>2051</v>
      </c>
      <c r="D45" s="2">
        <f t="shared" si="0"/>
        <v>41768</v>
      </c>
      <c r="E45" s="4">
        <v>188</v>
      </c>
      <c r="F45" s="16">
        <f t="shared" si="1"/>
        <v>4.50105343803869E-3</v>
      </c>
      <c r="G45" s="3"/>
      <c r="H45" s="2">
        <f t="shared" si="5"/>
        <v>14271.247698078883</v>
      </c>
      <c r="I45" s="2">
        <f t="shared" si="4"/>
        <v>64.235648516539698</v>
      </c>
      <c r="J45" s="14"/>
      <c r="K45" s="2">
        <f t="shared" si="2"/>
        <v>1477.6449866590874</v>
      </c>
    </row>
    <row r="46" spans="3:11" x14ac:dyDescent="0.3">
      <c r="C46" s="1">
        <f>C45+1</f>
        <v>2052</v>
      </c>
      <c r="D46" s="2">
        <f t="shared" si="0"/>
        <v>41956</v>
      </c>
      <c r="E46" s="4">
        <v>188</v>
      </c>
      <c r="F46" s="16">
        <f t="shared" si="1"/>
        <v>4.4808847363905042E-3</v>
      </c>
      <c r="G46" s="3"/>
      <c r="H46" s="2">
        <f t="shared" si="5"/>
        <v>14335.483346595423</v>
      </c>
      <c r="I46" s="2">
        <f t="shared" si="4"/>
        <v>64.235648516539698</v>
      </c>
      <c r="J46" s="14"/>
      <c r="K46" s="2">
        <f t="shared" si="2"/>
        <v>1484.2959457064901</v>
      </c>
    </row>
    <row r="47" spans="3:11" x14ac:dyDescent="0.3">
      <c r="C47" s="1">
        <f t="shared" ref="C47:C50" si="9">C46+1</f>
        <v>2053</v>
      </c>
      <c r="D47" s="2">
        <f t="shared" si="0"/>
        <v>42144</v>
      </c>
      <c r="E47" s="4">
        <v>188</v>
      </c>
      <c r="F47" s="16">
        <f t="shared" si="1"/>
        <v>4.4608959757023534E-3</v>
      </c>
      <c r="G47" s="3"/>
      <c r="H47" s="2">
        <f t="shared" si="5"/>
        <v>14399.718995111962</v>
      </c>
      <c r="I47" s="2">
        <f t="shared" si="4"/>
        <v>64.235648516539683</v>
      </c>
      <c r="J47" s="14"/>
      <c r="K47" s="2">
        <f t="shared" si="2"/>
        <v>1490.9469047538923</v>
      </c>
    </row>
    <row r="48" spans="3:11" x14ac:dyDescent="0.3">
      <c r="C48" s="1">
        <f t="shared" si="9"/>
        <v>2054</v>
      </c>
      <c r="D48" s="2">
        <f t="shared" si="0"/>
        <v>42332</v>
      </c>
      <c r="E48" s="4">
        <v>188</v>
      </c>
      <c r="F48" s="16">
        <f t="shared" si="1"/>
        <v>4.4410847585750731E-3</v>
      </c>
      <c r="G48" s="3"/>
      <c r="H48" s="2">
        <f t="shared" si="5"/>
        <v>14463.954643628502</v>
      </c>
      <c r="I48" s="2">
        <f t="shared" si="4"/>
        <v>64.235648516539698</v>
      </c>
      <c r="J48" s="14"/>
      <c r="K48" s="2">
        <f t="shared" si="2"/>
        <v>1497.597863801295</v>
      </c>
    </row>
    <row r="49" spans="3:11" x14ac:dyDescent="0.3">
      <c r="C49" s="1">
        <f t="shared" si="9"/>
        <v>2055</v>
      </c>
      <c r="D49" s="2">
        <f t="shared" si="0"/>
        <v>42520</v>
      </c>
      <c r="E49" s="4">
        <v>188</v>
      </c>
      <c r="F49" s="16">
        <f t="shared" si="1"/>
        <v>4.4214487300094077E-3</v>
      </c>
      <c r="G49" s="3"/>
      <c r="H49" s="2">
        <f t="shared" si="5"/>
        <v>14528.19029214504</v>
      </c>
      <c r="I49" s="2">
        <f t="shared" si="4"/>
        <v>64.235648516539698</v>
      </c>
      <c r="J49" s="14"/>
      <c r="K49" s="2">
        <f t="shared" si="2"/>
        <v>1504.2488228486973</v>
      </c>
    </row>
    <row r="50" spans="3:11" x14ac:dyDescent="0.3">
      <c r="C50" s="1">
        <f t="shared" si="9"/>
        <v>2056</v>
      </c>
      <c r="D50" s="2">
        <f t="shared" si="0"/>
        <v>42708</v>
      </c>
      <c r="E50" s="4">
        <v>188</v>
      </c>
      <c r="F50" s="16">
        <f t="shared" si="1"/>
        <v>4.401985576472792E-3</v>
      </c>
      <c r="G50" s="3"/>
      <c r="H50" s="2">
        <f t="shared" si="5"/>
        <v>14592.42594066158</v>
      </c>
      <c r="I50" s="2">
        <f t="shared" si="4"/>
        <v>64.235648516539683</v>
      </c>
      <c r="J50" s="14"/>
      <c r="K50" s="2">
        <f t="shared" si="2"/>
        <v>1510.8997818961</v>
      </c>
    </row>
    <row r="51" spans="3:11" x14ac:dyDescent="0.3">
      <c r="C51" s="1">
        <f>C50+1</f>
        <v>2057</v>
      </c>
      <c r="D51" s="2">
        <f t="shared" si="0"/>
        <v>42896</v>
      </c>
      <c r="E51" s="4">
        <v>188</v>
      </c>
      <c r="F51" s="16">
        <f t="shared" si="1"/>
        <v>4.3826930249906753E-3</v>
      </c>
      <c r="G51" s="3"/>
      <c r="H51" s="2">
        <f t="shared" si="5"/>
        <v>14656.661589178118</v>
      </c>
      <c r="I51" s="2">
        <f t="shared" si="4"/>
        <v>64.235648516539683</v>
      </c>
      <c r="J51" s="14"/>
      <c r="K51" s="2">
        <f t="shared" si="2"/>
        <v>1517.5507409435022</v>
      </c>
    </row>
    <row r="52" spans="3:11" x14ac:dyDescent="0.3">
      <c r="C52" s="1">
        <f>C51+1</f>
        <v>2058</v>
      </c>
      <c r="D52" s="2">
        <f t="shared" si="0"/>
        <v>43084</v>
      </c>
      <c r="E52" s="4">
        <v>188</v>
      </c>
      <c r="F52" s="16">
        <f t="shared" si="1"/>
        <v>4.3635688422616285E-3</v>
      </c>
      <c r="G52" s="3"/>
      <c r="H52" s="2">
        <f t="shared" si="5"/>
        <v>14720.897237694657</v>
      </c>
      <c r="I52" s="2">
        <f t="shared" si="4"/>
        <v>64.235648516539683</v>
      </c>
      <c r="J52" s="14"/>
      <c r="K52" s="2">
        <f t="shared" si="2"/>
        <v>1524.2016999909047</v>
      </c>
    </row>
    <row r="53" spans="3:11" x14ac:dyDescent="0.3">
      <c r="C53" s="1">
        <f>C52+1</f>
        <v>2059</v>
      </c>
      <c r="D53" s="2">
        <f t="shared" si="0"/>
        <v>43272</v>
      </c>
      <c r="E53" s="4">
        <v>188</v>
      </c>
      <c r="F53" s="16">
        <f t="shared" si="1"/>
        <v>4.3446108337955262E-3</v>
      </c>
      <c r="G53" s="3"/>
      <c r="H53" s="2">
        <f t="shared" si="5"/>
        <v>14785.132886211197</v>
      </c>
      <c r="I53" s="2">
        <f t="shared" si="4"/>
        <v>64.235648516539683</v>
      </c>
      <c r="J53" s="14"/>
      <c r="K53" s="2">
        <f t="shared" si="2"/>
        <v>1530.8526590383071</v>
      </c>
    </row>
    <row r="54" spans="3:11" x14ac:dyDescent="0.3">
      <c r="C54" s="1">
        <f>C53+1</f>
        <v>2060</v>
      </c>
      <c r="D54" s="2">
        <f t="shared" si="0"/>
        <v>43460</v>
      </c>
      <c r="E54" s="4">
        <v>188</v>
      </c>
      <c r="F54" s="16">
        <f t="shared" si="1"/>
        <v>4.3258168430740911E-3</v>
      </c>
      <c r="G54" s="3"/>
      <c r="H54" s="2">
        <f t="shared" si="5"/>
        <v>14849.368534727735</v>
      </c>
      <c r="I54" s="2">
        <f t="shared" si="4"/>
        <v>64.235648516539669</v>
      </c>
      <c r="J54" s="14"/>
      <c r="K54" s="2">
        <f t="shared" si="2"/>
        <v>1537.5036180857096</v>
      </c>
    </row>
  </sheetData>
  <mergeCells count="3">
    <mergeCell ref="B4:F7"/>
    <mergeCell ref="H4:I7"/>
    <mergeCell ref="K4:L7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4"/>
  <sheetViews>
    <sheetView topLeftCell="B28" zoomScale="94" zoomScaleNormal="94" workbookViewId="0">
      <selection activeCell="K9" sqref="K9:K54"/>
    </sheetView>
  </sheetViews>
  <sheetFormatPr baseColWidth="10" defaultRowHeight="14.4" x14ac:dyDescent="0.3"/>
  <cols>
    <col min="1" max="1" width="0" hidden="1" customWidth="1"/>
    <col min="2" max="2" width="1.5546875" customWidth="1"/>
    <col min="3" max="3" width="21.109375" customWidth="1"/>
    <col min="4" max="4" width="16.21875" customWidth="1"/>
    <col min="6" max="6" width="12.5546875" bestFit="1" customWidth="1"/>
    <col min="7" max="7" width="0.6640625" customWidth="1"/>
    <col min="8" max="9" width="15.109375" customWidth="1"/>
    <col min="10" max="10" width="0.5546875" customWidth="1"/>
    <col min="11" max="11" width="13.109375" customWidth="1"/>
    <col min="12" max="12" width="41.5546875" customWidth="1"/>
  </cols>
  <sheetData>
    <row r="1" spans="2:12" ht="6.6" customHeight="1" thickBot="1" x14ac:dyDescent="0.35"/>
    <row r="2" spans="2:12" ht="15" hidden="1" thickBot="1" x14ac:dyDescent="0.35"/>
    <row r="3" spans="2:12" ht="15" hidden="1" thickBot="1" x14ac:dyDescent="0.35"/>
    <row r="4" spans="2:12" ht="37.799999999999997" customHeight="1" x14ac:dyDescent="0.3">
      <c r="B4" s="21"/>
      <c r="C4" s="21"/>
      <c r="D4" s="21"/>
      <c r="E4" s="21"/>
      <c r="F4" s="21"/>
      <c r="G4" s="12"/>
      <c r="H4" s="21"/>
      <c r="I4" s="21"/>
      <c r="J4" s="14"/>
      <c r="K4" s="23"/>
      <c r="L4" s="24"/>
    </row>
    <row r="5" spans="2:12" x14ac:dyDescent="0.3">
      <c r="B5" s="21"/>
      <c r="C5" s="21"/>
      <c r="D5" s="21"/>
      <c r="E5" s="21"/>
      <c r="F5" s="21"/>
      <c r="G5" s="12"/>
      <c r="H5" s="21"/>
      <c r="I5" s="21"/>
      <c r="J5" s="14"/>
      <c r="K5" s="25"/>
      <c r="L5" s="26"/>
    </row>
    <row r="6" spans="2:12" x14ac:dyDescent="0.3">
      <c r="B6" s="21"/>
      <c r="C6" s="21"/>
      <c r="D6" s="21"/>
      <c r="E6" s="21"/>
      <c r="F6" s="21"/>
      <c r="G6" s="12"/>
      <c r="H6" s="21"/>
      <c r="I6" s="21"/>
      <c r="J6" s="14"/>
      <c r="K6" s="25"/>
      <c r="L6" s="26"/>
    </row>
    <row r="7" spans="2:12" ht="15" thickBot="1" x14ac:dyDescent="0.35">
      <c r="B7" s="21"/>
      <c r="C7" s="21"/>
      <c r="D7" s="21"/>
      <c r="E7" s="21"/>
      <c r="F7" s="21"/>
      <c r="G7" s="12"/>
      <c r="H7" s="22"/>
      <c r="I7" s="22"/>
      <c r="J7" s="14"/>
      <c r="K7" s="27"/>
      <c r="L7" s="28"/>
    </row>
    <row r="8" spans="2:12" ht="15" thickBot="1" x14ac:dyDescent="0.35">
      <c r="C8" s="11"/>
      <c r="D8" s="8"/>
      <c r="E8" s="9"/>
      <c r="F8" s="13"/>
      <c r="G8" s="7"/>
      <c r="H8" s="10"/>
      <c r="I8" s="17"/>
      <c r="J8" s="14"/>
      <c r="K8" s="19"/>
    </row>
    <row r="9" spans="2:12" x14ac:dyDescent="0.3">
      <c r="C9" s="4">
        <v>2015</v>
      </c>
      <c r="D9" s="5">
        <v>35000</v>
      </c>
      <c r="E9" s="4">
        <v>363</v>
      </c>
      <c r="F9" s="16">
        <f>E9/D9</f>
        <v>1.0371428571428571E-2</v>
      </c>
      <c r="G9" s="6"/>
      <c r="H9" s="5">
        <f>H10-I10</f>
        <v>11899.584311285807</v>
      </c>
      <c r="I9" s="5">
        <f>H9*F9</f>
        <v>123.4156887141928</v>
      </c>
      <c r="J9" s="14"/>
      <c r="K9" s="2">
        <f>H9*0.10354</f>
        <v>1232.0829595905325</v>
      </c>
    </row>
    <row r="10" spans="2:12" x14ac:dyDescent="0.3">
      <c r="C10" s="1">
        <f>C9+1</f>
        <v>2016</v>
      </c>
      <c r="D10" s="2">
        <f t="shared" ref="D10:D54" si="0">$D9+$E9</f>
        <v>35363</v>
      </c>
      <c r="E10" s="4">
        <v>363</v>
      </c>
      <c r="F10" s="16">
        <f t="shared" ref="F10:F54" si="1">E10/D10</f>
        <v>1.0264966207618131E-2</v>
      </c>
      <c r="G10" s="3"/>
      <c r="H10" s="1">
        <v>12023</v>
      </c>
      <c r="I10" s="2">
        <f>H10*F10</f>
        <v>123.4156887141928</v>
      </c>
      <c r="J10" s="14"/>
      <c r="K10" s="2">
        <f t="shared" ref="K10:K54" si="2">H10*0.10354</f>
        <v>1244.86142</v>
      </c>
      <c r="L10" s="15"/>
    </row>
    <row r="11" spans="2:12" x14ac:dyDescent="0.3">
      <c r="C11" s="1">
        <f t="shared" ref="C11:C27" si="3">C10+1</f>
        <v>2017</v>
      </c>
      <c r="D11" s="2">
        <f t="shared" si="0"/>
        <v>35726</v>
      </c>
      <c r="E11" s="4">
        <v>363</v>
      </c>
      <c r="F11" s="16">
        <f t="shared" si="1"/>
        <v>1.0160667301125231E-2</v>
      </c>
      <c r="G11" s="3"/>
      <c r="H11" s="2">
        <f>H10*(1+F10)</f>
        <v>12146.415688714193</v>
      </c>
      <c r="I11" s="2">
        <f t="shared" ref="I11:I54" si="4">H11*F11</f>
        <v>123.4156887141928</v>
      </c>
      <c r="J11" s="14"/>
      <c r="K11" s="2">
        <f t="shared" si="2"/>
        <v>1257.6398804094674</v>
      </c>
      <c r="L11" s="15"/>
    </row>
    <row r="12" spans="2:12" x14ac:dyDescent="0.3">
      <c r="C12" s="1">
        <f t="shared" si="3"/>
        <v>2018</v>
      </c>
      <c r="D12" s="2">
        <f t="shared" si="0"/>
        <v>36089</v>
      </c>
      <c r="E12" s="4">
        <v>363</v>
      </c>
      <c r="F12" s="16">
        <f t="shared" si="1"/>
        <v>1.0058466568760565E-2</v>
      </c>
      <c r="G12" s="3"/>
      <c r="H12" s="2">
        <f t="shared" ref="H12:H54" si="5">H11*(1+F11)</f>
        <v>12269.831377428385</v>
      </c>
      <c r="I12" s="2">
        <f t="shared" si="4"/>
        <v>123.41568871419281</v>
      </c>
      <c r="J12" s="14"/>
      <c r="K12" s="2">
        <f t="shared" si="2"/>
        <v>1270.4183408189349</v>
      </c>
      <c r="L12" s="15"/>
    </row>
    <row r="13" spans="2:12" x14ac:dyDescent="0.3">
      <c r="C13" s="1">
        <f t="shared" si="3"/>
        <v>2019</v>
      </c>
      <c r="D13" s="2">
        <f t="shared" si="0"/>
        <v>36452</v>
      </c>
      <c r="E13" s="4">
        <v>363</v>
      </c>
      <c r="F13" s="16">
        <f t="shared" si="1"/>
        <v>9.9583013277735107E-3</v>
      </c>
      <c r="G13" s="3"/>
      <c r="H13" s="2">
        <f t="shared" si="5"/>
        <v>12393.24706614258</v>
      </c>
      <c r="I13" s="2">
        <f t="shared" si="4"/>
        <v>123.41568871419281</v>
      </c>
      <c r="J13" s="14"/>
      <c r="K13" s="2">
        <f t="shared" si="2"/>
        <v>1283.1968012284026</v>
      </c>
    </row>
    <row r="14" spans="2:12" x14ac:dyDescent="0.3">
      <c r="C14" s="1">
        <f t="shared" si="3"/>
        <v>2020</v>
      </c>
      <c r="D14" s="2">
        <f t="shared" si="0"/>
        <v>36815</v>
      </c>
      <c r="E14" s="4">
        <v>363</v>
      </c>
      <c r="F14" s="16">
        <f t="shared" si="1"/>
        <v>9.8601113676490566E-3</v>
      </c>
      <c r="G14" s="3"/>
      <c r="H14" s="2">
        <f t="shared" si="5"/>
        <v>12516.662754856772</v>
      </c>
      <c r="I14" s="2">
        <f t="shared" si="4"/>
        <v>123.41568871419281</v>
      </c>
      <c r="J14" s="14"/>
      <c r="K14" s="2">
        <f t="shared" si="2"/>
        <v>1295.9752616378701</v>
      </c>
    </row>
    <row r="15" spans="2:12" x14ac:dyDescent="0.3">
      <c r="C15" s="1">
        <f t="shared" si="3"/>
        <v>2021</v>
      </c>
      <c r="D15" s="2">
        <f t="shared" si="0"/>
        <v>37178</v>
      </c>
      <c r="E15" s="4">
        <v>363</v>
      </c>
      <c r="F15" s="16">
        <f t="shared" si="1"/>
        <v>9.7638388294152452E-3</v>
      </c>
      <c r="G15" s="3"/>
      <c r="H15" s="2">
        <f t="shared" si="5"/>
        <v>12640.078443570965</v>
      </c>
      <c r="I15" s="2">
        <f t="shared" si="4"/>
        <v>123.4156887141928</v>
      </c>
      <c r="J15" s="14"/>
      <c r="K15" s="2">
        <f t="shared" si="2"/>
        <v>1308.7537220473375</v>
      </c>
    </row>
    <row r="16" spans="2:12" x14ac:dyDescent="0.3">
      <c r="C16" s="1">
        <f t="shared" si="3"/>
        <v>2022</v>
      </c>
      <c r="D16" s="2">
        <f t="shared" si="0"/>
        <v>37541</v>
      </c>
      <c r="E16" s="4">
        <v>363</v>
      </c>
      <c r="F16" s="16">
        <f t="shared" si="1"/>
        <v>9.6694280919527986E-3</v>
      </c>
      <c r="G16" s="3"/>
      <c r="H16" s="2">
        <f t="shared" si="5"/>
        <v>12763.494132285157</v>
      </c>
      <c r="I16" s="2">
        <f t="shared" si="4"/>
        <v>123.41568871419281</v>
      </c>
      <c r="J16" s="14"/>
      <c r="K16" s="2">
        <f t="shared" si="2"/>
        <v>1321.532182456805</v>
      </c>
    </row>
    <row r="17" spans="3:11" x14ac:dyDescent="0.3">
      <c r="C17" s="1">
        <f t="shared" si="3"/>
        <v>2023</v>
      </c>
      <c r="D17" s="2">
        <f t="shared" si="0"/>
        <v>37904</v>
      </c>
      <c r="E17" s="4">
        <v>363</v>
      </c>
      <c r="F17" s="16">
        <f t="shared" si="1"/>
        <v>9.5768256648374843E-3</v>
      </c>
      <c r="G17" s="3"/>
      <c r="H17" s="2">
        <f t="shared" si="5"/>
        <v>12886.909820999348</v>
      </c>
      <c r="I17" s="2">
        <f t="shared" si="4"/>
        <v>123.41568871419278</v>
      </c>
      <c r="J17" s="14"/>
      <c r="K17" s="2">
        <f t="shared" si="2"/>
        <v>1334.3106428662725</v>
      </c>
    </row>
    <row r="18" spans="3:11" x14ac:dyDescent="0.3">
      <c r="C18" s="1">
        <f t="shared" si="3"/>
        <v>2024</v>
      </c>
      <c r="D18" s="2">
        <f t="shared" si="0"/>
        <v>38267</v>
      </c>
      <c r="E18" s="4">
        <v>363</v>
      </c>
      <c r="F18" s="16">
        <f t="shared" si="1"/>
        <v>9.48598008728147E-3</v>
      </c>
      <c r="G18" s="3"/>
      <c r="H18" s="2">
        <f t="shared" si="5"/>
        <v>13010.325509713541</v>
      </c>
      <c r="I18" s="2">
        <f t="shared" si="4"/>
        <v>123.41568871419278</v>
      </c>
      <c r="J18" s="14"/>
      <c r="K18" s="2">
        <f t="shared" si="2"/>
        <v>1347.0891032757399</v>
      </c>
    </row>
    <row r="19" spans="3:11" x14ac:dyDescent="0.3">
      <c r="C19" s="1">
        <f t="shared" si="3"/>
        <v>2025</v>
      </c>
      <c r="D19" s="2">
        <f t="shared" si="0"/>
        <v>38630</v>
      </c>
      <c r="E19" s="4">
        <v>363</v>
      </c>
      <c r="F19" s="16">
        <f t="shared" si="1"/>
        <v>9.3968418327724564E-3</v>
      </c>
      <c r="G19" s="3"/>
      <c r="H19" s="2">
        <f t="shared" si="5"/>
        <v>13133.741198427733</v>
      </c>
      <c r="I19" s="2">
        <f t="shared" si="4"/>
        <v>123.41568871419278</v>
      </c>
      <c r="J19" s="14"/>
      <c r="K19" s="2">
        <f t="shared" si="2"/>
        <v>1359.8675636852074</v>
      </c>
    </row>
    <row r="20" spans="3:11" x14ac:dyDescent="0.3">
      <c r="C20" s="1">
        <f t="shared" si="3"/>
        <v>2026</v>
      </c>
      <c r="D20" s="2">
        <f t="shared" si="0"/>
        <v>38993</v>
      </c>
      <c r="E20" s="4">
        <v>363</v>
      </c>
      <c r="F20" s="16">
        <f t="shared" si="1"/>
        <v>9.3093632190393155E-3</v>
      </c>
      <c r="G20" s="3"/>
      <c r="H20" s="2">
        <f t="shared" si="5"/>
        <v>13257.156887141928</v>
      </c>
      <c r="I20" s="2">
        <f t="shared" si="4"/>
        <v>123.41568871419281</v>
      </c>
      <c r="J20" s="14"/>
      <c r="K20" s="2">
        <f t="shared" si="2"/>
        <v>1372.6460240946751</v>
      </c>
    </row>
    <row r="21" spans="3:11" x14ac:dyDescent="0.3">
      <c r="C21" s="1">
        <f t="shared" si="3"/>
        <v>2027</v>
      </c>
      <c r="D21" s="2">
        <f t="shared" si="0"/>
        <v>39356</v>
      </c>
      <c r="E21" s="4">
        <v>363</v>
      </c>
      <c r="F21" s="16">
        <f t="shared" si="1"/>
        <v>9.2234983230003054E-3</v>
      </c>
      <c r="G21" s="3"/>
      <c r="H21" s="2">
        <f t="shared" si="5"/>
        <v>13380.57257585612</v>
      </c>
      <c r="I21" s="2">
        <f t="shared" si="4"/>
        <v>123.4156887141928</v>
      </c>
      <c r="J21" s="14"/>
      <c r="K21" s="2">
        <f t="shared" si="2"/>
        <v>1385.4244845041426</v>
      </c>
    </row>
    <row r="22" spans="3:11" x14ac:dyDescent="0.3">
      <c r="C22" s="1">
        <f t="shared" si="3"/>
        <v>2028</v>
      </c>
      <c r="D22" s="2">
        <f t="shared" si="0"/>
        <v>39719</v>
      </c>
      <c r="E22" s="4">
        <v>363</v>
      </c>
      <c r="F22" s="16">
        <f t="shared" si="1"/>
        <v>9.1392029003751346E-3</v>
      </c>
      <c r="G22" s="3"/>
      <c r="H22" s="2">
        <f t="shared" si="5"/>
        <v>13503.988264570315</v>
      </c>
      <c r="I22" s="2">
        <f t="shared" si="4"/>
        <v>123.4156887141928</v>
      </c>
      <c r="J22" s="14"/>
      <c r="K22" s="2">
        <f t="shared" si="2"/>
        <v>1398.2029449136103</v>
      </c>
    </row>
    <row r="23" spans="3:11" x14ac:dyDescent="0.3">
      <c r="C23" s="1">
        <f t="shared" si="3"/>
        <v>2029</v>
      </c>
      <c r="D23" s="2">
        <f t="shared" si="0"/>
        <v>40082</v>
      </c>
      <c r="E23" s="4">
        <v>363</v>
      </c>
      <c r="F23" s="16">
        <f t="shared" si="1"/>
        <v>9.0564343096651862E-3</v>
      </c>
      <c r="G23" s="3"/>
      <c r="H23" s="2">
        <f t="shared" si="5"/>
        <v>13627.403953284507</v>
      </c>
      <c r="I23" s="2">
        <f t="shared" si="4"/>
        <v>123.41568871419281</v>
      </c>
      <c r="J23" s="14"/>
      <c r="K23" s="2">
        <f t="shared" si="2"/>
        <v>1410.9814053230778</v>
      </c>
    </row>
    <row r="24" spans="3:11" x14ac:dyDescent="0.3">
      <c r="C24" s="1">
        <f t="shared" si="3"/>
        <v>2030</v>
      </c>
      <c r="D24" s="2">
        <f t="shared" si="0"/>
        <v>40445</v>
      </c>
      <c r="E24" s="4">
        <v>363</v>
      </c>
      <c r="F24" s="16">
        <f t="shared" si="1"/>
        <v>8.9751514402274697E-3</v>
      </c>
      <c r="G24" s="3"/>
      <c r="H24" s="2">
        <f t="shared" si="5"/>
        <v>13750.819641998702</v>
      </c>
      <c r="I24" s="2">
        <f t="shared" si="4"/>
        <v>123.41568871419283</v>
      </c>
      <c r="J24" s="14"/>
      <c r="K24" s="2">
        <f t="shared" si="2"/>
        <v>1423.7598657325454</v>
      </c>
    </row>
    <row r="25" spans="3:11" x14ac:dyDescent="0.3">
      <c r="C25" s="1">
        <f t="shared" si="3"/>
        <v>2031</v>
      </c>
      <c r="D25" s="2">
        <f t="shared" si="0"/>
        <v>40808</v>
      </c>
      <c r="E25" s="4">
        <v>363</v>
      </c>
      <c r="F25" s="16">
        <f t="shared" si="1"/>
        <v>8.8953146441874149E-3</v>
      </c>
      <c r="G25" s="3"/>
      <c r="H25" s="2">
        <f t="shared" si="5"/>
        <v>13874.235330712894</v>
      </c>
      <c r="I25" s="2">
        <f t="shared" si="4"/>
        <v>123.41568871419283</v>
      </c>
      <c r="J25" s="14"/>
      <c r="K25" s="2">
        <f t="shared" si="2"/>
        <v>1436.5383261420129</v>
      </c>
    </row>
    <row r="26" spans="3:11" x14ac:dyDescent="0.3">
      <c r="C26" s="1">
        <f t="shared" si="3"/>
        <v>2032</v>
      </c>
      <c r="D26" s="2">
        <f t="shared" si="0"/>
        <v>41171</v>
      </c>
      <c r="E26" s="4">
        <v>363</v>
      </c>
      <c r="F26" s="16">
        <f t="shared" si="1"/>
        <v>8.8168856719535588E-3</v>
      </c>
      <c r="G26" s="3"/>
      <c r="H26" s="2">
        <f t="shared" si="5"/>
        <v>13997.651019427089</v>
      </c>
      <c r="I26" s="2">
        <f t="shared" si="4"/>
        <v>123.41568871419283</v>
      </c>
      <c r="J26" s="14"/>
      <c r="K26" s="2">
        <f t="shared" si="2"/>
        <v>1449.3167865514806</v>
      </c>
    </row>
    <row r="27" spans="3:11" x14ac:dyDescent="0.3">
      <c r="C27" s="1">
        <f t="shared" si="3"/>
        <v>2033</v>
      </c>
      <c r="D27" s="2">
        <f t="shared" si="0"/>
        <v>41534</v>
      </c>
      <c r="E27" s="4">
        <v>363</v>
      </c>
      <c r="F27" s="16">
        <f t="shared" si="1"/>
        <v>8.7398276111137867E-3</v>
      </c>
      <c r="G27" s="3"/>
      <c r="H27" s="2">
        <f t="shared" si="5"/>
        <v>14121.066708141281</v>
      </c>
      <c r="I27" s="2">
        <f t="shared" si="4"/>
        <v>123.41568871419284</v>
      </c>
      <c r="J27" s="14"/>
      <c r="K27" s="2">
        <f t="shared" si="2"/>
        <v>1462.0952469609481</v>
      </c>
    </row>
    <row r="28" spans="3:11" x14ac:dyDescent="0.3">
      <c r="C28" s="1">
        <f>C27+1</f>
        <v>2034</v>
      </c>
      <c r="D28" s="2">
        <f t="shared" si="0"/>
        <v>41897</v>
      </c>
      <c r="E28" s="4">
        <v>363</v>
      </c>
      <c r="F28" s="16">
        <f t="shared" si="1"/>
        <v>8.6641048285080076E-3</v>
      </c>
      <c r="G28" s="3"/>
      <c r="H28" s="2">
        <f t="shared" si="5"/>
        <v>14244.482396855472</v>
      </c>
      <c r="I28" s="2">
        <f t="shared" si="4"/>
        <v>123.41568871419281</v>
      </c>
      <c r="J28" s="14"/>
      <c r="K28" s="2">
        <f t="shared" si="2"/>
        <v>1474.8737073704156</v>
      </c>
    </row>
    <row r="29" spans="3:11" x14ac:dyDescent="0.3">
      <c r="C29" s="1">
        <f>C28+1</f>
        <v>2035</v>
      </c>
      <c r="D29" s="2">
        <f t="shared" si="0"/>
        <v>42260</v>
      </c>
      <c r="E29" s="4">
        <v>363</v>
      </c>
      <c r="F29" s="16">
        <f t="shared" si="1"/>
        <v>8.589682915286322E-3</v>
      </c>
      <c r="G29" s="3"/>
      <c r="H29" s="2">
        <f t="shared" si="5"/>
        <v>14367.898085569666</v>
      </c>
      <c r="I29" s="2">
        <f t="shared" si="4"/>
        <v>123.41568871419281</v>
      </c>
      <c r="J29" s="14"/>
      <c r="K29" s="2">
        <f t="shared" si="2"/>
        <v>1487.6521677798833</v>
      </c>
    </row>
    <row r="30" spans="3:11" x14ac:dyDescent="0.3">
      <c r="C30" s="1">
        <f t="shared" ref="C30:C34" si="6">C29+1</f>
        <v>2036</v>
      </c>
      <c r="D30" s="2">
        <f t="shared" si="0"/>
        <v>42623</v>
      </c>
      <c r="E30" s="4">
        <v>363</v>
      </c>
      <c r="F30" s="16">
        <f t="shared" si="1"/>
        <v>8.5165286347746519E-3</v>
      </c>
      <c r="G30" s="3"/>
      <c r="H30" s="2">
        <f t="shared" si="5"/>
        <v>14491.313774283859</v>
      </c>
      <c r="I30" s="2">
        <f t="shared" si="4"/>
        <v>123.41568871419283</v>
      </c>
      <c r="J30" s="14"/>
      <c r="K30" s="2">
        <f t="shared" si="2"/>
        <v>1500.4306281893507</v>
      </c>
    </row>
    <row r="31" spans="3:11" x14ac:dyDescent="0.3">
      <c r="C31" s="1">
        <f t="shared" si="6"/>
        <v>2037</v>
      </c>
      <c r="D31" s="2">
        <f t="shared" si="0"/>
        <v>42986</v>
      </c>
      <c r="E31" s="4">
        <v>363</v>
      </c>
      <c r="F31" s="16">
        <f t="shared" si="1"/>
        <v>8.4446098729819008E-3</v>
      </c>
      <c r="G31" s="3"/>
      <c r="H31" s="2">
        <f t="shared" si="5"/>
        <v>14614.729462998052</v>
      </c>
      <c r="I31" s="2">
        <f t="shared" si="4"/>
        <v>123.41568871419283</v>
      </c>
      <c r="J31" s="14"/>
      <c r="K31" s="2">
        <f t="shared" si="2"/>
        <v>1513.2090885988182</v>
      </c>
    </row>
    <row r="32" spans="3:11" x14ac:dyDescent="0.3">
      <c r="C32" s="1">
        <f t="shared" si="6"/>
        <v>2038</v>
      </c>
      <c r="D32" s="2">
        <f t="shared" si="0"/>
        <v>43349</v>
      </c>
      <c r="E32" s="4">
        <v>363</v>
      </c>
      <c r="F32" s="16">
        <f t="shared" si="1"/>
        <v>8.3738955915938079E-3</v>
      </c>
      <c r="G32" s="3"/>
      <c r="H32" s="2">
        <f t="shared" si="5"/>
        <v>14738.145151712242</v>
      </c>
      <c r="I32" s="2">
        <f t="shared" si="4"/>
        <v>123.4156887141928</v>
      </c>
      <c r="J32" s="14"/>
      <c r="K32" s="2">
        <f t="shared" si="2"/>
        <v>1525.9875490082854</v>
      </c>
    </row>
    <row r="33" spans="3:11" x14ac:dyDescent="0.3">
      <c r="C33" s="1">
        <f t="shared" si="6"/>
        <v>2039</v>
      </c>
      <c r="D33" s="2">
        <f t="shared" si="0"/>
        <v>43712</v>
      </c>
      <c r="E33" s="4">
        <v>363</v>
      </c>
      <c r="F33" s="16">
        <f t="shared" si="1"/>
        <v>8.304355783308931E-3</v>
      </c>
      <c r="G33" s="3"/>
      <c r="H33" s="2">
        <f t="shared" si="5"/>
        <v>14861.560840426435</v>
      </c>
      <c r="I33" s="2">
        <f t="shared" si="4"/>
        <v>123.4156887141928</v>
      </c>
      <c r="J33" s="14"/>
      <c r="K33" s="2">
        <f t="shared" si="2"/>
        <v>1538.7660094177529</v>
      </c>
    </row>
    <row r="34" spans="3:11" x14ac:dyDescent="0.3">
      <c r="C34" s="1">
        <f t="shared" si="6"/>
        <v>2040</v>
      </c>
      <c r="D34" s="2">
        <f t="shared" si="0"/>
        <v>44075</v>
      </c>
      <c r="E34" s="4">
        <v>363</v>
      </c>
      <c r="F34" s="16">
        <f t="shared" si="1"/>
        <v>8.235961429381735E-3</v>
      </c>
      <c r="G34" s="3"/>
      <c r="H34" s="2">
        <f t="shared" si="5"/>
        <v>14984.976529140627</v>
      </c>
      <c r="I34" s="2">
        <f t="shared" si="4"/>
        <v>123.4156887141928</v>
      </c>
      <c r="J34" s="14"/>
      <c r="K34" s="2">
        <f t="shared" si="2"/>
        <v>1551.5444698272204</v>
      </c>
    </row>
    <row r="35" spans="3:11" x14ac:dyDescent="0.3">
      <c r="C35" s="1">
        <f>C34+1</f>
        <v>2041</v>
      </c>
      <c r="D35" s="2">
        <f t="shared" si="0"/>
        <v>44438</v>
      </c>
      <c r="E35" s="4">
        <v>363</v>
      </c>
      <c r="F35" s="16">
        <f t="shared" si="1"/>
        <v>8.1686844592465911E-3</v>
      </c>
      <c r="G35" s="3"/>
      <c r="H35" s="2">
        <f t="shared" si="5"/>
        <v>15108.392217854818</v>
      </c>
      <c r="I35" s="2">
        <f t="shared" si="4"/>
        <v>123.4156887141928</v>
      </c>
      <c r="J35" s="14"/>
      <c r="K35" s="2">
        <f t="shared" si="2"/>
        <v>1564.3229302366879</v>
      </c>
    </row>
    <row r="36" spans="3:11" x14ac:dyDescent="0.3">
      <c r="C36" s="1">
        <f t="shared" ref="C36:C39" si="7">C35+1</f>
        <v>2042</v>
      </c>
      <c r="D36" s="2">
        <f t="shared" si="0"/>
        <v>44801</v>
      </c>
      <c r="E36" s="4">
        <v>363</v>
      </c>
      <c r="F36" s="16">
        <f t="shared" si="1"/>
        <v>8.1024977121046411E-3</v>
      </c>
      <c r="G36" s="3"/>
      <c r="H36" s="2">
        <f t="shared" si="5"/>
        <v>15231.807906569011</v>
      </c>
      <c r="I36" s="2">
        <f t="shared" si="4"/>
        <v>123.4156887141928</v>
      </c>
      <c r="J36" s="14"/>
      <c r="K36" s="2">
        <f t="shared" si="2"/>
        <v>1577.1013906461553</v>
      </c>
    </row>
    <row r="37" spans="3:11" x14ac:dyDescent="0.3">
      <c r="C37" s="1">
        <f t="shared" si="7"/>
        <v>2043</v>
      </c>
      <c r="D37" s="2">
        <f t="shared" si="0"/>
        <v>45164</v>
      </c>
      <c r="E37" s="4">
        <v>363</v>
      </c>
      <c r="F37" s="16">
        <f t="shared" si="1"/>
        <v>8.0373749003631208E-3</v>
      </c>
      <c r="G37" s="3"/>
      <c r="H37" s="2">
        <f t="shared" si="5"/>
        <v>15355.223595283205</v>
      </c>
      <c r="I37" s="2">
        <f t="shared" si="4"/>
        <v>123.4156887141928</v>
      </c>
      <c r="J37" s="14"/>
      <c r="K37" s="2">
        <f t="shared" si="2"/>
        <v>1589.879851055623</v>
      </c>
    </row>
    <row r="38" spans="3:11" x14ac:dyDescent="0.3">
      <c r="C38" s="1">
        <f t="shared" si="7"/>
        <v>2044</v>
      </c>
      <c r="D38" s="2">
        <f t="shared" si="0"/>
        <v>45527</v>
      </c>
      <c r="E38" s="4">
        <v>363</v>
      </c>
      <c r="F38" s="16">
        <f t="shared" si="1"/>
        <v>7.9732905748237312E-3</v>
      </c>
      <c r="G38" s="3"/>
      <c r="H38" s="2">
        <f t="shared" si="5"/>
        <v>15478.639283997396</v>
      </c>
      <c r="I38" s="2">
        <f t="shared" si="4"/>
        <v>123.41568871419278</v>
      </c>
      <c r="J38" s="14"/>
      <c r="K38" s="2">
        <f t="shared" si="2"/>
        <v>1602.6583114650903</v>
      </c>
    </row>
    <row r="39" spans="3:11" x14ac:dyDescent="0.3">
      <c r="C39" s="1">
        <f t="shared" si="7"/>
        <v>2045</v>
      </c>
      <c r="D39" s="2">
        <f t="shared" si="0"/>
        <v>45890</v>
      </c>
      <c r="E39" s="4">
        <v>363</v>
      </c>
      <c r="F39" s="16">
        <f t="shared" si="1"/>
        <v>7.9102200915232082E-3</v>
      </c>
      <c r="G39" s="3"/>
      <c r="H39" s="2">
        <f t="shared" si="5"/>
        <v>15602.054972711589</v>
      </c>
      <c r="I39" s="2">
        <f t="shared" si="4"/>
        <v>123.41568871419278</v>
      </c>
      <c r="J39" s="14"/>
      <c r="K39" s="2">
        <f t="shared" si="2"/>
        <v>1615.4367718745577</v>
      </c>
    </row>
    <row r="40" spans="3:11" x14ac:dyDescent="0.3">
      <c r="C40" s="1">
        <f>C39+1</f>
        <v>2046</v>
      </c>
      <c r="D40" s="2">
        <f t="shared" si="0"/>
        <v>46253</v>
      </c>
      <c r="E40" s="4">
        <v>363</v>
      </c>
      <c r="F40" s="16">
        <f t="shared" si="1"/>
        <v>7.848139580135343E-3</v>
      </c>
      <c r="G40" s="3"/>
      <c r="H40" s="2">
        <f t="shared" si="5"/>
        <v>15725.470661425783</v>
      </c>
      <c r="I40" s="2">
        <f t="shared" si="4"/>
        <v>123.4156887141928</v>
      </c>
      <c r="J40" s="14"/>
      <c r="K40" s="2">
        <f t="shared" si="2"/>
        <v>1628.2152322840254</v>
      </c>
    </row>
    <row r="41" spans="3:11" x14ac:dyDescent="0.3">
      <c r="C41" s="1">
        <f t="shared" ref="C41:C45" si="8">C40+1</f>
        <v>2047</v>
      </c>
      <c r="D41" s="2">
        <f t="shared" si="0"/>
        <v>46616</v>
      </c>
      <c r="E41" s="4">
        <v>363</v>
      </c>
      <c r="F41" s="16">
        <f t="shared" si="1"/>
        <v>7.7870259138493221E-3</v>
      </c>
      <c r="G41" s="3"/>
      <c r="H41" s="2">
        <f t="shared" si="5"/>
        <v>15848.886350139976</v>
      </c>
      <c r="I41" s="2">
        <f t="shared" si="4"/>
        <v>123.4156887141928</v>
      </c>
      <c r="J41" s="14"/>
      <c r="K41" s="2">
        <f t="shared" si="2"/>
        <v>1640.9936926934929</v>
      </c>
    </row>
    <row r="42" spans="3:11" x14ac:dyDescent="0.3">
      <c r="C42" s="1">
        <f t="shared" si="8"/>
        <v>2048</v>
      </c>
      <c r="D42" s="2">
        <f t="shared" si="0"/>
        <v>46979</v>
      </c>
      <c r="E42" s="4">
        <v>363</v>
      </c>
      <c r="F42" s="16">
        <f t="shared" si="1"/>
        <v>7.7268566806445432E-3</v>
      </c>
      <c r="G42" s="3"/>
      <c r="H42" s="2">
        <f t="shared" si="5"/>
        <v>15972.302038854168</v>
      </c>
      <c r="I42" s="2">
        <f t="shared" si="4"/>
        <v>123.41568871419278</v>
      </c>
      <c r="J42" s="14"/>
      <c r="K42" s="2">
        <f t="shared" si="2"/>
        <v>1653.7721531029604</v>
      </c>
    </row>
    <row r="43" spans="3:11" x14ac:dyDescent="0.3">
      <c r="C43" s="1">
        <f t="shared" si="8"/>
        <v>2049</v>
      </c>
      <c r="D43" s="2">
        <f t="shared" si="0"/>
        <v>47342</v>
      </c>
      <c r="E43" s="4">
        <v>363</v>
      </c>
      <c r="F43" s="16">
        <f t="shared" si="1"/>
        <v>7.6676101558869501E-3</v>
      </c>
      <c r="G43" s="3"/>
      <c r="H43" s="2">
        <f t="shared" si="5"/>
        <v>16095.717727568361</v>
      </c>
      <c r="I43" s="2">
        <f t="shared" si="4"/>
        <v>123.41568871419278</v>
      </c>
      <c r="J43" s="14"/>
      <c r="K43" s="2">
        <f t="shared" si="2"/>
        <v>1666.5506135124281</v>
      </c>
    </row>
    <row r="44" spans="3:11" x14ac:dyDescent="0.3">
      <c r="C44" s="1">
        <f t="shared" si="8"/>
        <v>2050</v>
      </c>
      <c r="D44" s="2">
        <f t="shared" si="0"/>
        <v>47705</v>
      </c>
      <c r="E44" s="4">
        <v>363</v>
      </c>
      <c r="F44" s="16">
        <f t="shared" si="1"/>
        <v>7.6092652761765014E-3</v>
      </c>
      <c r="G44" s="3"/>
      <c r="H44" s="2">
        <f t="shared" si="5"/>
        <v>16219.133416282555</v>
      </c>
      <c r="I44" s="2">
        <f t="shared" si="4"/>
        <v>123.4156887141928</v>
      </c>
      <c r="J44" s="14"/>
      <c r="K44" s="2">
        <f t="shared" si="2"/>
        <v>1679.3290739218955</v>
      </c>
    </row>
    <row r="45" spans="3:11" x14ac:dyDescent="0.3">
      <c r="C45" s="1">
        <f t="shared" si="8"/>
        <v>2051</v>
      </c>
      <c r="D45" s="2">
        <f t="shared" si="0"/>
        <v>48068</v>
      </c>
      <c r="E45" s="4">
        <v>363</v>
      </c>
      <c r="F45" s="16">
        <f t="shared" si="1"/>
        <v>7.5518016143796291E-3</v>
      </c>
      <c r="G45" s="3"/>
      <c r="H45" s="2">
        <f t="shared" si="5"/>
        <v>16342.54910499675</v>
      </c>
      <c r="I45" s="2">
        <f t="shared" si="4"/>
        <v>123.41568871419281</v>
      </c>
      <c r="J45" s="14"/>
      <c r="K45" s="2">
        <f t="shared" si="2"/>
        <v>1692.1075343313632</v>
      </c>
    </row>
    <row r="46" spans="3:11" x14ac:dyDescent="0.3">
      <c r="C46" s="1">
        <f>C45+1</f>
        <v>2052</v>
      </c>
      <c r="D46" s="2">
        <f t="shared" si="0"/>
        <v>48431</v>
      </c>
      <c r="E46" s="4">
        <v>363</v>
      </c>
      <c r="F46" s="16">
        <f t="shared" si="1"/>
        <v>7.4951993557845183E-3</v>
      </c>
      <c r="G46" s="3"/>
      <c r="H46" s="2">
        <f t="shared" si="5"/>
        <v>16465.964793710944</v>
      </c>
      <c r="I46" s="2">
        <f t="shared" si="4"/>
        <v>123.41568871419283</v>
      </c>
      <c r="J46" s="14"/>
      <c r="K46" s="2">
        <f t="shared" si="2"/>
        <v>1704.8859947408309</v>
      </c>
    </row>
    <row r="47" spans="3:11" x14ac:dyDescent="0.3">
      <c r="C47" s="1">
        <f t="shared" ref="C47:C50" si="9">C46+1</f>
        <v>2053</v>
      </c>
      <c r="D47" s="2">
        <f t="shared" si="0"/>
        <v>48794</v>
      </c>
      <c r="E47" s="4">
        <v>363</v>
      </c>
      <c r="F47" s="16">
        <f t="shared" si="1"/>
        <v>7.4394392753207358E-3</v>
      </c>
      <c r="G47" s="3"/>
      <c r="H47" s="2">
        <f t="shared" si="5"/>
        <v>16589.380482425138</v>
      </c>
      <c r="I47" s="2">
        <f t="shared" si="4"/>
        <v>123.41568871419283</v>
      </c>
      <c r="J47" s="14"/>
      <c r="K47" s="2">
        <f t="shared" si="2"/>
        <v>1717.6644551502986</v>
      </c>
    </row>
    <row r="48" spans="3:11" x14ac:dyDescent="0.3">
      <c r="C48" s="1">
        <f t="shared" si="9"/>
        <v>2054</v>
      </c>
      <c r="D48" s="2">
        <f t="shared" si="0"/>
        <v>49157</v>
      </c>
      <c r="E48" s="4">
        <v>363</v>
      </c>
      <c r="F48" s="16">
        <f t="shared" si="1"/>
        <v>7.3845027157881885E-3</v>
      </c>
      <c r="G48" s="3"/>
      <c r="H48" s="2">
        <f t="shared" si="5"/>
        <v>16712.796171139333</v>
      </c>
      <c r="I48" s="2">
        <f t="shared" si="4"/>
        <v>123.41568871419284</v>
      </c>
      <c r="J48" s="14"/>
      <c r="K48" s="2">
        <f t="shared" si="2"/>
        <v>1730.4429155597663</v>
      </c>
    </row>
    <row r="49" spans="3:11" x14ac:dyDescent="0.3">
      <c r="C49" s="1">
        <f t="shared" si="9"/>
        <v>2055</v>
      </c>
      <c r="D49" s="2">
        <f t="shared" si="0"/>
        <v>49520</v>
      </c>
      <c r="E49" s="4">
        <v>363</v>
      </c>
      <c r="F49" s="16">
        <f t="shared" si="1"/>
        <v>7.3303715670436191E-3</v>
      </c>
      <c r="G49" s="3"/>
      <c r="H49" s="2">
        <f t="shared" si="5"/>
        <v>16836.211859853523</v>
      </c>
      <c r="I49" s="2">
        <f t="shared" si="4"/>
        <v>123.41568871419284</v>
      </c>
      <c r="J49" s="14"/>
      <c r="K49" s="2">
        <f t="shared" si="2"/>
        <v>1743.2213759692338</v>
      </c>
    </row>
    <row r="50" spans="3:11" x14ac:dyDescent="0.3">
      <c r="C50" s="1">
        <f t="shared" si="9"/>
        <v>2056</v>
      </c>
      <c r="D50" s="2">
        <f t="shared" si="0"/>
        <v>49883</v>
      </c>
      <c r="E50" s="4">
        <v>363</v>
      </c>
      <c r="F50" s="16">
        <f t="shared" si="1"/>
        <v>7.2770282460958647E-3</v>
      </c>
      <c r="G50" s="3"/>
      <c r="H50" s="2">
        <f t="shared" si="5"/>
        <v>16959.627548567718</v>
      </c>
      <c r="I50" s="2">
        <f t="shared" si="4"/>
        <v>123.41568871419285</v>
      </c>
      <c r="J50" s="14"/>
      <c r="K50" s="2">
        <f t="shared" si="2"/>
        <v>1755.9998363787015</v>
      </c>
    </row>
    <row r="51" spans="3:11" x14ac:dyDescent="0.3">
      <c r="C51" s="1">
        <f>C50+1</f>
        <v>2057</v>
      </c>
      <c r="D51" s="2">
        <f t="shared" si="0"/>
        <v>50246</v>
      </c>
      <c r="E51" s="4">
        <v>363</v>
      </c>
      <c r="F51" s="16">
        <f t="shared" si="1"/>
        <v>7.2244556780639256E-3</v>
      </c>
      <c r="G51" s="3"/>
      <c r="H51" s="2">
        <f t="shared" si="5"/>
        <v>17083.043237281912</v>
      </c>
      <c r="I51" s="2">
        <f t="shared" si="4"/>
        <v>123.41568871419285</v>
      </c>
      <c r="J51" s="14"/>
      <c r="K51" s="2">
        <f t="shared" si="2"/>
        <v>1768.778296788169</v>
      </c>
    </row>
    <row r="52" spans="3:11" x14ac:dyDescent="0.3">
      <c r="C52" s="1">
        <f>C51+1</f>
        <v>2058</v>
      </c>
      <c r="D52" s="2">
        <f t="shared" si="0"/>
        <v>50609</v>
      </c>
      <c r="E52" s="4">
        <v>363</v>
      </c>
      <c r="F52" s="16">
        <f t="shared" si="1"/>
        <v>7.1726372779545144E-3</v>
      </c>
      <c r="G52" s="3"/>
      <c r="H52" s="2">
        <f t="shared" si="5"/>
        <v>17206.458925996103</v>
      </c>
      <c r="I52" s="2">
        <f t="shared" si="4"/>
        <v>123.41568871419284</v>
      </c>
      <c r="J52" s="14"/>
      <c r="K52" s="2">
        <f t="shared" si="2"/>
        <v>1781.5567571976364</v>
      </c>
    </row>
    <row r="53" spans="3:11" x14ac:dyDescent="0.3">
      <c r="C53" s="1">
        <f>C52+1</f>
        <v>2059</v>
      </c>
      <c r="D53" s="2">
        <f t="shared" si="0"/>
        <v>50972</v>
      </c>
      <c r="E53" s="4">
        <v>363</v>
      </c>
      <c r="F53" s="16">
        <f t="shared" si="1"/>
        <v>7.1215569332182373E-3</v>
      </c>
      <c r="G53" s="3"/>
      <c r="H53" s="2">
        <f t="shared" si="5"/>
        <v>17329.874614710297</v>
      </c>
      <c r="I53" s="2">
        <f t="shared" si="4"/>
        <v>123.41568871419285</v>
      </c>
      <c r="J53" s="14"/>
      <c r="K53" s="2">
        <f t="shared" si="2"/>
        <v>1794.3352176071041</v>
      </c>
    </row>
    <row r="54" spans="3:11" x14ac:dyDescent="0.3">
      <c r="C54" s="1">
        <f>C53+1</f>
        <v>2060</v>
      </c>
      <c r="D54" s="2">
        <f t="shared" si="0"/>
        <v>51335</v>
      </c>
      <c r="E54" s="4">
        <v>363</v>
      </c>
      <c r="F54" s="16">
        <f t="shared" si="1"/>
        <v>7.0711989870458755E-3</v>
      </c>
      <c r="G54" s="3"/>
      <c r="H54" s="2">
        <f t="shared" si="5"/>
        <v>17453.290303424488</v>
      </c>
      <c r="I54" s="2">
        <f t="shared" si="4"/>
        <v>123.41568871419284</v>
      </c>
      <c r="J54" s="14"/>
      <c r="K54" s="2">
        <f t="shared" si="2"/>
        <v>1807.1136780165714</v>
      </c>
    </row>
  </sheetData>
  <mergeCells count="3">
    <mergeCell ref="B4:F7"/>
    <mergeCell ref="H4:I7"/>
    <mergeCell ref="K4:L7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4"/>
  <sheetViews>
    <sheetView topLeftCell="B10" zoomScale="94" zoomScaleNormal="94" workbookViewId="0">
      <selection activeCell="I10" sqref="I10"/>
    </sheetView>
  </sheetViews>
  <sheetFormatPr baseColWidth="10" defaultRowHeight="14.4" x14ac:dyDescent="0.3"/>
  <cols>
    <col min="1" max="1" width="0" hidden="1" customWidth="1"/>
    <col min="2" max="2" width="1.5546875" customWidth="1"/>
    <col min="3" max="3" width="21.109375" customWidth="1"/>
    <col min="4" max="4" width="16.21875" customWidth="1"/>
    <col min="6" max="6" width="12.5546875" bestFit="1" customWidth="1"/>
    <col min="7" max="7" width="0.6640625" customWidth="1"/>
    <col min="8" max="9" width="15.109375" customWidth="1"/>
    <col min="10" max="10" width="0.5546875" customWidth="1"/>
    <col min="11" max="11" width="13.109375" customWidth="1"/>
    <col min="12" max="12" width="41.5546875" customWidth="1"/>
  </cols>
  <sheetData>
    <row r="1" spans="2:12" ht="6.6" customHeight="1" thickBot="1" x14ac:dyDescent="0.35"/>
    <row r="2" spans="2:12" hidden="1" x14ac:dyDescent="0.3"/>
    <row r="3" spans="2:12" hidden="1" x14ac:dyDescent="0.3"/>
    <row r="4" spans="2:12" ht="37.799999999999997" customHeight="1" x14ac:dyDescent="0.3">
      <c r="B4" s="21"/>
      <c r="C4" s="21"/>
      <c r="D4" s="21"/>
      <c r="E4" s="21"/>
      <c r="F4" s="21"/>
      <c r="G4" s="12"/>
      <c r="H4" s="21"/>
      <c r="I4" s="21"/>
      <c r="J4" s="14"/>
      <c r="K4" s="23"/>
      <c r="L4" s="24"/>
    </row>
    <row r="5" spans="2:12" x14ac:dyDescent="0.3">
      <c r="B5" s="21"/>
      <c r="C5" s="21"/>
      <c r="D5" s="21"/>
      <c r="E5" s="21"/>
      <c r="F5" s="21"/>
      <c r="G5" s="12"/>
      <c r="H5" s="21"/>
      <c r="I5" s="21"/>
      <c r="J5" s="14"/>
      <c r="K5" s="25"/>
      <c r="L5" s="26"/>
    </row>
    <row r="6" spans="2:12" x14ac:dyDescent="0.3">
      <c r="B6" s="21"/>
      <c r="C6" s="21"/>
      <c r="D6" s="21"/>
      <c r="E6" s="21"/>
      <c r="F6" s="21"/>
      <c r="G6" s="12"/>
      <c r="H6" s="21"/>
      <c r="I6" s="21"/>
      <c r="J6" s="14"/>
      <c r="K6" s="25"/>
      <c r="L6" s="26"/>
    </row>
    <row r="7" spans="2:12" ht="15" thickBot="1" x14ac:dyDescent="0.35">
      <c r="B7" s="21"/>
      <c r="C7" s="21"/>
      <c r="D7" s="21"/>
      <c r="E7" s="21"/>
      <c r="F7" s="21"/>
      <c r="G7" s="12"/>
      <c r="H7" s="22"/>
      <c r="I7" s="22"/>
      <c r="J7" s="14"/>
      <c r="K7" s="27"/>
      <c r="L7" s="28"/>
    </row>
    <row r="8" spans="2:12" ht="15" thickBot="1" x14ac:dyDescent="0.35">
      <c r="C8" s="11"/>
      <c r="D8" s="8"/>
      <c r="E8" s="9"/>
      <c r="F8" s="13"/>
      <c r="G8" s="7"/>
      <c r="H8" s="10"/>
      <c r="I8" s="17"/>
      <c r="J8" s="14"/>
      <c r="K8" s="18"/>
    </row>
    <row r="9" spans="2:12" x14ac:dyDescent="0.3">
      <c r="C9" s="4">
        <v>2015</v>
      </c>
      <c r="D9" s="5">
        <v>35000</v>
      </c>
      <c r="E9" s="4">
        <v>531</v>
      </c>
      <c r="F9" s="16">
        <f>E9/D9</f>
        <v>1.5171428571428572E-2</v>
      </c>
      <c r="G9" s="6"/>
      <c r="H9" s="5">
        <f>H10-I10</f>
        <v>11843.319917818244</v>
      </c>
      <c r="I9" s="5">
        <f>H9*F9</f>
        <v>179.6800821817568</v>
      </c>
      <c r="J9" s="14"/>
      <c r="K9" s="2">
        <f>H9*0.10354</f>
        <v>1226.2573442909008</v>
      </c>
    </row>
    <row r="10" spans="2:12" x14ac:dyDescent="0.3">
      <c r="C10" s="1">
        <f>C9+1</f>
        <v>2016</v>
      </c>
      <c r="D10" s="2">
        <f t="shared" ref="D10:D54" si="0">$D9+$E9</f>
        <v>35531</v>
      </c>
      <c r="E10" s="4">
        <v>531</v>
      </c>
      <c r="F10" s="16">
        <f t="shared" ref="F10:F54" si="1">E10/D10</f>
        <v>1.4944696180799865E-2</v>
      </c>
      <c r="G10" s="3"/>
      <c r="H10" s="1">
        <v>12023</v>
      </c>
      <c r="I10" s="2">
        <f>H10*F10</f>
        <v>179.68008218175677</v>
      </c>
      <c r="J10" s="14"/>
      <c r="K10" s="2">
        <f t="shared" ref="K10:K54" si="2">H10*0.10354</f>
        <v>1244.86142</v>
      </c>
      <c r="L10" s="15"/>
    </row>
    <row r="11" spans="2:12" x14ac:dyDescent="0.3">
      <c r="C11" s="1">
        <f t="shared" ref="C11:C27" si="3">C10+1</f>
        <v>2017</v>
      </c>
      <c r="D11" s="2">
        <f t="shared" si="0"/>
        <v>36062</v>
      </c>
      <c r="E11" s="4">
        <v>531</v>
      </c>
      <c r="F11" s="16">
        <f t="shared" si="1"/>
        <v>1.4724640896234263E-2</v>
      </c>
      <c r="G11" s="3"/>
      <c r="H11" s="2">
        <f>H10*(1+F10)</f>
        <v>12202.680082181758</v>
      </c>
      <c r="I11" s="2">
        <f t="shared" ref="I11:I54" si="4">H11*F11</f>
        <v>179.68008218175677</v>
      </c>
      <c r="J11" s="14"/>
      <c r="K11" s="2">
        <f t="shared" si="2"/>
        <v>1263.4654957090991</v>
      </c>
      <c r="L11" s="15"/>
    </row>
    <row r="12" spans="2:12" x14ac:dyDescent="0.3">
      <c r="C12" s="1">
        <f t="shared" si="3"/>
        <v>2018</v>
      </c>
      <c r="D12" s="2">
        <f t="shared" si="0"/>
        <v>36593</v>
      </c>
      <c r="E12" s="4">
        <v>531</v>
      </c>
      <c r="F12" s="16">
        <f t="shared" si="1"/>
        <v>1.4510972043833521E-2</v>
      </c>
      <c r="G12" s="3"/>
      <c r="H12" s="2">
        <f t="shared" ref="H12:H54" si="5">H11*(1+F11)</f>
        <v>12382.360164363514</v>
      </c>
      <c r="I12" s="2">
        <f t="shared" si="4"/>
        <v>179.68008218175677</v>
      </c>
      <c r="J12" s="14"/>
      <c r="K12" s="2">
        <f t="shared" si="2"/>
        <v>1282.0695714181982</v>
      </c>
      <c r="L12" s="15"/>
    </row>
    <row r="13" spans="2:12" x14ac:dyDescent="0.3">
      <c r="C13" s="1">
        <f t="shared" si="3"/>
        <v>2019</v>
      </c>
      <c r="D13" s="2">
        <f t="shared" si="0"/>
        <v>37124</v>
      </c>
      <c r="E13" s="4">
        <v>531</v>
      </c>
      <c r="F13" s="16">
        <f t="shared" si="1"/>
        <v>1.4303415580217648E-2</v>
      </c>
      <c r="G13" s="3"/>
      <c r="H13" s="2">
        <f t="shared" si="5"/>
        <v>12562.04024654527</v>
      </c>
      <c r="I13" s="2">
        <f t="shared" si="4"/>
        <v>179.68008218175675</v>
      </c>
      <c r="J13" s="14"/>
      <c r="K13" s="2">
        <f t="shared" si="2"/>
        <v>1300.673647127297</v>
      </c>
    </row>
    <row r="14" spans="2:12" x14ac:dyDescent="0.3">
      <c r="C14" s="1">
        <f t="shared" si="3"/>
        <v>2020</v>
      </c>
      <c r="D14" s="2">
        <f t="shared" si="0"/>
        <v>37655</v>
      </c>
      <c r="E14" s="4">
        <v>531</v>
      </c>
      <c r="F14" s="16">
        <f t="shared" si="1"/>
        <v>1.4101712919930951E-2</v>
      </c>
      <c r="G14" s="3"/>
      <c r="H14" s="2">
        <f t="shared" si="5"/>
        <v>12741.720328727028</v>
      </c>
      <c r="I14" s="2">
        <f t="shared" si="4"/>
        <v>179.68008218175677</v>
      </c>
      <c r="J14" s="14"/>
      <c r="K14" s="2">
        <f t="shared" si="2"/>
        <v>1319.2777228363964</v>
      </c>
    </row>
    <row r="15" spans="2:12" x14ac:dyDescent="0.3">
      <c r="C15" s="1">
        <f t="shared" si="3"/>
        <v>2021</v>
      </c>
      <c r="D15" s="2">
        <f t="shared" si="0"/>
        <v>38186</v>
      </c>
      <c r="E15" s="4">
        <v>531</v>
      </c>
      <c r="F15" s="16">
        <f t="shared" si="1"/>
        <v>1.3905619860681926E-2</v>
      </c>
      <c r="G15" s="3"/>
      <c r="H15" s="2">
        <f t="shared" si="5"/>
        <v>12921.400410908785</v>
      </c>
      <c r="I15" s="2">
        <f t="shared" si="4"/>
        <v>179.6800821817568</v>
      </c>
      <c r="J15" s="14"/>
      <c r="K15" s="2">
        <f t="shared" si="2"/>
        <v>1337.8817985454955</v>
      </c>
    </row>
    <row r="16" spans="2:12" x14ac:dyDescent="0.3">
      <c r="C16" s="1">
        <f t="shared" si="3"/>
        <v>2022</v>
      </c>
      <c r="D16" s="2">
        <f t="shared" si="0"/>
        <v>38717</v>
      </c>
      <c r="E16" s="4">
        <v>531</v>
      </c>
      <c r="F16" s="16">
        <f t="shared" si="1"/>
        <v>1.3714905597024563E-2</v>
      </c>
      <c r="G16" s="3"/>
      <c r="H16" s="2">
        <f t="shared" si="5"/>
        <v>13101.080493090543</v>
      </c>
      <c r="I16" s="2">
        <f t="shared" si="4"/>
        <v>179.6800821817568</v>
      </c>
      <c r="J16" s="14"/>
      <c r="K16" s="2">
        <f t="shared" si="2"/>
        <v>1356.4858742545948</v>
      </c>
    </row>
    <row r="17" spans="3:11" x14ac:dyDescent="0.3">
      <c r="C17" s="1">
        <f t="shared" si="3"/>
        <v>2023</v>
      </c>
      <c r="D17" s="2">
        <f t="shared" si="0"/>
        <v>39248</v>
      </c>
      <c r="E17" s="4">
        <v>531</v>
      </c>
      <c r="F17" s="16">
        <f t="shared" si="1"/>
        <v>1.3529351814105178E-2</v>
      </c>
      <c r="G17" s="3"/>
      <c r="H17" s="2">
        <f t="shared" si="5"/>
        <v>13280.760575272299</v>
      </c>
      <c r="I17" s="2">
        <f t="shared" si="4"/>
        <v>179.6800821817568</v>
      </c>
      <c r="J17" s="14"/>
      <c r="K17" s="2">
        <f t="shared" si="2"/>
        <v>1375.0899499636937</v>
      </c>
    </row>
    <row r="18" spans="3:11" x14ac:dyDescent="0.3">
      <c r="C18" s="1">
        <f t="shared" si="3"/>
        <v>2024</v>
      </c>
      <c r="D18" s="2">
        <f t="shared" si="0"/>
        <v>39779</v>
      </c>
      <c r="E18" s="4">
        <v>531</v>
      </c>
      <c r="F18" s="16">
        <f t="shared" si="1"/>
        <v>1.3348751853993313E-2</v>
      </c>
      <c r="G18" s="3"/>
      <c r="H18" s="2">
        <f t="shared" si="5"/>
        <v>13460.440657454055</v>
      </c>
      <c r="I18" s="2">
        <f t="shared" si="4"/>
        <v>179.68008218175677</v>
      </c>
      <c r="J18" s="14"/>
      <c r="K18" s="2">
        <f t="shared" si="2"/>
        <v>1393.6940256727928</v>
      </c>
    </row>
    <row r="19" spans="3:11" x14ac:dyDescent="0.3">
      <c r="C19" s="1">
        <f t="shared" si="3"/>
        <v>2025</v>
      </c>
      <c r="D19" s="2">
        <f t="shared" si="0"/>
        <v>40310</v>
      </c>
      <c r="E19" s="4">
        <v>531</v>
      </c>
      <c r="F19" s="16">
        <f t="shared" si="1"/>
        <v>1.3172909947903747E-2</v>
      </c>
      <c r="G19" s="3"/>
      <c r="H19" s="2">
        <f t="shared" si="5"/>
        <v>13640.120739635813</v>
      </c>
      <c r="I19" s="2">
        <f t="shared" si="4"/>
        <v>179.6800821817568</v>
      </c>
      <c r="J19" s="14"/>
      <c r="K19" s="2">
        <f t="shared" si="2"/>
        <v>1412.2981013818919</v>
      </c>
    </row>
    <row r="20" spans="3:11" x14ac:dyDescent="0.3">
      <c r="C20" s="1">
        <f t="shared" si="3"/>
        <v>2026</v>
      </c>
      <c r="D20" s="2">
        <f t="shared" si="0"/>
        <v>40841</v>
      </c>
      <c r="E20" s="4">
        <v>531</v>
      </c>
      <c r="F20" s="16">
        <f t="shared" si="1"/>
        <v>1.3001640508312725E-2</v>
      </c>
      <c r="G20" s="3"/>
      <c r="H20" s="2">
        <f t="shared" si="5"/>
        <v>13819.800821817569</v>
      </c>
      <c r="I20" s="2">
        <f t="shared" si="4"/>
        <v>179.6800821817568</v>
      </c>
      <c r="J20" s="14"/>
      <c r="K20" s="2">
        <f t="shared" si="2"/>
        <v>1430.902177090991</v>
      </c>
    </row>
    <row r="21" spans="3:11" x14ac:dyDescent="0.3">
      <c r="C21" s="1">
        <f t="shared" si="3"/>
        <v>2027</v>
      </c>
      <c r="D21" s="2">
        <f t="shared" si="0"/>
        <v>41372</v>
      </c>
      <c r="E21" s="4">
        <v>531</v>
      </c>
      <c r="F21" s="16">
        <f t="shared" si="1"/>
        <v>1.2834767475587355E-2</v>
      </c>
      <c r="G21" s="3"/>
      <c r="H21" s="2">
        <f t="shared" si="5"/>
        <v>13999.480903999325</v>
      </c>
      <c r="I21" s="2">
        <f t="shared" si="4"/>
        <v>179.6800821817568</v>
      </c>
      <c r="J21" s="14"/>
      <c r="K21" s="2">
        <f t="shared" si="2"/>
        <v>1449.5062528000901</v>
      </c>
    </row>
    <row r="22" spans="3:11" x14ac:dyDescent="0.3">
      <c r="C22" s="1">
        <f t="shared" si="3"/>
        <v>2028</v>
      </c>
      <c r="D22" s="2">
        <f t="shared" si="0"/>
        <v>41903</v>
      </c>
      <c r="E22" s="4">
        <v>531</v>
      </c>
      <c r="F22" s="16">
        <f t="shared" si="1"/>
        <v>1.2672123714292534E-2</v>
      </c>
      <c r="G22" s="3"/>
      <c r="H22" s="2">
        <f t="shared" si="5"/>
        <v>14179.160986181081</v>
      </c>
      <c r="I22" s="2">
        <f t="shared" si="4"/>
        <v>179.68008218175677</v>
      </c>
      <c r="J22" s="14"/>
      <c r="K22" s="2">
        <f t="shared" si="2"/>
        <v>1468.110328509189</v>
      </c>
    </row>
    <row r="23" spans="3:11" x14ac:dyDescent="0.3">
      <c r="C23" s="1">
        <f t="shared" si="3"/>
        <v>2029</v>
      </c>
      <c r="D23" s="2">
        <f t="shared" si="0"/>
        <v>42434</v>
      </c>
      <c r="E23" s="4">
        <v>531</v>
      </c>
      <c r="F23" s="16">
        <f t="shared" si="1"/>
        <v>1.2513550454823961E-2</v>
      </c>
      <c r="G23" s="3"/>
      <c r="H23" s="2">
        <f t="shared" si="5"/>
        <v>14358.841068362839</v>
      </c>
      <c r="I23" s="2">
        <f t="shared" si="4"/>
        <v>179.68008218175677</v>
      </c>
      <c r="J23" s="14"/>
      <c r="K23" s="2">
        <f t="shared" si="2"/>
        <v>1486.7144042182883</v>
      </c>
    </row>
    <row r="24" spans="3:11" x14ac:dyDescent="0.3">
      <c r="C24" s="1">
        <f t="shared" si="3"/>
        <v>2030</v>
      </c>
      <c r="D24" s="2">
        <f t="shared" si="0"/>
        <v>42965</v>
      </c>
      <c r="E24" s="4">
        <v>531</v>
      </c>
      <c r="F24" s="16">
        <f t="shared" si="1"/>
        <v>1.2358896776445945E-2</v>
      </c>
      <c r="G24" s="3"/>
      <c r="H24" s="2">
        <f t="shared" si="5"/>
        <v>14538.521150544595</v>
      </c>
      <c r="I24" s="2">
        <f t="shared" si="4"/>
        <v>179.6800821817568</v>
      </c>
      <c r="J24" s="14"/>
      <c r="K24" s="2">
        <f t="shared" si="2"/>
        <v>1505.3184799273872</v>
      </c>
    </row>
    <row r="25" spans="3:11" x14ac:dyDescent="0.3">
      <c r="C25" s="1">
        <f t="shared" si="3"/>
        <v>2031</v>
      </c>
      <c r="D25" s="2">
        <f t="shared" si="0"/>
        <v>43496</v>
      </c>
      <c r="E25" s="4">
        <v>531</v>
      </c>
      <c r="F25" s="16">
        <f t="shared" si="1"/>
        <v>1.2208019128195696E-2</v>
      </c>
      <c r="G25" s="3"/>
      <c r="H25" s="2">
        <f t="shared" si="5"/>
        <v>14718.201232726351</v>
      </c>
      <c r="I25" s="2">
        <f t="shared" si="4"/>
        <v>179.68008218175677</v>
      </c>
      <c r="J25" s="14"/>
      <c r="K25" s="2">
        <f t="shared" si="2"/>
        <v>1523.9225556364863</v>
      </c>
    </row>
    <row r="26" spans="3:11" x14ac:dyDescent="0.3">
      <c r="C26" s="1">
        <f t="shared" si="3"/>
        <v>2032</v>
      </c>
      <c r="D26" s="2">
        <f t="shared" si="0"/>
        <v>44027</v>
      </c>
      <c r="E26" s="4">
        <v>531</v>
      </c>
      <c r="F26" s="16">
        <f t="shared" si="1"/>
        <v>1.2060780884457264E-2</v>
      </c>
      <c r="G26" s="3"/>
      <c r="H26" s="2">
        <f t="shared" si="5"/>
        <v>14897.881314908107</v>
      </c>
      <c r="I26" s="2">
        <f t="shared" si="4"/>
        <v>179.68008218175675</v>
      </c>
      <c r="J26" s="14"/>
      <c r="K26" s="2">
        <f t="shared" si="2"/>
        <v>1542.5266313455852</v>
      </c>
    </row>
    <row r="27" spans="3:11" x14ac:dyDescent="0.3">
      <c r="C27" s="1">
        <f t="shared" si="3"/>
        <v>2033</v>
      </c>
      <c r="D27" s="2">
        <f t="shared" si="0"/>
        <v>44558</v>
      </c>
      <c r="E27" s="4">
        <v>531</v>
      </c>
      <c r="F27" s="16">
        <f t="shared" si="1"/>
        <v>1.191705193231294E-2</v>
      </c>
      <c r="G27" s="3"/>
      <c r="H27" s="2">
        <f t="shared" si="5"/>
        <v>15077.561397089865</v>
      </c>
      <c r="I27" s="2">
        <f t="shared" si="4"/>
        <v>179.68008218175677</v>
      </c>
      <c r="J27" s="14"/>
      <c r="K27" s="2">
        <f t="shared" si="2"/>
        <v>1561.1307070546845</v>
      </c>
    </row>
    <row r="28" spans="3:11" x14ac:dyDescent="0.3">
      <c r="C28" s="1">
        <f>C27+1</f>
        <v>2034</v>
      </c>
      <c r="D28" s="2">
        <f t="shared" si="0"/>
        <v>45089</v>
      </c>
      <c r="E28" s="4">
        <v>531</v>
      </c>
      <c r="F28" s="16">
        <f t="shared" si="1"/>
        <v>1.1776708288052518E-2</v>
      </c>
      <c r="G28" s="3"/>
      <c r="H28" s="2">
        <f t="shared" si="5"/>
        <v>15257.241479271621</v>
      </c>
      <c r="I28" s="2">
        <f t="shared" si="4"/>
        <v>179.68008218175675</v>
      </c>
      <c r="J28" s="14"/>
      <c r="K28" s="2">
        <f t="shared" si="2"/>
        <v>1579.7347827637834</v>
      </c>
    </row>
    <row r="29" spans="3:11" x14ac:dyDescent="0.3">
      <c r="C29" s="1">
        <f>C28+1</f>
        <v>2035</v>
      </c>
      <c r="D29" s="2">
        <f t="shared" si="0"/>
        <v>45620</v>
      </c>
      <c r="E29" s="4">
        <v>531</v>
      </c>
      <c r="F29" s="16">
        <f t="shared" si="1"/>
        <v>1.1639631740464708E-2</v>
      </c>
      <c r="G29" s="3"/>
      <c r="H29" s="2">
        <f t="shared" si="5"/>
        <v>15436.921561453377</v>
      </c>
      <c r="I29" s="2">
        <f t="shared" si="4"/>
        <v>179.68008218175675</v>
      </c>
      <c r="J29" s="14"/>
      <c r="K29" s="2">
        <f t="shared" si="2"/>
        <v>1598.3388584728825</v>
      </c>
    </row>
    <row r="30" spans="3:11" x14ac:dyDescent="0.3">
      <c r="C30" s="1">
        <f t="shared" ref="C30:C34" si="6">C29+1</f>
        <v>2036</v>
      </c>
      <c r="D30" s="2">
        <f t="shared" si="0"/>
        <v>46151</v>
      </c>
      <c r="E30" s="4">
        <v>531</v>
      </c>
      <c r="F30" s="16">
        <f t="shared" si="1"/>
        <v>1.1505709518753656E-2</v>
      </c>
      <c r="G30" s="3"/>
      <c r="H30" s="2">
        <f t="shared" si="5"/>
        <v>15616.601643635135</v>
      </c>
      <c r="I30" s="2">
        <f t="shared" si="4"/>
        <v>179.68008218175675</v>
      </c>
      <c r="J30" s="14"/>
      <c r="K30" s="2">
        <f t="shared" si="2"/>
        <v>1616.9429341819816</v>
      </c>
    </row>
    <row r="31" spans="3:11" x14ac:dyDescent="0.3">
      <c r="C31" s="1">
        <f t="shared" si="6"/>
        <v>2037</v>
      </c>
      <c r="D31" s="2">
        <f t="shared" si="0"/>
        <v>46682</v>
      </c>
      <c r="E31" s="4">
        <v>531</v>
      </c>
      <c r="F31" s="16">
        <f t="shared" si="1"/>
        <v>1.1374833983119831E-2</v>
      </c>
      <c r="G31" s="3"/>
      <c r="H31" s="2">
        <f t="shared" si="5"/>
        <v>15796.281725816891</v>
      </c>
      <c r="I31" s="2">
        <f t="shared" si="4"/>
        <v>179.68008218175675</v>
      </c>
      <c r="J31" s="14"/>
      <c r="K31" s="2">
        <f t="shared" si="2"/>
        <v>1635.5470098910807</v>
      </c>
    </row>
    <row r="32" spans="3:11" x14ac:dyDescent="0.3">
      <c r="C32" s="1">
        <f t="shared" si="6"/>
        <v>2038</v>
      </c>
      <c r="D32" s="2">
        <f t="shared" si="0"/>
        <v>47213</v>
      </c>
      <c r="E32" s="4">
        <v>531</v>
      </c>
      <c r="F32" s="16">
        <f t="shared" si="1"/>
        <v>1.1246902336220957E-2</v>
      </c>
      <c r="G32" s="3"/>
      <c r="H32" s="2">
        <f t="shared" si="5"/>
        <v>15975.961807998649</v>
      </c>
      <c r="I32" s="2">
        <f t="shared" si="4"/>
        <v>179.68008218175677</v>
      </c>
      <c r="J32" s="14"/>
      <c r="K32" s="2">
        <f t="shared" si="2"/>
        <v>1654.1510856001801</v>
      </c>
    </row>
    <row r="33" spans="3:11" x14ac:dyDescent="0.3">
      <c r="C33" s="1">
        <f t="shared" si="6"/>
        <v>2039</v>
      </c>
      <c r="D33" s="2">
        <f t="shared" si="0"/>
        <v>47744</v>
      </c>
      <c r="E33" s="4">
        <v>531</v>
      </c>
      <c r="F33" s="16">
        <f t="shared" si="1"/>
        <v>1.11218163538874E-2</v>
      </c>
      <c r="G33" s="3"/>
      <c r="H33" s="2">
        <f t="shared" si="5"/>
        <v>16155.641890180405</v>
      </c>
      <c r="I33" s="2">
        <f t="shared" si="4"/>
        <v>179.68008218175677</v>
      </c>
      <c r="J33" s="14"/>
      <c r="K33" s="2">
        <f t="shared" si="2"/>
        <v>1672.7551613092789</v>
      </c>
    </row>
    <row r="34" spans="3:11" x14ac:dyDescent="0.3">
      <c r="C34" s="1">
        <f t="shared" si="6"/>
        <v>2040</v>
      </c>
      <c r="D34" s="2">
        <f t="shared" si="0"/>
        <v>48275</v>
      </c>
      <c r="E34" s="4">
        <v>531</v>
      </c>
      <c r="F34" s="16">
        <f t="shared" si="1"/>
        <v>1.0999482133609529E-2</v>
      </c>
      <c r="G34" s="3"/>
      <c r="H34" s="2">
        <f t="shared" si="5"/>
        <v>16335.321972362161</v>
      </c>
      <c r="I34" s="2">
        <f t="shared" si="4"/>
        <v>179.68008218175677</v>
      </c>
      <c r="J34" s="14"/>
      <c r="K34" s="2">
        <f t="shared" si="2"/>
        <v>1691.3592370183781</v>
      </c>
    </row>
    <row r="35" spans="3:11" x14ac:dyDescent="0.3">
      <c r="C35" s="1">
        <f>C34+1</f>
        <v>2041</v>
      </c>
      <c r="D35" s="2">
        <f t="shared" si="0"/>
        <v>48806</v>
      </c>
      <c r="E35" s="4">
        <v>531</v>
      </c>
      <c r="F35" s="16">
        <f t="shared" si="1"/>
        <v>1.0879809859443512E-2</v>
      </c>
      <c r="G35" s="3"/>
      <c r="H35" s="2">
        <f t="shared" si="5"/>
        <v>16515.002054543915</v>
      </c>
      <c r="I35" s="2">
        <f t="shared" si="4"/>
        <v>179.68008218175675</v>
      </c>
      <c r="J35" s="14"/>
      <c r="K35" s="2">
        <f t="shared" si="2"/>
        <v>1709.9633127274767</v>
      </c>
    </row>
    <row r="36" spans="3:11" x14ac:dyDescent="0.3">
      <c r="C36" s="1">
        <f t="shared" ref="C36:C39" si="7">C35+1</f>
        <v>2042</v>
      </c>
      <c r="D36" s="2">
        <f t="shared" si="0"/>
        <v>49337</v>
      </c>
      <c r="E36" s="4">
        <v>531</v>
      </c>
      <c r="F36" s="16">
        <f t="shared" si="1"/>
        <v>1.0762713582098628E-2</v>
      </c>
      <c r="G36" s="3"/>
      <c r="H36" s="2">
        <f t="shared" si="5"/>
        <v>16694.682136725674</v>
      </c>
      <c r="I36" s="2">
        <f t="shared" si="4"/>
        <v>179.68008218175677</v>
      </c>
      <c r="J36" s="14"/>
      <c r="K36" s="2">
        <f t="shared" si="2"/>
        <v>1728.5673884365763</v>
      </c>
    </row>
    <row r="37" spans="3:11" x14ac:dyDescent="0.3">
      <c r="C37" s="1">
        <f t="shared" si="7"/>
        <v>2043</v>
      </c>
      <c r="D37" s="2">
        <f t="shared" si="0"/>
        <v>49868</v>
      </c>
      <c r="E37" s="4">
        <v>531</v>
      </c>
      <c r="F37" s="16">
        <f t="shared" si="1"/>
        <v>1.0648111013074517E-2</v>
      </c>
      <c r="G37" s="3"/>
      <c r="H37" s="2">
        <f t="shared" si="5"/>
        <v>16874.36221890743</v>
      </c>
      <c r="I37" s="2">
        <f t="shared" si="4"/>
        <v>179.68008218175675</v>
      </c>
      <c r="J37" s="14"/>
      <c r="K37" s="2">
        <f t="shared" si="2"/>
        <v>1747.1714641456751</v>
      </c>
    </row>
    <row r="38" spans="3:11" x14ac:dyDescent="0.3">
      <c r="C38" s="1">
        <f t="shared" si="7"/>
        <v>2044</v>
      </c>
      <c r="D38" s="2">
        <f t="shared" si="0"/>
        <v>50399</v>
      </c>
      <c r="E38" s="4">
        <v>531</v>
      </c>
      <c r="F38" s="16">
        <f t="shared" si="1"/>
        <v>1.0535923331812139E-2</v>
      </c>
      <c r="G38" s="3"/>
      <c r="H38" s="2">
        <f t="shared" si="5"/>
        <v>17054.042301089186</v>
      </c>
      <c r="I38" s="2">
        <f t="shared" si="4"/>
        <v>179.68008218175675</v>
      </c>
      <c r="J38" s="14"/>
      <c r="K38" s="2">
        <f t="shared" si="2"/>
        <v>1765.7755398547743</v>
      </c>
    </row>
    <row r="39" spans="3:11" x14ac:dyDescent="0.3">
      <c r="C39" s="1">
        <f t="shared" si="7"/>
        <v>2045</v>
      </c>
      <c r="D39" s="2">
        <f t="shared" si="0"/>
        <v>50930</v>
      </c>
      <c r="E39" s="4">
        <v>531</v>
      </c>
      <c r="F39" s="16">
        <f t="shared" si="1"/>
        <v>1.0426075004908698E-2</v>
      </c>
      <c r="G39" s="3"/>
      <c r="H39" s="2">
        <f t="shared" si="5"/>
        <v>17233.722383270942</v>
      </c>
      <c r="I39" s="2">
        <f t="shared" si="4"/>
        <v>179.68008218175675</v>
      </c>
      <c r="J39" s="14"/>
      <c r="K39" s="2">
        <f t="shared" si="2"/>
        <v>1784.3796155638734</v>
      </c>
    </row>
    <row r="40" spans="3:11" x14ac:dyDescent="0.3">
      <c r="C40" s="1">
        <f>C39+1</f>
        <v>2046</v>
      </c>
      <c r="D40" s="2">
        <f t="shared" si="0"/>
        <v>51461</v>
      </c>
      <c r="E40" s="4">
        <v>531</v>
      </c>
      <c r="F40" s="16">
        <f t="shared" si="1"/>
        <v>1.0318493616525136E-2</v>
      </c>
      <c r="G40" s="3"/>
      <c r="H40" s="2">
        <f t="shared" si="5"/>
        <v>17413.402465452702</v>
      </c>
      <c r="I40" s="2">
        <f t="shared" si="4"/>
        <v>179.68008218175677</v>
      </c>
      <c r="J40" s="14"/>
      <c r="K40" s="2">
        <f t="shared" si="2"/>
        <v>1802.9836912729727</v>
      </c>
    </row>
    <row r="41" spans="3:11" x14ac:dyDescent="0.3">
      <c r="C41" s="1">
        <f t="shared" ref="C41:C45" si="8">C40+1</f>
        <v>2047</v>
      </c>
      <c r="D41" s="2">
        <f t="shared" si="0"/>
        <v>51992</v>
      </c>
      <c r="E41" s="4">
        <v>531</v>
      </c>
      <c r="F41" s="16">
        <f t="shared" si="1"/>
        <v>1.0213109709186029E-2</v>
      </c>
      <c r="G41" s="3"/>
      <c r="H41" s="2">
        <f t="shared" si="5"/>
        <v>17593.082547634458</v>
      </c>
      <c r="I41" s="2">
        <f t="shared" si="4"/>
        <v>179.68008218175677</v>
      </c>
      <c r="J41" s="14"/>
      <c r="K41" s="2">
        <f t="shared" si="2"/>
        <v>1821.5877669820716</v>
      </c>
    </row>
    <row r="42" spans="3:11" x14ac:dyDescent="0.3">
      <c r="C42" s="1">
        <f t="shared" si="8"/>
        <v>2048</v>
      </c>
      <c r="D42" s="2">
        <f t="shared" si="0"/>
        <v>52523</v>
      </c>
      <c r="E42" s="4">
        <v>531</v>
      </c>
      <c r="F42" s="16">
        <f t="shared" si="1"/>
        <v>1.0109856634236429E-2</v>
      </c>
      <c r="G42" s="3"/>
      <c r="H42" s="2">
        <f t="shared" si="5"/>
        <v>17772.762629816214</v>
      </c>
      <c r="I42" s="2">
        <f t="shared" si="4"/>
        <v>179.68008218175675</v>
      </c>
      <c r="J42" s="14"/>
      <c r="K42" s="2">
        <f t="shared" si="2"/>
        <v>1840.1918426911707</v>
      </c>
    </row>
    <row r="43" spans="3:11" x14ac:dyDescent="0.3">
      <c r="C43" s="1">
        <f t="shared" si="8"/>
        <v>2049</v>
      </c>
      <c r="D43" s="2">
        <f t="shared" si="0"/>
        <v>53054</v>
      </c>
      <c r="E43" s="4">
        <v>531</v>
      </c>
      <c r="F43" s="16">
        <f t="shared" si="1"/>
        <v>1.0008670411279074E-2</v>
      </c>
      <c r="G43" s="3"/>
      <c r="H43" s="2">
        <f t="shared" si="5"/>
        <v>17952.44271199797</v>
      </c>
      <c r="I43" s="2">
        <f t="shared" si="4"/>
        <v>179.68008218175675</v>
      </c>
      <c r="J43" s="14"/>
      <c r="K43" s="2">
        <f t="shared" si="2"/>
        <v>1858.7959184002698</v>
      </c>
    </row>
    <row r="44" spans="3:11" x14ac:dyDescent="0.3">
      <c r="C44" s="1">
        <f t="shared" si="8"/>
        <v>2050</v>
      </c>
      <c r="D44" s="2">
        <f t="shared" si="0"/>
        <v>53585</v>
      </c>
      <c r="E44" s="4">
        <v>531</v>
      </c>
      <c r="F44" s="16">
        <f t="shared" si="1"/>
        <v>9.9094895959690212E-3</v>
      </c>
      <c r="G44" s="3"/>
      <c r="H44" s="2">
        <f t="shared" si="5"/>
        <v>18132.12279417973</v>
      </c>
      <c r="I44" s="2">
        <f t="shared" si="4"/>
        <v>179.68008218175677</v>
      </c>
      <c r="J44" s="14"/>
      <c r="K44" s="2">
        <f t="shared" si="2"/>
        <v>1877.3999941093691</v>
      </c>
    </row>
    <row r="45" spans="3:11" x14ac:dyDescent="0.3">
      <c r="C45" s="1">
        <f t="shared" si="8"/>
        <v>2051</v>
      </c>
      <c r="D45" s="2">
        <f t="shared" si="0"/>
        <v>54116</v>
      </c>
      <c r="E45" s="4">
        <v>531</v>
      </c>
      <c r="F45" s="16">
        <f t="shared" si="1"/>
        <v>9.8122551555916912E-3</v>
      </c>
      <c r="G45" s="3"/>
      <c r="H45" s="2">
        <f t="shared" si="5"/>
        <v>18311.802876361486</v>
      </c>
      <c r="I45" s="2">
        <f t="shared" si="4"/>
        <v>179.68008218175675</v>
      </c>
      <c r="J45" s="14"/>
      <c r="K45" s="2">
        <f t="shared" si="2"/>
        <v>1896.004069818468</v>
      </c>
    </row>
    <row r="46" spans="3:11" x14ac:dyDescent="0.3">
      <c r="C46" s="1">
        <f>C45+1</f>
        <v>2052</v>
      </c>
      <c r="D46" s="2">
        <f t="shared" si="0"/>
        <v>54647</v>
      </c>
      <c r="E46" s="4">
        <v>531</v>
      </c>
      <c r="F46" s="16">
        <f t="shared" si="1"/>
        <v>9.7169103518948887E-3</v>
      </c>
      <c r="G46" s="3"/>
      <c r="H46" s="2">
        <f t="shared" si="5"/>
        <v>18491.482958543242</v>
      </c>
      <c r="I46" s="2">
        <f t="shared" si="4"/>
        <v>179.68008218175675</v>
      </c>
      <c r="J46" s="14"/>
      <c r="K46" s="2">
        <f t="shared" si="2"/>
        <v>1914.6081455275671</v>
      </c>
    </row>
    <row r="47" spans="3:11" x14ac:dyDescent="0.3">
      <c r="C47" s="1">
        <f t="shared" ref="C47:C50" si="9">C46+1</f>
        <v>2053</v>
      </c>
      <c r="D47" s="2">
        <f t="shared" si="0"/>
        <v>55178</v>
      </c>
      <c r="E47" s="4">
        <v>531</v>
      </c>
      <c r="F47" s="16">
        <f t="shared" si="1"/>
        <v>9.6234006306861429E-3</v>
      </c>
      <c r="G47" s="3"/>
      <c r="H47" s="2">
        <f t="shared" si="5"/>
        <v>18671.163040724998</v>
      </c>
      <c r="I47" s="2">
        <f t="shared" si="4"/>
        <v>179.68008218175675</v>
      </c>
      <c r="J47" s="14"/>
      <c r="K47" s="2">
        <f t="shared" si="2"/>
        <v>1933.2122212366662</v>
      </c>
    </row>
    <row r="48" spans="3:11" x14ac:dyDescent="0.3">
      <c r="C48" s="1">
        <f t="shared" si="9"/>
        <v>2054</v>
      </c>
      <c r="D48" s="2">
        <f t="shared" si="0"/>
        <v>55709</v>
      </c>
      <c r="E48" s="4">
        <v>531</v>
      </c>
      <c r="F48" s="16">
        <f t="shared" si="1"/>
        <v>9.531673517743991E-3</v>
      </c>
      <c r="G48" s="3"/>
      <c r="H48" s="2">
        <f t="shared" si="5"/>
        <v>18850.843122906754</v>
      </c>
      <c r="I48" s="2">
        <f t="shared" si="4"/>
        <v>179.68008218175675</v>
      </c>
      <c r="J48" s="14"/>
      <c r="K48" s="2">
        <f t="shared" si="2"/>
        <v>1951.8162969457651</v>
      </c>
    </row>
    <row r="49" spans="3:11" x14ac:dyDescent="0.3">
      <c r="C49" s="1">
        <f t="shared" si="9"/>
        <v>2055</v>
      </c>
      <c r="D49" s="2">
        <f t="shared" si="0"/>
        <v>56240</v>
      </c>
      <c r="E49" s="4">
        <v>531</v>
      </c>
      <c r="F49" s="16">
        <f t="shared" si="1"/>
        <v>9.4416785206258898E-3</v>
      </c>
      <c r="G49" s="3"/>
      <c r="H49" s="2">
        <f t="shared" si="5"/>
        <v>19030.52320508851</v>
      </c>
      <c r="I49" s="2">
        <f t="shared" si="4"/>
        <v>179.68008218175675</v>
      </c>
      <c r="J49" s="14"/>
      <c r="K49" s="2">
        <f t="shared" si="2"/>
        <v>1970.4203726548642</v>
      </c>
    </row>
    <row r="50" spans="3:11" x14ac:dyDescent="0.3">
      <c r="C50" s="1">
        <f t="shared" si="9"/>
        <v>2056</v>
      </c>
      <c r="D50" s="2">
        <f t="shared" si="0"/>
        <v>56771</v>
      </c>
      <c r="E50" s="4">
        <v>531</v>
      </c>
      <c r="F50" s="16">
        <f t="shared" si="1"/>
        <v>9.3533670359866837E-3</v>
      </c>
      <c r="G50" s="3"/>
      <c r="H50" s="2">
        <f t="shared" si="5"/>
        <v>19210.203287270266</v>
      </c>
      <c r="I50" s="2">
        <f t="shared" si="4"/>
        <v>179.68008218175675</v>
      </c>
      <c r="J50" s="14"/>
      <c r="K50" s="2">
        <f t="shared" si="2"/>
        <v>1989.0244483639631</v>
      </c>
    </row>
    <row r="51" spans="3:11" x14ac:dyDescent="0.3">
      <c r="C51" s="1">
        <f>C50+1</f>
        <v>2057</v>
      </c>
      <c r="D51" s="2">
        <f t="shared" si="0"/>
        <v>57302</v>
      </c>
      <c r="E51" s="4">
        <v>531</v>
      </c>
      <c r="F51" s="16">
        <f t="shared" si="1"/>
        <v>9.2666922620501906E-3</v>
      </c>
      <c r="G51" s="3"/>
      <c r="H51" s="2">
        <f t="shared" si="5"/>
        <v>19389.883369452022</v>
      </c>
      <c r="I51" s="2">
        <f t="shared" si="4"/>
        <v>179.68008218175672</v>
      </c>
      <c r="J51" s="14"/>
      <c r="K51" s="2">
        <f t="shared" si="2"/>
        <v>2007.6285240730622</v>
      </c>
    </row>
    <row r="52" spans="3:11" x14ac:dyDescent="0.3">
      <c r="C52" s="1">
        <f>C51+1</f>
        <v>2058</v>
      </c>
      <c r="D52" s="2">
        <f t="shared" si="0"/>
        <v>57833</v>
      </c>
      <c r="E52" s="4">
        <v>531</v>
      </c>
      <c r="F52" s="16">
        <f t="shared" si="1"/>
        <v>9.1816091159026853E-3</v>
      </c>
      <c r="G52" s="3"/>
      <c r="H52" s="2">
        <f t="shared" si="5"/>
        <v>19569.563451633778</v>
      </c>
      <c r="I52" s="2">
        <f t="shared" si="4"/>
        <v>179.68008218175672</v>
      </c>
      <c r="J52" s="14"/>
      <c r="K52" s="2">
        <f t="shared" si="2"/>
        <v>2026.2325997821613</v>
      </c>
    </row>
    <row r="53" spans="3:11" x14ac:dyDescent="0.3">
      <c r="C53" s="1">
        <f>C52+1</f>
        <v>2059</v>
      </c>
      <c r="D53" s="2">
        <f t="shared" si="0"/>
        <v>58364</v>
      </c>
      <c r="E53" s="4">
        <v>531</v>
      </c>
      <c r="F53" s="16">
        <f t="shared" si="1"/>
        <v>9.0980741553012123E-3</v>
      </c>
      <c r="G53" s="3"/>
      <c r="H53" s="2">
        <f t="shared" si="5"/>
        <v>19749.243533815534</v>
      </c>
      <c r="I53" s="2">
        <f t="shared" si="4"/>
        <v>179.68008218175669</v>
      </c>
      <c r="J53" s="14"/>
      <c r="K53" s="2">
        <f t="shared" si="2"/>
        <v>2044.8366754912602</v>
      </c>
    </row>
    <row r="54" spans="3:11" x14ac:dyDescent="0.3">
      <c r="C54" s="1">
        <f>C53+1</f>
        <v>2060</v>
      </c>
      <c r="D54" s="2">
        <f t="shared" si="0"/>
        <v>58895</v>
      </c>
      <c r="E54" s="4">
        <v>531</v>
      </c>
      <c r="F54" s="16">
        <f t="shared" si="1"/>
        <v>9.0160455047117744E-3</v>
      </c>
      <c r="G54" s="3"/>
      <c r="H54" s="2">
        <f t="shared" si="5"/>
        <v>19928.923615997293</v>
      </c>
      <c r="I54" s="2">
        <f t="shared" si="4"/>
        <v>179.68008218175672</v>
      </c>
      <c r="J54" s="14"/>
      <c r="K54" s="2">
        <f t="shared" si="2"/>
        <v>2063.4407512003595</v>
      </c>
    </row>
  </sheetData>
  <mergeCells count="3">
    <mergeCell ref="B4:F7"/>
    <mergeCell ref="H4:I7"/>
    <mergeCell ref="K4:L7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48"/>
  <sheetViews>
    <sheetView workbookViewId="0">
      <selection activeCell="N16" sqref="N16"/>
    </sheetView>
  </sheetViews>
  <sheetFormatPr baseColWidth="10" defaultRowHeight="14.4" x14ac:dyDescent="0.3"/>
  <cols>
    <col min="1" max="1" width="2.88671875" customWidth="1"/>
    <col min="2" max="2" width="14.44140625" customWidth="1"/>
  </cols>
  <sheetData>
    <row r="3" spans="2:5" x14ac:dyDescent="0.3">
      <c r="B3" s="4">
        <v>2015</v>
      </c>
      <c r="C3" s="16">
        <v>1.5171428571428572E-2</v>
      </c>
      <c r="D3" s="16">
        <v>1.0371428571428571E-2</v>
      </c>
      <c r="E3" s="16">
        <v>5.3714285714285713E-3</v>
      </c>
    </row>
    <row r="4" spans="2:5" x14ac:dyDescent="0.3">
      <c r="B4" s="1">
        <f>B3+1</f>
        <v>2016</v>
      </c>
      <c r="C4" s="16">
        <v>1.4944696180799865E-2</v>
      </c>
      <c r="D4" s="16">
        <v>1.0264966207618131E-2</v>
      </c>
      <c r="E4" s="16">
        <v>5.3427304762987378E-3</v>
      </c>
    </row>
    <row r="5" spans="2:5" x14ac:dyDescent="0.3">
      <c r="B5" s="1">
        <f t="shared" ref="B5:B21" si="0">B4+1</f>
        <v>2017</v>
      </c>
      <c r="C5" s="16">
        <v>1.4724640896234263E-2</v>
      </c>
      <c r="D5" s="16">
        <v>1.0160667301125231E-2</v>
      </c>
      <c r="E5" s="16">
        <v>5.3143374038896428E-3</v>
      </c>
    </row>
    <row r="6" spans="2:5" x14ac:dyDescent="0.3">
      <c r="B6" s="1">
        <f t="shared" si="0"/>
        <v>2018</v>
      </c>
      <c r="C6" s="16">
        <v>1.4510972043833521E-2</v>
      </c>
      <c r="D6" s="16">
        <v>1.0058466568760565E-2</v>
      </c>
      <c r="E6" s="16">
        <v>5.28624451692723E-3</v>
      </c>
    </row>
    <row r="7" spans="2:5" x14ac:dyDescent="0.3">
      <c r="B7" s="1">
        <f t="shared" si="0"/>
        <v>2019</v>
      </c>
      <c r="C7" s="16">
        <v>1.4303415580217648E-2</v>
      </c>
      <c r="D7" s="16">
        <v>9.9583013277735107E-3</v>
      </c>
      <c r="E7" s="16">
        <v>5.2584470798836425E-3</v>
      </c>
    </row>
    <row r="8" spans="2:5" x14ac:dyDescent="0.3">
      <c r="B8" s="1">
        <f t="shared" si="0"/>
        <v>2020</v>
      </c>
      <c r="C8" s="16">
        <v>1.4101712919930951E-2</v>
      </c>
      <c r="D8" s="16">
        <v>9.8601113676490566E-3</v>
      </c>
      <c r="E8" s="16">
        <v>5.230940456316082E-3</v>
      </c>
    </row>
    <row r="9" spans="2:5" x14ac:dyDescent="0.3">
      <c r="B9" s="1">
        <f t="shared" si="0"/>
        <v>2021</v>
      </c>
      <c r="C9" s="16">
        <v>1.3905619860681926E-2</v>
      </c>
      <c r="D9" s="16">
        <v>9.7638388294152452E-3</v>
      </c>
      <c r="E9" s="16">
        <v>5.2037201062887515E-3</v>
      </c>
    </row>
    <row r="10" spans="2:5" x14ac:dyDescent="0.3">
      <c r="B10" s="1">
        <f t="shared" si="0"/>
        <v>2022</v>
      </c>
      <c r="C10" s="16">
        <v>1.3714905597024563E-2</v>
      </c>
      <c r="D10" s="16">
        <v>9.6694280919527986E-3</v>
      </c>
      <c r="E10" s="16">
        <v>5.1767815838748765E-3</v>
      </c>
    </row>
    <row r="11" spans="2:5" x14ac:dyDescent="0.3">
      <c r="B11" s="1">
        <f t="shared" si="0"/>
        <v>2023</v>
      </c>
      <c r="C11" s="16">
        <v>1.3529351814105178E-2</v>
      </c>
      <c r="D11" s="16">
        <v>9.5768256648374843E-3</v>
      </c>
      <c r="E11" s="16">
        <v>5.150120534735919E-3</v>
      </c>
    </row>
    <row r="12" spans="2:5" x14ac:dyDescent="0.3">
      <c r="B12" s="1">
        <f t="shared" si="0"/>
        <v>2024</v>
      </c>
      <c r="C12" s="16">
        <v>1.3348751853993313E-2</v>
      </c>
      <c r="D12" s="16">
        <v>9.48598008728147E-3</v>
      </c>
      <c r="E12" s="16">
        <v>5.1237326937752098E-3</v>
      </c>
    </row>
    <row r="13" spans="2:5" x14ac:dyDescent="0.3">
      <c r="B13" s="1">
        <f t="shared" si="0"/>
        <v>2025</v>
      </c>
      <c r="C13" s="16">
        <v>1.3172909947903747E-2</v>
      </c>
      <c r="D13" s="16">
        <v>9.3968418327724564E-3</v>
      </c>
      <c r="E13" s="16">
        <v>5.0976138828633406E-3</v>
      </c>
    </row>
    <row r="14" spans="2:5" x14ac:dyDescent="0.3">
      <c r="B14" s="1">
        <f t="shared" si="0"/>
        <v>2026</v>
      </c>
      <c r="C14" s="16">
        <v>1.3001640508312725E-2</v>
      </c>
      <c r="D14" s="16">
        <v>9.3093632190393155E-3</v>
      </c>
      <c r="E14" s="16">
        <v>5.0717600086327827E-3</v>
      </c>
    </row>
    <row r="15" spans="2:5" x14ac:dyDescent="0.3">
      <c r="B15" s="1">
        <f t="shared" si="0"/>
        <v>2027</v>
      </c>
      <c r="C15" s="16">
        <v>1.2834767475587355E-2</v>
      </c>
      <c r="D15" s="16">
        <v>9.2234983230003054E-3</v>
      </c>
      <c r="E15" s="16">
        <v>5.0461670603392742E-3</v>
      </c>
    </row>
    <row r="16" spans="2:5" x14ac:dyDescent="0.3">
      <c r="B16" s="1">
        <f t="shared" si="0"/>
        <v>2028</v>
      </c>
      <c r="C16" s="16">
        <v>1.2672123714292534E-2</v>
      </c>
      <c r="D16" s="16">
        <v>9.1392029003751346E-3</v>
      </c>
      <c r="E16" s="16">
        <v>5.0208311077876294E-3</v>
      </c>
    </row>
    <row r="17" spans="2:5" x14ac:dyDescent="0.3">
      <c r="B17" s="1">
        <f t="shared" si="0"/>
        <v>2029</v>
      </c>
      <c r="C17" s="16">
        <v>1.2513550454823961E-2</v>
      </c>
      <c r="D17" s="16">
        <v>9.0564343096651862E-3</v>
      </c>
      <c r="E17" s="16">
        <v>4.9957482993197282E-3</v>
      </c>
    </row>
    <row r="18" spans="2:5" x14ac:dyDescent="0.3">
      <c r="B18" s="1">
        <f t="shared" si="0"/>
        <v>2030</v>
      </c>
      <c r="C18" s="16">
        <v>1.2358896776445945E-2</v>
      </c>
      <c r="D18" s="16">
        <v>8.9751514402274697E-3</v>
      </c>
      <c r="E18" s="16">
        <v>4.9709148598625066E-3</v>
      </c>
    </row>
    <row r="19" spans="2:5" x14ac:dyDescent="0.3">
      <c r="B19" s="1">
        <f t="shared" si="0"/>
        <v>2031</v>
      </c>
      <c r="C19" s="16">
        <v>1.2208019128195696E-2</v>
      </c>
      <c r="D19" s="16">
        <v>8.8953146441874149E-3</v>
      </c>
      <c r="E19" s="16">
        <v>4.9463270890338874E-3</v>
      </c>
    </row>
    <row r="20" spans="2:5" x14ac:dyDescent="0.3">
      <c r="B20" s="1">
        <f t="shared" si="0"/>
        <v>2032</v>
      </c>
      <c r="C20" s="16">
        <v>1.2060780884457264E-2</v>
      </c>
      <c r="D20" s="16">
        <v>8.8168856719535588E-3</v>
      </c>
      <c r="E20" s="16">
        <v>4.9219813593046396E-3</v>
      </c>
    </row>
    <row r="21" spans="2:5" x14ac:dyDescent="0.3">
      <c r="B21" s="1">
        <f t="shared" si="0"/>
        <v>2033</v>
      </c>
      <c r="C21" s="16">
        <v>1.191705193231294E-2</v>
      </c>
      <c r="D21" s="16">
        <v>8.7398276111137867E-3</v>
      </c>
      <c r="E21" s="16">
        <v>4.8978741142142561E-3</v>
      </c>
    </row>
    <row r="22" spans="2:5" x14ac:dyDescent="0.3">
      <c r="B22" s="1">
        <f>B21+1</f>
        <v>2034</v>
      </c>
      <c r="C22" s="16">
        <v>1.1776708288052518E-2</v>
      </c>
      <c r="D22" s="16">
        <v>8.6641048285080076E-3</v>
      </c>
      <c r="E22" s="16">
        <v>4.8740018666390125E-3</v>
      </c>
    </row>
    <row r="23" spans="2:5" x14ac:dyDescent="0.3">
      <c r="B23" s="1">
        <f>B22+1</f>
        <v>2035</v>
      </c>
      <c r="C23" s="16">
        <v>1.1639631740464708E-2</v>
      </c>
      <c r="D23" s="16">
        <v>8.589682915286322E-3</v>
      </c>
      <c r="E23" s="16">
        <v>4.8503611971104227E-3</v>
      </c>
    </row>
    <row r="24" spans="2:5" x14ac:dyDescent="0.3">
      <c r="B24" s="1">
        <f t="shared" ref="B24:B28" si="1">B23+1</f>
        <v>2036</v>
      </c>
      <c r="C24" s="16">
        <v>1.1505709518753656E-2</v>
      </c>
      <c r="D24" s="16">
        <v>8.5165286347746519E-3</v>
      </c>
      <c r="E24" s="16">
        <v>4.8269487521823973E-3</v>
      </c>
    </row>
    <row r="25" spans="2:5" x14ac:dyDescent="0.3">
      <c r="B25" s="1">
        <f t="shared" si="1"/>
        <v>2037</v>
      </c>
      <c r="C25" s="16">
        <v>1.1374833983119831E-2</v>
      </c>
      <c r="D25" s="16">
        <v>8.4446098729819008E-3</v>
      </c>
      <c r="E25" s="16">
        <v>4.8037612428454618E-3</v>
      </c>
    </row>
    <row r="26" spans="2:5" x14ac:dyDescent="0.3">
      <c r="B26" s="1">
        <f t="shared" si="1"/>
        <v>2038</v>
      </c>
      <c r="C26" s="16">
        <v>1.1246902336220957E-2</v>
      </c>
      <c r="D26" s="16">
        <v>8.3738955915938079E-3</v>
      </c>
      <c r="E26" s="16">
        <v>4.7807954429864713E-3</v>
      </c>
    </row>
    <row r="27" spans="2:5" x14ac:dyDescent="0.3">
      <c r="B27" s="1">
        <f t="shared" si="1"/>
        <v>2039</v>
      </c>
      <c r="C27" s="16">
        <v>1.11218163538874E-2</v>
      </c>
      <c r="D27" s="16">
        <v>8.304355783308931E-3</v>
      </c>
      <c r="E27" s="16">
        <v>4.7580481878922859E-3</v>
      </c>
    </row>
    <row r="28" spans="2:5" x14ac:dyDescent="0.3">
      <c r="B28" s="1">
        <f t="shared" si="1"/>
        <v>2040</v>
      </c>
      <c r="C28" s="16">
        <v>1.0999482133609529E-2</v>
      </c>
      <c r="D28" s="16">
        <v>8.235961429381735E-3</v>
      </c>
      <c r="E28" s="16">
        <v>4.7355163727959698E-3</v>
      </c>
    </row>
    <row r="29" spans="2:5" x14ac:dyDescent="0.3">
      <c r="B29" s="1">
        <f>B28+1</f>
        <v>2041</v>
      </c>
      <c r="C29" s="16">
        <v>1.0879809859443512E-2</v>
      </c>
      <c r="D29" s="16">
        <v>8.1686844592465911E-3</v>
      </c>
      <c r="E29" s="16">
        <v>4.7131969514640996E-3</v>
      </c>
    </row>
    <row r="30" spans="2:5" x14ac:dyDescent="0.3">
      <c r="B30" s="1">
        <f t="shared" ref="B30:B33" si="2">B29+1</f>
        <v>2042</v>
      </c>
      <c r="C30" s="16">
        <v>1.0762713582098628E-2</v>
      </c>
      <c r="D30" s="16">
        <v>8.1024977121046411E-3</v>
      </c>
      <c r="E30" s="16">
        <v>4.6910869348238344E-3</v>
      </c>
    </row>
    <row r="31" spans="2:5" x14ac:dyDescent="0.3">
      <c r="B31" s="1">
        <f t="shared" si="2"/>
        <v>2043</v>
      </c>
      <c r="C31" s="16">
        <v>1.0648111013074517E-2</v>
      </c>
      <c r="D31" s="16">
        <v>8.0373749003631208E-3</v>
      </c>
      <c r="E31" s="16">
        <v>4.6691833896284523E-3</v>
      </c>
    </row>
    <row r="32" spans="2:5" x14ac:dyDescent="0.3">
      <c r="B32" s="1">
        <f t="shared" si="2"/>
        <v>2044</v>
      </c>
      <c r="C32" s="16">
        <v>1.0535923331812139E-2</v>
      </c>
      <c r="D32" s="16">
        <v>7.9732905748237312E-3</v>
      </c>
      <c r="E32" s="16">
        <v>4.6474834371600911E-3</v>
      </c>
    </row>
    <row r="33" spans="2:5" x14ac:dyDescent="0.3">
      <c r="B33" s="1">
        <f t="shared" si="2"/>
        <v>2045</v>
      </c>
      <c r="C33" s="16">
        <v>1.0426075004908698E-2</v>
      </c>
      <c r="D33" s="16">
        <v>7.9102200915232082E-3</v>
      </c>
      <c r="E33" s="16">
        <v>4.6259842519685039E-3</v>
      </c>
    </row>
    <row r="34" spans="2:5" x14ac:dyDescent="0.3">
      <c r="B34" s="1">
        <f>B33+1</f>
        <v>2046</v>
      </c>
      <c r="C34" s="16">
        <v>1.0318493616525136E-2</v>
      </c>
      <c r="D34" s="16">
        <v>7.848139580135343E-3</v>
      </c>
      <c r="E34" s="16">
        <v>4.604683060644656E-3</v>
      </c>
    </row>
    <row r="35" spans="2:5" x14ac:dyDescent="0.3">
      <c r="B35" s="1">
        <f t="shared" ref="B35:B39" si="3">B34+1</f>
        <v>2047</v>
      </c>
      <c r="C35" s="16">
        <v>1.0213109709186029E-2</v>
      </c>
      <c r="D35" s="16">
        <v>7.7870259138493221E-3</v>
      </c>
      <c r="E35" s="16">
        <v>4.5835771406280475E-3</v>
      </c>
    </row>
    <row r="36" spans="2:5" x14ac:dyDescent="0.3">
      <c r="B36" s="1">
        <f t="shared" si="3"/>
        <v>2048</v>
      </c>
      <c r="C36" s="16">
        <v>1.0109856634236429E-2</v>
      </c>
      <c r="D36" s="16">
        <v>7.7268566806445432E-3</v>
      </c>
      <c r="E36" s="16">
        <v>4.5626638190466948E-3</v>
      </c>
    </row>
    <row r="37" spans="2:5" x14ac:dyDescent="0.3">
      <c r="B37" s="1">
        <f t="shared" si="3"/>
        <v>2049</v>
      </c>
      <c r="C37" s="16">
        <v>1.0008670411279074E-2</v>
      </c>
      <c r="D37" s="16">
        <v>7.6676101558869501E-3</v>
      </c>
      <c r="E37" s="16">
        <v>4.5419404715887129E-3</v>
      </c>
    </row>
    <row r="38" spans="2:5" x14ac:dyDescent="0.3">
      <c r="B38" s="1">
        <f t="shared" si="3"/>
        <v>2050</v>
      </c>
      <c r="C38" s="16">
        <v>9.9094895959690212E-3</v>
      </c>
      <c r="D38" s="16">
        <v>7.6092652761765014E-3</v>
      </c>
      <c r="E38" s="16">
        <v>4.5214045214045217E-3</v>
      </c>
    </row>
    <row r="39" spans="2:5" x14ac:dyDescent="0.3">
      <c r="B39" s="1">
        <f t="shared" si="3"/>
        <v>2051</v>
      </c>
      <c r="C39" s="16">
        <v>9.8122551555916912E-3</v>
      </c>
      <c r="D39" s="16">
        <v>7.5518016143796291E-3</v>
      </c>
      <c r="E39" s="16">
        <v>4.50105343803869E-3</v>
      </c>
    </row>
    <row r="40" spans="2:5" x14ac:dyDescent="0.3">
      <c r="B40" s="1">
        <f>B39+1</f>
        <v>2052</v>
      </c>
      <c r="C40" s="16">
        <v>9.7169103518948887E-3</v>
      </c>
      <c r="D40" s="16">
        <v>7.4951993557845183E-3</v>
      </c>
      <c r="E40" s="16">
        <v>4.4808847363905042E-3</v>
      </c>
    </row>
    <row r="41" spans="2:5" x14ac:dyDescent="0.3">
      <c r="B41" s="1">
        <f t="shared" ref="B41:B44" si="4">B40+1</f>
        <v>2053</v>
      </c>
      <c r="C41" s="16">
        <v>9.6234006306861429E-3</v>
      </c>
      <c r="D41" s="16">
        <v>7.4394392753207358E-3</v>
      </c>
      <c r="E41" s="16">
        <v>4.4608959757023534E-3</v>
      </c>
    </row>
    <row r="42" spans="2:5" x14ac:dyDescent="0.3">
      <c r="B42" s="1">
        <f t="shared" si="4"/>
        <v>2054</v>
      </c>
      <c r="C42" s="16">
        <v>9.531673517743991E-3</v>
      </c>
      <c r="D42" s="16">
        <v>7.3845027157881885E-3</v>
      </c>
      <c r="E42" s="16">
        <v>4.4410847585750731E-3</v>
      </c>
    </row>
    <row r="43" spans="2:5" x14ac:dyDescent="0.3">
      <c r="B43" s="1">
        <f t="shared" si="4"/>
        <v>2055</v>
      </c>
      <c r="C43" s="16">
        <v>9.4416785206258898E-3</v>
      </c>
      <c r="D43" s="16">
        <v>7.3303715670436191E-3</v>
      </c>
      <c r="E43" s="16">
        <v>4.4214487300094077E-3</v>
      </c>
    </row>
    <row r="44" spans="2:5" x14ac:dyDescent="0.3">
      <c r="B44" s="1">
        <f t="shared" si="4"/>
        <v>2056</v>
      </c>
      <c r="C44" s="16">
        <v>9.3533670359866837E-3</v>
      </c>
      <c r="D44" s="16">
        <v>7.2770282460958647E-3</v>
      </c>
      <c r="E44" s="16">
        <v>4.401985576472792E-3</v>
      </c>
    </row>
    <row r="45" spans="2:5" x14ac:dyDescent="0.3">
      <c r="B45" s="1">
        <f>B44+1</f>
        <v>2057</v>
      </c>
      <c r="C45" s="16">
        <v>9.2666922620501906E-3</v>
      </c>
      <c r="D45" s="16">
        <v>7.2244556780639256E-3</v>
      </c>
      <c r="E45" s="16">
        <v>4.3826930249906753E-3</v>
      </c>
    </row>
    <row r="46" spans="2:5" x14ac:dyDescent="0.3">
      <c r="B46" s="1">
        <f>B45+1</f>
        <v>2058</v>
      </c>
      <c r="C46" s="16">
        <v>9.1816091159026853E-3</v>
      </c>
      <c r="D46" s="16">
        <v>7.1726372779545144E-3</v>
      </c>
      <c r="E46" s="16">
        <v>4.3635688422616285E-3</v>
      </c>
    </row>
    <row r="47" spans="2:5" x14ac:dyDescent="0.3">
      <c r="B47" s="1">
        <f>B46+1</f>
        <v>2059</v>
      </c>
      <c r="C47" s="16">
        <v>9.0980741553012123E-3</v>
      </c>
      <c r="D47" s="16">
        <v>7.1215569332182373E-3</v>
      </c>
      <c r="E47" s="16">
        <v>4.3446108337955262E-3</v>
      </c>
    </row>
    <row r="48" spans="2:5" x14ac:dyDescent="0.3">
      <c r="B48" s="1">
        <f>B47+1</f>
        <v>2060</v>
      </c>
      <c r="C48" s="16">
        <v>9.0160455047117744E-3</v>
      </c>
      <c r="D48" s="16">
        <v>7.0711989870458755E-3</v>
      </c>
      <c r="E48" s="16">
        <v>4.3258168430740911E-3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7"/>
  <sheetViews>
    <sheetView tabSelected="1" workbookViewId="0">
      <selection activeCell="S24" sqref="S24"/>
    </sheetView>
  </sheetViews>
  <sheetFormatPr baseColWidth="10" defaultRowHeight="14.4" x14ac:dyDescent="0.3"/>
  <cols>
    <col min="1" max="1" width="4.33203125" customWidth="1"/>
  </cols>
  <sheetData>
    <row r="2" spans="2:10" x14ac:dyDescent="0.3">
      <c r="B2" s="4">
        <v>2015</v>
      </c>
      <c r="C2" s="5">
        <v>11843.319917818244</v>
      </c>
      <c r="D2" s="5">
        <v>11899.584311285807</v>
      </c>
      <c r="E2" s="5">
        <v>11958.76435148346</v>
      </c>
      <c r="F2" s="20"/>
      <c r="G2" s="4">
        <v>2015</v>
      </c>
      <c r="H2" s="2">
        <v>1226.2573442909008</v>
      </c>
      <c r="I2" s="2">
        <v>1232.0829595905325</v>
      </c>
      <c r="J2" s="2">
        <v>1238.2104609525973</v>
      </c>
    </row>
    <row r="3" spans="2:10" x14ac:dyDescent="0.3">
      <c r="B3" s="1">
        <f>B2+1</f>
        <v>2016</v>
      </c>
      <c r="C3" s="1">
        <v>12023</v>
      </c>
      <c r="D3" s="1">
        <v>12023</v>
      </c>
      <c r="E3" s="1">
        <v>12023</v>
      </c>
      <c r="F3" s="20"/>
      <c r="G3" s="1">
        <f>G2+1</f>
        <v>2016</v>
      </c>
      <c r="H3" s="2">
        <v>1244.86142</v>
      </c>
      <c r="I3" s="2">
        <v>1244.86142</v>
      </c>
      <c r="J3" s="2">
        <v>1244.86142</v>
      </c>
    </row>
    <row r="4" spans="2:10" x14ac:dyDescent="0.3">
      <c r="B4" s="1">
        <f t="shared" ref="B4:B20" si="0">B3+1</f>
        <v>2017</v>
      </c>
      <c r="C4" s="2">
        <v>12202.680082181758</v>
      </c>
      <c r="D4" s="2">
        <v>12146.415688714193</v>
      </c>
      <c r="E4" s="2">
        <v>12087.23564851654</v>
      </c>
      <c r="F4" s="20"/>
      <c r="G4" s="1">
        <f t="shared" ref="G4:G20" si="1">G3+1</f>
        <v>2017</v>
      </c>
      <c r="H4" s="2">
        <v>1263.4654957090991</v>
      </c>
      <c r="I4" s="2">
        <v>1257.6398804094674</v>
      </c>
      <c r="J4" s="2">
        <v>1251.5123790474024</v>
      </c>
    </row>
    <row r="5" spans="2:10" x14ac:dyDescent="0.3">
      <c r="B5" s="1">
        <f t="shared" si="0"/>
        <v>2018</v>
      </c>
      <c r="C5" s="2">
        <v>12382.360164363514</v>
      </c>
      <c r="D5" s="2">
        <v>12269.831377428385</v>
      </c>
      <c r="E5" s="2">
        <v>12151.471297033078</v>
      </c>
      <c r="F5" s="20"/>
      <c r="G5" s="1">
        <f t="shared" si="1"/>
        <v>2018</v>
      </c>
      <c r="H5" s="2">
        <v>1282.0695714181982</v>
      </c>
      <c r="I5" s="2">
        <v>1270.4183408189349</v>
      </c>
      <c r="J5" s="2">
        <v>1258.1633380948049</v>
      </c>
    </row>
    <row r="6" spans="2:10" x14ac:dyDescent="0.3">
      <c r="B6" s="1">
        <f t="shared" si="0"/>
        <v>2019</v>
      </c>
      <c r="C6" s="2">
        <v>12562.04024654527</v>
      </c>
      <c r="D6" s="2">
        <v>12393.24706614258</v>
      </c>
      <c r="E6" s="2">
        <v>12215.706945549618</v>
      </c>
      <c r="F6" s="20"/>
      <c r="G6" s="1">
        <f t="shared" si="1"/>
        <v>2019</v>
      </c>
      <c r="H6" s="2">
        <v>1300.673647127297</v>
      </c>
      <c r="I6" s="2">
        <v>1283.1968012284026</v>
      </c>
      <c r="J6" s="2">
        <v>1264.8142971422074</v>
      </c>
    </row>
    <row r="7" spans="2:10" x14ac:dyDescent="0.3">
      <c r="B7" s="1">
        <f t="shared" si="0"/>
        <v>2020</v>
      </c>
      <c r="C7" s="2">
        <v>12741.720328727028</v>
      </c>
      <c r="D7" s="2">
        <v>12516.662754856772</v>
      </c>
      <c r="E7" s="2">
        <v>12279.942594066157</v>
      </c>
      <c r="F7" s="20"/>
      <c r="G7" s="1">
        <f t="shared" si="1"/>
        <v>2020</v>
      </c>
      <c r="H7" s="2">
        <v>1319.2777228363964</v>
      </c>
      <c r="I7" s="2">
        <v>1295.9752616378701</v>
      </c>
      <c r="J7" s="2">
        <v>1271.4652561896098</v>
      </c>
    </row>
    <row r="8" spans="2:10" x14ac:dyDescent="0.3">
      <c r="B8" s="1">
        <f t="shared" si="0"/>
        <v>2021</v>
      </c>
      <c r="C8" s="2">
        <v>12921.400410908785</v>
      </c>
      <c r="D8" s="2">
        <v>12640.078443570965</v>
      </c>
      <c r="E8" s="2">
        <v>12344.178242582695</v>
      </c>
      <c r="F8" s="20"/>
      <c r="G8" s="1">
        <f t="shared" si="1"/>
        <v>2021</v>
      </c>
      <c r="H8" s="2">
        <v>1337.8817985454955</v>
      </c>
      <c r="I8" s="2">
        <v>1308.7537220473375</v>
      </c>
      <c r="J8" s="2">
        <v>1278.1162152370121</v>
      </c>
    </row>
    <row r="9" spans="2:10" x14ac:dyDescent="0.3">
      <c r="B9" s="1">
        <f t="shared" si="0"/>
        <v>2022</v>
      </c>
      <c r="C9" s="2">
        <v>13101.080493090543</v>
      </c>
      <c r="D9" s="2">
        <v>12763.494132285157</v>
      </c>
      <c r="E9" s="2">
        <v>12408.413891099233</v>
      </c>
      <c r="F9" s="20"/>
      <c r="G9" s="1">
        <f t="shared" si="1"/>
        <v>2022</v>
      </c>
      <c r="H9" s="2">
        <v>1356.4858742545948</v>
      </c>
      <c r="I9" s="2">
        <v>1321.532182456805</v>
      </c>
      <c r="J9" s="2">
        <v>1284.7671742844145</v>
      </c>
    </row>
    <row r="10" spans="2:10" x14ac:dyDescent="0.3">
      <c r="B10" s="1">
        <f t="shared" si="0"/>
        <v>2023</v>
      </c>
      <c r="C10" s="2">
        <v>13280.760575272299</v>
      </c>
      <c r="D10" s="2">
        <v>12886.909820999348</v>
      </c>
      <c r="E10" s="2">
        <v>12472.649539615772</v>
      </c>
      <c r="F10" s="20"/>
      <c r="G10" s="1">
        <f t="shared" si="1"/>
        <v>2023</v>
      </c>
      <c r="H10" s="2">
        <v>1375.0899499636937</v>
      </c>
      <c r="I10" s="2">
        <v>1334.3106428662725</v>
      </c>
      <c r="J10" s="2">
        <v>1291.418133331817</v>
      </c>
    </row>
    <row r="11" spans="2:10" x14ac:dyDescent="0.3">
      <c r="B11" s="1">
        <f t="shared" si="0"/>
        <v>2024</v>
      </c>
      <c r="C11" s="2">
        <v>13460.440657454055</v>
      </c>
      <c r="D11" s="2">
        <v>13010.325509713541</v>
      </c>
      <c r="E11" s="2">
        <v>12536.885188132312</v>
      </c>
      <c r="F11" s="20"/>
      <c r="G11" s="1">
        <f t="shared" si="1"/>
        <v>2024</v>
      </c>
      <c r="H11" s="2">
        <v>1393.6940256727928</v>
      </c>
      <c r="I11" s="2">
        <v>1347.0891032757399</v>
      </c>
      <c r="J11" s="2">
        <v>1298.0690923792195</v>
      </c>
    </row>
    <row r="12" spans="2:10" x14ac:dyDescent="0.3">
      <c r="B12" s="1">
        <f t="shared" si="0"/>
        <v>2025</v>
      </c>
      <c r="C12" s="2">
        <v>13640.120739635813</v>
      </c>
      <c r="D12" s="2">
        <v>13133.741198427733</v>
      </c>
      <c r="E12" s="2">
        <v>12601.120836648852</v>
      </c>
      <c r="F12" s="20"/>
      <c r="G12" s="1">
        <f t="shared" si="1"/>
        <v>2025</v>
      </c>
      <c r="H12" s="2">
        <v>1412.2981013818919</v>
      </c>
      <c r="I12" s="2">
        <v>1359.8675636852074</v>
      </c>
      <c r="J12" s="2">
        <v>1304.7200514266219</v>
      </c>
    </row>
    <row r="13" spans="2:10" x14ac:dyDescent="0.3">
      <c r="B13" s="1">
        <f t="shared" si="0"/>
        <v>2026</v>
      </c>
      <c r="C13" s="2">
        <v>13819.800821817569</v>
      </c>
      <c r="D13" s="2">
        <v>13257.156887141928</v>
      </c>
      <c r="E13" s="2">
        <v>12665.356485165392</v>
      </c>
      <c r="F13" s="20"/>
      <c r="G13" s="1">
        <f t="shared" si="1"/>
        <v>2026</v>
      </c>
      <c r="H13" s="2">
        <v>1430.902177090991</v>
      </c>
      <c r="I13" s="2">
        <v>1372.6460240946751</v>
      </c>
      <c r="J13" s="2">
        <v>1311.3710104740246</v>
      </c>
    </row>
    <row r="14" spans="2:10" x14ac:dyDescent="0.3">
      <c r="B14" s="1">
        <f t="shared" si="0"/>
        <v>2027</v>
      </c>
      <c r="C14" s="2">
        <v>13999.480903999325</v>
      </c>
      <c r="D14" s="2">
        <v>13380.57257585612</v>
      </c>
      <c r="E14" s="2">
        <v>12729.59213368193</v>
      </c>
      <c r="F14" s="20"/>
      <c r="G14" s="1">
        <f t="shared" si="1"/>
        <v>2027</v>
      </c>
      <c r="H14" s="2">
        <v>1449.5062528000901</v>
      </c>
      <c r="I14" s="2">
        <v>1385.4244845041426</v>
      </c>
      <c r="J14" s="2">
        <v>1318.0219695214269</v>
      </c>
    </row>
    <row r="15" spans="2:10" x14ac:dyDescent="0.3">
      <c r="B15" s="1">
        <f t="shared" si="0"/>
        <v>2028</v>
      </c>
      <c r="C15" s="2">
        <v>14179.160986181081</v>
      </c>
      <c r="D15" s="2">
        <v>13503.988264570315</v>
      </c>
      <c r="E15" s="2">
        <v>12793.827782198468</v>
      </c>
      <c r="F15" s="20"/>
      <c r="G15" s="1">
        <f t="shared" si="1"/>
        <v>2028</v>
      </c>
      <c r="H15" s="2">
        <v>1468.110328509189</v>
      </c>
      <c r="I15" s="2">
        <v>1398.2029449136103</v>
      </c>
      <c r="J15" s="2">
        <v>1324.6729285688293</v>
      </c>
    </row>
    <row r="16" spans="2:10" x14ac:dyDescent="0.3">
      <c r="B16" s="1">
        <f t="shared" si="0"/>
        <v>2029</v>
      </c>
      <c r="C16" s="2">
        <v>14358.841068362839</v>
      </c>
      <c r="D16" s="2">
        <v>13627.403953284507</v>
      </c>
      <c r="E16" s="2">
        <v>12858.063430715009</v>
      </c>
      <c r="F16" s="20"/>
      <c r="G16" s="1">
        <f t="shared" si="1"/>
        <v>2029</v>
      </c>
      <c r="H16" s="2">
        <v>1486.7144042182883</v>
      </c>
      <c r="I16" s="2">
        <v>1410.9814053230778</v>
      </c>
      <c r="J16" s="2">
        <v>1331.3238876162318</v>
      </c>
    </row>
    <row r="17" spans="2:10" x14ac:dyDescent="0.3">
      <c r="B17" s="1">
        <f t="shared" si="0"/>
        <v>2030</v>
      </c>
      <c r="C17" s="2">
        <v>14538.521150544595</v>
      </c>
      <c r="D17" s="2">
        <v>13750.819641998702</v>
      </c>
      <c r="E17" s="2">
        <v>12922.299079231549</v>
      </c>
      <c r="F17" s="20"/>
      <c r="G17" s="1">
        <f t="shared" si="1"/>
        <v>2030</v>
      </c>
      <c r="H17" s="2">
        <v>1505.3184799273872</v>
      </c>
      <c r="I17" s="2">
        <v>1423.7598657325454</v>
      </c>
      <c r="J17" s="2">
        <v>1337.9748466636345</v>
      </c>
    </row>
    <row r="18" spans="2:10" x14ac:dyDescent="0.3">
      <c r="B18" s="1">
        <f t="shared" si="0"/>
        <v>2031</v>
      </c>
      <c r="C18" s="2">
        <v>14718.201232726351</v>
      </c>
      <c r="D18" s="2">
        <v>13874.235330712894</v>
      </c>
      <c r="E18" s="2">
        <v>12986.534727748087</v>
      </c>
      <c r="F18" s="20"/>
      <c r="G18" s="1">
        <f t="shared" si="1"/>
        <v>2031</v>
      </c>
      <c r="H18" s="2">
        <v>1523.9225556364863</v>
      </c>
      <c r="I18" s="2">
        <v>1436.5383261420129</v>
      </c>
      <c r="J18" s="2">
        <v>1344.6258057110367</v>
      </c>
    </row>
    <row r="19" spans="2:10" x14ac:dyDescent="0.3">
      <c r="B19" s="1">
        <f t="shared" si="0"/>
        <v>2032</v>
      </c>
      <c r="C19" s="2">
        <v>14897.881314908107</v>
      </c>
      <c r="D19" s="2">
        <v>13997.651019427089</v>
      </c>
      <c r="E19" s="2">
        <v>13050.770376264627</v>
      </c>
      <c r="F19" s="20"/>
      <c r="G19" s="1">
        <f t="shared" si="1"/>
        <v>2032</v>
      </c>
      <c r="H19" s="2">
        <v>1542.5266313455852</v>
      </c>
      <c r="I19" s="2">
        <v>1449.3167865514806</v>
      </c>
      <c r="J19" s="2">
        <v>1351.2767647584394</v>
      </c>
    </row>
    <row r="20" spans="2:10" x14ac:dyDescent="0.3">
      <c r="B20" s="1">
        <f t="shared" si="0"/>
        <v>2033</v>
      </c>
      <c r="C20" s="2">
        <v>15077.561397089865</v>
      </c>
      <c r="D20" s="2">
        <v>14121.066708141281</v>
      </c>
      <c r="E20" s="2">
        <v>13115.006024781167</v>
      </c>
      <c r="F20" s="20"/>
      <c r="G20" s="1">
        <f t="shared" si="1"/>
        <v>2033</v>
      </c>
      <c r="H20" s="2">
        <v>1561.1307070546845</v>
      </c>
      <c r="I20" s="2">
        <v>1462.0952469609481</v>
      </c>
      <c r="J20" s="2">
        <v>1357.9277238058419</v>
      </c>
    </row>
    <row r="21" spans="2:10" x14ac:dyDescent="0.3">
      <c r="B21" s="1">
        <f>B20+1</f>
        <v>2034</v>
      </c>
      <c r="C21" s="2">
        <v>15257.241479271621</v>
      </c>
      <c r="D21" s="2">
        <v>14244.482396855472</v>
      </c>
      <c r="E21" s="2">
        <v>13179.241673297707</v>
      </c>
      <c r="F21" s="20"/>
      <c r="G21" s="1">
        <f>G20+1</f>
        <v>2034</v>
      </c>
      <c r="H21" s="2">
        <v>1579.7347827637834</v>
      </c>
      <c r="I21" s="2">
        <v>1474.8737073704156</v>
      </c>
      <c r="J21" s="2">
        <v>1364.5786828532446</v>
      </c>
    </row>
    <row r="22" spans="2:10" x14ac:dyDescent="0.3">
      <c r="B22" s="1">
        <f>B21+1</f>
        <v>2035</v>
      </c>
      <c r="C22" s="2">
        <v>15436.921561453377</v>
      </c>
      <c r="D22" s="2">
        <v>14367.898085569666</v>
      </c>
      <c r="E22" s="2">
        <v>13243.477321814247</v>
      </c>
      <c r="F22" s="20"/>
      <c r="G22" s="1">
        <f>G21+1</f>
        <v>2035</v>
      </c>
      <c r="H22" s="2">
        <v>1598.3388584728825</v>
      </c>
      <c r="I22" s="2">
        <v>1487.6521677798833</v>
      </c>
      <c r="J22" s="2">
        <v>1371.229641900647</v>
      </c>
    </row>
    <row r="23" spans="2:10" x14ac:dyDescent="0.3">
      <c r="B23" s="1">
        <f t="shared" ref="B23:B27" si="2">B22+1</f>
        <v>2036</v>
      </c>
      <c r="C23" s="2">
        <v>15616.601643635135</v>
      </c>
      <c r="D23" s="2">
        <v>14491.313774283859</v>
      </c>
      <c r="E23" s="2">
        <v>13307.712970330787</v>
      </c>
      <c r="F23" s="20"/>
      <c r="G23" s="1">
        <f t="shared" ref="G23:G27" si="3">G22+1</f>
        <v>2036</v>
      </c>
      <c r="H23" s="2">
        <v>1616.9429341819816</v>
      </c>
      <c r="I23" s="2">
        <v>1500.4306281893507</v>
      </c>
      <c r="J23" s="2">
        <v>1377.8806009480497</v>
      </c>
    </row>
    <row r="24" spans="2:10" x14ac:dyDescent="0.3">
      <c r="B24" s="1">
        <f t="shared" si="2"/>
        <v>2037</v>
      </c>
      <c r="C24" s="2">
        <v>15796.281725816891</v>
      </c>
      <c r="D24" s="2">
        <v>14614.729462998052</v>
      </c>
      <c r="E24" s="2">
        <v>13371.948618847327</v>
      </c>
      <c r="F24" s="20"/>
      <c r="G24" s="1">
        <f t="shared" si="3"/>
        <v>2037</v>
      </c>
      <c r="H24" s="2">
        <v>1635.5470098910807</v>
      </c>
      <c r="I24" s="2">
        <v>1513.2090885988182</v>
      </c>
      <c r="J24" s="2">
        <v>1384.5315599954522</v>
      </c>
    </row>
    <row r="25" spans="2:10" x14ac:dyDescent="0.3">
      <c r="B25" s="1">
        <f t="shared" si="2"/>
        <v>2038</v>
      </c>
      <c r="C25" s="2">
        <v>15975.961807998649</v>
      </c>
      <c r="D25" s="2">
        <v>14738.145151712242</v>
      </c>
      <c r="E25" s="2">
        <v>13436.184267363868</v>
      </c>
      <c r="F25" s="20"/>
      <c r="G25" s="1">
        <f t="shared" si="3"/>
        <v>2038</v>
      </c>
      <c r="H25" s="2">
        <v>1654.1510856001801</v>
      </c>
      <c r="I25" s="2">
        <v>1525.9875490082854</v>
      </c>
      <c r="J25" s="2">
        <v>1391.1825190428547</v>
      </c>
    </row>
    <row r="26" spans="2:10" x14ac:dyDescent="0.3">
      <c r="B26" s="1">
        <f t="shared" si="2"/>
        <v>2039</v>
      </c>
      <c r="C26" s="2">
        <v>16155.641890180405</v>
      </c>
      <c r="D26" s="2">
        <v>14861.560840426435</v>
      </c>
      <c r="E26" s="2">
        <v>13500.419915880406</v>
      </c>
      <c r="F26" s="20"/>
      <c r="G26" s="1">
        <f t="shared" si="3"/>
        <v>2039</v>
      </c>
      <c r="H26" s="2">
        <v>1672.7551613092789</v>
      </c>
      <c r="I26" s="2">
        <v>1538.7660094177529</v>
      </c>
      <c r="J26" s="2">
        <v>1397.8334780902571</v>
      </c>
    </row>
    <row r="27" spans="2:10" x14ac:dyDescent="0.3">
      <c r="B27" s="1">
        <f t="shared" si="2"/>
        <v>2040</v>
      </c>
      <c r="C27" s="2">
        <v>16335.321972362161</v>
      </c>
      <c r="D27" s="2">
        <v>14984.976529140627</v>
      </c>
      <c r="E27" s="2">
        <v>13564.655564396946</v>
      </c>
      <c r="F27" s="20"/>
      <c r="G27" s="1">
        <f t="shared" si="3"/>
        <v>2040</v>
      </c>
      <c r="H27" s="2">
        <v>1691.3592370183781</v>
      </c>
      <c r="I27" s="2">
        <v>1551.5444698272204</v>
      </c>
      <c r="J27" s="2">
        <v>1404.4844371376596</v>
      </c>
    </row>
    <row r="28" spans="2:10" x14ac:dyDescent="0.3">
      <c r="B28" s="1">
        <f>B27+1</f>
        <v>2041</v>
      </c>
      <c r="C28" s="2">
        <v>16515.002054543915</v>
      </c>
      <c r="D28" s="2">
        <v>15108.392217854818</v>
      </c>
      <c r="E28" s="2">
        <v>13628.891212913486</v>
      </c>
      <c r="F28" s="20"/>
      <c r="G28" s="1">
        <f>G27+1</f>
        <v>2041</v>
      </c>
      <c r="H28" s="2">
        <v>1709.9633127274767</v>
      </c>
      <c r="I28" s="2">
        <v>1564.3229302366879</v>
      </c>
      <c r="J28" s="2">
        <v>1411.1353961850623</v>
      </c>
    </row>
    <row r="29" spans="2:10" x14ac:dyDescent="0.3">
      <c r="B29" s="1">
        <f t="shared" ref="B29:B32" si="4">B28+1</f>
        <v>2042</v>
      </c>
      <c r="C29" s="2">
        <v>16694.682136725674</v>
      </c>
      <c r="D29" s="2">
        <v>15231.807906569011</v>
      </c>
      <c r="E29" s="2">
        <v>13693.126861430024</v>
      </c>
      <c r="F29" s="20"/>
      <c r="G29" s="1">
        <f t="shared" ref="G29:G32" si="5">G28+1</f>
        <v>2042</v>
      </c>
      <c r="H29" s="2">
        <v>1728.5673884365763</v>
      </c>
      <c r="I29" s="2">
        <v>1577.1013906461553</v>
      </c>
      <c r="J29" s="2">
        <v>1417.7863552324645</v>
      </c>
    </row>
    <row r="30" spans="2:10" x14ac:dyDescent="0.3">
      <c r="B30" s="1">
        <f t="shared" si="4"/>
        <v>2043</v>
      </c>
      <c r="C30" s="2">
        <v>16874.36221890743</v>
      </c>
      <c r="D30" s="2">
        <v>15355.223595283205</v>
      </c>
      <c r="E30" s="2">
        <v>13757.362509946563</v>
      </c>
      <c r="F30" s="20"/>
      <c r="G30" s="1">
        <f t="shared" si="5"/>
        <v>2043</v>
      </c>
      <c r="H30" s="2">
        <v>1747.1714641456751</v>
      </c>
      <c r="I30" s="2">
        <v>1589.879851055623</v>
      </c>
      <c r="J30" s="2">
        <v>1424.437314279867</v>
      </c>
    </row>
    <row r="31" spans="2:10" x14ac:dyDescent="0.3">
      <c r="B31" s="1">
        <f t="shared" si="4"/>
        <v>2044</v>
      </c>
      <c r="C31" s="2">
        <v>17054.042301089186</v>
      </c>
      <c r="D31" s="2">
        <v>15478.639283997396</v>
      </c>
      <c r="E31" s="2">
        <v>13821.598158463101</v>
      </c>
      <c r="F31" s="20"/>
      <c r="G31" s="1">
        <f t="shared" si="5"/>
        <v>2044</v>
      </c>
      <c r="H31" s="2">
        <v>1765.7755398547743</v>
      </c>
      <c r="I31" s="2">
        <v>1602.6583114650903</v>
      </c>
      <c r="J31" s="2">
        <v>1431.0882733272695</v>
      </c>
    </row>
    <row r="32" spans="2:10" x14ac:dyDescent="0.3">
      <c r="B32" s="1">
        <f t="shared" si="4"/>
        <v>2045</v>
      </c>
      <c r="C32" s="2">
        <v>17233.722383270942</v>
      </c>
      <c r="D32" s="2">
        <v>15602.054972711589</v>
      </c>
      <c r="E32" s="2">
        <v>13885.833806979641</v>
      </c>
      <c r="F32" s="20"/>
      <c r="G32" s="1">
        <f t="shared" si="5"/>
        <v>2045</v>
      </c>
      <c r="H32" s="2">
        <v>1784.3796155638734</v>
      </c>
      <c r="I32" s="2">
        <v>1615.4367718745577</v>
      </c>
      <c r="J32" s="2">
        <v>1437.7392323746719</v>
      </c>
    </row>
    <row r="33" spans="2:10" x14ac:dyDescent="0.3">
      <c r="B33" s="1">
        <f>B32+1</f>
        <v>2046</v>
      </c>
      <c r="C33" s="2">
        <v>17413.402465452702</v>
      </c>
      <c r="D33" s="2">
        <v>15725.470661425783</v>
      </c>
      <c r="E33" s="2">
        <v>13950.069455496181</v>
      </c>
      <c r="F33" s="20"/>
      <c r="G33" s="1">
        <f>G32+1</f>
        <v>2046</v>
      </c>
      <c r="H33" s="2">
        <v>1802.9836912729727</v>
      </c>
      <c r="I33" s="2">
        <v>1628.2152322840254</v>
      </c>
      <c r="J33" s="2">
        <v>1444.3901914220744</v>
      </c>
    </row>
    <row r="34" spans="2:10" x14ac:dyDescent="0.3">
      <c r="B34" s="1">
        <f t="shared" ref="B34:B38" si="6">B33+1</f>
        <v>2047</v>
      </c>
      <c r="C34" s="2">
        <v>17593.082547634458</v>
      </c>
      <c r="D34" s="2">
        <v>15848.886350139976</v>
      </c>
      <c r="E34" s="2">
        <v>14014.305104012723</v>
      </c>
      <c r="F34" s="20"/>
      <c r="G34" s="1">
        <f t="shared" ref="G34:G38" si="7">G33+1</f>
        <v>2047</v>
      </c>
      <c r="H34" s="2">
        <v>1821.5877669820716</v>
      </c>
      <c r="I34" s="2">
        <v>1640.9936926934929</v>
      </c>
      <c r="J34" s="2">
        <v>1451.0411504694773</v>
      </c>
    </row>
    <row r="35" spans="2:10" x14ac:dyDescent="0.3">
      <c r="B35" s="1">
        <f t="shared" si="6"/>
        <v>2048</v>
      </c>
      <c r="C35" s="2">
        <v>17772.762629816214</v>
      </c>
      <c r="D35" s="2">
        <v>15972.302038854168</v>
      </c>
      <c r="E35" s="2">
        <v>14078.540752529261</v>
      </c>
      <c r="F35" s="20"/>
      <c r="G35" s="1">
        <f t="shared" si="7"/>
        <v>2048</v>
      </c>
      <c r="H35" s="2">
        <v>1840.1918426911707</v>
      </c>
      <c r="I35" s="2">
        <v>1653.7721531029604</v>
      </c>
      <c r="J35" s="2">
        <v>1457.6921095168796</v>
      </c>
    </row>
    <row r="36" spans="2:10" x14ac:dyDescent="0.3">
      <c r="B36" s="1">
        <f t="shared" si="6"/>
        <v>2049</v>
      </c>
      <c r="C36" s="2">
        <v>17952.44271199797</v>
      </c>
      <c r="D36" s="2">
        <v>16095.717727568361</v>
      </c>
      <c r="E36" s="2">
        <v>14142.776401045803</v>
      </c>
      <c r="F36" s="20"/>
      <c r="G36" s="1">
        <f t="shared" si="7"/>
        <v>2049</v>
      </c>
      <c r="H36" s="2">
        <v>1858.7959184002698</v>
      </c>
      <c r="I36" s="2">
        <v>1666.5506135124281</v>
      </c>
      <c r="J36" s="2">
        <v>1464.3430685642822</v>
      </c>
    </row>
    <row r="37" spans="2:10" x14ac:dyDescent="0.3">
      <c r="B37" s="1">
        <f t="shared" si="6"/>
        <v>2050</v>
      </c>
      <c r="C37" s="2">
        <v>18132.12279417973</v>
      </c>
      <c r="D37" s="2">
        <v>16219.133416282555</v>
      </c>
      <c r="E37" s="2">
        <v>14207.012049562343</v>
      </c>
      <c r="F37" s="20"/>
      <c r="G37" s="1">
        <f t="shared" si="7"/>
        <v>2050</v>
      </c>
      <c r="H37" s="2">
        <v>1877.3999941093691</v>
      </c>
      <c r="I37" s="2">
        <v>1679.3290739218955</v>
      </c>
      <c r="J37" s="2">
        <v>1470.9940276116849</v>
      </c>
    </row>
    <row r="38" spans="2:10" x14ac:dyDescent="0.3">
      <c r="B38" s="1">
        <f t="shared" si="6"/>
        <v>2051</v>
      </c>
      <c r="C38" s="2">
        <v>18311.802876361486</v>
      </c>
      <c r="D38" s="2">
        <v>16342.54910499675</v>
      </c>
      <c r="E38" s="2">
        <v>14271.247698078883</v>
      </c>
      <c r="F38" s="20"/>
      <c r="G38" s="1">
        <f t="shared" si="7"/>
        <v>2051</v>
      </c>
      <c r="H38" s="2">
        <v>1896.004069818468</v>
      </c>
      <c r="I38" s="2">
        <v>1692.1075343313632</v>
      </c>
      <c r="J38" s="2">
        <v>1477.6449866590874</v>
      </c>
    </row>
    <row r="39" spans="2:10" x14ac:dyDescent="0.3">
      <c r="B39" s="1">
        <f>B38+1</f>
        <v>2052</v>
      </c>
      <c r="C39" s="2">
        <v>18491.482958543242</v>
      </c>
      <c r="D39" s="2">
        <v>16465.964793710944</v>
      </c>
      <c r="E39" s="2">
        <v>14335.483346595423</v>
      </c>
      <c r="F39" s="20"/>
      <c r="G39" s="1">
        <f>G38+1</f>
        <v>2052</v>
      </c>
      <c r="H39" s="2">
        <v>1914.6081455275671</v>
      </c>
      <c r="I39" s="2">
        <v>1704.8859947408309</v>
      </c>
      <c r="J39" s="2">
        <v>1484.2959457064901</v>
      </c>
    </row>
    <row r="40" spans="2:10" x14ac:dyDescent="0.3">
      <c r="B40" s="1">
        <f t="shared" ref="B40:B43" si="8">B39+1</f>
        <v>2053</v>
      </c>
      <c r="C40" s="2">
        <v>18671.163040724998</v>
      </c>
      <c r="D40" s="2">
        <v>16589.380482425138</v>
      </c>
      <c r="E40" s="2">
        <v>14399.718995111962</v>
      </c>
      <c r="F40" s="20"/>
      <c r="G40" s="1">
        <f t="shared" ref="G40:G43" si="9">G39+1</f>
        <v>2053</v>
      </c>
      <c r="H40" s="2">
        <v>1933.2122212366662</v>
      </c>
      <c r="I40" s="2">
        <v>1717.6644551502986</v>
      </c>
      <c r="J40" s="2">
        <v>1490.9469047538923</v>
      </c>
    </row>
    <row r="41" spans="2:10" x14ac:dyDescent="0.3">
      <c r="B41" s="1">
        <f t="shared" si="8"/>
        <v>2054</v>
      </c>
      <c r="C41" s="2">
        <v>18850.843122906754</v>
      </c>
      <c r="D41" s="2">
        <v>16712.796171139333</v>
      </c>
      <c r="E41" s="2">
        <v>14463.954643628502</v>
      </c>
      <c r="F41" s="20"/>
      <c r="G41" s="1">
        <f t="shared" si="9"/>
        <v>2054</v>
      </c>
      <c r="H41" s="2">
        <v>1951.8162969457651</v>
      </c>
      <c r="I41" s="2">
        <v>1730.4429155597663</v>
      </c>
      <c r="J41" s="2">
        <v>1497.597863801295</v>
      </c>
    </row>
    <row r="42" spans="2:10" x14ac:dyDescent="0.3">
      <c r="B42" s="1">
        <f t="shared" si="8"/>
        <v>2055</v>
      </c>
      <c r="C42" s="2">
        <v>19030.52320508851</v>
      </c>
      <c r="D42" s="2">
        <v>16836.211859853523</v>
      </c>
      <c r="E42" s="2">
        <v>14528.19029214504</v>
      </c>
      <c r="F42" s="20"/>
      <c r="G42" s="1">
        <f t="shared" si="9"/>
        <v>2055</v>
      </c>
      <c r="H42" s="2">
        <v>1970.4203726548642</v>
      </c>
      <c r="I42" s="2">
        <v>1743.2213759692338</v>
      </c>
      <c r="J42" s="2">
        <v>1504.2488228486973</v>
      </c>
    </row>
    <row r="43" spans="2:10" x14ac:dyDescent="0.3">
      <c r="B43" s="1">
        <f t="shared" si="8"/>
        <v>2056</v>
      </c>
      <c r="C43" s="2">
        <v>19210.203287270266</v>
      </c>
      <c r="D43" s="2">
        <v>16959.627548567718</v>
      </c>
      <c r="E43" s="2">
        <v>14592.42594066158</v>
      </c>
      <c r="F43" s="20"/>
      <c r="G43" s="1">
        <f t="shared" si="9"/>
        <v>2056</v>
      </c>
      <c r="H43" s="2">
        <v>1989.0244483639631</v>
      </c>
      <c r="I43" s="2">
        <v>1755.9998363787015</v>
      </c>
      <c r="J43" s="2">
        <v>1510.8997818961</v>
      </c>
    </row>
    <row r="44" spans="2:10" x14ac:dyDescent="0.3">
      <c r="B44" s="1">
        <f>B43+1</f>
        <v>2057</v>
      </c>
      <c r="C44" s="2">
        <v>19389.883369452022</v>
      </c>
      <c r="D44" s="2">
        <v>17083.043237281912</v>
      </c>
      <c r="E44" s="2">
        <v>14656.661589178118</v>
      </c>
      <c r="F44" s="20"/>
      <c r="G44" s="1">
        <f>G43+1</f>
        <v>2057</v>
      </c>
      <c r="H44" s="2">
        <v>2007.6285240730622</v>
      </c>
      <c r="I44" s="2">
        <v>1768.778296788169</v>
      </c>
      <c r="J44" s="2">
        <v>1517.5507409435022</v>
      </c>
    </row>
    <row r="45" spans="2:10" x14ac:dyDescent="0.3">
      <c r="B45" s="1">
        <f>B44+1</f>
        <v>2058</v>
      </c>
      <c r="C45" s="2">
        <v>19569.563451633778</v>
      </c>
      <c r="D45" s="2">
        <v>17206.458925996103</v>
      </c>
      <c r="E45" s="2">
        <v>14720.897237694657</v>
      </c>
      <c r="F45" s="20"/>
      <c r="G45" s="1">
        <f>G44+1</f>
        <v>2058</v>
      </c>
      <c r="H45" s="2">
        <v>2026.2325997821613</v>
      </c>
      <c r="I45" s="2">
        <v>1781.5567571976364</v>
      </c>
      <c r="J45" s="2">
        <v>1524.2016999909047</v>
      </c>
    </row>
    <row r="46" spans="2:10" x14ac:dyDescent="0.3">
      <c r="B46" s="1">
        <f>B45+1</f>
        <v>2059</v>
      </c>
      <c r="C46" s="2">
        <v>19749.243533815534</v>
      </c>
      <c r="D46" s="2">
        <v>17329.874614710297</v>
      </c>
      <c r="E46" s="2">
        <v>14785.132886211197</v>
      </c>
      <c r="F46" s="20"/>
      <c r="G46" s="1">
        <f>G45+1</f>
        <v>2059</v>
      </c>
      <c r="H46" s="2">
        <v>2044.8366754912602</v>
      </c>
      <c r="I46" s="2">
        <v>1794.3352176071041</v>
      </c>
      <c r="J46" s="2">
        <v>1530.8526590383071</v>
      </c>
    </row>
    <row r="47" spans="2:10" x14ac:dyDescent="0.3">
      <c r="B47" s="1">
        <f>B46+1</f>
        <v>2060</v>
      </c>
      <c r="C47" s="2">
        <v>19928.923615997293</v>
      </c>
      <c r="D47" s="2">
        <v>17453.290303424488</v>
      </c>
      <c r="E47" s="2">
        <v>14849.368534727735</v>
      </c>
      <c r="F47" s="20"/>
      <c r="G47" s="1">
        <f>G46+1</f>
        <v>2060</v>
      </c>
      <c r="H47" s="2">
        <v>2063.4407512003595</v>
      </c>
      <c r="I47" s="2">
        <v>1807.1136780165714</v>
      </c>
      <c r="J47" s="2">
        <v>1537.5036180857096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Szenario 1</vt:lpstr>
      <vt:lpstr>Szenario 2</vt:lpstr>
      <vt:lpstr>Szenario 3</vt:lpstr>
      <vt:lpstr>W'rate</vt:lpstr>
      <vt:lpstr>DTV_i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Cyrano Golliez</dc:creator>
  <cp:lastModifiedBy>Cyrano Golliez</cp:lastModifiedBy>
  <dcterms:created xsi:type="dcterms:W3CDTF">2020-04-03T16:08:22Z</dcterms:created>
  <dcterms:modified xsi:type="dcterms:W3CDTF">2020-05-12T21:36:39Z</dcterms:modified>
</cp:coreProperties>
</file>