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2\"/>
    </mc:Choice>
  </mc:AlternateContent>
  <bookViews>
    <workbookView xWindow="1536" yWindow="1536" windowWidth="17136" windowHeight="7152" activeTab="3"/>
  </bookViews>
  <sheets>
    <sheet name="SB1-SU1" sheetId="12" r:id="rId1"/>
    <sheet name="SB1-SU2" sheetId="11" r:id="rId2"/>
    <sheet name="SB1-SU3" sheetId="10" r:id="rId3"/>
    <sheet name="SB2-SU1" sheetId="9" r:id="rId4"/>
    <sheet name="SB2-SU2" sheetId="8" r:id="rId5"/>
    <sheet name="SB2-SU3" sheetId="7" r:id="rId6"/>
    <sheet name="SB3-SU1" sheetId="6" r:id="rId7"/>
    <sheet name="SB3-SU2" sheetId="1" r:id="rId8"/>
    <sheet name="SB3-SU3" sheetId="5" r:id="rId9"/>
  </sheets>
  <externalReferences>
    <externalReference r:id="rId10"/>
    <externalReference r:id="rId11"/>
    <externalReference r:id="rId12"/>
    <externalReference r:id="rId13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10" i="5" l="1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9" i="5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9" i="1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9" i="6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9" i="7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9" i="8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9" i="9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9" i="10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9" i="11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9" i="12"/>
  <c r="AG54" i="12" l="1"/>
  <c r="AG50" i="12"/>
  <c r="AG46" i="12"/>
  <c r="AG54" i="11" l="1"/>
  <c r="AG50" i="11"/>
  <c r="AG46" i="11"/>
  <c r="AG54" i="10"/>
  <c r="AG50" i="10"/>
  <c r="AG46" i="10"/>
  <c r="AG54" i="9"/>
  <c r="AG50" i="9"/>
  <c r="AG46" i="9"/>
  <c r="AG54" i="8"/>
  <c r="AG50" i="8"/>
  <c r="AG46" i="8"/>
  <c r="AG54" i="7"/>
  <c r="AG50" i="7"/>
  <c r="AG46" i="7"/>
  <c r="AG54" i="6"/>
  <c r="AG50" i="6"/>
  <c r="AG46" i="6"/>
  <c r="AG54" i="1"/>
  <c r="AG50" i="1"/>
  <c r="AG46" i="1"/>
  <c r="AG54" i="5"/>
  <c r="AG50" i="5"/>
  <c r="AG46" i="5"/>
  <c r="C15" i="12" l="1"/>
  <c r="I15" i="12"/>
  <c r="B15" i="12"/>
  <c r="O15" i="12"/>
  <c r="C14" i="12"/>
  <c r="I14" i="12"/>
  <c r="B14" i="12"/>
  <c r="O14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9" i="12"/>
  <c r="I10" i="12"/>
  <c r="I11" i="12"/>
  <c r="I12" i="12"/>
  <c r="I13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9" i="12"/>
  <c r="C10" i="12"/>
  <c r="P10" i="12" s="1"/>
  <c r="C11" i="12"/>
  <c r="P11" i="12" s="1"/>
  <c r="C12" i="12"/>
  <c r="C13" i="12"/>
  <c r="C16" i="12"/>
  <c r="P16" i="12" s="1"/>
  <c r="C17" i="12"/>
  <c r="P17" i="12" s="1"/>
  <c r="C18" i="12"/>
  <c r="C19" i="12"/>
  <c r="C20" i="12"/>
  <c r="C21" i="12"/>
  <c r="C22" i="12"/>
  <c r="C23" i="12"/>
  <c r="C24" i="12"/>
  <c r="P24" i="12" s="1"/>
  <c r="S24" i="12" s="1"/>
  <c r="C25" i="12"/>
  <c r="P25" i="12" s="1"/>
  <c r="V25" i="12" s="1"/>
  <c r="C26" i="12"/>
  <c r="C27" i="12"/>
  <c r="C28" i="12"/>
  <c r="C29" i="12"/>
  <c r="P29" i="12" s="1"/>
  <c r="C30" i="12"/>
  <c r="C31" i="12"/>
  <c r="C32" i="12"/>
  <c r="P32" i="12" s="1"/>
  <c r="C33" i="12"/>
  <c r="P33" i="12" s="1"/>
  <c r="C34" i="12"/>
  <c r="C35" i="12"/>
  <c r="C36" i="12"/>
  <c r="C37" i="12"/>
  <c r="P37" i="12" s="1"/>
  <c r="C38" i="12"/>
  <c r="C39" i="12"/>
  <c r="C40" i="12"/>
  <c r="P40" i="12" s="1"/>
  <c r="C41" i="12"/>
  <c r="P41" i="12" s="1"/>
  <c r="C42" i="12"/>
  <c r="C43" i="12"/>
  <c r="P43" i="12" s="1"/>
  <c r="C44" i="12"/>
  <c r="C45" i="12"/>
  <c r="P45" i="12" s="1"/>
  <c r="C46" i="12"/>
  <c r="C47" i="12"/>
  <c r="P47" i="12" s="1"/>
  <c r="C48" i="12"/>
  <c r="C49" i="12"/>
  <c r="P49" i="12" s="1"/>
  <c r="C50" i="12"/>
  <c r="C51" i="12"/>
  <c r="P51" i="12" s="1"/>
  <c r="C52" i="12"/>
  <c r="P52" i="12" s="1"/>
  <c r="S52" i="12" s="1"/>
  <c r="C53" i="12"/>
  <c r="P53" i="12" s="1"/>
  <c r="C54" i="12"/>
  <c r="C9" i="12"/>
  <c r="B10" i="12"/>
  <c r="B11" i="12"/>
  <c r="O11" i="12" s="1"/>
  <c r="B12" i="12"/>
  <c r="B13" i="12"/>
  <c r="O13" i="12" s="1"/>
  <c r="B16" i="12"/>
  <c r="O16" i="12" s="1"/>
  <c r="B17" i="12"/>
  <c r="O17" i="12" s="1"/>
  <c r="B18" i="12"/>
  <c r="B19" i="12"/>
  <c r="O19" i="12" s="1"/>
  <c r="B20" i="12"/>
  <c r="B21" i="12"/>
  <c r="O21" i="12" s="1"/>
  <c r="B22" i="12"/>
  <c r="B23" i="12"/>
  <c r="O23" i="12" s="1"/>
  <c r="B24" i="12"/>
  <c r="O24" i="12" s="1"/>
  <c r="B25" i="12"/>
  <c r="O25" i="12" s="1"/>
  <c r="B26" i="12"/>
  <c r="B27" i="12"/>
  <c r="O27" i="12" s="1"/>
  <c r="B28" i="12"/>
  <c r="B29" i="12"/>
  <c r="O29" i="12" s="1"/>
  <c r="B30" i="12"/>
  <c r="B31" i="12"/>
  <c r="O31" i="12" s="1"/>
  <c r="B32" i="12"/>
  <c r="O32" i="12" s="1"/>
  <c r="B33" i="12"/>
  <c r="O33" i="12" s="1"/>
  <c r="B34" i="12"/>
  <c r="B35" i="12"/>
  <c r="O35" i="12" s="1"/>
  <c r="B36" i="12"/>
  <c r="B37" i="12"/>
  <c r="O37" i="12" s="1"/>
  <c r="B38" i="12"/>
  <c r="B39" i="12"/>
  <c r="O39" i="12" s="1"/>
  <c r="AA39" i="12" s="1"/>
  <c r="B40" i="12"/>
  <c r="B41" i="12"/>
  <c r="O41" i="12" s="1"/>
  <c r="B42" i="12"/>
  <c r="B43" i="12"/>
  <c r="B44" i="12"/>
  <c r="O44" i="12" s="1"/>
  <c r="B45" i="12"/>
  <c r="O45" i="12" s="1"/>
  <c r="B46" i="12"/>
  <c r="B47" i="12"/>
  <c r="B48" i="12"/>
  <c r="B49" i="12"/>
  <c r="O49" i="12" s="1"/>
  <c r="B50" i="12"/>
  <c r="B51" i="12"/>
  <c r="B52" i="12"/>
  <c r="O52" i="12" s="1"/>
  <c r="Z52" i="12" s="1"/>
  <c r="B53" i="12"/>
  <c r="O53" i="12" s="1"/>
  <c r="B54" i="12"/>
  <c r="B9" i="12"/>
  <c r="O9" i="12" s="1"/>
  <c r="R9" i="12" s="1"/>
  <c r="G14" i="5"/>
  <c r="K14" i="5"/>
  <c r="F14" i="5"/>
  <c r="O14" i="5" s="1"/>
  <c r="R14" i="5" s="1"/>
  <c r="G14" i="1"/>
  <c r="J14" i="1"/>
  <c r="F14" i="1"/>
  <c r="O14" i="1" s="1"/>
  <c r="R14" i="1" s="1"/>
  <c r="G14" i="6"/>
  <c r="I14" i="6"/>
  <c r="F14" i="6"/>
  <c r="O14" i="6"/>
  <c r="R14" i="6" s="1"/>
  <c r="E14" i="7"/>
  <c r="K14" i="7"/>
  <c r="P14" i="7" s="1"/>
  <c r="D14" i="7"/>
  <c r="O14" i="7" s="1"/>
  <c r="R14" i="7" s="1"/>
  <c r="E14" i="8"/>
  <c r="J14" i="8"/>
  <c r="D14" i="8"/>
  <c r="O14" i="8" s="1"/>
  <c r="E14" i="9"/>
  <c r="I14" i="9"/>
  <c r="D14" i="9"/>
  <c r="O14" i="9" s="1"/>
  <c r="C14" i="10"/>
  <c r="K14" i="10"/>
  <c r="B14" i="10"/>
  <c r="O14" i="10" s="1"/>
  <c r="C14" i="11"/>
  <c r="J14" i="11"/>
  <c r="B14" i="11"/>
  <c r="O14" i="11" s="1"/>
  <c r="F9" i="5"/>
  <c r="O9" i="5" s="1"/>
  <c r="G10" i="5"/>
  <c r="K10" i="5"/>
  <c r="G11" i="5"/>
  <c r="K11" i="5"/>
  <c r="G12" i="5"/>
  <c r="K12" i="5"/>
  <c r="G13" i="5"/>
  <c r="K13" i="5"/>
  <c r="G15" i="5"/>
  <c r="K15" i="5"/>
  <c r="G16" i="5"/>
  <c r="K16" i="5"/>
  <c r="G17" i="5"/>
  <c r="K17" i="5"/>
  <c r="G18" i="5"/>
  <c r="K18" i="5"/>
  <c r="G19" i="5"/>
  <c r="K19" i="5"/>
  <c r="G20" i="5"/>
  <c r="K20" i="5"/>
  <c r="G21" i="5"/>
  <c r="K21" i="5"/>
  <c r="G22" i="5"/>
  <c r="K22" i="5"/>
  <c r="G23" i="5"/>
  <c r="K23" i="5"/>
  <c r="G24" i="5"/>
  <c r="K24" i="5"/>
  <c r="G25" i="5"/>
  <c r="K25" i="5"/>
  <c r="G26" i="5"/>
  <c r="K26" i="5"/>
  <c r="G27" i="5"/>
  <c r="K27" i="5"/>
  <c r="G28" i="5"/>
  <c r="K28" i="5"/>
  <c r="G29" i="5"/>
  <c r="K29" i="5"/>
  <c r="G30" i="5"/>
  <c r="K30" i="5"/>
  <c r="G31" i="5"/>
  <c r="K31" i="5"/>
  <c r="G32" i="5"/>
  <c r="K32" i="5"/>
  <c r="G33" i="5"/>
  <c r="K33" i="5"/>
  <c r="G34" i="5"/>
  <c r="K34" i="5"/>
  <c r="G35" i="5"/>
  <c r="K35" i="5"/>
  <c r="G36" i="5"/>
  <c r="K36" i="5"/>
  <c r="G37" i="5"/>
  <c r="K37" i="5"/>
  <c r="G38" i="5"/>
  <c r="K38" i="5"/>
  <c r="G39" i="5"/>
  <c r="K39" i="5"/>
  <c r="G40" i="5"/>
  <c r="K40" i="5"/>
  <c r="G41" i="5"/>
  <c r="K41" i="5"/>
  <c r="G42" i="5"/>
  <c r="K42" i="5"/>
  <c r="G43" i="5"/>
  <c r="P43" i="5" s="1"/>
  <c r="K43" i="5"/>
  <c r="G44" i="5"/>
  <c r="K44" i="5"/>
  <c r="G45" i="5"/>
  <c r="P45" i="5" s="1"/>
  <c r="K45" i="5"/>
  <c r="G46" i="5"/>
  <c r="K46" i="5"/>
  <c r="G47" i="5"/>
  <c r="K47" i="5"/>
  <c r="G48" i="5"/>
  <c r="K48" i="5"/>
  <c r="G49" i="5"/>
  <c r="P49" i="5" s="1"/>
  <c r="S49" i="5" s="1"/>
  <c r="K49" i="5"/>
  <c r="G50" i="5"/>
  <c r="K50" i="5"/>
  <c r="G51" i="5"/>
  <c r="K51" i="5"/>
  <c r="G52" i="5"/>
  <c r="K52" i="5"/>
  <c r="G53" i="5"/>
  <c r="K53" i="5"/>
  <c r="G54" i="5"/>
  <c r="K54" i="5"/>
  <c r="G9" i="5"/>
  <c r="K9" i="5"/>
  <c r="F10" i="5"/>
  <c r="O10" i="5" s="1"/>
  <c r="R10" i="5" s="1"/>
  <c r="F11" i="5"/>
  <c r="O11" i="5" s="1"/>
  <c r="R11" i="5" s="1"/>
  <c r="F12" i="5"/>
  <c r="O12" i="5" s="1"/>
  <c r="F13" i="5"/>
  <c r="O13" i="5" s="1"/>
  <c r="F15" i="5"/>
  <c r="O15" i="5" s="1"/>
  <c r="U15" i="5" s="1"/>
  <c r="F16" i="5"/>
  <c r="O16" i="5" s="1"/>
  <c r="U16" i="5" s="1"/>
  <c r="F17" i="5"/>
  <c r="O17" i="5" s="1"/>
  <c r="F18" i="5"/>
  <c r="O18" i="5" s="1"/>
  <c r="F19" i="5"/>
  <c r="O19" i="5" s="1"/>
  <c r="R19" i="5" s="1"/>
  <c r="F20" i="5"/>
  <c r="O20" i="5" s="1"/>
  <c r="U20" i="5" s="1"/>
  <c r="F21" i="5"/>
  <c r="O21" i="5" s="1"/>
  <c r="F22" i="5"/>
  <c r="O22" i="5" s="1"/>
  <c r="F23" i="5"/>
  <c r="O23" i="5" s="1"/>
  <c r="R23" i="5" s="1"/>
  <c r="F24" i="5"/>
  <c r="O24" i="5" s="1"/>
  <c r="U24" i="5" s="1"/>
  <c r="F25" i="5"/>
  <c r="O25" i="5" s="1"/>
  <c r="F26" i="5"/>
  <c r="O26" i="5" s="1"/>
  <c r="F27" i="5"/>
  <c r="O27" i="5" s="1"/>
  <c r="R27" i="5" s="1"/>
  <c r="F28" i="5"/>
  <c r="O28" i="5" s="1"/>
  <c r="U28" i="5" s="1"/>
  <c r="F29" i="5"/>
  <c r="O29" i="5" s="1"/>
  <c r="F30" i="5"/>
  <c r="O30" i="5" s="1"/>
  <c r="F31" i="5"/>
  <c r="O31" i="5" s="1"/>
  <c r="U31" i="5" s="1"/>
  <c r="F32" i="5"/>
  <c r="O32" i="5" s="1"/>
  <c r="U32" i="5" s="1"/>
  <c r="F33" i="5"/>
  <c r="O33" i="5" s="1"/>
  <c r="F34" i="5"/>
  <c r="O34" i="5" s="1"/>
  <c r="F35" i="5"/>
  <c r="O35" i="5" s="1"/>
  <c r="U35" i="5" s="1"/>
  <c r="F36" i="5"/>
  <c r="O36" i="5" s="1"/>
  <c r="U36" i="5" s="1"/>
  <c r="F37" i="5"/>
  <c r="O37" i="5" s="1"/>
  <c r="F38" i="5"/>
  <c r="O38" i="5" s="1"/>
  <c r="F39" i="5"/>
  <c r="O39" i="5" s="1"/>
  <c r="R39" i="5" s="1"/>
  <c r="F40" i="5"/>
  <c r="O40" i="5" s="1"/>
  <c r="R40" i="5" s="1"/>
  <c r="F41" i="5"/>
  <c r="O41" i="5" s="1"/>
  <c r="F42" i="5"/>
  <c r="O42" i="5" s="1"/>
  <c r="F43" i="5"/>
  <c r="O43" i="5" s="1"/>
  <c r="R43" i="5" s="1"/>
  <c r="F44" i="5"/>
  <c r="O44" i="5" s="1"/>
  <c r="F45" i="5"/>
  <c r="O45" i="5" s="1"/>
  <c r="F46" i="5"/>
  <c r="O46" i="5" s="1"/>
  <c r="F47" i="5"/>
  <c r="O47" i="5" s="1"/>
  <c r="U47" i="5" s="1"/>
  <c r="F48" i="5"/>
  <c r="O48" i="5" s="1"/>
  <c r="R48" i="5" s="1"/>
  <c r="F49" i="5"/>
  <c r="O49" i="5" s="1"/>
  <c r="F50" i="5"/>
  <c r="O50" i="5" s="1"/>
  <c r="F51" i="5"/>
  <c r="O51" i="5" s="1"/>
  <c r="R51" i="5" s="1"/>
  <c r="F52" i="5"/>
  <c r="O52" i="5" s="1"/>
  <c r="U52" i="5" s="1"/>
  <c r="F53" i="5"/>
  <c r="O53" i="5" s="1"/>
  <c r="F54" i="5"/>
  <c r="O54" i="5" s="1"/>
  <c r="G9" i="1"/>
  <c r="J9" i="1"/>
  <c r="G10" i="1"/>
  <c r="J10" i="1"/>
  <c r="G11" i="1"/>
  <c r="J11" i="1"/>
  <c r="G12" i="1"/>
  <c r="J12" i="1"/>
  <c r="G13" i="1"/>
  <c r="J13" i="1"/>
  <c r="G15" i="1"/>
  <c r="J15" i="1"/>
  <c r="G16" i="1"/>
  <c r="J16" i="1"/>
  <c r="G17" i="1"/>
  <c r="J17" i="1"/>
  <c r="G18" i="1"/>
  <c r="J18" i="1"/>
  <c r="G19" i="1"/>
  <c r="J19" i="1"/>
  <c r="G20" i="1"/>
  <c r="J20" i="1"/>
  <c r="G21" i="1"/>
  <c r="J21" i="1"/>
  <c r="G22" i="1"/>
  <c r="J22" i="1"/>
  <c r="G23" i="1"/>
  <c r="J23" i="1"/>
  <c r="G24" i="1"/>
  <c r="J24" i="1"/>
  <c r="G25" i="1"/>
  <c r="J25" i="1"/>
  <c r="G26" i="1"/>
  <c r="J26" i="1"/>
  <c r="G27" i="1"/>
  <c r="J27" i="1"/>
  <c r="G28" i="1"/>
  <c r="J28" i="1"/>
  <c r="G29" i="1"/>
  <c r="J29" i="1"/>
  <c r="G30" i="1"/>
  <c r="J30" i="1"/>
  <c r="G31" i="1"/>
  <c r="J31" i="1"/>
  <c r="G32" i="1"/>
  <c r="J32" i="1"/>
  <c r="G33" i="1"/>
  <c r="J33" i="1"/>
  <c r="G34" i="1"/>
  <c r="J34" i="1"/>
  <c r="G35" i="1"/>
  <c r="J35" i="1"/>
  <c r="G36" i="1"/>
  <c r="J36" i="1"/>
  <c r="G37" i="1"/>
  <c r="J37" i="1"/>
  <c r="G38" i="1"/>
  <c r="J38" i="1"/>
  <c r="G39" i="1"/>
  <c r="J39" i="1"/>
  <c r="P39" i="1"/>
  <c r="S39" i="1" s="1"/>
  <c r="G40" i="1"/>
  <c r="J40" i="1"/>
  <c r="G41" i="1"/>
  <c r="J41" i="1"/>
  <c r="G42" i="1"/>
  <c r="J42" i="1"/>
  <c r="G43" i="1"/>
  <c r="J43" i="1"/>
  <c r="P43" i="1" s="1"/>
  <c r="V43" i="1" s="1"/>
  <c r="G44" i="1"/>
  <c r="J44" i="1"/>
  <c r="G45" i="1"/>
  <c r="J45" i="1"/>
  <c r="G46" i="1"/>
  <c r="J46" i="1"/>
  <c r="G47" i="1"/>
  <c r="J47" i="1"/>
  <c r="G48" i="1"/>
  <c r="J48" i="1"/>
  <c r="G49" i="1"/>
  <c r="J49" i="1"/>
  <c r="G50" i="1"/>
  <c r="J50" i="1"/>
  <c r="G51" i="1"/>
  <c r="J51" i="1"/>
  <c r="G52" i="1"/>
  <c r="J52" i="1"/>
  <c r="G53" i="1"/>
  <c r="J53" i="1"/>
  <c r="G54" i="1"/>
  <c r="J54" i="1"/>
  <c r="F10" i="1"/>
  <c r="O10" i="1" s="1"/>
  <c r="R10" i="1" s="1"/>
  <c r="F11" i="1"/>
  <c r="O11" i="1" s="1"/>
  <c r="F12" i="1"/>
  <c r="O12" i="1" s="1"/>
  <c r="U12" i="1" s="1"/>
  <c r="F13" i="1"/>
  <c r="O13" i="1" s="1"/>
  <c r="F15" i="1"/>
  <c r="O15" i="1" s="1"/>
  <c r="F16" i="1"/>
  <c r="O16" i="1" s="1"/>
  <c r="R16" i="1" s="1"/>
  <c r="F17" i="1"/>
  <c r="O17" i="1" s="1"/>
  <c r="R17" i="1" s="1"/>
  <c r="F18" i="1"/>
  <c r="O18" i="1" s="1"/>
  <c r="F19" i="1"/>
  <c r="O19" i="1" s="1"/>
  <c r="F20" i="1"/>
  <c r="O20" i="1" s="1"/>
  <c r="U20" i="1" s="1"/>
  <c r="F21" i="1"/>
  <c r="O21" i="1" s="1"/>
  <c r="R21" i="1" s="1"/>
  <c r="F22" i="1"/>
  <c r="O22" i="1" s="1"/>
  <c r="F23" i="1"/>
  <c r="O23" i="1" s="1"/>
  <c r="F24" i="1"/>
  <c r="O24" i="1" s="1"/>
  <c r="U24" i="1" s="1"/>
  <c r="F25" i="1"/>
  <c r="O25" i="1" s="1"/>
  <c r="U25" i="1" s="1"/>
  <c r="F26" i="1"/>
  <c r="O26" i="1" s="1"/>
  <c r="F27" i="1"/>
  <c r="O27" i="1" s="1"/>
  <c r="F28" i="1"/>
  <c r="O28" i="1" s="1"/>
  <c r="F29" i="1"/>
  <c r="O29" i="1" s="1"/>
  <c r="U29" i="1" s="1"/>
  <c r="F30" i="1"/>
  <c r="O30" i="1" s="1"/>
  <c r="F31" i="1"/>
  <c r="O31" i="1" s="1"/>
  <c r="F32" i="1"/>
  <c r="O32" i="1" s="1"/>
  <c r="F33" i="1"/>
  <c r="O33" i="1" s="1"/>
  <c r="R33" i="1" s="1"/>
  <c r="F34" i="1"/>
  <c r="O34" i="1" s="1"/>
  <c r="F35" i="1"/>
  <c r="O35" i="1" s="1"/>
  <c r="F36" i="1"/>
  <c r="O36" i="1" s="1"/>
  <c r="F37" i="1"/>
  <c r="O37" i="1" s="1"/>
  <c r="R37" i="1" s="1"/>
  <c r="F38" i="1"/>
  <c r="O38" i="1" s="1"/>
  <c r="R38" i="1" s="1"/>
  <c r="F39" i="1"/>
  <c r="O39" i="1" s="1"/>
  <c r="U39" i="1" s="1"/>
  <c r="F40" i="1"/>
  <c r="O40" i="1" s="1"/>
  <c r="F41" i="1"/>
  <c r="O41" i="1" s="1"/>
  <c r="R41" i="1" s="1"/>
  <c r="F42" i="1"/>
  <c r="O42" i="1" s="1"/>
  <c r="F43" i="1"/>
  <c r="O43" i="1" s="1"/>
  <c r="F44" i="1"/>
  <c r="O44" i="1" s="1"/>
  <c r="F45" i="1"/>
  <c r="O45" i="1" s="1"/>
  <c r="F46" i="1"/>
  <c r="O46" i="1" s="1"/>
  <c r="F47" i="1"/>
  <c r="O47" i="1" s="1"/>
  <c r="F48" i="1"/>
  <c r="O48" i="1" s="1"/>
  <c r="F49" i="1"/>
  <c r="O49" i="1" s="1"/>
  <c r="R49" i="1" s="1"/>
  <c r="F50" i="1"/>
  <c r="O50" i="1" s="1"/>
  <c r="F51" i="1"/>
  <c r="O51" i="1" s="1"/>
  <c r="F52" i="1"/>
  <c r="O52" i="1" s="1"/>
  <c r="F53" i="1"/>
  <c r="O53" i="1" s="1"/>
  <c r="R53" i="1" s="1"/>
  <c r="F54" i="1"/>
  <c r="O54" i="1" s="1"/>
  <c r="F9" i="1"/>
  <c r="O9" i="1" s="1"/>
  <c r="F9" i="6"/>
  <c r="O9" i="6" s="1"/>
  <c r="G10" i="6"/>
  <c r="I10" i="6"/>
  <c r="G11" i="6"/>
  <c r="I11" i="6"/>
  <c r="G12" i="6"/>
  <c r="I12" i="6"/>
  <c r="G13" i="6"/>
  <c r="I13" i="6"/>
  <c r="G15" i="6"/>
  <c r="I15" i="6"/>
  <c r="G16" i="6"/>
  <c r="I16" i="6"/>
  <c r="G17" i="6"/>
  <c r="I17" i="6"/>
  <c r="G18" i="6"/>
  <c r="I18" i="6"/>
  <c r="G19" i="6"/>
  <c r="I19" i="6"/>
  <c r="G20" i="6"/>
  <c r="I20" i="6"/>
  <c r="G21" i="6"/>
  <c r="I21" i="6"/>
  <c r="G22" i="6"/>
  <c r="I22" i="6"/>
  <c r="G23" i="6"/>
  <c r="P23" i="6" s="1"/>
  <c r="S23" i="6" s="1"/>
  <c r="I23" i="6"/>
  <c r="G24" i="6"/>
  <c r="I24" i="6"/>
  <c r="G25" i="6"/>
  <c r="I25" i="6"/>
  <c r="G26" i="6"/>
  <c r="I26" i="6"/>
  <c r="G27" i="6"/>
  <c r="P27" i="6" s="1"/>
  <c r="S27" i="6" s="1"/>
  <c r="I27" i="6"/>
  <c r="G28" i="6"/>
  <c r="I28" i="6"/>
  <c r="G29" i="6"/>
  <c r="P29" i="6" s="1"/>
  <c r="S29" i="6" s="1"/>
  <c r="I29" i="6"/>
  <c r="G30" i="6"/>
  <c r="I30" i="6"/>
  <c r="G31" i="6"/>
  <c r="P31" i="6" s="1"/>
  <c r="I31" i="6"/>
  <c r="G32" i="6"/>
  <c r="I32" i="6"/>
  <c r="G33" i="6"/>
  <c r="I33" i="6"/>
  <c r="G34" i="6"/>
  <c r="I34" i="6"/>
  <c r="G35" i="6"/>
  <c r="P35" i="6" s="1"/>
  <c r="S35" i="6" s="1"/>
  <c r="I35" i="6"/>
  <c r="G36" i="6"/>
  <c r="I36" i="6"/>
  <c r="G37" i="6"/>
  <c r="P37" i="6" s="1"/>
  <c r="I37" i="6"/>
  <c r="G38" i="6"/>
  <c r="I38" i="6"/>
  <c r="G39" i="6"/>
  <c r="P39" i="6" s="1"/>
  <c r="Z39" i="6" s="1"/>
  <c r="I39" i="6"/>
  <c r="G40" i="6"/>
  <c r="I40" i="6"/>
  <c r="G41" i="6"/>
  <c r="I41" i="6"/>
  <c r="G42" i="6"/>
  <c r="I42" i="6"/>
  <c r="G43" i="6"/>
  <c r="P43" i="6" s="1"/>
  <c r="V43" i="6" s="1"/>
  <c r="I43" i="6"/>
  <c r="G44" i="6"/>
  <c r="I44" i="6"/>
  <c r="G45" i="6"/>
  <c r="I45" i="6"/>
  <c r="G46" i="6"/>
  <c r="I46" i="6"/>
  <c r="G47" i="6"/>
  <c r="P47" i="6" s="1"/>
  <c r="I47" i="6"/>
  <c r="G48" i="6"/>
  <c r="I48" i="6"/>
  <c r="G49" i="6"/>
  <c r="I49" i="6"/>
  <c r="G50" i="6"/>
  <c r="I50" i="6"/>
  <c r="G51" i="6"/>
  <c r="P51" i="6" s="1"/>
  <c r="S51" i="6" s="1"/>
  <c r="I51" i="6"/>
  <c r="G52" i="6"/>
  <c r="I52" i="6"/>
  <c r="G53" i="6"/>
  <c r="I53" i="6"/>
  <c r="G54" i="6"/>
  <c r="I54" i="6"/>
  <c r="G9" i="6"/>
  <c r="P9" i="6" s="1"/>
  <c r="S9" i="6" s="1"/>
  <c r="I9" i="6"/>
  <c r="F10" i="6"/>
  <c r="O10" i="6" s="1"/>
  <c r="F11" i="6"/>
  <c r="O11" i="6" s="1"/>
  <c r="F12" i="6"/>
  <c r="O12" i="6" s="1"/>
  <c r="AA12" i="6" s="1"/>
  <c r="F13" i="6"/>
  <c r="O13" i="6" s="1"/>
  <c r="F15" i="6"/>
  <c r="O15" i="6" s="1"/>
  <c r="F16" i="6"/>
  <c r="O16" i="6" s="1"/>
  <c r="F17" i="6"/>
  <c r="O17" i="6" s="1"/>
  <c r="F18" i="6"/>
  <c r="O18" i="6" s="1"/>
  <c r="F19" i="6"/>
  <c r="O19" i="6" s="1"/>
  <c r="F20" i="6"/>
  <c r="O20" i="6" s="1"/>
  <c r="F21" i="6"/>
  <c r="O21" i="6" s="1"/>
  <c r="R21" i="6" s="1"/>
  <c r="F22" i="6"/>
  <c r="O22" i="6" s="1"/>
  <c r="F23" i="6"/>
  <c r="O23" i="6" s="1"/>
  <c r="F24" i="6"/>
  <c r="O24" i="6" s="1"/>
  <c r="F25" i="6"/>
  <c r="O25" i="6" s="1"/>
  <c r="R25" i="6" s="1"/>
  <c r="F26" i="6"/>
  <c r="O26" i="6" s="1"/>
  <c r="F27" i="6"/>
  <c r="O27" i="6" s="1"/>
  <c r="F28" i="6"/>
  <c r="O28" i="6" s="1"/>
  <c r="F29" i="6"/>
  <c r="O29" i="6" s="1"/>
  <c r="F30" i="6"/>
  <c r="O30" i="6" s="1"/>
  <c r="F31" i="6"/>
  <c r="O31" i="6" s="1"/>
  <c r="F32" i="6"/>
  <c r="O32" i="6"/>
  <c r="F33" i="6"/>
  <c r="O33" i="6" s="1"/>
  <c r="F34" i="6"/>
  <c r="O34" i="6" s="1"/>
  <c r="F35" i="6"/>
  <c r="O35" i="6" s="1"/>
  <c r="R35" i="6" s="1"/>
  <c r="F36" i="6"/>
  <c r="O36" i="6" s="1"/>
  <c r="AA36" i="6" s="1"/>
  <c r="F37" i="6"/>
  <c r="O37" i="6" s="1"/>
  <c r="F38" i="6"/>
  <c r="O38" i="6" s="1"/>
  <c r="F39" i="6"/>
  <c r="O39" i="6" s="1"/>
  <c r="F40" i="6"/>
  <c r="O40" i="6" s="1"/>
  <c r="F41" i="6"/>
  <c r="O41" i="6" s="1"/>
  <c r="F42" i="6"/>
  <c r="O42" i="6" s="1"/>
  <c r="F43" i="6"/>
  <c r="O43" i="6" s="1"/>
  <c r="F44" i="6"/>
  <c r="O44" i="6" s="1"/>
  <c r="F45" i="6"/>
  <c r="O45" i="6" s="1"/>
  <c r="F46" i="6"/>
  <c r="O46" i="6" s="1"/>
  <c r="F47" i="6"/>
  <c r="O47" i="6" s="1"/>
  <c r="F48" i="6"/>
  <c r="O48" i="6" s="1"/>
  <c r="R48" i="6" s="1"/>
  <c r="F49" i="6"/>
  <c r="O49" i="6" s="1"/>
  <c r="F50" i="6"/>
  <c r="O50" i="6" s="1"/>
  <c r="F51" i="6"/>
  <c r="O51" i="6" s="1"/>
  <c r="F52" i="6"/>
  <c r="O52" i="6" s="1"/>
  <c r="F53" i="6"/>
  <c r="O53" i="6" s="1"/>
  <c r="F54" i="6"/>
  <c r="O54" i="6" s="1"/>
  <c r="E10" i="7"/>
  <c r="K10" i="7"/>
  <c r="E11" i="7"/>
  <c r="K11" i="7"/>
  <c r="E12" i="7"/>
  <c r="K12" i="7"/>
  <c r="E13" i="7"/>
  <c r="K13" i="7"/>
  <c r="E15" i="7"/>
  <c r="K15" i="7"/>
  <c r="E16" i="7"/>
  <c r="K16" i="7"/>
  <c r="E17" i="7"/>
  <c r="K17" i="7"/>
  <c r="E18" i="7"/>
  <c r="K18" i="7"/>
  <c r="E19" i="7"/>
  <c r="K19" i="7"/>
  <c r="E20" i="7"/>
  <c r="K20" i="7"/>
  <c r="E21" i="7"/>
  <c r="K21" i="7"/>
  <c r="E22" i="7"/>
  <c r="K22" i="7"/>
  <c r="E23" i="7"/>
  <c r="K23" i="7"/>
  <c r="E24" i="7"/>
  <c r="K24" i="7"/>
  <c r="E25" i="7"/>
  <c r="K25" i="7"/>
  <c r="E26" i="7"/>
  <c r="K26" i="7"/>
  <c r="E27" i="7"/>
  <c r="K27" i="7"/>
  <c r="E28" i="7"/>
  <c r="K28" i="7"/>
  <c r="E29" i="7"/>
  <c r="K29" i="7"/>
  <c r="E30" i="7"/>
  <c r="K30" i="7"/>
  <c r="E31" i="7"/>
  <c r="K31" i="7"/>
  <c r="E32" i="7"/>
  <c r="K32" i="7"/>
  <c r="E33" i="7"/>
  <c r="K33" i="7"/>
  <c r="E34" i="7"/>
  <c r="K34" i="7"/>
  <c r="E35" i="7"/>
  <c r="K35" i="7"/>
  <c r="E36" i="7"/>
  <c r="K36" i="7"/>
  <c r="E37" i="7"/>
  <c r="K37" i="7"/>
  <c r="E38" i="7"/>
  <c r="K38" i="7"/>
  <c r="E39" i="7"/>
  <c r="K39" i="7"/>
  <c r="E40" i="7"/>
  <c r="K40" i="7"/>
  <c r="E41" i="7"/>
  <c r="K41" i="7"/>
  <c r="E42" i="7"/>
  <c r="K42" i="7"/>
  <c r="E43" i="7"/>
  <c r="K43" i="7"/>
  <c r="E44" i="7"/>
  <c r="K44" i="7"/>
  <c r="E45" i="7"/>
  <c r="K45" i="7"/>
  <c r="E46" i="7"/>
  <c r="K46" i="7"/>
  <c r="E47" i="7"/>
  <c r="K47" i="7"/>
  <c r="E48" i="7"/>
  <c r="K48" i="7"/>
  <c r="E49" i="7"/>
  <c r="K49" i="7"/>
  <c r="E50" i="7"/>
  <c r="K50" i="7"/>
  <c r="E51" i="7"/>
  <c r="K51" i="7"/>
  <c r="E52" i="7"/>
  <c r="K52" i="7"/>
  <c r="E53" i="7"/>
  <c r="K53" i="7"/>
  <c r="E54" i="7"/>
  <c r="K54" i="7"/>
  <c r="E9" i="7"/>
  <c r="K9" i="7"/>
  <c r="D10" i="7"/>
  <c r="O10" i="7" s="1"/>
  <c r="D11" i="7"/>
  <c r="O11" i="7" s="1"/>
  <c r="D12" i="7"/>
  <c r="O12" i="7" s="1"/>
  <c r="R12" i="7" s="1"/>
  <c r="D13" i="7"/>
  <c r="O13" i="7" s="1"/>
  <c r="R13" i="7" s="1"/>
  <c r="D15" i="7"/>
  <c r="O15" i="7" s="1"/>
  <c r="R15" i="7" s="1"/>
  <c r="D16" i="7"/>
  <c r="O16" i="7" s="1"/>
  <c r="D17" i="7"/>
  <c r="O17" i="7" s="1"/>
  <c r="D18" i="7"/>
  <c r="O18" i="7" s="1"/>
  <c r="U18" i="7" s="1"/>
  <c r="D19" i="7"/>
  <c r="O19" i="7" s="1"/>
  <c r="R19" i="7" s="1"/>
  <c r="D20" i="7"/>
  <c r="O20" i="7" s="1"/>
  <c r="D21" i="7"/>
  <c r="O21" i="7" s="1"/>
  <c r="R21" i="7" s="1"/>
  <c r="D22" i="7"/>
  <c r="O22" i="7" s="1"/>
  <c r="U22" i="7" s="1"/>
  <c r="D23" i="7"/>
  <c r="O23" i="7" s="1"/>
  <c r="R23" i="7" s="1"/>
  <c r="D24" i="7"/>
  <c r="O24" i="7" s="1"/>
  <c r="D25" i="7"/>
  <c r="O25" i="7" s="1"/>
  <c r="D26" i="7"/>
  <c r="O26" i="7" s="1"/>
  <c r="U26" i="7" s="1"/>
  <c r="D27" i="7"/>
  <c r="O27" i="7" s="1"/>
  <c r="D28" i="7"/>
  <c r="O28" i="7" s="1"/>
  <c r="D29" i="7"/>
  <c r="O29" i="7" s="1"/>
  <c r="D30" i="7"/>
  <c r="O30" i="7" s="1"/>
  <c r="U30" i="7" s="1"/>
  <c r="D31" i="7"/>
  <c r="O31" i="7" s="1"/>
  <c r="D32" i="7"/>
  <c r="O32" i="7" s="1"/>
  <c r="D33" i="7"/>
  <c r="O33" i="7" s="1"/>
  <c r="U33" i="7" s="1"/>
  <c r="D34" i="7"/>
  <c r="O34" i="7" s="1"/>
  <c r="U34" i="7" s="1"/>
  <c r="D35" i="7"/>
  <c r="O35" i="7" s="1"/>
  <c r="R35" i="7" s="1"/>
  <c r="D36" i="7"/>
  <c r="O36" i="7" s="1"/>
  <c r="D37" i="7"/>
  <c r="O37" i="7" s="1"/>
  <c r="D38" i="7"/>
  <c r="O38" i="7" s="1"/>
  <c r="U38" i="7" s="1"/>
  <c r="D39" i="7"/>
  <c r="O39" i="7" s="1"/>
  <c r="R39" i="7" s="1"/>
  <c r="D40" i="7"/>
  <c r="O40" i="7" s="1"/>
  <c r="D41" i="7"/>
  <c r="O41" i="7" s="1"/>
  <c r="D42" i="7"/>
  <c r="O42" i="7" s="1"/>
  <c r="R42" i="7" s="1"/>
  <c r="D43" i="7"/>
  <c r="O43" i="7" s="1"/>
  <c r="U43" i="7" s="1"/>
  <c r="D44" i="7"/>
  <c r="O44" i="7" s="1"/>
  <c r="D45" i="7"/>
  <c r="O45" i="7" s="1"/>
  <c r="D46" i="7"/>
  <c r="O46" i="7" s="1"/>
  <c r="R46" i="7" s="1"/>
  <c r="D47" i="7"/>
  <c r="O47" i="7" s="1"/>
  <c r="R47" i="7" s="1"/>
  <c r="D48" i="7"/>
  <c r="O48" i="7" s="1"/>
  <c r="D49" i="7"/>
  <c r="O49" i="7" s="1"/>
  <c r="U49" i="7" s="1"/>
  <c r="D50" i="7"/>
  <c r="O50" i="7" s="1"/>
  <c r="U50" i="7" s="1"/>
  <c r="D51" i="7"/>
  <c r="O51" i="7" s="1"/>
  <c r="U51" i="7" s="1"/>
  <c r="D52" i="7"/>
  <c r="O52" i="7" s="1"/>
  <c r="D53" i="7"/>
  <c r="O53" i="7" s="1"/>
  <c r="R53" i="7" s="1"/>
  <c r="D54" i="7"/>
  <c r="O54" i="7" s="1"/>
  <c r="U54" i="7" s="1"/>
  <c r="D9" i="7"/>
  <c r="O9" i="7" s="1"/>
  <c r="E10" i="8"/>
  <c r="J10" i="8"/>
  <c r="E11" i="8"/>
  <c r="J11" i="8"/>
  <c r="E12" i="8"/>
  <c r="J12" i="8"/>
  <c r="E13" i="8"/>
  <c r="J13" i="8"/>
  <c r="E15" i="8"/>
  <c r="J15" i="8"/>
  <c r="E16" i="8"/>
  <c r="J16" i="8"/>
  <c r="E17" i="8"/>
  <c r="J17" i="8"/>
  <c r="E18" i="8"/>
  <c r="J18" i="8"/>
  <c r="E19" i="8"/>
  <c r="J19" i="8"/>
  <c r="E20" i="8"/>
  <c r="J20" i="8"/>
  <c r="E21" i="8"/>
  <c r="J21" i="8"/>
  <c r="E22" i="8"/>
  <c r="J22" i="8"/>
  <c r="E23" i="8"/>
  <c r="J23" i="8"/>
  <c r="E24" i="8"/>
  <c r="J24" i="8"/>
  <c r="E25" i="8"/>
  <c r="J25" i="8"/>
  <c r="E26" i="8"/>
  <c r="J26" i="8"/>
  <c r="E27" i="8"/>
  <c r="J27" i="8"/>
  <c r="E28" i="8"/>
  <c r="J28" i="8"/>
  <c r="E29" i="8"/>
  <c r="J29" i="8"/>
  <c r="E30" i="8"/>
  <c r="J30" i="8"/>
  <c r="E31" i="8"/>
  <c r="J31" i="8"/>
  <c r="P31" i="8" s="1"/>
  <c r="V31" i="8" s="1"/>
  <c r="E32" i="8"/>
  <c r="J32" i="8"/>
  <c r="E33" i="8"/>
  <c r="J33" i="8"/>
  <c r="E34" i="8"/>
  <c r="J34" i="8"/>
  <c r="E35" i="8"/>
  <c r="J35" i="8"/>
  <c r="E36" i="8"/>
  <c r="J36" i="8"/>
  <c r="E37" i="8"/>
  <c r="J37" i="8"/>
  <c r="E38" i="8"/>
  <c r="J38" i="8"/>
  <c r="E39" i="8"/>
  <c r="J39" i="8"/>
  <c r="E40" i="8"/>
  <c r="J40" i="8"/>
  <c r="E41" i="8"/>
  <c r="J41" i="8"/>
  <c r="E42" i="8"/>
  <c r="J42" i="8"/>
  <c r="E43" i="8"/>
  <c r="J43" i="8"/>
  <c r="E44" i="8"/>
  <c r="J44" i="8"/>
  <c r="E45" i="8"/>
  <c r="J45" i="8"/>
  <c r="E46" i="8"/>
  <c r="J46" i="8"/>
  <c r="E47" i="8"/>
  <c r="J47" i="8"/>
  <c r="E48" i="8"/>
  <c r="J48" i="8"/>
  <c r="E49" i="8"/>
  <c r="J49" i="8"/>
  <c r="E50" i="8"/>
  <c r="J50" i="8"/>
  <c r="E51" i="8"/>
  <c r="J51" i="8"/>
  <c r="E52" i="8"/>
  <c r="J52" i="8"/>
  <c r="E53" i="8"/>
  <c r="J53" i="8"/>
  <c r="E54" i="8"/>
  <c r="J54" i="8"/>
  <c r="E9" i="8"/>
  <c r="J9" i="8"/>
  <c r="D10" i="8"/>
  <c r="O10" i="8" s="1"/>
  <c r="D11" i="8"/>
  <c r="O11" i="8" s="1"/>
  <c r="D12" i="8"/>
  <c r="O12" i="8" s="1"/>
  <c r="D13" i="8"/>
  <c r="O13" i="8" s="1"/>
  <c r="U13" i="8" s="1"/>
  <c r="D15" i="8"/>
  <c r="O15" i="8" s="1"/>
  <c r="R15" i="8" s="1"/>
  <c r="D16" i="8"/>
  <c r="O16" i="8" s="1"/>
  <c r="D17" i="8"/>
  <c r="O17" i="8" s="1"/>
  <c r="D18" i="8"/>
  <c r="O18" i="8" s="1"/>
  <c r="R18" i="8" s="1"/>
  <c r="D19" i="8"/>
  <c r="O19" i="8" s="1"/>
  <c r="R19" i="8" s="1"/>
  <c r="D20" i="8"/>
  <c r="O20" i="8" s="1"/>
  <c r="D21" i="8"/>
  <c r="O21" i="8" s="1"/>
  <c r="D22" i="8"/>
  <c r="O22" i="8" s="1"/>
  <c r="D23" i="8"/>
  <c r="O23" i="8" s="1"/>
  <c r="R23" i="8" s="1"/>
  <c r="D24" i="8"/>
  <c r="O24" i="8" s="1"/>
  <c r="R24" i="8" s="1"/>
  <c r="D25" i="8"/>
  <c r="O25" i="8" s="1"/>
  <c r="D26" i="8"/>
  <c r="O26" i="8" s="1"/>
  <c r="U26" i="8" s="1"/>
  <c r="D27" i="8"/>
  <c r="O27" i="8" s="1"/>
  <c r="R27" i="8" s="1"/>
  <c r="D28" i="8"/>
  <c r="O28" i="8" s="1"/>
  <c r="R28" i="8" s="1"/>
  <c r="D29" i="8"/>
  <c r="O29" i="8"/>
  <c r="U29" i="8" s="1"/>
  <c r="D30" i="8"/>
  <c r="O30" i="8" s="1"/>
  <c r="R30" i="8" s="1"/>
  <c r="D31" i="8"/>
  <c r="O31" i="8" s="1"/>
  <c r="D32" i="8"/>
  <c r="O32" i="8" s="1"/>
  <c r="D33" i="8"/>
  <c r="O33" i="8" s="1"/>
  <c r="R33" i="8" s="1"/>
  <c r="D34" i="8"/>
  <c r="O34" i="8" s="1"/>
  <c r="R34" i="8" s="1"/>
  <c r="D35" i="8"/>
  <c r="O35" i="8" s="1"/>
  <c r="D36" i="8"/>
  <c r="O36" i="8" s="1"/>
  <c r="D37" i="8"/>
  <c r="O37" i="8" s="1"/>
  <c r="D38" i="8"/>
  <c r="O38" i="8" s="1"/>
  <c r="U38" i="8" s="1"/>
  <c r="D39" i="8"/>
  <c r="O39" i="8" s="1"/>
  <c r="D40" i="8"/>
  <c r="O40" i="8" s="1"/>
  <c r="D41" i="8"/>
  <c r="O41" i="8" s="1"/>
  <c r="R41" i="8" s="1"/>
  <c r="D42" i="8"/>
  <c r="O42" i="8" s="1"/>
  <c r="R42" i="8" s="1"/>
  <c r="D43" i="8"/>
  <c r="O43" i="8" s="1"/>
  <c r="D44" i="8"/>
  <c r="O44" i="8" s="1"/>
  <c r="D45" i="8"/>
  <c r="O45" i="8" s="1"/>
  <c r="U45" i="8" s="1"/>
  <c r="D46" i="8"/>
  <c r="O46" i="8" s="1"/>
  <c r="U46" i="8" s="1"/>
  <c r="D47" i="8"/>
  <c r="O47" i="8" s="1"/>
  <c r="D48" i="8"/>
  <c r="O48" i="8" s="1"/>
  <c r="D49" i="8"/>
  <c r="O49" i="8" s="1"/>
  <c r="D50" i="8"/>
  <c r="O50" i="8" s="1"/>
  <c r="R50" i="8" s="1"/>
  <c r="D51" i="8"/>
  <c r="O51" i="8" s="1"/>
  <c r="D52" i="8"/>
  <c r="O52" i="8" s="1"/>
  <c r="D53" i="8"/>
  <c r="O53" i="8" s="1"/>
  <c r="D54" i="8"/>
  <c r="O54" i="8" s="1"/>
  <c r="U54" i="8" s="1"/>
  <c r="D9" i="8"/>
  <c r="O9" i="8" s="1"/>
  <c r="E10" i="9"/>
  <c r="I10" i="9"/>
  <c r="E11" i="9"/>
  <c r="P11" i="9" s="1"/>
  <c r="V11" i="9" s="1"/>
  <c r="I11" i="9"/>
  <c r="E12" i="9"/>
  <c r="I12" i="9"/>
  <c r="E13" i="9"/>
  <c r="I13" i="9"/>
  <c r="E15" i="9"/>
  <c r="I15" i="9"/>
  <c r="E16" i="9"/>
  <c r="I16" i="9"/>
  <c r="E17" i="9"/>
  <c r="I17" i="9"/>
  <c r="E18" i="9"/>
  <c r="I18" i="9"/>
  <c r="E19" i="9"/>
  <c r="I19" i="9"/>
  <c r="E20" i="9"/>
  <c r="I20" i="9"/>
  <c r="E21" i="9"/>
  <c r="I21" i="9"/>
  <c r="E22" i="9"/>
  <c r="I22" i="9"/>
  <c r="E23" i="9"/>
  <c r="I23" i="9"/>
  <c r="E24" i="9"/>
  <c r="I24" i="9"/>
  <c r="E25" i="9"/>
  <c r="I25" i="9"/>
  <c r="E26" i="9"/>
  <c r="I26" i="9"/>
  <c r="E27" i="9"/>
  <c r="I27" i="9"/>
  <c r="E28" i="9"/>
  <c r="I28" i="9"/>
  <c r="E29" i="9"/>
  <c r="I29" i="9"/>
  <c r="E30" i="9"/>
  <c r="I30" i="9"/>
  <c r="E31" i="9"/>
  <c r="I31" i="9"/>
  <c r="E32" i="9"/>
  <c r="I32" i="9"/>
  <c r="E33" i="9"/>
  <c r="I33" i="9"/>
  <c r="E34" i="9"/>
  <c r="I34" i="9"/>
  <c r="E35" i="9"/>
  <c r="I35" i="9"/>
  <c r="E36" i="9"/>
  <c r="I36" i="9"/>
  <c r="E37" i="9"/>
  <c r="I37" i="9"/>
  <c r="E38" i="9"/>
  <c r="I38" i="9"/>
  <c r="E39" i="9"/>
  <c r="I39" i="9"/>
  <c r="E40" i="9"/>
  <c r="P40" i="9" s="1"/>
  <c r="S40" i="9" s="1"/>
  <c r="I40" i="9"/>
  <c r="E41" i="9"/>
  <c r="I41" i="9"/>
  <c r="E42" i="9"/>
  <c r="P42" i="9" s="1"/>
  <c r="I42" i="9"/>
  <c r="E43" i="9"/>
  <c r="I43" i="9"/>
  <c r="E44" i="9"/>
  <c r="P44" i="9" s="1"/>
  <c r="Z44" i="9" s="1"/>
  <c r="I44" i="9"/>
  <c r="E45" i="9"/>
  <c r="I45" i="9"/>
  <c r="E46" i="9"/>
  <c r="I46" i="9"/>
  <c r="E47" i="9"/>
  <c r="I47" i="9"/>
  <c r="E48" i="9"/>
  <c r="P48" i="9" s="1"/>
  <c r="I48" i="9"/>
  <c r="E49" i="9"/>
  <c r="I49" i="9"/>
  <c r="E50" i="9"/>
  <c r="I50" i="9"/>
  <c r="E51" i="9"/>
  <c r="I51" i="9"/>
  <c r="E52" i="9"/>
  <c r="I52" i="9"/>
  <c r="E53" i="9"/>
  <c r="I53" i="9"/>
  <c r="E54" i="9"/>
  <c r="P54" i="9" s="1"/>
  <c r="V54" i="9" s="1"/>
  <c r="I54" i="9"/>
  <c r="E9" i="9"/>
  <c r="I9" i="9"/>
  <c r="D10" i="9"/>
  <c r="O10" i="9" s="1"/>
  <c r="D11" i="9"/>
  <c r="O11" i="9" s="1"/>
  <c r="D12" i="9"/>
  <c r="O12" i="9" s="1"/>
  <c r="D13" i="9"/>
  <c r="O13" i="9" s="1"/>
  <c r="D15" i="9"/>
  <c r="O15" i="9" s="1"/>
  <c r="U15" i="9" s="1"/>
  <c r="D16" i="9"/>
  <c r="O16" i="9" s="1"/>
  <c r="D17" i="9"/>
  <c r="O17" i="9" s="1"/>
  <c r="U17" i="9" s="1"/>
  <c r="D18" i="9"/>
  <c r="O18" i="9" s="1"/>
  <c r="U18" i="9" s="1"/>
  <c r="D19" i="9"/>
  <c r="O19" i="9" s="1"/>
  <c r="R19" i="9" s="1"/>
  <c r="D20" i="9"/>
  <c r="O20" i="9" s="1"/>
  <c r="D21" i="9"/>
  <c r="O21" i="9" s="1"/>
  <c r="D22" i="9"/>
  <c r="O22" i="9" s="1"/>
  <c r="U22" i="9" s="1"/>
  <c r="D23" i="9"/>
  <c r="O23" i="9" s="1"/>
  <c r="U23" i="9" s="1"/>
  <c r="D24" i="9"/>
  <c r="O24" i="9" s="1"/>
  <c r="D25" i="9"/>
  <c r="O25" i="9" s="1"/>
  <c r="U25" i="9" s="1"/>
  <c r="D26" i="9"/>
  <c r="O26" i="9" s="1"/>
  <c r="D27" i="9"/>
  <c r="O27" i="9" s="1"/>
  <c r="U27" i="9" s="1"/>
  <c r="D28" i="9"/>
  <c r="O28" i="9" s="1"/>
  <c r="D29" i="9"/>
  <c r="O29" i="9" s="1"/>
  <c r="U29" i="9" s="1"/>
  <c r="D30" i="9"/>
  <c r="O30" i="9" s="1"/>
  <c r="D31" i="9"/>
  <c r="O31" i="9" s="1"/>
  <c r="R31" i="9" s="1"/>
  <c r="D32" i="9"/>
  <c r="O32" i="9" s="1"/>
  <c r="D33" i="9"/>
  <c r="O33" i="9" s="1"/>
  <c r="U33" i="9" s="1"/>
  <c r="D34" i="9"/>
  <c r="O34" i="9" s="1"/>
  <c r="R34" i="9" s="1"/>
  <c r="D35" i="9"/>
  <c r="O35" i="9" s="1"/>
  <c r="R35" i="9" s="1"/>
  <c r="D36" i="9"/>
  <c r="O36" i="9" s="1"/>
  <c r="D37" i="9"/>
  <c r="O37" i="9" s="1"/>
  <c r="D38" i="9"/>
  <c r="O38" i="9" s="1"/>
  <c r="D39" i="9"/>
  <c r="O39" i="9" s="1"/>
  <c r="U39" i="9" s="1"/>
  <c r="D40" i="9"/>
  <c r="O40" i="9" s="1"/>
  <c r="D41" i="9"/>
  <c r="O41" i="9" s="1"/>
  <c r="D42" i="9"/>
  <c r="O42" i="9" s="1"/>
  <c r="R42" i="9" s="1"/>
  <c r="D43" i="9"/>
  <c r="O43" i="9" s="1"/>
  <c r="D44" i="9"/>
  <c r="O44" i="9" s="1"/>
  <c r="D45" i="9"/>
  <c r="O45" i="9" s="1"/>
  <c r="U45" i="9" s="1"/>
  <c r="D46" i="9"/>
  <c r="O46" i="9" s="1"/>
  <c r="R46" i="9" s="1"/>
  <c r="D47" i="9"/>
  <c r="O47" i="9" s="1"/>
  <c r="D48" i="9"/>
  <c r="O48" i="9" s="1"/>
  <c r="D49" i="9"/>
  <c r="O49" i="9" s="1"/>
  <c r="R49" i="9" s="1"/>
  <c r="D50" i="9"/>
  <c r="O50" i="9" s="1"/>
  <c r="D51" i="9"/>
  <c r="O51" i="9" s="1"/>
  <c r="D52" i="9"/>
  <c r="O52" i="9" s="1"/>
  <c r="D53" i="9"/>
  <c r="O53" i="9" s="1"/>
  <c r="D54" i="9"/>
  <c r="O54" i="9" s="1"/>
  <c r="D9" i="9"/>
  <c r="O9" i="9" s="1"/>
  <c r="U9" i="9" s="1"/>
  <c r="C10" i="10"/>
  <c r="K10" i="10"/>
  <c r="C11" i="10"/>
  <c r="K11" i="10"/>
  <c r="C12" i="10"/>
  <c r="K12" i="10"/>
  <c r="C13" i="10"/>
  <c r="K13" i="10"/>
  <c r="C15" i="10"/>
  <c r="K15" i="10"/>
  <c r="C16" i="10"/>
  <c r="K16" i="10"/>
  <c r="C17" i="10"/>
  <c r="K17" i="10"/>
  <c r="C18" i="10"/>
  <c r="K18" i="10"/>
  <c r="C19" i="10"/>
  <c r="K19" i="10"/>
  <c r="C20" i="10"/>
  <c r="K20" i="10"/>
  <c r="C21" i="10"/>
  <c r="K21" i="10"/>
  <c r="C22" i="10"/>
  <c r="K22" i="10"/>
  <c r="C23" i="10"/>
  <c r="K23" i="10"/>
  <c r="C24" i="10"/>
  <c r="K24" i="10"/>
  <c r="C25" i="10"/>
  <c r="K25" i="10"/>
  <c r="C26" i="10"/>
  <c r="K26" i="10"/>
  <c r="C27" i="10"/>
  <c r="K27" i="10"/>
  <c r="C28" i="10"/>
  <c r="K28" i="10"/>
  <c r="C29" i="10"/>
  <c r="K29" i="10"/>
  <c r="C30" i="10"/>
  <c r="K30" i="10"/>
  <c r="C31" i="10"/>
  <c r="K31" i="10"/>
  <c r="C32" i="10"/>
  <c r="K32" i="10"/>
  <c r="C33" i="10"/>
  <c r="K33" i="10"/>
  <c r="C34" i="10"/>
  <c r="K34" i="10"/>
  <c r="C35" i="10"/>
  <c r="K35" i="10"/>
  <c r="C36" i="10"/>
  <c r="K36" i="10"/>
  <c r="C37" i="10"/>
  <c r="K37" i="10"/>
  <c r="C38" i="10"/>
  <c r="K38" i="10"/>
  <c r="C39" i="10"/>
  <c r="K39" i="10"/>
  <c r="C40" i="10"/>
  <c r="K40" i="10"/>
  <c r="C41" i="10"/>
  <c r="K41" i="10"/>
  <c r="C42" i="10"/>
  <c r="K42" i="10"/>
  <c r="C43" i="10"/>
  <c r="K43" i="10"/>
  <c r="C44" i="10"/>
  <c r="K44" i="10"/>
  <c r="C45" i="10"/>
  <c r="K45" i="10"/>
  <c r="C46" i="10"/>
  <c r="K46" i="10"/>
  <c r="C47" i="10"/>
  <c r="K47" i="10"/>
  <c r="C48" i="10"/>
  <c r="K48" i="10"/>
  <c r="C49" i="10"/>
  <c r="K49" i="10"/>
  <c r="C50" i="10"/>
  <c r="K50" i="10"/>
  <c r="C51" i="10"/>
  <c r="K51" i="10"/>
  <c r="C52" i="10"/>
  <c r="K52" i="10"/>
  <c r="C53" i="10"/>
  <c r="K53" i="10"/>
  <c r="P53" i="10" s="1"/>
  <c r="S53" i="10" s="1"/>
  <c r="C54" i="10"/>
  <c r="K54" i="10"/>
  <c r="C9" i="10"/>
  <c r="K9" i="10"/>
  <c r="B9" i="11"/>
  <c r="O9" i="11" s="1"/>
  <c r="C10" i="11"/>
  <c r="J10" i="11"/>
  <c r="C11" i="11"/>
  <c r="J11" i="11"/>
  <c r="C12" i="11"/>
  <c r="J12" i="11"/>
  <c r="C13" i="11"/>
  <c r="J13" i="11"/>
  <c r="C15" i="11"/>
  <c r="J15" i="11"/>
  <c r="C16" i="11"/>
  <c r="J16" i="11"/>
  <c r="C17" i="11"/>
  <c r="J17" i="11"/>
  <c r="C18" i="11"/>
  <c r="J18" i="11"/>
  <c r="C19" i="11"/>
  <c r="J19" i="11"/>
  <c r="C20" i="11"/>
  <c r="J20" i="11"/>
  <c r="C21" i="11"/>
  <c r="J21" i="11"/>
  <c r="C22" i="11"/>
  <c r="J22" i="11"/>
  <c r="C23" i="11"/>
  <c r="J23" i="11"/>
  <c r="C24" i="11"/>
  <c r="J24" i="11"/>
  <c r="C25" i="11"/>
  <c r="J25" i="11"/>
  <c r="C26" i="11"/>
  <c r="J26" i="11"/>
  <c r="C27" i="11"/>
  <c r="J27" i="11"/>
  <c r="C28" i="11"/>
  <c r="J28" i="11"/>
  <c r="C29" i="11"/>
  <c r="J29" i="11"/>
  <c r="C30" i="11"/>
  <c r="J30" i="11"/>
  <c r="C31" i="11"/>
  <c r="J31" i="11"/>
  <c r="C32" i="11"/>
  <c r="J32" i="11"/>
  <c r="C33" i="11"/>
  <c r="J33" i="11"/>
  <c r="C34" i="11"/>
  <c r="J34" i="11"/>
  <c r="C35" i="11"/>
  <c r="J35" i="11"/>
  <c r="C36" i="11"/>
  <c r="J36" i="11"/>
  <c r="C37" i="11"/>
  <c r="J37" i="11"/>
  <c r="C38" i="11"/>
  <c r="J38" i="11"/>
  <c r="C39" i="11"/>
  <c r="J39" i="11"/>
  <c r="C40" i="11"/>
  <c r="J40" i="11"/>
  <c r="C41" i="11"/>
  <c r="J41" i="11"/>
  <c r="C42" i="11"/>
  <c r="J42" i="11"/>
  <c r="C43" i="11"/>
  <c r="J43" i="11"/>
  <c r="C44" i="11"/>
  <c r="J44" i="11"/>
  <c r="C45" i="11"/>
  <c r="J45" i="11"/>
  <c r="C46" i="11"/>
  <c r="J46" i="11"/>
  <c r="C47" i="11"/>
  <c r="J47" i="11"/>
  <c r="C48" i="11"/>
  <c r="J48" i="11"/>
  <c r="C49" i="11"/>
  <c r="J49" i="11"/>
  <c r="C50" i="11"/>
  <c r="J50" i="11"/>
  <c r="C51" i="11"/>
  <c r="J51" i="11"/>
  <c r="C52" i="11"/>
  <c r="J52" i="11"/>
  <c r="C53" i="11"/>
  <c r="J53" i="11"/>
  <c r="C54" i="11"/>
  <c r="J54" i="11"/>
  <c r="C9" i="11"/>
  <c r="J9" i="11"/>
  <c r="P9" i="12"/>
  <c r="O10" i="12"/>
  <c r="P12" i="12"/>
  <c r="O12" i="12"/>
  <c r="P13" i="12"/>
  <c r="S13" i="12" s="1"/>
  <c r="P18" i="12"/>
  <c r="O18" i="12"/>
  <c r="AA18" i="12" s="1"/>
  <c r="P19" i="12"/>
  <c r="P20" i="12"/>
  <c r="S20" i="12" s="1"/>
  <c r="O20" i="12"/>
  <c r="P22" i="12"/>
  <c r="O22" i="12"/>
  <c r="P23" i="12"/>
  <c r="P26" i="12"/>
  <c r="O26" i="12"/>
  <c r="P27" i="12"/>
  <c r="S27" i="12" s="1"/>
  <c r="P28" i="12"/>
  <c r="O28" i="12"/>
  <c r="P30" i="12"/>
  <c r="O30" i="12"/>
  <c r="R30" i="12" s="1"/>
  <c r="P31" i="12"/>
  <c r="P34" i="12"/>
  <c r="O34" i="12"/>
  <c r="P35" i="12"/>
  <c r="S35" i="12" s="1"/>
  <c r="P36" i="12"/>
  <c r="O36" i="12"/>
  <c r="P38" i="12"/>
  <c r="O38" i="12"/>
  <c r="P39" i="12"/>
  <c r="O40" i="12"/>
  <c r="P42" i="12"/>
  <c r="S42" i="12" s="1"/>
  <c r="O42" i="12"/>
  <c r="O43" i="12"/>
  <c r="U43" i="12" s="1"/>
  <c r="P44" i="12"/>
  <c r="P46" i="12"/>
  <c r="S46" i="12" s="1"/>
  <c r="O46" i="12"/>
  <c r="U46" i="12" s="1"/>
  <c r="O47" i="12"/>
  <c r="P48" i="12"/>
  <c r="S48" i="12" s="1"/>
  <c r="O48" i="12"/>
  <c r="AA48" i="12" s="1"/>
  <c r="P50" i="12"/>
  <c r="S50" i="12" s="1"/>
  <c r="O50" i="12"/>
  <c r="O51" i="12"/>
  <c r="Z51" i="12" s="1"/>
  <c r="P54" i="12"/>
  <c r="S54" i="12" s="1"/>
  <c r="O54" i="12"/>
  <c r="AH33" i="12"/>
  <c r="U9" i="12"/>
  <c r="AH32" i="12"/>
  <c r="U12" i="12"/>
  <c r="V13" i="12"/>
  <c r="V24" i="12"/>
  <c r="V27" i="12"/>
  <c r="U30" i="12"/>
  <c r="V35" i="12"/>
  <c r="V48" i="12"/>
  <c r="U50" i="12"/>
  <c r="V52" i="12"/>
  <c r="Z24" i="12"/>
  <c r="AA10" i="12"/>
  <c r="AA30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9" i="11"/>
  <c r="I10" i="11"/>
  <c r="B10" i="11"/>
  <c r="O10" i="11" s="1"/>
  <c r="I11" i="11"/>
  <c r="B11" i="11"/>
  <c r="O11" i="11" s="1"/>
  <c r="I12" i="11"/>
  <c r="B12" i="11"/>
  <c r="O12" i="11" s="1"/>
  <c r="I13" i="11"/>
  <c r="B13" i="11"/>
  <c r="O13" i="11" s="1"/>
  <c r="I14" i="11"/>
  <c r="I15" i="11"/>
  <c r="B15" i="11"/>
  <c r="O15" i="11" s="1"/>
  <c r="I16" i="11"/>
  <c r="B16" i="11"/>
  <c r="O16" i="11" s="1"/>
  <c r="R16" i="11" s="1"/>
  <c r="I17" i="11"/>
  <c r="B17" i="11"/>
  <c r="O17" i="11" s="1"/>
  <c r="I18" i="11"/>
  <c r="B18" i="11"/>
  <c r="O18" i="11" s="1"/>
  <c r="I19" i="11"/>
  <c r="B19" i="11"/>
  <c r="O19" i="11" s="1"/>
  <c r="I20" i="11"/>
  <c r="B20" i="11"/>
  <c r="O20" i="11" s="1"/>
  <c r="R20" i="11" s="1"/>
  <c r="I21" i="11"/>
  <c r="B21" i="11"/>
  <c r="O21" i="11" s="1"/>
  <c r="I22" i="11"/>
  <c r="B22" i="11"/>
  <c r="O22" i="11" s="1"/>
  <c r="I23" i="11"/>
  <c r="B23" i="11"/>
  <c r="O23" i="11" s="1"/>
  <c r="I24" i="11"/>
  <c r="B24" i="11"/>
  <c r="O24" i="11" s="1"/>
  <c r="R24" i="11" s="1"/>
  <c r="I25" i="11"/>
  <c r="B25" i="11"/>
  <c r="O25" i="11" s="1"/>
  <c r="I26" i="11"/>
  <c r="B26" i="11"/>
  <c r="O26" i="11" s="1"/>
  <c r="R26" i="11" s="1"/>
  <c r="I27" i="11"/>
  <c r="B27" i="11"/>
  <c r="O27" i="11" s="1"/>
  <c r="I28" i="11"/>
  <c r="B28" i="11"/>
  <c r="O28" i="11" s="1"/>
  <c r="I29" i="11"/>
  <c r="B29" i="11"/>
  <c r="O29" i="11" s="1"/>
  <c r="I30" i="11"/>
  <c r="B30" i="11"/>
  <c r="O30" i="11" s="1"/>
  <c r="I31" i="11"/>
  <c r="B31" i="11"/>
  <c r="O31" i="11" s="1"/>
  <c r="I32" i="11"/>
  <c r="B32" i="11"/>
  <c r="O32" i="11" s="1"/>
  <c r="R32" i="11" s="1"/>
  <c r="I33" i="11"/>
  <c r="B33" i="11"/>
  <c r="O33" i="11" s="1"/>
  <c r="I34" i="11"/>
  <c r="B34" i="11"/>
  <c r="O34" i="11" s="1"/>
  <c r="I35" i="11"/>
  <c r="B35" i="11"/>
  <c r="O35" i="11" s="1"/>
  <c r="I36" i="11"/>
  <c r="B36" i="11"/>
  <c r="O36" i="11" s="1"/>
  <c r="R36" i="11" s="1"/>
  <c r="I37" i="11"/>
  <c r="B37" i="11"/>
  <c r="O37" i="11" s="1"/>
  <c r="I38" i="11"/>
  <c r="B38" i="11"/>
  <c r="O38" i="11" s="1"/>
  <c r="U38" i="11" s="1"/>
  <c r="I39" i="11"/>
  <c r="B39" i="11"/>
  <c r="O39" i="11" s="1"/>
  <c r="I40" i="11"/>
  <c r="B40" i="11"/>
  <c r="O40" i="11" s="1"/>
  <c r="R40" i="11" s="1"/>
  <c r="I41" i="11"/>
  <c r="B41" i="11"/>
  <c r="O41" i="11" s="1"/>
  <c r="I42" i="11"/>
  <c r="B42" i="11"/>
  <c r="O42" i="11" s="1"/>
  <c r="I43" i="11"/>
  <c r="B43" i="11"/>
  <c r="O43" i="11" s="1"/>
  <c r="I44" i="11"/>
  <c r="B44" i="11"/>
  <c r="O44" i="11" s="1"/>
  <c r="R44" i="11" s="1"/>
  <c r="I45" i="11"/>
  <c r="B45" i="11"/>
  <c r="O45" i="11" s="1"/>
  <c r="U45" i="11" s="1"/>
  <c r="I46" i="11"/>
  <c r="B46" i="11"/>
  <c r="O46" i="11" s="1"/>
  <c r="I47" i="11"/>
  <c r="B47" i="11"/>
  <c r="O47" i="11" s="1"/>
  <c r="I48" i="11"/>
  <c r="B48" i="11"/>
  <c r="O48" i="11" s="1"/>
  <c r="R48" i="11" s="1"/>
  <c r="I49" i="11"/>
  <c r="B49" i="11"/>
  <c r="O49" i="11" s="1"/>
  <c r="I50" i="11"/>
  <c r="B50" i="11"/>
  <c r="O50" i="11" s="1"/>
  <c r="R50" i="11" s="1"/>
  <c r="I51" i="11"/>
  <c r="B51" i="11"/>
  <c r="O51" i="11" s="1"/>
  <c r="I52" i="11"/>
  <c r="B52" i="11"/>
  <c r="O52" i="11" s="1"/>
  <c r="U52" i="11" s="1"/>
  <c r="I53" i="11"/>
  <c r="B53" i="11"/>
  <c r="O53" i="11" s="1"/>
  <c r="U53" i="11" s="1"/>
  <c r="I54" i="11"/>
  <c r="B54" i="11"/>
  <c r="O54" i="11" s="1"/>
  <c r="AH33" i="11"/>
  <c r="AH32" i="11"/>
  <c r="U41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AA35" i="11" s="1"/>
  <c r="M36" i="11"/>
  <c r="M37" i="11"/>
  <c r="M38" i="11"/>
  <c r="M39" i="11"/>
  <c r="M40" i="11"/>
  <c r="M41" i="11"/>
  <c r="M42" i="11"/>
  <c r="M43" i="11"/>
  <c r="AA43" i="11" s="1"/>
  <c r="M44" i="11"/>
  <c r="M45" i="11"/>
  <c r="M46" i="11"/>
  <c r="M47" i="11"/>
  <c r="M48" i="11"/>
  <c r="M49" i="11"/>
  <c r="M50" i="11"/>
  <c r="M51" i="11"/>
  <c r="M52" i="11"/>
  <c r="M53" i="11"/>
  <c r="M54" i="11"/>
  <c r="K54" i="11"/>
  <c r="G54" i="11"/>
  <c r="F54" i="11"/>
  <c r="E54" i="11"/>
  <c r="D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G53" i="11"/>
  <c r="F53" i="11"/>
  <c r="E53" i="11"/>
  <c r="D53" i="11"/>
  <c r="K52" i="11"/>
  <c r="G52" i="11"/>
  <c r="F52" i="11"/>
  <c r="E52" i="11"/>
  <c r="D52" i="11"/>
  <c r="K51" i="11"/>
  <c r="G51" i="11"/>
  <c r="F51" i="11"/>
  <c r="E51" i="11"/>
  <c r="D51" i="11"/>
  <c r="K50" i="11"/>
  <c r="G50" i="11"/>
  <c r="F50" i="11"/>
  <c r="E50" i="11"/>
  <c r="D50" i="11"/>
  <c r="K49" i="11"/>
  <c r="G49" i="11"/>
  <c r="F49" i="11"/>
  <c r="E49" i="11"/>
  <c r="D49" i="11"/>
  <c r="K48" i="11"/>
  <c r="G48" i="11"/>
  <c r="F48" i="11"/>
  <c r="E48" i="11"/>
  <c r="D48" i="11"/>
  <c r="K47" i="11"/>
  <c r="G47" i="11"/>
  <c r="F47" i="11"/>
  <c r="E47" i="11"/>
  <c r="D47" i="11"/>
  <c r="K46" i="11"/>
  <c r="G46" i="11"/>
  <c r="F46" i="11"/>
  <c r="E46" i="11"/>
  <c r="D46" i="11"/>
  <c r="K45" i="11"/>
  <c r="G45" i="11"/>
  <c r="F45" i="11"/>
  <c r="E45" i="11"/>
  <c r="D45" i="11"/>
  <c r="K44" i="11"/>
  <c r="G44" i="11"/>
  <c r="F44" i="11"/>
  <c r="E44" i="11"/>
  <c r="D44" i="11"/>
  <c r="K43" i="11"/>
  <c r="G43" i="11"/>
  <c r="F43" i="11"/>
  <c r="E43" i="11"/>
  <c r="D43" i="11"/>
  <c r="K42" i="11"/>
  <c r="G42" i="11"/>
  <c r="F42" i="11"/>
  <c r="E42" i="11"/>
  <c r="D42" i="11"/>
  <c r="K41" i="11"/>
  <c r="G41" i="11"/>
  <c r="F41" i="11"/>
  <c r="E41" i="11"/>
  <c r="D41" i="11"/>
  <c r="K40" i="11"/>
  <c r="G40" i="11"/>
  <c r="F40" i="11"/>
  <c r="E40" i="11"/>
  <c r="D40" i="11"/>
  <c r="K39" i="11"/>
  <c r="G39" i="11"/>
  <c r="F39" i="11"/>
  <c r="E39" i="11"/>
  <c r="D39" i="11"/>
  <c r="K38" i="11"/>
  <c r="G38" i="11"/>
  <c r="F38" i="11"/>
  <c r="E38" i="11"/>
  <c r="D38" i="11"/>
  <c r="K37" i="11"/>
  <c r="G37" i="11"/>
  <c r="F37" i="11"/>
  <c r="E37" i="11"/>
  <c r="D37" i="11"/>
  <c r="K36" i="11"/>
  <c r="G36" i="11"/>
  <c r="F36" i="11"/>
  <c r="E36" i="11"/>
  <c r="D36" i="11"/>
  <c r="K35" i="11"/>
  <c r="G35" i="11"/>
  <c r="F35" i="11"/>
  <c r="E35" i="11"/>
  <c r="D35" i="11"/>
  <c r="K34" i="11"/>
  <c r="G34" i="11"/>
  <c r="F34" i="11"/>
  <c r="E34" i="11"/>
  <c r="D34" i="11"/>
  <c r="K33" i="11"/>
  <c r="G33" i="11"/>
  <c r="F33" i="11"/>
  <c r="E33" i="11"/>
  <c r="D33" i="11"/>
  <c r="K32" i="11"/>
  <c r="G32" i="11"/>
  <c r="F32" i="11"/>
  <c r="E32" i="11"/>
  <c r="D32" i="11"/>
  <c r="K31" i="11"/>
  <c r="G31" i="11"/>
  <c r="F31" i="11"/>
  <c r="E31" i="11"/>
  <c r="D31" i="11"/>
  <c r="K30" i="11"/>
  <c r="G30" i="11"/>
  <c r="F30" i="11"/>
  <c r="E30" i="11"/>
  <c r="D30" i="11"/>
  <c r="K29" i="11"/>
  <c r="G29" i="11"/>
  <c r="F29" i="11"/>
  <c r="E29" i="11"/>
  <c r="D29" i="11"/>
  <c r="K28" i="11"/>
  <c r="G28" i="11"/>
  <c r="F28" i="11"/>
  <c r="E28" i="11"/>
  <c r="D28" i="11"/>
  <c r="K27" i="11"/>
  <c r="G27" i="11"/>
  <c r="F27" i="11"/>
  <c r="E27" i="11"/>
  <c r="D27" i="11"/>
  <c r="K26" i="11"/>
  <c r="G26" i="11"/>
  <c r="F26" i="11"/>
  <c r="E26" i="11"/>
  <c r="D26" i="11"/>
  <c r="K25" i="11"/>
  <c r="G25" i="11"/>
  <c r="F25" i="11"/>
  <c r="E25" i="11"/>
  <c r="D25" i="11"/>
  <c r="K24" i="11"/>
  <c r="G24" i="11"/>
  <c r="F24" i="11"/>
  <c r="E24" i="11"/>
  <c r="D24" i="11"/>
  <c r="K23" i="11"/>
  <c r="G23" i="11"/>
  <c r="F23" i="11"/>
  <c r="E23" i="11"/>
  <c r="D23" i="11"/>
  <c r="K22" i="11"/>
  <c r="G22" i="11"/>
  <c r="F22" i="11"/>
  <c r="E22" i="11"/>
  <c r="D22" i="11"/>
  <c r="K21" i="11"/>
  <c r="G21" i="11"/>
  <c r="F21" i="11"/>
  <c r="E21" i="11"/>
  <c r="D21" i="11"/>
  <c r="K20" i="11"/>
  <c r="G20" i="11"/>
  <c r="F20" i="11"/>
  <c r="E20" i="11"/>
  <c r="D20" i="11"/>
  <c r="K19" i="11"/>
  <c r="G19" i="11"/>
  <c r="F19" i="11"/>
  <c r="E19" i="11"/>
  <c r="D19" i="11"/>
  <c r="K18" i="11"/>
  <c r="G18" i="11"/>
  <c r="F18" i="11"/>
  <c r="E18" i="11"/>
  <c r="D18" i="11"/>
  <c r="K17" i="11"/>
  <c r="G17" i="11"/>
  <c r="F17" i="11"/>
  <c r="E17" i="11"/>
  <c r="D17" i="11"/>
  <c r="K16" i="11"/>
  <c r="G16" i="11"/>
  <c r="F16" i="11"/>
  <c r="E16" i="11"/>
  <c r="D16" i="11"/>
  <c r="K15" i="11"/>
  <c r="G15" i="11"/>
  <c r="F15" i="11"/>
  <c r="E15" i="11"/>
  <c r="D15" i="11"/>
  <c r="K14" i="11"/>
  <c r="G14" i="11"/>
  <c r="F14" i="11"/>
  <c r="E14" i="11"/>
  <c r="D14" i="11"/>
  <c r="K13" i="11"/>
  <c r="G13" i="11"/>
  <c r="F13" i="11"/>
  <c r="E13" i="11"/>
  <c r="D13" i="11"/>
  <c r="K12" i="11"/>
  <c r="G12" i="11"/>
  <c r="F12" i="11"/>
  <c r="E12" i="11"/>
  <c r="D12" i="11"/>
  <c r="K11" i="11"/>
  <c r="G11" i="11"/>
  <c r="F11" i="11"/>
  <c r="E11" i="11"/>
  <c r="D11" i="11"/>
  <c r="K10" i="11"/>
  <c r="G10" i="11"/>
  <c r="F10" i="11"/>
  <c r="E10" i="11"/>
  <c r="D10" i="11"/>
  <c r="K9" i="11"/>
  <c r="G9" i="11"/>
  <c r="F9" i="11"/>
  <c r="E9" i="11"/>
  <c r="D9" i="11"/>
  <c r="I9" i="10"/>
  <c r="B9" i="10"/>
  <c r="O9" i="10" s="1"/>
  <c r="R9" i="10" s="1"/>
  <c r="I10" i="10"/>
  <c r="B10" i="10"/>
  <c r="O10" i="10" s="1"/>
  <c r="R10" i="10" s="1"/>
  <c r="I11" i="10"/>
  <c r="B11" i="10"/>
  <c r="O11" i="10" s="1"/>
  <c r="I12" i="10"/>
  <c r="B12" i="10"/>
  <c r="O12" i="10" s="1"/>
  <c r="I13" i="10"/>
  <c r="B13" i="10"/>
  <c r="O13" i="10" s="1"/>
  <c r="I14" i="10"/>
  <c r="I15" i="10"/>
  <c r="B15" i="10"/>
  <c r="O15" i="10" s="1"/>
  <c r="R15" i="10" s="1"/>
  <c r="I16" i="10"/>
  <c r="B16" i="10"/>
  <c r="O16" i="10" s="1"/>
  <c r="I17" i="10"/>
  <c r="B17" i="10"/>
  <c r="O17" i="10" s="1"/>
  <c r="I18" i="10"/>
  <c r="B18" i="10"/>
  <c r="O18" i="10" s="1"/>
  <c r="I19" i="10"/>
  <c r="B19" i="10"/>
  <c r="O19" i="10" s="1"/>
  <c r="I20" i="10"/>
  <c r="B20" i="10"/>
  <c r="O20" i="10" s="1"/>
  <c r="I21" i="10"/>
  <c r="B21" i="10"/>
  <c r="O21" i="10" s="1"/>
  <c r="R21" i="10" s="1"/>
  <c r="I22" i="10"/>
  <c r="B22" i="10"/>
  <c r="O22" i="10" s="1"/>
  <c r="I23" i="10"/>
  <c r="B23" i="10"/>
  <c r="O23" i="10" s="1"/>
  <c r="I24" i="10"/>
  <c r="B24" i="10"/>
  <c r="O24" i="10" s="1"/>
  <c r="I25" i="10"/>
  <c r="B25" i="10"/>
  <c r="O25" i="10" s="1"/>
  <c r="U25" i="10" s="1"/>
  <c r="I26" i="10"/>
  <c r="B26" i="10"/>
  <c r="O26" i="10" s="1"/>
  <c r="I27" i="10"/>
  <c r="B27" i="10"/>
  <c r="O27" i="10" s="1"/>
  <c r="I28" i="10"/>
  <c r="B28" i="10"/>
  <c r="O28" i="10" s="1"/>
  <c r="I29" i="10"/>
  <c r="B29" i="10"/>
  <c r="O29" i="10" s="1"/>
  <c r="U29" i="10" s="1"/>
  <c r="I30" i="10"/>
  <c r="B30" i="10"/>
  <c r="O30" i="10" s="1"/>
  <c r="I31" i="10"/>
  <c r="B31" i="10"/>
  <c r="O31" i="10" s="1"/>
  <c r="I32" i="10"/>
  <c r="B32" i="10"/>
  <c r="O32" i="10" s="1"/>
  <c r="I33" i="10"/>
  <c r="B33" i="10"/>
  <c r="O33" i="10" s="1"/>
  <c r="U33" i="10" s="1"/>
  <c r="I34" i="10"/>
  <c r="B34" i="10"/>
  <c r="O34" i="10" s="1"/>
  <c r="I35" i="10"/>
  <c r="B35" i="10"/>
  <c r="O35" i="10" s="1"/>
  <c r="I36" i="10"/>
  <c r="B36" i="10"/>
  <c r="O36" i="10" s="1"/>
  <c r="I37" i="10"/>
  <c r="B37" i="10"/>
  <c r="O37" i="10" s="1"/>
  <c r="U37" i="10" s="1"/>
  <c r="I38" i="10"/>
  <c r="B38" i="10"/>
  <c r="O38" i="10" s="1"/>
  <c r="I39" i="10"/>
  <c r="B39" i="10"/>
  <c r="O39" i="10" s="1"/>
  <c r="I40" i="10"/>
  <c r="B40" i="10"/>
  <c r="O40" i="10" s="1"/>
  <c r="I41" i="10"/>
  <c r="B41" i="10"/>
  <c r="O41" i="10" s="1"/>
  <c r="U41" i="10" s="1"/>
  <c r="I42" i="10"/>
  <c r="B42" i="10"/>
  <c r="O42" i="10" s="1"/>
  <c r="I43" i="10"/>
  <c r="B43" i="10"/>
  <c r="O43" i="10" s="1"/>
  <c r="I44" i="10"/>
  <c r="B44" i="10"/>
  <c r="O44" i="10" s="1"/>
  <c r="I45" i="10"/>
  <c r="B45" i="10"/>
  <c r="O45" i="10" s="1"/>
  <c r="I46" i="10"/>
  <c r="B46" i="10"/>
  <c r="O46" i="10" s="1"/>
  <c r="I47" i="10"/>
  <c r="B47" i="10"/>
  <c r="O47" i="10" s="1"/>
  <c r="I48" i="10"/>
  <c r="B48" i="10"/>
  <c r="O48" i="10" s="1"/>
  <c r="U48" i="10" s="1"/>
  <c r="I49" i="10"/>
  <c r="B49" i="10"/>
  <c r="O49" i="10" s="1"/>
  <c r="I50" i="10"/>
  <c r="B50" i="10"/>
  <c r="O50" i="10" s="1"/>
  <c r="I51" i="10"/>
  <c r="B51" i="10"/>
  <c r="O51" i="10" s="1"/>
  <c r="I52" i="10"/>
  <c r="B52" i="10"/>
  <c r="O52" i="10" s="1"/>
  <c r="U52" i="10" s="1"/>
  <c r="I53" i="10"/>
  <c r="B53" i="10"/>
  <c r="O53" i="10" s="1"/>
  <c r="U53" i="10" s="1"/>
  <c r="I54" i="10"/>
  <c r="B54" i="10"/>
  <c r="O54" i="10" s="1"/>
  <c r="AH33" i="10"/>
  <c r="AH32" i="10"/>
  <c r="U15" i="10"/>
  <c r="U21" i="10"/>
  <c r="M9" i="10"/>
  <c r="M10" i="10"/>
  <c r="M11" i="10"/>
  <c r="M12" i="10"/>
  <c r="M13" i="10"/>
  <c r="M14" i="10"/>
  <c r="M15" i="10"/>
  <c r="AA15" i="10" s="1"/>
  <c r="M16" i="10"/>
  <c r="M17" i="10"/>
  <c r="M18" i="10"/>
  <c r="M19" i="10"/>
  <c r="M20" i="10"/>
  <c r="M21" i="10"/>
  <c r="AA21" i="10" s="1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J54" i="10"/>
  <c r="G54" i="10"/>
  <c r="F54" i="10"/>
  <c r="E54" i="10"/>
  <c r="D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G53" i="10"/>
  <c r="F53" i="10"/>
  <c r="E53" i="10"/>
  <c r="D53" i="10"/>
  <c r="J52" i="10"/>
  <c r="G52" i="10"/>
  <c r="F52" i="10"/>
  <c r="E52" i="10"/>
  <c r="D52" i="10"/>
  <c r="J51" i="10"/>
  <c r="G51" i="10"/>
  <c r="F51" i="10"/>
  <c r="E51" i="10"/>
  <c r="D51" i="10"/>
  <c r="J50" i="10"/>
  <c r="G50" i="10"/>
  <c r="F50" i="10"/>
  <c r="E50" i="10"/>
  <c r="D50" i="10"/>
  <c r="J49" i="10"/>
  <c r="G49" i="10"/>
  <c r="F49" i="10"/>
  <c r="E49" i="10"/>
  <c r="D49" i="10"/>
  <c r="J48" i="10"/>
  <c r="G48" i="10"/>
  <c r="F48" i="10"/>
  <c r="E48" i="10"/>
  <c r="D48" i="10"/>
  <c r="J47" i="10"/>
  <c r="G47" i="10"/>
  <c r="F47" i="10"/>
  <c r="E47" i="10"/>
  <c r="D47" i="10"/>
  <c r="J46" i="10"/>
  <c r="G46" i="10"/>
  <c r="F46" i="10"/>
  <c r="E46" i="10"/>
  <c r="D46" i="10"/>
  <c r="J45" i="10"/>
  <c r="G45" i="10"/>
  <c r="F45" i="10"/>
  <c r="E45" i="10"/>
  <c r="D45" i="10"/>
  <c r="J44" i="10"/>
  <c r="G44" i="10"/>
  <c r="F44" i="10"/>
  <c r="E44" i="10"/>
  <c r="D44" i="10"/>
  <c r="J43" i="10"/>
  <c r="G43" i="10"/>
  <c r="F43" i="10"/>
  <c r="E43" i="10"/>
  <c r="D43" i="10"/>
  <c r="J42" i="10"/>
  <c r="G42" i="10"/>
  <c r="F42" i="10"/>
  <c r="E42" i="10"/>
  <c r="D42" i="10"/>
  <c r="J41" i="10"/>
  <c r="G41" i="10"/>
  <c r="F41" i="10"/>
  <c r="E41" i="10"/>
  <c r="D41" i="10"/>
  <c r="J40" i="10"/>
  <c r="G40" i="10"/>
  <c r="F40" i="10"/>
  <c r="E40" i="10"/>
  <c r="D40" i="10"/>
  <c r="J39" i="10"/>
  <c r="G39" i="10"/>
  <c r="F39" i="10"/>
  <c r="E39" i="10"/>
  <c r="D39" i="10"/>
  <c r="J38" i="10"/>
  <c r="G38" i="10"/>
  <c r="F38" i="10"/>
  <c r="E38" i="10"/>
  <c r="D38" i="10"/>
  <c r="J37" i="10"/>
  <c r="G37" i="10"/>
  <c r="F37" i="10"/>
  <c r="E37" i="10"/>
  <c r="D37" i="10"/>
  <c r="J36" i="10"/>
  <c r="G36" i="10"/>
  <c r="F36" i="10"/>
  <c r="E36" i="10"/>
  <c r="D36" i="10"/>
  <c r="J35" i="10"/>
  <c r="G35" i="10"/>
  <c r="F35" i="10"/>
  <c r="E35" i="10"/>
  <c r="D35" i="10"/>
  <c r="J34" i="10"/>
  <c r="G34" i="10"/>
  <c r="F34" i="10"/>
  <c r="E34" i="10"/>
  <c r="D34" i="10"/>
  <c r="J33" i="10"/>
  <c r="G33" i="10"/>
  <c r="F33" i="10"/>
  <c r="E33" i="10"/>
  <c r="D33" i="10"/>
  <c r="J32" i="10"/>
  <c r="G32" i="10"/>
  <c r="F32" i="10"/>
  <c r="E32" i="10"/>
  <c r="D32" i="10"/>
  <c r="J31" i="10"/>
  <c r="G31" i="10"/>
  <c r="F31" i="10"/>
  <c r="E31" i="10"/>
  <c r="D31" i="10"/>
  <c r="J30" i="10"/>
  <c r="G30" i="10"/>
  <c r="F30" i="10"/>
  <c r="E30" i="10"/>
  <c r="D30" i="10"/>
  <c r="J29" i="10"/>
  <c r="G29" i="10"/>
  <c r="F29" i="10"/>
  <c r="E29" i="10"/>
  <c r="D29" i="10"/>
  <c r="J28" i="10"/>
  <c r="G28" i="10"/>
  <c r="F28" i="10"/>
  <c r="E28" i="10"/>
  <c r="D28" i="10"/>
  <c r="J27" i="10"/>
  <c r="G27" i="10"/>
  <c r="F27" i="10"/>
  <c r="E27" i="10"/>
  <c r="D27" i="10"/>
  <c r="J26" i="10"/>
  <c r="G26" i="10"/>
  <c r="F26" i="10"/>
  <c r="E26" i="10"/>
  <c r="D26" i="10"/>
  <c r="J25" i="10"/>
  <c r="G25" i="10"/>
  <c r="F25" i="10"/>
  <c r="E25" i="10"/>
  <c r="D25" i="10"/>
  <c r="J24" i="10"/>
  <c r="G24" i="10"/>
  <c r="F24" i="10"/>
  <c r="E24" i="10"/>
  <c r="D24" i="10"/>
  <c r="J23" i="10"/>
  <c r="G23" i="10"/>
  <c r="F23" i="10"/>
  <c r="E23" i="10"/>
  <c r="D23" i="10"/>
  <c r="J22" i="10"/>
  <c r="G22" i="10"/>
  <c r="F22" i="10"/>
  <c r="E22" i="10"/>
  <c r="D22" i="10"/>
  <c r="J21" i="10"/>
  <c r="G21" i="10"/>
  <c r="F21" i="10"/>
  <c r="E21" i="10"/>
  <c r="D21" i="10"/>
  <c r="J20" i="10"/>
  <c r="G20" i="10"/>
  <c r="F20" i="10"/>
  <c r="E20" i="10"/>
  <c r="D20" i="10"/>
  <c r="J19" i="10"/>
  <c r="G19" i="10"/>
  <c r="F19" i="10"/>
  <c r="E19" i="10"/>
  <c r="D19" i="10"/>
  <c r="J18" i="10"/>
  <c r="G18" i="10"/>
  <c r="F18" i="10"/>
  <c r="E18" i="10"/>
  <c r="D18" i="10"/>
  <c r="J17" i="10"/>
  <c r="G17" i="10"/>
  <c r="F17" i="10"/>
  <c r="E17" i="10"/>
  <c r="D17" i="10"/>
  <c r="J16" i="10"/>
  <c r="G16" i="10"/>
  <c r="F16" i="10"/>
  <c r="E16" i="10"/>
  <c r="D16" i="10"/>
  <c r="J15" i="10"/>
  <c r="G15" i="10"/>
  <c r="F15" i="10"/>
  <c r="E15" i="10"/>
  <c r="D15" i="10"/>
  <c r="J14" i="10"/>
  <c r="G14" i="10"/>
  <c r="F14" i="10"/>
  <c r="E14" i="10"/>
  <c r="D14" i="10"/>
  <c r="J13" i="10"/>
  <c r="G13" i="10"/>
  <c r="F13" i="10"/>
  <c r="E13" i="10"/>
  <c r="D13" i="10"/>
  <c r="J12" i="10"/>
  <c r="G12" i="10"/>
  <c r="F12" i="10"/>
  <c r="E12" i="10"/>
  <c r="D12" i="10"/>
  <c r="J11" i="10"/>
  <c r="G11" i="10"/>
  <c r="F11" i="10"/>
  <c r="E11" i="10"/>
  <c r="D11" i="10"/>
  <c r="J10" i="10"/>
  <c r="G10" i="10"/>
  <c r="F10" i="10"/>
  <c r="E10" i="10"/>
  <c r="D10" i="10"/>
  <c r="J9" i="10"/>
  <c r="G9" i="10"/>
  <c r="F9" i="10"/>
  <c r="E9" i="10"/>
  <c r="D9" i="10"/>
  <c r="C9" i="9"/>
  <c r="B9" i="9"/>
  <c r="C10" i="9"/>
  <c r="B10" i="9"/>
  <c r="C11" i="9"/>
  <c r="B11" i="9"/>
  <c r="R11" i="9"/>
  <c r="C12" i="9"/>
  <c r="B12" i="9"/>
  <c r="C13" i="9"/>
  <c r="B13" i="9"/>
  <c r="R13" i="9"/>
  <c r="C14" i="9"/>
  <c r="B14" i="9"/>
  <c r="C15" i="9"/>
  <c r="B15" i="9"/>
  <c r="C16" i="9"/>
  <c r="B16" i="9"/>
  <c r="R16" i="9"/>
  <c r="C17" i="9"/>
  <c r="B17" i="9"/>
  <c r="R17" i="9"/>
  <c r="C18" i="9"/>
  <c r="B18" i="9"/>
  <c r="R18" i="9"/>
  <c r="C19" i="9"/>
  <c r="B19" i="9"/>
  <c r="C20" i="9"/>
  <c r="B20" i="9"/>
  <c r="R20" i="9"/>
  <c r="C21" i="9"/>
  <c r="B21" i="9"/>
  <c r="R21" i="9"/>
  <c r="C22" i="9"/>
  <c r="B22" i="9"/>
  <c r="R22" i="9"/>
  <c r="C23" i="9"/>
  <c r="B23" i="9"/>
  <c r="C24" i="9"/>
  <c r="B24" i="9"/>
  <c r="R24" i="9"/>
  <c r="C25" i="9"/>
  <c r="B25" i="9"/>
  <c r="R25" i="9"/>
  <c r="C26" i="9"/>
  <c r="B26" i="9"/>
  <c r="R26" i="9"/>
  <c r="C27" i="9"/>
  <c r="B27" i="9"/>
  <c r="C28" i="9"/>
  <c r="B28" i="9"/>
  <c r="C29" i="9"/>
  <c r="B29" i="9"/>
  <c r="C30" i="9"/>
  <c r="B30" i="9"/>
  <c r="R30" i="9"/>
  <c r="C31" i="9"/>
  <c r="B31" i="9"/>
  <c r="C32" i="9"/>
  <c r="B32" i="9"/>
  <c r="C33" i="9"/>
  <c r="B33" i="9"/>
  <c r="C34" i="9"/>
  <c r="B34" i="9"/>
  <c r="C35" i="9"/>
  <c r="B35" i="9"/>
  <c r="C36" i="9"/>
  <c r="B36" i="9"/>
  <c r="R36" i="9"/>
  <c r="C37" i="9"/>
  <c r="B37" i="9"/>
  <c r="C38" i="9"/>
  <c r="B38" i="9"/>
  <c r="R38" i="9"/>
  <c r="C39" i="9"/>
  <c r="B39" i="9"/>
  <c r="C40" i="9"/>
  <c r="B40" i="9"/>
  <c r="R40" i="9"/>
  <c r="C41" i="9"/>
  <c r="B41" i="9"/>
  <c r="C42" i="9"/>
  <c r="B42" i="9"/>
  <c r="C43" i="9"/>
  <c r="B43" i="9"/>
  <c r="C44" i="9"/>
  <c r="B44" i="9"/>
  <c r="R44" i="9"/>
  <c r="C45" i="9"/>
  <c r="B45" i="9"/>
  <c r="C46" i="9"/>
  <c r="B46" i="9"/>
  <c r="C47" i="9"/>
  <c r="B47" i="9"/>
  <c r="C48" i="9"/>
  <c r="B48" i="9"/>
  <c r="R48" i="9"/>
  <c r="C49" i="9"/>
  <c r="B49" i="9"/>
  <c r="C50" i="9"/>
  <c r="B50" i="9"/>
  <c r="R50" i="9"/>
  <c r="C51" i="9"/>
  <c r="B51" i="9"/>
  <c r="C52" i="9"/>
  <c r="B52" i="9"/>
  <c r="R52" i="9"/>
  <c r="C53" i="9"/>
  <c r="B53" i="9"/>
  <c r="C54" i="9"/>
  <c r="S54" i="9"/>
  <c r="B54" i="9"/>
  <c r="AH33" i="9"/>
  <c r="AH32" i="9"/>
  <c r="U11" i="9"/>
  <c r="U13" i="9"/>
  <c r="U16" i="9"/>
  <c r="U20" i="9"/>
  <c r="U21" i="9"/>
  <c r="U24" i="9"/>
  <c r="U26" i="9"/>
  <c r="U30" i="9"/>
  <c r="U34" i="9"/>
  <c r="U36" i="9"/>
  <c r="U38" i="9"/>
  <c r="U40" i="9"/>
  <c r="U42" i="9"/>
  <c r="U44" i="9"/>
  <c r="U46" i="9"/>
  <c r="U48" i="9"/>
  <c r="U50" i="9"/>
  <c r="U52" i="9"/>
  <c r="M9" i="9"/>
  <c r="M10" i="9"/>
  <c r="M11" i="9"/>
  <c r="AA11" i="9" s="1"/>
  <c r="M12" i="9"/>
  <c r="M13" i="9"/>
  <c r="AA13" i="9" s="1"/>
  <c r="M14" i="9"/>
  <c r="AA14" i="9" s="1"/>
  <c r="M15" i="9"/>
  <c r="M16" i="9"/>
  <c r="AA16" i="9" s="1"/>
  <c r="M17" i="9"/>
  <c r="M18" i="9"/>
  <c r="AA18" i="9" s="1"/>
  <c r="M19" i="9"/>
  <c r="M20" i="9"/>
  <c r="AA20" i="9" s="1"/>
  <c r="M21" i="9"/>
  <c r="M22" i="9"/>
  <c r="AA22" i="9" s="1"/>
  <c r="M23" i="9"/>
  <c r="M24" i="9"/>
  <c r="AA24" i="9" s="1"/>
  <c r="M25" i="9"/>
  <c r="M26" i="9"/>
  <c r="AA26" i="9" s="1"/>
  <c r="M27" i="9"/>
  <c r="M28" i="9"/>
  <c r="M29" i="9"/>
  <c r="M30" i="9"/>
  <c r="AA30" i="9" s="1"/>
  <c r="M31" i="9"/>
  <c r="M32" i="9"/>
  <c r="M33" i="9"/>
  <c r="M34" i="9"/>
  <c r="AA34" i="9" s="1"/>
  <c r="M35" i="9"/>
  <c r="M36" i="9"/>
  <c r="AA36" i="9" s="1"/>
  <c r="M37" i="9"/>
  <c r="M38" i="9"/>
  <c r="AA38" i="9" s="1"/>
  <c r="M39" i="9"/>
  <c r="M40" i="9"/>
  <c r="AA40" i="9" s="1"/>
  <c r="M41" i="9"/>
  <c r="M42" i="9"/>
  <c r="AA42" i="9" s="1"/>
  <c r="M43" i="9"/>
  <c r="M44" i="9"/>
  <c r="AA44" i="9" s="1"/>
  <c r="M45" i="9"/>
  <c r="M46" i="9"/>
  <c r="AA46" i="9" s="1"/>
  <c r="M47" i="9"/>
  <c r="M48" i="9"/>
  <c r="AA48" i="9" s="1"/>
  <c r="M49" i="9"/>
  <c r="M50" i="9"/>
  <c r="AA50" i="9" s="1"/>
  <c r="M51" i="9"/>
  <c r="M52" i="9"/>
  <c r="AA52" i="9" s="1"/>
  <c r="M53" i="9"/>
  <c r="M54" i="9"/>
  <c r="K54" i="9"/>
  <c r="J54" i="9"/>
  <c r="G54" i="9"/>
  <c r="F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J53" i="9"/>
  <c r="G53" i="9"/>
  <c r="F53" i="9"/>
  <c r="K52" i="9"/>
  <c r="J52" i="9"/>
  <c r="G52" i="9"/>
  <c r="F52" i="9"/>
  <c r="K51" i="9"/>
  <c r="J51" i="9"/>
  <c r="G51" i="9"/>
  <c r="F51" i="9"/>
  <c r="K50" i="9"/>
  <c r="J50" i="9"/>
  <c r="G50" i="9"/>
  <c r="F50" i="9"/>
  <c r="K49" i="9"/>
  <c r="J49" i="9"/>
  <c r="G49" i="9"/>
  <c r="F49" i="9"/>
  <c r="K48" i="9"/>
  <c r="J48" i="9"/>
  <c r="G48" i="9"/>
  <c r="F48" i="9"/>
  <c r="K47" i="9"/>
  <c r="J47" i="9"/>
  <c r="G47" i="9"/>
  <c r="F47" i="9"/>
  <c r="K46" i="9"/>
  <c r="J46" i="9"/>
  <c r="G46" i="9"/>
  <c r="F46" i="9"/>
  <c r="K45" i="9"/>
  <c r="J45" i="9"/>
  <c r="G45" i="9"/>
  <c r="F45" i="9"/>
  <c r="K44" i="9"/>
  <c r="J44" i="9"/>
  <c r="G44" i="9"/>
  <c r="F44" i="9"/>
  <c r="K43" i="9"/>
  <c r="J43" i="9"/>
  <c r="G43" i="9"/>
  <c r="F43" i="9"/>
  <c r="K42" i="9"/>
  <c r="J42" i="9"/>
  <c r="G42" i="9"/>
  <c r="F42" i="9"/>
  <c r="K41" i="9"/>
  <c r="J41" i="9"/>
  <c r="G41" i="9"/>
  <c r="F41" i="9"/>
  <c r="K40" i="9"/>
  <c r="J40" i="9"/>
  <c r="G40" i="9"/>
  <c r="F40" i="9"/>
  <c r="K39" i="9"/>
  <c r="J39" i="9"/>
  <c r="G39" i="9"/>
  <c r="F39" i="9"/>
  <c r="K38" i="9"/>
  <c r="J38" i="9"/>
  <c r="G38" i="9"/>
  <c r="F38" i="9"/>
  <c r="K37" i="9"/>
  <c r="J37" i="9"/>
  <c r="G37" i="9"/>
  <c r="F37" i="9"/>
  <c r="K36" i="9"/>
  <c r="J36" i="9"/>
  <c r="G36" i="9"/>
  <c r="F36" i="9"/>
  <c r="K35" i="9"/>
  <c r="J35" i="9"/>
  <c r="G35" i="9"/>
  <c r="F35" i="9"/>
  <c r="K34" i="9"/>
  <c r="J34" i="9"/>
  <c r="G34" i="9"/>
  <c r="F34" i="9"/>
  <c r="K33" i="9"/>
  <c r="J33" i="9"/>
  <c r="G33" i="9"/>
  <c r="F33" i="9"/>
  <c r="K32" i="9"/>
  <c r="J32" i="9"/>
  <c r="G32" i="9"/>
  <c r="F32" i="9"/>
  <c r="K31" i="9"/>
  <c r="J31" i="9"/>
  <c r="G31" i="9"/>
  <c r="F31" i="9"/>
  <c r="K30" i="9"/>
  <c r="J30" i="9"/>
  <c r="G30" i="9"/>
  <c r="F30" i="9"/>
  <c r="K29" i="9"/>
  <c r="J29" i="9"/>
  <c r="G29" i="9"/>
  <c r="F29" i="9"/>
  <c r="K28" i="9"/>
  <c r="J28" i="9"/>
  <c r="G28" i="9"/>
  <c r="F28" i="9"/>
  <c r="K27" i="9"/>
  <c r="J27" i="9"/>
  <c r="G27" i="9"/>
  <c r="F27" i="9"/>
  <c r="K26" i="9"/>
  <c r="J26" i="9"/>
  <c r="G26" i="9"/>
  <c r="F26" i="9"/>
  <c r="K25" i="9"/>
  <c r="J25" i="9"/>
  <c r="G25" i="9"/>
  <c r="F25" i="9"/>
  <c r="K24" i="9"/>
  <c r="J24" i="9"/>
  <c r="G24" i="9"/>
  <c r="F24" i="9"/>
  <c r="K23" i="9"/>
  <c r="J23" i="9"/>
  <c r="G23" i="9"/>
  <c r="F23" i="9"/>
  <c r="K22" i="9"/>
  <c r="J22" i="9"/>
  <c r="G22" i="9"/>
  <c r="F22" i="9"/>
  <c r="K21" i="9"/>
  <c r="J21" i="9"/>
  <c r="G21" i="9"/>
  <c r="F21" i="9"/>
  <c r="K20" i="9"/>
  <c r="J20" i="9"/>
  <c r="G20" i="9"/>
  <c r="F20" i="9"/>
  <c r="K19" i="9"/>
  <c r="J19" i="9"/>
  <c r="G19" i="9"/>
  <c r="F19" i="9"/>
  <c r="K18" i="9"/>
  <c r="J18" i="9"/>
  <c r="G18" i="9"/>
  <c r="F18" i="9"/>
  <c r="K17" i="9"/>
  <c r="J17" i="9"/>
  <c r="G17" i="9"/>
  <c r="F17" i="9"/>
  <c r="K16" i="9"/>
  <c r="J16" i="9"/>
  <c r="G16" i="9"/>
  <c r="F16" i="9"/>
  <c r="K15" i="9"/>
  <c r="J15" i="9"/>
  <c r="G15" i="9"/>
  <c r="F15" i="9"/>
  <c r="K14" i="9"/>
  <c r="J14" i="9"/>
  <c r="G14" i="9"/>
  <c r="F14" i="9"/>
  <c r="K13" i="9"/>
  <c r="J13" i="9"/>
  <c r="G13" i="9"/>
  <c r="F13" i="9"/>
  <c r="K12" i="9"/>
  <c r="J12" i="9"/>
  <c r="G12" i="9"/>
  <c r="F12" i="9"/>
  <c r="K11" i="9"/>
  <c r="J11" i="9"/>
  <c r="G11" i="9"/>
  <c r="F11" i="9"/>
  <c r="K10" i="9"/>
  <c r="J10" i="9"/>
  <c r="G10" i="9"/>
  <c r="F10" i="9"/>
  <c r="K9" i="9"/>
  <c r="J9" i="9"/>
  <c r="G9" i="9"/>
  <c r="F9" i="9"/>
  <c r="C9" i="8"/>
  <c r="I9" i="8"/>
  <c r="B9" i="8"/>
  <c r="C10" i="8"/>
  <c r="I10" i="8"/>
  <c r="B10" i="8"/>
  <c r="C11" i="8"/>
  <c r="I11" i="8"/>
  <c r="B11" i="8"/>
  <c r="R11" i="8"/>
  <c r="C12" i="8"/>
  <c r="I12" i="8"/>
  <c r="B12" i="8"/>
  <c r="C13" i="8"/>
  <c r="I13" i="8"/>
  <c r="B13" i="8"/>
  <c r="C14" i="8"/>
  <c r="I14" i="8"/>
  <c r="B14" i="8"/>
  <c r="C15" i="8"/>
  <c r="I15" i="8"/>
  <c r="B15" i="8"/>
  <c r="C16" i="8"/>
  <c r="I16" i="8"/>
  <c r="B16" i="8"/>
  <c r="C17" i="8"/>
  <c r="I17" i="8"/>
  <c r="B17" i="8"/>
  <c r="C18" i="8"/>
  <c r="I18" i="8"/>
  <c r="B18" i="8"/>
  <c r="C19" i="8"/>
  <c r="I19" i="8"/>
  <c r="B19" i="8"/>
  <c r="C20" i="8"/>
  <c r="I20" i="8"/>
  <c r="B20" i="8"/>
  <c r="R20" i="8"/>
  <c r="C21" i="8"/>
  <c r="I21" i="8"/>
  <c r="B21" i="8"/>
  <c r="C22" i="8"/>
  <c r="I22" i="8"/>
  <c r="B22" i="8"/>
  <c r="C23" i="8"/>
  <c r="I23" i="8"/>
  <c r="B23" i="8"/>
  <c r="C24" i="8"/>
  <c r="I24" i="8"/>
  <c r="B24" i="8"/>
  <c r="C25" i="8"/>
  <c r="I25" i="8"/>
  <c r="B25" i="8"/>
  <c r="R25" i="8"/>
  <c r="C26" i="8"/>
  <c r="I26" i="8"/>
  <c r="B26" i="8"/>
  <c r="C27" i="8"/>
  <c r="I27" i="8"/>
  <c r="B27" i="8"/>
  <c r="C28" i="8"/>
  <c r="I28" i="8"/>
  <c r="B28" i="8"/>
  <c r="C29" i="8"/>
  <c r="I29" i="8"/>
  <c r="B29" i="8"/>
  <c r="C30" i="8"/>
  <c r="I30" i="8"/>
  <c r="B30" i="8"/>
  <c r="C31" i="8"/>
  <c r="I31" i="8"/>
  <c r="B31" i="8"/>
  <c r="C32" i="8"/>
  <c r="I32" i="8"/>
  <c r="B32" i="8"/>
  <c r="C33" i="8"/>
  <c r="I33" i="8"/>
  <c r="B33" i="8"/>
  <c r="C34" i="8"/>
  <c r="I34" i="8"/>
  <c r="B34" i="8"/>
  <c r="C35" i="8"/>
  <c r="I35" i="8"/>
  <c r="B35" i="8"/>
  <c r="C36" i="8"/>
  <c r="I36" i="8"/>
  <c r="B36" i="8"/>
  <c r="R36" i="8"/>
  <c r="C37" i="8"/>
  <c r="I37" i="8"/>
  <c r="B37" i="8"/>
  <c r="C38" i="8"/>
  <c r="I38" i="8"/>
  <c r="B38" i="8"/>
  <c r="R38" i="8"/>
  <c r="C39" i="8"/>
  <c r="I39" i="8"/>
  <c r="B39" i="8"/>
  <c r="C40" i="8"/>
  <c r="I40" i="8"/>
  <c r="B40" i="8"/>
  <c r="C41" i="8"/>
  <c r="I41" i="8"/>
  <c r="B41" i="8"/>
  <c r="C42" i="8"/>
  <c r="I42" i="8"/>
  <c r="B42" i="8"/>
  <c r="C43" i="8"/>
  <c r="I43" i="8"/>
  <c r="B43" i="8"/>
  <c r="R43" i="8"/>
  <c r="C44" i="8"/>
  <c r="I44" i="8"/>
  <c r="B44" i="8"/>
  <c r="R44" i="8"/>
  <c r="C45" i="8"/>
  <c r="I45" i="8"/>
  <c r="B45" i="8"/>
  <c r="C46" i="8"/>
  <c r="I46" i="8"/>
  <c r="B46" i="8"/>
  <c r="C47" i="8"/>
  <c r="I47" i="8"/>
  <c r="B47" i="8"/>
  <c r="C48" i="8"/>
  <c r="I48" i="8"/>
  <c r="B48" i="8"/>
  <c r="C49" i="8"/>
  <c r="I49" i="8"/>
  <c r="B49" i="8"/>
  <c r="C50" i="8"/>
  <c r="I50" i="8"/>
  <c r="B50" i="8"/>
  <c r="C51" i="8"/>
  <c r="I51" i="8"/>
  <c r="B51" i="8"/>
  <c r="C52" i="8"/>
  <c r="I52" i="8"/>
  <c r="B52" i="8"/>
  <c r="R52" i="8"/>
  <c r="C53" i="8"/>
  <c r="I53" i="8"/>
  <c r="B53" i="8"/>
  <c r="C54" i="8"/>
  <c r="I54" i="8"/>
  <c r="B54" i="8"/>
  <c r="AH33" i="8"/>
  <c r="AH32" i="8"/>
  <c r="U11" i="8"/>
  <c r="U19" i="8"/>
  <c r="U20" i="8"/>
  <c r="U25" i="8"/>
  <c r="U28" i="8"/>
  <c r="U36" i="8"/>
  <c r="U41" i="8"/>
  <c r="U43" i="8"/>
  <c r="U44" i="8"/>
  <c r="U52" i="8"/>
  <c r="M9" i="8"/>
  <c r="M10" i="8"/>
  <c r="M11" i="8"/>
  <c r="AA11" i="8" s="1"/>
  <c r="M12" i="8"/>
  <c r="AA12" i="8" s="1"/>
  <c r="M13" i="8"/>
  <c r="M14" i="8"/>
  <c r="M15" i="8"/>
  <c r="M16" i="8"/>
  <c r="M17" i="8"/>
  <c r="M18" i="8"/>
  <c r="M19" i="8"/>
  <c r="M20" i="8"/>
  <c r="AA20" i="8" s="1"/>
  <c r="M21" i="8"/>
  <c r="M22" i="8"/>
  <c r="M23" i="8"/>
  <c r="M24" i="8"/>
  <c r="M25" i="8"/>
  <c r="AA25" i="8" s="1"/>
  <c r="M26" i="8"/>
  <c r="M27" i="8"/>
  <c r="M28" i="8"/>
  <c r="AA28" i="8" s="1"/>
  <c r="M29" i="8"/>
  <c r="M30" i="8"/>
  <c r="M31" i="8"/>
  <c r="M32" i="8"/>
  <c r="M33" i="8"/>
  <c r="M34" i="8"/>
  <c r="M35" i="8"/>
  <c r="M36" i="8"/>
  <c r="AA36" i="8" s="1"/>
  <c r="M37" i="8"/>
  <c r="M38" i="8"/>
  <c r="M39" i="8"/>
  <c r="M40" i="8"/>
  <c r="M41" i="8"/>
  <c r="M42" i="8"/>
  <c r="M43" i="8"/>
  <c r="M44" i="8"/>
  <c r="AA44" i="8" s="1"/>
  <c r="M45" i="8"/>
  <c r="M46" i="8"/>
  <c r="M47" i="8"/>
  <c r="M48" i="8"/>
  <c r="M49" i="8"/>
  <c r="M50" i="8"/>
  <c r="M51" i="8"/>
  <c r="M52" i="8"/>
  <c r="AA52" i="8" s="1"/>
  <c r="M53" i="8"/>
  <c r="M54" i="8"/>
  <c r="K54" i="8"/>
  <c r="G54" i="8"/>
  <c r="F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K53" i="8"/>
  <c r="G53" i="8"/>
  <c r="F53" i="8"/>
  <c r="K52" i="8"/>
  <c r="G52" i="8"/>
  <c r="F52" i="8"/>
  <c r="K51" i="8"/>
  <c r="G51" i="8"/>
  <c r="F51" i="8"/>
  <c r="K50" i="8"/>
  <c r="G50" i="8"/>
  <c r="F50" i="8"/>
  <c r="K49" i="8"/>
  <c r="G49" i="8"/>
  <c r="F49" i="8"/>
  <c r="K48" i="8"/>
  <c r="G48" i="8"/>
  <c r="F48" i="8"/>
  <c r="K47" i="8"/>
  <c r="G47" i="8"/>
  <c r="F47" i="8"/>
  <c r="K46" i="8"/>
  <c r="G46" i="8"/>
  <c r="F46" i="8"/>
  <c r="K45" i="8"/>
  <c r="G45" i="8"/>
  <c r="F45" i="8"/>
  <c r="K44" i="8"/>
  <c r="G44" i="8"/>
  <c r="F44" i="8"/>
  <c r="K43" i="8"/>
  <c r="G43" i="8"/>
  <c r="F43" i="8"/>
  <c r="K42" i="8"/>
  <c r="G42" i="8"/>
  <c r="F42" i="8"/>
  <c r="K41" i="8"/>
  <c r="G41" i="8"/>
  <c r="F41" i="8"/>
  <c r="K40" i="8"/>
  <c r="G40" i="8"/>
  <c r="F40" i="8"/>
  <c r="K39" i="8"/>
  <c r="G39" i="8"/>
  <c r="F39" i="8"/>
  <c r="K38" i="8"/>
  <c r="G38" i="8"/>
  <c r="F38" i="8"/>
  <c r="K37" i="8"/>
  <c r="G37" i="8"/>
  <c r="F37" i="8"/>
  <c r="K36" i="8"/>
  <c r="G36" i="8"/>
  <c r="F36" i="8"/>
  <c r="K35" i="8"/>
  <c r="G35" i="8"/>
  <c r="F35" i="8"/>
  <c r="K34" i="8"/>
  <c r="G34" i="8"/>
  <c r="F34" i="8"/>
  <c r="K33" i="8"/>
  <c r="G33" i="8"/>
  <c r="F33" i="8"/>
  <c r="K32" i="8"/>
  <c r="G32" i="8"/>
  <c r="F32" i="8"/>
  <c r="K31" i="8"/>
  <c r="G31" i="8"/>
  <c r="F31" i="8"/>
  <c r="K30" i="8"/>
  <c r="G30" i="8"/>
  <c r="F30" i="8"/>
  <c r="K29" i="8"/>
  <c r="G29" i="8"/>
  <c r="F29" i="8"/>
  <c r="K28" i="8"/>
  <c r="G28" i="8"/>
  <c r="F28" i="8"/>
  <c r="K27" i="8"/>
  <c r="G27" i="8"/>
  <c r="F27" i="8"/>
  <c r="K26" i="8"/>
  <c r="G26" i="8"/>
  <c r="F26" i="8"/>
  <c r="K25" i="8"/>
  <c r="G25" i="8"/>
  <c r="F25" i="8"/>
  <c r="K24" i="8"/>
  <c r="G24" i="8"/>
  <c r="F24" i="8"/>
  <c r="K23" i="8"/>
  <c r="G23" i="8"/>
  <c r="F23" i="8"/>
  <c r="K22" i="8"/>
  <c r="G22" i="8"/>
  <c r="F22" i="8"/>
  <c r="K21" i="8"/>
  <c r="G21" i="8"/>
  <c r="F21" i="8"/>
  <c r="K20" i="8"/>
  <c r="G20" i="8"/>
  <c r="F20" i="8"/>
  <c r="K19" i="8"/>
  <c r="G19" i="8"/>
  <c r="F19" i="8"/>
  <c r="K18" i="8"/>
  <c r="G18" i="8"/>
  <c r="F18" i="8"/>
  <c r="K17" i="8"/>
  <c r="G17" i="8"/>
  <c r="F17" i="8"/>
  <c r="K16" i="8"/>
  <c r="G16" i="8"/>
  <c r="F16" i="8"/>
  <c r="K15" i="8"/>
  <c r="G15" i="8"/>
  <c r="F15" i="8"/>
  <c r="K14" i="8"/>
  <c r="G14" i="8"/>
  <c r="F14" i="8"/>
  <c r="K13" i="8"/>
  <c r="G13" i="8"/>
  <c r="F13" i="8"/>
  <c r="K12" i="8"/>
  <c r="G12" i="8"/>
  <c r="F12" i="8"/>
  <c r="K11" i="8"/>
  <c r="G11" i="8"/>
  <c r="F11" i="8"/>
  <c r="K10" i="8"/>
  <c r="G10" i="8"/>
  <c r="F10" i="8"/>
  <c r="K9" i="8"/>
  <c r="G9" i="8"/>
  <c r="F9" i="8"/>
  <c r="C9" i="7"/>
  <c r="I9" i="7"/>
  <c r="B9" i="7"/>
  <c r="C10" i="7"/>
  <c r="I10" i="7"/>
  <c r="B10" i="7"/>
  <c r="C11" i="7"/>
  <c r="I11" i="7"/>
  <c r="B11" i="7"/>
  <c r="R11" i="7"/>
  <c r="C12" i="7"/>
  <c r="I12" i="7"/>
  <c r="B12" i="7"/>
  <c r="C13" i="7"/>
  <c r="I13" i="7"/>
  <c r="B13" i="7"/>
  <c r="C14" i="7"/>
  <c r="I14" i="7"/>
  <c r="B14" i="7"/>
  <c r="C15" i="7"/>
  <c r="I15" i="7"/>
  <c r="B15" i="7"/>
  <c r="C16" i="7"/>
  <c r="I16" i="7"/>
  <c r="B16" i="7"/>
  <c r="R16" i="7"/>
  <c r="C17" i="7"/>
  <c r="I17" i="7"/>
  <c r="B17" i="7"/>
  <c r="C18" i="7"/>
  <c r="I18" i="7"/>
  <c r="B18" i="7"/>
  <c r="R18" i="7"/>
  <c r="C19" i="7"/>
  <c r="I19" i="7"/>
  <c r="B19" i="7"/>
  <c r="C20" i="7"/>
  <c r="I20" i="7"/>
  <c r="B20" i="7"/>
  <c r="R20" i="7"/>
  <c r="C21" i="7"/>
  <c r="I21" i="7"/>
  <c r="B21" i="7"/>
  <c r="C22" i="7"/>
  <c r="I22" i="7"/>
  <c r="B22" i="7"/>
  <c r="C23" i="7"/>
  <c r="I23" i="7"/>
  <c r="B23" i="7"/>
  <c r="C24" i="7"/>
  <c r="I24" i="7"/>
  <c r="B24" i="7"/>
  <c r="R24" i="7"/>
  <c r="C25" i="7"/>
  <c r="I25" i="7"/>
  <c r="B25" i="7"/>
  <c r="C26" i="7"/>
  <c r="I26" i="7"/>
  <c r="B26" i="7"/>
  <c r="C27" i="7"/>
  <c r="I27" i="7"/>
  <c r="B27" i="7"/>
  <c r="C28" i="7"/>
  <c r="I28" i="7"/>
  <c r="B28" i="7"/>
  <c r="R28" i="7"/>
  <c r="C29" i="7"/>
  <c r="I29" i="7"/>
  <c r="B29" i="7"/>
  <c r="C30" i="7"/>
  <c r="I30" i="7"/>
  <c r="B30" i="7"/>
  <c r="C31" i="7"/>
  <c r="I31" i="7"/>
  <c r="B31" i="7"/>
  <c r="C32" i="7"/>
  <c r="I32" i="7"/>
  <c r="B32" i="7"/>
  <c r="C33" i="7"/>
  <c r="I33" i="7"/>
  <c r="B33" i="7"/>
  <c r="R33" i="7"/>
  <c r="C34" i="7"/>
  <c r="I34" i="7"/>
  <c r="B34" i="7"/>
  <c r="C35" i="7"/>
  <c r="I35" i="7"/>
  <c r="B35" i="7"/>
  <c r="C36" i="7"/>
  <c r="I36" i="7"/>
  <c r="B36" i="7"/>
  <c r="R36" i="7"/>
  <c r="C37" i="7"/>
  <c r="I37" i="7"/>
  <c r="B37" i="7"/>
  <c r="C38" i="7"/>
  <c r="I38" i="7"/>
  <c r="B38" i="7"/>
  <c r="C39" i="7"/>
  <c r="I39" i="7"/>
  <c r="B39" i="7"/>
  <c r="C40" i="7"/>
  <c r="I40" i="7"/>
  <c r="B40" i="7"/>
  <c r="R40" i="7"/>
  <c r="C41" i="7"/>
  <c r="I41" i="7"/>
  <c r="B41" i="7"/>
  <c r="C42" i="7"/>
  <c r="I42" i="7"/>
  <c r="B42" i="7"/>
  <c r="C43" i="7"/>
  <c r="I43" i="7"/>
  <c r="B43" i="7"/>
  <c r="C44" i="7"/>
  <c r="I44" i="7"/>
  <c r="B44" i="7"/>
  <c r="R44" i="7"/>
  <c r="C45" i="7"/>
  <c r="I45" i="7"/>
  <c r="B45" i="7"/>
  <c r="C46" i="7"/>
  <c r="I46" i="7"/>
  <c r="B46" i="7"/>
  <c r="C47" i="7"/>
  <c r="I47" i="7"/>
  <c r="B47" i="7"/>
  <c r="C48" i="7"/>
  <c r="I48" i="7"/>
  <c r="B48" i="7"/>
  <c r="R48" i="7"/>
  <c r="C49" i="7"/>
  <c r="I49" i="7"/>
  <c r="B49" i="7"/>
  <c r="C50" i="7"/>
  <c r="I50" i="7"/>
  <c r="B50" i="7"/>
  <c r="R50" i="7"/>
  <c r="C51" i="7"/>
  <c r="I51" i="7"/>
  <c r="B51" i="7"/>
  <c r="R51" i="7"/>
  <c r="C52" i="7"/>
  <c r="I52" i="7"/>
  <c r="B52" i="7"/>
  <c r="R52" i="7"/>
  <c r="C53" i="7"/>
  <c r="I53" i="7"/>
  <c r="B53" i="7"/>
  <c r="C54" i="7"/>
  <c r="I54" i="7"/>
  <c r="B54" i="7"/>
  <c r="AH33" i="7"/>
  <c r="AH32" i="7"/>
  <c r="U11" i="7"/>
  <c r="U15" i="7"/>
  <c r="U16" i="7"/>
  <c r="U20" i="7"/>
  <c r="U21" i="7"/>
  <c r="U24" i="7"/>
  <c r="U28" i="7"/>
  <c r="U36" i="7"/>
  <c r="U40" i="7"/>
  <c r="U44" i="7"/>
  <c r="U48" i="7"/>
  <c r="U52" i="7"/>
  <c r="M9" i="7"/>
  <c r="M10" i="7"/>
  <c r="M11" i="7"/>
  <c r="AA11" i="7" s="1"/>
  <c r="M12" i="7"/>
  <c r="M13" i="7"/>
  <c r="M14" i="7"/>
  <c r="M15" i="7"/>
  <c r="AA15" i="7" s="1"/>
  <c r="M16" i="7"/>
  <c r="AA16" i="7"/>
  <c r="M17" i="7"/>
  <c r="M18" i="7"/>
  <c r="M19" i="7"/>
  <c r="M20" i="7"/>
  <c r="AA20" i="7" s="1"/>
  <c r="M21" i="7"/>
  <c r="M22" i="7"/>
  <c r="M23" i="7"/>
  <c r="M24" i="7"/>
  <c r="AA24" i="7" s="1"/>
  <c r="M25" i="7"/>
  <c r="M26" i="7"/>
  <c r="M27" i="7"/>
  <c r="M28" i="7"/>
  <c r="AA28" i="7" s="1"/>
  <c r="M29" i="7"/>
  <c r="M30" i="7"/>
  <c r="M31" i="7"/>
  <c r="M32" i="7"/>
  <c r="M33" i="7"/>
  <c r="M34" i="7"/>
  <c r="M35" i="7"/>
  <c r="M36" i="7"/>
  <c r="AA36" i="7" s="1"/>
  <c r="M37" i="7"/>
  <c r="M38" i="7"/>
  <c r="M39" i="7"/>
  <c r="M40" i="7"/>
  <c r="AA40" i="7" s="1"/>
  <c r="M41" i="7"/>
  <c r="M42" i="7"/>
  <c r="M43" i="7"/>
  <c r="M44" i="7"/>
  <c r="AA44" i="7" s="1"/>
  <c r="M45" i="7"/>
  <c r="M46" i="7"/>
  <c r="M47" i="7"/>
  <c r="M48" i="7"/>
  <c r="AA48" i="7" s="1"/>
  <c r="M49" i="7"/>
  <c r="M50" i="7"/>
  <c r="M51" i="7"/>
  <c r="M52" i="7"/>
  <c r="AA52" i="7" s="1"/>
  <c r="M53" i="7"/>
  <c r="M54" i="7"/>
  <c r="J54" i="7"/>
  <c r="G54" i="7"/>
  <c r="F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J53" i="7"/>
  <c r="G53" i="7"/>
  <c r="F53" i="7"/>
  <c r="J52" i="7"/>
  <c r="G52" i="7"/>
  <c r="F52" i="7"/>
  <c r="J51" i="7"/>
  <c r="G51" i="7"/>
  <c r="F51" i="7"/>
  <c r="J50" i="7"/>
  <c r="G50" i="7"/>
  <c r="F50" i="7"/>
  <c r="J49" i="7"/>
  <c r="G49" i="7"/>
  <c r="F49" i="7"/>
  <c r="J48" i="7"/>
  <c r="G48" i="7"/>
  <c r="F48" i="7"/>
  <c r="J47" i="7"/>
  <c r="G47" i="7"/>
  <c r="F47" i="7"/>
  <c r="J46" i="7"/>
  <c r="G46" i="7"/>
  <c r="F46" i="7"/>
  <c r="J45" i="7"/>
  <c r="G45" i="7"/>
  <c r="F45" i="7"/>
  <c r="J44" i="7"/>
  <c r="G44" i="7"/>
  <c r="F44" i="7"/>
  <c r="J43" i="7"/>
  <c r="G43" i="7"/>
  <c r="F43" i="7"/>
  <c r="J42" i="7"/>
  <c r="G42" i="7"/>
  <c r="F42" i="7"/>
  <c r="J41" i="7"/>
  <c r="G41" i="7"/>
  <c r="F41" i="7"/>
  <c r="J40" i="7"/>
  <c r="G40" i="7"/>
  <c r="F40" i="7"/>
  <c r="J39" i="7"/>
  <c r="G39" i="7"/>
  <c r="F39" i="7"/>
  <c r="J38" i="7"/>
  <c r="G38" i="7"/>
  <c r="F38" i="7"/>
  <c r="J37" i="7"/>
  <c r="G37" i="7"/>
  <c r="F37" i="7"/>
  <c r="J36" i="7"/>
  <c r="G36" i="7"/>
  <c r="F36" i="7"/>
  <c r="J35" i="7"/>
  <c r="G35" i="7"/>
  <c r="F35" i="7"/>
  <c r="J34" i="7"/>
  <c r="G34" i="7"/>
  <c r="F34" i="7"/>
  <c r="J33" i="7"/>
  <c r="G33" i="7"/>
  <c r="F33" i="7"/>
  <c r="J32" i="7"/>
  <c r="G32" i="7"/>
  <c r="F32" i="7"/>
  <c r="J31" i="7"/>
  <c r="G31" i="7"/>
  <c r="F31" i="7"/>
  <c r="J30" i="7"/>
  <c r="G30" i="7"/>
  <c r="F30" i="7"/>
  <c r="J29" i="7"/>
  <c r="G29" i="7"/>
  <c r="F29" i="7"/>
  <c r="J28" i="7"/>
  <c r="G28" i="7"/>
  <c r="F28" i="7"/>
  <c r="J27" i="7"/>
  <c r="G27" i="7"/>
  <c r="F27" i="7"/>
  <c r="J26" i="7"/>
  <c r="G26" i="7"/>
  <c r="F26" i="7"/>
  <c r="J25" i="7"/>
  <c r="G25" i="7"/>
  <c r="F25" i="7"/>
  <c r="J24" i="7"/>
  <c r="G24" i="7"/>
  <c r="F24" i="7"/>
  <c r="J23" i="7"/>
  <c r="G23" i="7"/>
  <c r="F23" i="7"/>
  <c r="J22" i="7"/>
  <c r="G22" i="7"/>
  <c r="F22" i="7"/>
  <c r="J21" i="7"/>
  <c r="G21" i="7"/>
  <c r="F21" i="7"/>
  <c r="J20" i="7"/>
  <c r="G20" i="7"/>
  <c r="F20" i="7"/>
  <c r="J19" i="7"/>
  <c r="G19" i="7"/>
  <c r="F19" i="7"/>
  <c r="J18" i="7"/>
  <c r="G18" i="7"/>
  <c r="F18" i="7"/>
  <c r="J17" i="7"/>
  <c r="G17" i="7"/>
  <c r="F17" i="7"/>
  <c r="J16" i="7"/>
  <c r="G16" i="7"/>
  <c r="F16" i="7"/>
  <c r="J15" i="7"/>
  <c r="G15" i="7"/>
  <c r="F15" i="7"/>
  <c r="J14" i="7"/>
  <c r="G14" i="7"/>
  <c r="F14" i="7"/>
  <c r="J13" i="7"/>
  <c r="G13" i="7"/>
  <c r="F13" i="7"/>
  <c r="J12" i="7"/>
  <c r="G12" i="7"/>
  <c r="F12" i="7"/>
  <c r="J11" i="7"/>
  <c r="G11" i="7"/>
  <c r="F11" i="7"/>
  <c r="J10" i="7"/>
  <c r="G10" i="7"/>
  <c r="F10" i="7"/>
  <c r="J9" i="7"/>
  <c r="G9" i="7"/>
  <c r="F9" i="7"/>
  <c r="C9" i="6"/>
  <c r="B9" i="6"/>
  <c r="C10" i="6"/>
  <c r="B10" i="6"/>
  <c r="R10" i="6"/>
  <c r="C11" i="6"/>
  <c r="B11" i="6"/>
  <c r="R11" i="6"/>
  <c r="C12" i="6"/>
  <c r="B12" i="6"/>
  <c r="C13" i="6"/>
  <c r="B13" i="6"/>
  <c r="R13" i="6"/>
  <c r="C14" i="6"/>
  <c r="B14" i="6"/>
  <c r="C15" i="6"/>
  <c r="B15" i="6"/>
  <c r="R15" i="6"/>
  <c r="C16" i="6"/>
  <c r="B16" i="6"/>
  <c r="C17" i="6"/>
  <c r="B17" i="6"/>
  <c r="C18" i="6"/>
  <c r="B18" i="6"/>
  <c r="R18" i="6"/>
  <c r="C19" i="6"/>
  <c r="B19" i="6"/>
  <c r="C20" i="6"/>
  <c r="B20" i="6"/>
  <c r="R20" i="6"/>
  <c r="C21" i="6"/>
  <c r="B21" i="6"/>
  <c r="C22" i="6"/>
  <c r="B22" i="6"/>
  <c r="R22" i="6"/>
  <c r="C23" i="6"/>
  <c r="B23" i="6"/>
  <c r="R23" i="6"/>
  <c r="C24" i="6"/>
  <c r="B24" i="6"/>
  <c r="R24" i="6"/>
  <c r="C25" i="6"/>
  <c r="B25" i="6"/>
  <c r="C26" i="6"/>
  <c r="B26" i="6"/>
  <c r="R26" i="6"/>
  <c r="C27" i="6"/>
  <c r="B27" i="6"/>
  <c r="R27" i="6"/>
  <c r="C28" i="6"/>
  <c r="B28" i="6"/>
  <c r="R28" i="6"/>
  <c r="C29" i="6"/>
  <c r="B29" i="6"/>
  <c r="C30" i="6"/>
  <c r="B30" i="6"/>
  <c r="R30" i="6"/>
  <c r="C31" i="6"/>
  <c r="B31" i="6"/>
  <c r="C32" i="6"/>
  <c r="B32" i="6"/>
  <c r="C33" i="6"/>
  <c r="B33" i="6"/>
  <c r="R33" i="6"/>
  <c r="C34" i="6"/>
  <c r="B34" i="6"/>
  <c r="C35" i="6"/>
  <c r="B35" i="6"/>
  <c r="C36" i="6"/>
  <c r="B36" i="6"/>
  <c r="C37" i="6"/>
  <c r="B37" i="6"/>
  <c r="R37" i="6"/>
  <c r="C38" i="6"/>
  <c r="B38" i="6"/>
  <c r="R38" i="6"/>
  <c r="C39" i="6"/>
  <c r="B39" i="6"/>
  <c r="R39" i="6"/>
  <c r="C40" i="6"/>
  <c r="B40" i="6"/>
  <c r="C41" i="6"/>
  <c r="B41" i="6"/>
  <c r="R41" i="6"/>
  <c r="C42" i="6"/>
  <c r="B42" i="6"/>
  <c r="R42" i="6"/>
  <c r="C43" i="6"/>
  <c r="B43" i="6"/>
  <c r="R43" i="6"/>
  <c r="C44" i="6"/>
  <c r="B44" i="6"/>
  <c r="C45" i="6"/>
  <c r="B45" i="6"/>
  <c r="R45" i="6"/>
  <c r="C46" i="6"/>
  <c r="B46" i="6"/>
  <c r="C47" i="6"/>
  <c r="B47" i="6"/>
  <c r="R47" i="6"/>
  <c r="C48" i="6"/>
  <c r="B48" i="6"/>
  <c r="C49" i="6"/>
  <c r="B49" i="6"/>
  <c r="R49" i="6"/>
  <c r="C50" i="6"/>
  <c r="B50" i="6"/>
  <c r="C51" i="6"/>
  <c r="B51" i="6"/>
  <c r="C52" i="6"/>
  <c r="B52" i="6"/>
  <c r="C53" i="6"/>
  <c r="B53" i="6"/>
  <c r="R53" i="6"/>
  <c r="C54" i="6"/>
  <c r="B54" i="6"/>
  <c r="AH33" i="6"/>
  <c r="AH32" i="6"/>
  <c r="U10" i="6"/>
  <c r="U11" i="6"/>
  <c r="U13" i="6"/>
  <c r="U15" i="6"/>
  <c r="U18" i="6"/>
  <c r="U20" i="6"/>
  <c r="U22" i="6"/>
  <c r="U23" i="6"/>
  <c r="U24" i="6"/>
  <c r="U26" i="6"/>
  <c r="U27" i="6"/>
  <c r="U28" i="6"/>
  <c r="U30" i="6"/>
  <c r="U31" i="6"/>
  <c r="U33" i="6"/>
  <c r="U37" i="6"/>
  <c r="U38" i="6"/>
  <c r="U39" i="6"/>
  <c r="U41" i="6"/>
  <c r="U42" i="6"/>
  <c r="U43" i="6"/>
  <c r="U45" i="6"/>
  <c r="U47" i="6"/>
  <c r="U49" i="6"/>
  <c r="U53" i="6"/>
  <c r="M9" i="6"/>
  <c r="M10" i="6"/>
  <c r="AA10" i="6" s="1"/>
  <c r="M11" i="6"/>
  <c r="AA11" i="6" s="1"/>
  <c r="M12" i="6"/>
  <c r="M13" i="6"/>
  <c r="AA13" i="6" s="1"/>
  <c r="M14" i="6"/>
  <c r="M15" i="6"/>
  <c r="AA15" i="6" s="1"/>
  <c r="M16" i="6"/>
  <c r="M17" i="6"/>
  <c r="M18" i="6"/>
  <c r="AA18" i="6" s="1"/>
  <c r="M19" i="6"/>
  <c r="AA19" i="6" s="1"/>
  <c r="M20" i="6"/>
  <c r="AA20" i="6" s="1"/>
  <c r="M21" i="6"/>
  <c r="M22" i="6"/>
  <c r="AA22" i="6" s="1"/>
  <c r="M23" i="6"/>
  <c r="AA23" i="6" s="1"/>
  <c r="M24" i="6"/>
  <c r="AA24" i="6" s="1"/>
  <c r="M25" i="6"/>
  <c r="M26" i="6"/>
  <c r="AA26" i="6" s="1"/>
  <c r="M27" i="6"/>
  <c r="AA27" i="6" s="1"/>
  <c r="M28" i="6"/>
  <c r="AA28" i="6" s="1"/>
  <c r="M29" i="6"/>
  <c r="M30" i="6"/>
  <c r="AA30" i="6" s="1"/>
  <c r="M31" i="6"/>
  <c r="AA31" i="6" s="1"/>
  <c r="M32" i="6"/>
  <c r="M33" i="6"/>
  <c r="AA33" i="6" s="1"/>
  <c r="M34" i="6"/>
  <c r="M35" i="6"/>
  <c r="AA35" i="6" s="1"/>
  <c r="M36" i="6"/>
  <c r="M37" i="6"/>
  <c r="AA37" i="6" s="1"/>
  <c r="M38" i="6"/>
  <c r="AA38" i="6" s="1"/>
  <c r="M39" i="6"/>
  <c r="AA39" i="6" s="1"/>
  <c r="M40" i="6"/>
  <c r="M41" i="6"/>
  <c r="AA41" i="6" s="1"/>
  <c r="M42" i="6"/>
  <c r="AA42" i="6" s="1"/>
  <c r="M43" i="6"/>
  <c r="AA43" i="6" s="1"/>
  <c r="M44" i="6"/>
  <c r="M45" i="6"/>
  <c r="AA45" i="6" s="1"/>
  <c r="M46" i="6"/>
  <c r="AA46" i="6" s="1"/>
  <c r="M47" i="6"/>
  <c r="AA47" i="6" s="1"/>
  <c r="M48" i="6"/>
  <c r="M49" i="6"/>
  <c r="AA49" i="6" s="1"/>
  <c r="M50" i="6"/>
  <c r="AA50" i="6" s="1"/>
  <c r="M51" i="6"/>
  <c r="M52" i="6"/>
  <c r="M53" i="6"/>
  <c r="AA53" i="6" s="1"/>
  <c r="M54" i="6"/>
  <c r="AA54" i="6" s="1"/>
  <c r="K54" i="6"/>
  <c r="J54" i="6"/>
  <c r="E54" i="6"/>
  <c r="D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J53" i="6"/>
  <c r="E53" i="6"/>
  <c r="D53" i="6"/>
  <c r="K52" i="6"/>
  <c r="J52" i="6"/>
  <c r="E52" i="6"/>
  <c r="D52" i="6"/>
  <c r="K51" i="6"/>
  <c r="J51" i="6"/>
  <c r="E51" i="6"/>
  <c r="D51" i="6"/>
  <c r="K50" i="6"/>
  <c r="J50" i="6"/>
  <c r="E50" i="6"/>
  <c r="D50" i="6"/>
  <c r="K49" i="6"/>
  <c r="J49" i="6"/>
  <c r="E49" i="6"/>
  <c r="D49" i="6"/>
  <c r="K48" i="6"/>
  <c r="J48" i="6"/>
  <c r="E48" i="6"/>
  <c r="D48" i="6"/>
  <c r="K47" i="6"/>
  <c r="J47" i="6"/>
  <c r="E47" i="6"/>
  <c r="D47" i="6"/>
  <c r="K46" i="6"/>
  <c r="J46" i="6"/>
  <c r="E46" i="6"/>
  <c r="D46" i="6"/>
  <c r="K45" i="6"/>
  <c r="J45" i="6"/>
  <c r="E45" i="6"/>
  <c r="D45" i="6"/>
  <c r="K44" i="6"/>
  <c r="J44" i="6"/>
  <c r="E44" i="6"/>
  <c r="D44" i="6"/>
  <c r="K43" i="6"/>
  <c r="J43" i="6"/>
  <c r="E43" i="6"/>
  <c r="D43" i="6"/>
  <c r="K42" i="6"/>
  <c r="J42" i="6"/>
  <c r="E42" i="6"/>
  <c r="D42" i="6"/>
  <c r="K41" i="6"/>
  <c r="J41" i="6"/>
  <c r="E41" i="6"/>
  <c r="D41" i="6"/>
  <c r="K40" i="6"/>
  <c r="J40" i="6"/>
  <c r="E40" i="6"/>
  <c r="D40" i="6"/>
  <c r="K39" i="6"/>
  <c r="J39" i="6"/>
  <c r="E39" i="6"/>
  <c r="D39" i="6"/>
  <c r="K38" i="6"/>
  <c r="J38" i="6"/>
  <c r="E38" i="6"/>
  <c r="D38" i="6"/>
  <c r="K37" i="6"/>
  <c r="J37" i="6"/>
  <c r="E37" i="6"/>
  <c r="D37" i="6"/>
  <c r="K36" i="6"/>
  <c r="J36" i="6"/>
  <c r="E36" i="6"/>
  <c r="D36" i="6"/>
  <c r="K35" i="6"/>
  <c r="J35" i="6"/>
  <c r="E35" i="6"/>
  <c r="D35" i="6"/>
  <c r="K34" i="6"/>
  <c r="J34" i="6"/>
  <c r="E34" i="6"/>
  <c r="D34" i="6"/>
  <c r="K33" i="6"/>
  <c r="J33" i="6"/>
  <c r="E33" i="6"/>
  <c r="D33" i="6"/>
  <c r="K32" i="6"/>
  <c r="J32" i="6"/>
  <c r="E32" i="6"/>
  <c r="D32" i="6"/>
  <c r="K31" i="6"/>
  <c r="J31" i="6"/>
  <c r="E31" i="6"/>
  <c r="D31" i="6"/>
  <c r="K30" i="6"/>
  <c r="J30" i="6"/>
  <c r="E30" i="6"/>
  <c r="D30" i="6"/>
  <c r="K29" i="6"/>
  <c r="J29" i="6"/>
  <c r="E29" i="6"/>
  <c r="D29" i="6"/>
  <c r="K28" i="6"/>
  <c r="J28" i="6"/>
  <c r="E28" i="6"/>
  <c r="D28" i="6"/>
  <c r="K27" i="6"/>
  <c r="J27" i="6"/>
  <c r="E27" i="6"/>
  <c r="D27" i="6"/>
  <c r="K26" i="6"/>
  <c r="J26" i="6"/>
  <c r="E26" i="6"/>
  <c r="D26" i="6"/>
  <c r="K25" i="6"/>
  <c r="J25" i="6"/>
  <c r="E25" i="6"/>
  <c r="D25" i="6"/>
  <c r="K24" i="6"/>
  <c r="J24" i="6"/>
  <c r="E24" i="6"/>
  <c r="D24" i="6"/>
  <c r="K23" i="6"/>
  <c r="J23" i="6"/>
  <c r="E23" i="6"/>
  <c r="D23" i="6"/>
  <c r="K22" i="6"/>
  <c r="J22" i="6"/>
  <c r="E22" i="6"/>
  <c r="D22" i="6"/>
  <c r="K21" i="6"/>
  <c r="J21" i="6"/>
  <c r="E21" i="6"/>
  <c r="D21" i="6"/>
  <c r="K20" i="6"/>
  <c r="J20" i="6"/>
  <c r="E20" i="6"/>
  <c r="D20" i="6"/>
  <c r="K19" i="6"/>
  <c r="J19" i="6"/>
  <c r="E19" i="6"/>
  <c r="D19" i="6"/>
  <c r="K18" i="6"/>
  <c r="J18" i="6"/>
  <c r="E18" i="6"/>
  <c r="D18" i="6"/>
  <c r="K17" i="6"/>
  <c r="J17" i="6"/>
  <c r="E17" i="6"/>
  <c r="D17" i="6"/>
  <c r="K16" i="6"/>
  <c r="J16" i="6"/>
  <c r="E16" i="6"/>
  <c r="D16" i="6"/>
  <c r="K15" i="6"/>
  <c r="J15" i="6"/>
  <c r="E15" i="6"/>
  <c r="D15" i="6"/>
  <c r="K14" i="6"/>
  <c r="J14" i="6"/>
  <c r="E14" i="6"/>
  <c r="D14" i="6"/>
  <c r="K13" i="6"/>
  <c r="J13" i="6"/>
  <c r="E13" i="6"/>
  <c r="D13" i="6"/>
  <c r="K12" i="6"/>
  <c r="J12" i="6"/>
  <c r="E12" i="6"/>
  <c r="D12" i="6"/>
  <c r="K11" i="6"/>
  <c r="J11" i="6"/>
  <c r="E11" i="6"/>
  <c r="D11" i="6"/>
  <c r="K10" i="6"/>
  <c r="J10" i="6"/>
  <c r="E10" i="6"/>
  <c r="D10" i="6"/>
  <c r="K9" i="6"/>
  <c r="J9" i="6"/>
  <c r="E9" i="6"/>
  <c r="D9" i="6"/>
  <c r="C9" i="5"/>
  <c r="I9" i="5"/>
  <c r="B9" i="5"/>
  <c r="C10" i="5"/>
  <c r="I10" i="5"/>
  <c r="B10" i="5"/>
  <c r="C11" i="5"/>
  <c r="I11" i="5"/>
  <c r="B11" i="5"/>
  <c r="C12" i="5"/>
  <c r="I12" i="5"/>
  <c r="B12" i="5"/>
  <c r="R12" i="5"/>
  <c r="C13" i="5"/>
  <c r="I13" i="5"/>
  <c r="B13" i="5"/>
  <c r="R13" i="5"/>
  <c r="C14" i="5"/>
  <c r="I14" i="5"/>
  <c r="B14" i="5"/>
  <c r="C15" i="5"/>
  <c r="I15" i="5"/>
  <c r="B15" i="5"/>
  <c r="C16" i="5"/>
  <c r="I16" i="5"/>
  <c r="B16" i="5"/>
  <c r="C17" i="5"/>
  <c r="I17" i="5"/>
  <c r="B17" i="5"/>
  <c r="R17" i="5"/>
  <c r="C18" i="5"/>
  <c r="I18" i="5"/>
  <c r="B18" i="5"/>
  <c r="R18" i="5"/>
  <c r="C19" i="5"/>
  <c r="I19" i="5"/>
  <c r="B19" i="5"/>
  <c r="C20" i="5"/>
  <c r="I20" i="5"/>
  <c r="B20" i="5"/>
  <c r="C21" i="5"/>
  <c r="I21" i="5"/>
  <c r="B21" i="5"/>
  <c r="R21" i="5"/>
  <c r="C22" i="5"/>
  <c r="I22" i="5"/>
  <c r="B22" i="5"/>
  <c r="R22" i="5"/>
  <c r="C23" i="5"/>
  <c r="I23" i="5"/>
  <c r="B23" i="5"/>
  <c r="C24" i="5"/>
  <c r="I24" i="5"/>
  <c r="B24" i="5"/>
  <c r="C25" i="5"/>
  <c r="I25" i="5"/>
  <c r="B25" i="5"/>
  <c r="C26" i="5"/>
  <c r="I26" i="5"/>
  <c r="B26" i="5"/>
  <c r="R26" i="5"/>
  <c r="C27" i="5"/>
  <c r="I27" i="5"/>
  <c r="B27" i="5"/>
  <c r="C28" i="5"/>
  <c r="I28" i="5"/>
  <c r="B28" i="5"/>
  <c r="C29" i="5"/>
  <c r="I29" i="5"/>
  <c r="B29" i="5"/>
  <c r="R29" i="5"/>
  <c r="C30" i="5"/>
  <c r="I30" i="5"/>
  <c r="B30" i="5"/>
  <c r="R30" i="5"/>
  <c r="C31" i="5"/>
  <c r="I31" i="5"/>
  <c r="B31" i="5"/>
  <c r="C32" i="5"/>
  <c r="I32" i="5"/>
  <c r="B32" i="5"/>
  <c r="C33" i="5"/>
  <c r="I33" i="5"/>
  <c r="B33" i="5"/>
  <c r="R33" i="5"/>
  <c r="C34" i="5"/>
  <c r="I34" i="5"/>
  <c r="B34" i="5"/>
  <c r="R34" i="5"/>
  <c r="C35" i="5"/>
  <c r="I35" i="5"/>
  <c r="B35" i="5"/>
  <c r="C36" i="5"/>
  <c r="I36" i="5"/>
  <c r="B36" i="5"/>
  <c r="C37" i="5"/>
  <c r="I37" i="5"/>
  <c r="B37" i="5"/>
  <c r="R37" i="5"/>
  <c r="C38" i="5"/>
  <c r="I38" i="5"/>
  <c r="B38" i="5"/>
  <c r="R38" i="5"/>
  <c r="C39" i="5"/>
  <c r="I39" i="5"/>
  <c r="B39" i="5"/>
  <c r="C40" i="5"/>
  <c r="I40" i="5"/>
  <c r="B40" i="5"/>
  <c r="C41" i="5"/>
  <c r="I41" i="5"/>
  <c r="B41" i="5"/>
  <c r="C42" i="5"/>
  <c r="I42" i="5"/>
  <c r="B42" i="5"/>
  <c r="R42" i="5"/>
  <c r="C43" i="5"/>
  <c r="I43" i="5"/>
  <c r="S43" i="5"/>
  <c r="B43" i="5"/>
  <c r="C44" i="5"/>
  <c r="I44" i="5"/>
  <c r="B44" i="5"/>
  <c r="C45" i="5"/>
  <c r="I45" i="5"/>
  <c r="B45" i="5"/>
  <c r="R45" i="5"/>
  <c r="C46" i="5"/>
  <c r="I46" i="5"/>
  <c r="B46" i="5"/>
  <c r="R46" i="5"/>
  <c r="C47" i="5"/>
  <c r="I47" i="5"/>
  <c r="B47" i="5"/>
  <c r="C48" i="5"/>
  <c r="I48" i="5"/>
  <c r="B48" i="5"/>
  <c r="C49" i="5"/>
  <c r="I49" i="5"/>
  <c r="B49" i="5"/>
  <c r="C50" i="5"/>
  <c r="I50" i="5"/>
  <c r="B50" i="5"/>
  <c r="R50" i="5"/>
  <c r="C51" i="5"/>
  <c r="I51" i="5"/>
  <c r="B51" i="5"/>
  <c r="C52" i="5"/>
  <c r="I52" i="5"/>
  <c r="B52" i="5"/>
  <c r="R52" i="5"/>
  <c r="C53" i="5"/>
  <c r="I53" i="5"/>
  <c r="B53" i="5"/>
  <c r="R53" i="5"/>
  <c r="C54" i="5"/>
  <c r="I54" i="5"/>
  <c r="B54" i="5"/>
  <c r="R54" i="5"/>
  <c r="AH33" i="5"/>
  <c r="AH32" i="5"/>
  <c r="U12" i="5"/>
  <c r="U13" i="5"/>
  <c r="U14" i="5"/>
  <c r="U17" i="5"/>
  <c r="U18" i="5"/>
  <c r="U21" i="5"/>
  <c r="U22" i="5"/>
  <c r="U23" i="5"/>
  <c r="U26" i="5"/>
  <c r="U29" i="5"/>
  <c r="U30" i="5"/>
  <c r="U33" i="5"/>
  <c r="U34" i="5"/>
  <c r="U37" i="5"/>
  <c r="U38" i="5"/>
  <c r="U40" i="5"/>
  <c r="U42" i="5"/>
  <c r="U43" i="5"/>
  <c r="V43" i="5"/>
  <c r="U45" i="5"/>
  <c r="U46" i="5"/>
  <c r="U50" i="5"/>
  <c r="U53" i="5"/>
  <c r="U54" i="5"/>
  <c r="M9" i="5"/>
  <c r="M10" i="5"/>
  <c r="M11" i="5"/>
  <c r="M12" i="5"/>
  <c r="AA12" i="5" s="1"/>
  <c r="M13" i="5"/>
  <c r="AA13" i="5" s="1"/>
  <c r="M14" i="5"/>
  <c r="AA14" i="5" s="1"/>
  <c r="M15" i="5"/>
  <c r="AA15" i="5" s="1"/>
  <c r="M16" i="5"/>
  <c r="M17" i="5"/>
  <c r="AA17" i="5"/>
  <c r="M18" i="5"/>
  <c r="AA18" i="5" s="1"/>
  <c r="M19" i="5"/>
  <c r="M20" i="5"/>
  <c r="M21" i="5"/>
  <c r="AA21" i="5" s="1"/>
  <c r="M22" i="5"/>
  <c r="AA22" i="5" s="1"/>
  <c r="M23" i="5"/>
  <c r="AA23" i="5" s="1"/>
  <c r="M24" i="5"/>
  <c r="M25" i="5"/>
  <c r="AA25" i="5" s="1"/>
  <c r="M26" i="5"/>
  <c r="AA26" i="5" s="1"/>
  <c r="M27" i="5"/>
  <c r="M28" i="5"/>
  <c r="M29" i="5"/>
  <c r="AA29" i="5" s="1"/>
  <c r="M30" i="5"/>
  <c r="AA30" i="5" s="1"/>
  <c r="M31" i="5"/>
  <c r="M32" i="5"/>
  <c r="M33" i="5"/>
  <c r="AA33" i="5" s="1"/>
  <c r="M34" i="5"/>
  <c r="AA34" i="5" s="1"/>
  <c r="M35" i="5"/>
  <c r="M36" i="5"/>
  <c r="M37" i="5"/>
  <c r="AA37" i="5" s="1"/>
  <c r="M38" i="5"/>
  <c r="AA38" i="5" s="1"/>
  <c r="M39" i="5"/>
  <c r="M40" i="5"/>
  <c r="M41" i="5"/>
  <c r="M42" i="5"/>
  <c r="AA42" i="5" s="1"/>
  <c r="M43" i="5"/>
  <c r="M44" i="5"/>
  <c r="M45" i="5"/>
  <c r="AA45" i="5" s="1"/>
  <c r="M46" i="5"/>
  <c r="AA46" i="5" s="1"/>
  <c r="M47" i="5"/>
  <c r="M48" i="5"/>
  <c r="M49" i="5"/>
  <c r="M50" i="5"/>
  <c r="AA50" i="5" s="1"/>
  <c r="M51" i="5"/>
  <c r="M52" i="5"/>
  <c r="M53" i="5"/>
  <c r="AA53" i="5" s="1"/>
  <c r="M54" i="5"/>
  <c r="AA54" i="5" s="1"/>
  <c r="J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E53" i="5"/>
  <c r="D53" i="5"/>
  <c r="J52" i="5"/>
  <c r="E52" i="5"/>
  <c r="D52" i="5"/>
  <c r="J51" i="5"/>
  <c r="E51" i="5"/>
  <c r="D51" i="5"/>
  <c r="J50" i="5"/>
  <c r="E50" i="5"/>
  <c r="D50" i="5"/>
  <c r="J49" i="5"/>
  <c r="E49" i="5"/>
  <c r="D49" i="5"/>
  <c r="J48" i="5"/>
  <c r="E48" i="5"/>
  <c r="D48" i="5"/>
  <c r="J47" i="5"/>
  <c r="E47" i="5"/>
  <c r="D47" i="5"/>
  <c r="J46" i="5"/>
  <c r="E46" i="5"/>
  <c r="D46" i="5"/>
  <c r="J45" i="5"/>
  <c r="E45" i="5"/>
  <c r="D45" i="5"/>
  <c r="J44" i="5"/>
  <c r="E44" i="5"/>
  <c r="D44" i="5"/>
  <c r="J43" i="5"/>
  <c r="E43" i="5"/>
  <c r="D43" i="5"/>
  <c r="J42" i="5"/>
  <c r="E42" i="5"/>
  <c r="D42" i="5"/>
  <c r="J41" i="5"/>
  <c r="E41" i="5"/>
  <c r="D41" i="5"/>
  <c r="J40" i="5"/>
  <c r="E40" i="5"/>
  <c r="D40" i="5"/>
  <c r="J39" i="5"/>
  <c r="E39" i="5"/>
  <c r="D39" i="5"/>
  <c r="J38" i="5"/>
  <c r="E38" i="5"/>
  <c r="D38" i="5"/>
  <c r="J37" i="5"/>
  <c r="E37" i="5"/>
  <c r="D37" i="5"/>
  <c r="J36" i="5"/>
  <c r="E36" i="5"/>
  <c r="D36" i="5"/>
  <c r="J35" i="5"/>
  <c r="E35" i="5"/>
  <c r="D35" i="5"/>
  <c r="J34" i="5"/>
  <c r="E34" i="5"/>
  <c r="D34" i="5"/>
  <c r="J33" i="5"/>
  <c r="E33" i="5"/>
  <c r="D33" i="5"/>
  <c r="J32" i="5"/>
  <c r="E32" i="5"/>
  <c r="D32" i="5"/>
  <c r="J31" i="5"/>
  <c r="E31" i="5"/>
  <c r="D31" i="5"/>
  <c r="J30" i="5"/>
  <c r="E30" i="5"/>
  <c r="D30" i="5"/>
  <c r="J29" i="5"/>
  <c r="E29" i="5"/>
  <c r="D29" i="5"/>
  <c r="J28" i="5"/>
  <c r="E28" i="5"/>
  <c r="D28" i="5"/>
  <c r="J27" i="5"/>
  <c r="E27" i="5"/>
  <c r="D27" i="5"/>
  <c r="J26" i="5"/>
  <c r="E26" i="5"/>
  <c r="D26" i="5"/>
  <c r="J25" i="5"/>
  <c r="E25" i="5"/>
  <c r="D25" i="5"/>
  <c r="J24" i="5"/>
  <c r="E24" i="5"/>
  <c r="D24" i="5"/>
  <c r="J23" i="5"/>
  <c r="E23" i="5"/>
  <c r="D23" i="5"/>
  <c r="J22" i="5"/>
  <c r="E22" i="5"/>
  <c r="D22" i="5"/>
  <c r="J21" i="5"/>
  <c r="E21" i="5"/>
  <c r="D21" i="5"/>
  <c r="J20" i="5"/>
  <c r="E20" i="5"/>
  <c r="D20" i="5"/>
  <c r="J19" i="5"/>
  <c r="E19" i="5"/>
  <c r="D19" i="5"/>
  <c r="J18" i="5"/>
  <c r="E18" i="5"/>
  <c r="D18" i="5"/>
  <c r="J17" i="5"/>
  <c r="E17" i="5"/>
  <c r="D17" i="5"/>
  <c r="J16" i="5"/>
  <c r="E16" i="5"/>
  <c r="D16" i="5"/>
  <c r="J15" i="5"/>
  <c r="E15" i="5"/>
  <c r="D15" i="5"/>
  <c r="J14" i="5"/>
  <c r="E14" i="5"/>
  <c r="D14" i="5"/>
  <c r="J13" i="5"/>
  <c r="E13" i="5"/>
  <c r="D13" i="5"/>
  <c r="J12" i="5"/>
  <c r="E12" i="5"/>
  <c r="D12" i="5"/>
  <c r="J11" i="5"/>
  <c r="E11" i="5"/>
  <c r="D11" i="5"/>
  <c r="J10" i="5"/>
  <c r="E10" i="5"/>
  <c r="D10" i="5"/>
  <c r="J9" i="5"/>
  <c r="E9" i="5"/>
  <c r="D9" i="5"/>
  <c r="AH33" i="1"/>
  <c r="AH32" i="1"/>
  <c r="M10" i="1"/>
  <c r="M11" i="1"/>
  <c r="M12" i="1"/>
  <c r="M9" i="1"/>
  <c r="AA9" i="1" s="1"/>
  <c r="M13" i="1"/>
  <c r="AA13" i="1" s="1"/>
  <c r="M14" i="1"/>
  <c r="M15" i="1"/>
  <c r="AA15" i="1" s="1"/>
  <c r="M16" i="1"/>
  <c r="M17" i="1"/>
  <c r="M18" i="1"/>
  <c r="M19" i="1"/>
  <c r="AA19" i="1" s="1"/>
  <c r="M20" i="1"/>
  <c r="M21" i="1"/>
  <c r="M22" i="1"/>
  <c r="AA22" i="1" s="1"/>
  <c r="M23" i="1"/>
  <c r="AA23" i="1" s="1"/>
  <c r="M24" i="1"/>
  <c r="M25" i="1"/>
  <c r="M26" i="1"/>
  <c r="AA26" i="1" s="1"/>
  <c r="M27" i="1"/>
  <c r="AA27" i="1" s="1"/>
  <c r="M28" i="1"/>
  <c r="M29" i="1"/>
  <c r="M30" i="1"/>
  <c r="AA30" i="1" s="1"/>
  <c r="M31" i="1"/>
  <c r="AA31" i="1" s="1"/>
  <c r="M32" i="1"/>
  <c r="M33" i="1"/>
  <c r="M34" i="1"/>
  <c r="AA34" i="1" s="1"/>
  <c r="M35" i="1"/>
  <c r="AA35" i="1" s="1"/>
  <c r="M36" i="1"/>
  <c r="M37" i="1"/>
  <c r="M38" i="1"/>
  <c r="M39" i="1"/>
  <c r="AA39" i="1" s="1"/>
  <c r="M40" i="1"/>
  <c r="M41" i="1"/>
  <c r="M42" i="1"/>
  <c r="M43" i="1"/>
  <c r="AA43" i="1" s="1"/>
  <c r="M44" i="1"/>
  <c r="AA44" i="1" s="1"/>
  <c r="M45" i="1"/>
  <c r="M46" i="1"/>
  <c r="AA46" i="1" s="1"/>
  <c r="M47" i="1"/>
  <c r="AA47" i="1" s="1"/>
  <c r="M48" i="1"/>
  <c r="AA48" i="1" s="1"/>
  <c r="M49" i="1"/>
  <c r="M50" i="1"/>
  <c r="AA50" i="1" s="1"/>
  <c r="M51" i="1"/>
  <c r="AA51" i="1" s="1"/>
  <c r="M52" i="1"/>
  <c r="AA52" i="1" s="1"/>
  <c r="M53" i="1"/>
  <c r="M54" i="1"/>
  <c r="Z39" i="1"/>
  <c r="R13" i="1"/>
  <c r="R15" i="1"/>
  <c r="R18" i="1"/>
  <c r="R19" i="1"/>
  <c r="R20" i="1"/>
  <c r="R22" i="1"/>
  <c r="R23" i="1"/>
  <c r="R24" i="1"/>
  <c r="R26" i="1"/>
  <c r="R27" i="1"/>
  <c r="R28" i="1"/>
  <c r="R30" i="1"/>
  <c r="R31" i="1"/>
  <c r="R34" i="1"/>
  <c r="R35" i="1"/>
  <c r="R39" i="1"/>
  <c r="R43" i="1"/>
  <c r="R44" i="1"/>
  <c r="R46" i="1"/>
  <c r="R47" i="1"/>
  <c r="R48" i="1"/>
  <c r="R50" i="1"/>
  <c r="R51" i="1"/>
  <c r="R52" i="1"/>
  <c r="R54" i="1"/>
  <c r="R9" i="1"/>
  <c r="U13" i="1"/>
  <c r="U15" i="1"/>
  <c r="U18" i="1"/>
  <c r="U19" i="1"/>
  <c r="U22" i="1"/>
  <c r="U23" i="1"/>
  <c r="U26" i="1"/>
  <c r="U27" i="1"/>
  <c r="U28" i="1"/>
  <c r="U30" i="1"/>
  <c r="U31" i="1"/>
  <c r="U34" i="1"/>
  <c r="U35" i="1"/>
  <c r="U43" i="1"/>
  <c r="U44" i="1"/>
  <c r="U46" i="1"/>
  <c r="U47" i="1"/>
  <c r="U48" i="1"/>
  <c r="U50" i="1"/>
  <c r="U51" i="1"/>
  <c r="U52" i="1"/>
  <c r="U54" i="1"/>
  <c r="U9" i="1"/>
  <c r="K54" i="1"/>
  <c r="I54" i="1"/>
  <c r="E54" i="1"/>
  <c r="D54" i="1"/>
  <c r="C54" i="1"/>
  <c r="B54" i="1"/>
  <c r="K53" i="1"/>
  <c r="I53" i="1"/>
  <c r="E53" i="1"/>
  <c r="D53" i="1"/>
  <c r="C53" i="1"/>
  <c r="B53" i="1"/>
  <c r="K52" i="1"/>
  <c r="I52" i="1"/>
  <c r="E52" i="1"/>
  <c r="D52" i="1"/>
  <c r="C52" i="1"/>
  <c r="B52" i="1"/>
  <c r="K51" i="1"/>
  <c r="I51" i="1"/>
  <c r="E51" i="1"/>
  <c r="D51" i="1"/>
  <c r="C51" i="1"/>
  <c r="B51" i="1"/>
  <c r="K50" i="1"/>
  <c r="I50" i="1"/>
  <c r="E50" i="1"/>
  <c r="D50" i="1"/>
  <c r="C50" i="1"/>
  <c r="B50" i="1"/>
  <c r="K49" i="1"/>
  <c r="I49" i="1"/>
  <c r="E49" i="1"/>
  <c r="D49" i="1"/>
  <c r="C49" i="1"/>
  <c r="B49" i="1"/>
  <c r="K48" i="1"/>
  <c r="I48" i="1"/>
  <c r="E48" i="1"/>
  <c r="D48" i="1"/>
  <c r="C48" i="1"/>
  <c r="B48" i="1"/>
  <c r="K47" i="1"/>
  <c r="I47" i="1"/>
  <c r="E47" i="1"/>
  <c r="D47" i="1"/>
  <c r="C47" i="1"/>
  <c r="B47" i="1"/>
  <c r="K46" i="1"/>
  <c r="I46" i="1"/>
  <c r="E46" i="1"/>
  <c r="D46" i="1"/>
  <c r="C46" i="1"/>
  <c r="B46" i="1"/>
  <c r="K45" i="1"/>
  <c r="I45" i="1"/>
  <c r="E45" i="1"/>
  <c r="D45" i="1"/>
  <c r="C45" i="1"/>
  <c r="B45" i="1"/>
  <c r="K44" i="1"/>
  <c r="I44" i="1"/>
  <c r="E44" i="1"/>
  <c r="D44" i="1"/>
  <c r="C44" i="1"/>
  <c r="B44" i="1"/>
  <c r="K43" i="1"/>
  <c r="I43" i="1"/>
  <c r="E43" i="1"/>
  <c r="D43" i="1"/>
  <c r="C43" i="1"/>
  <c r="B43" i="1"/>
  <c r="K42" i="1"/>
  <c r="I42" i="1"/>
  <c r="E42" i="1"/>
  <c r="D42" i="1"/>
  <c r="C42" i="1"/>
  <c r="B42" i="1"/>
  <c r="K41" i="1"/>
  <c r="I41" i="1"/>
  <c r="E41" i="1"/>
  <c r="D41" i="1"/>
  <c r="C41" i="1"/>
  <c r="B41" i="1"/>
  <c r="K40" i="1"/>
  <c r="I40" i="1"/>
  <c r="E40" i="1"/>
  <c r="D40" i="1"/>
  <c r="C40" i="1"/>
  <c r="B40" i="1"/>
  <c r="K39" i="1"/>
  <c r="I39" i="1"/>
  <c r="E39" i="1"/>
  <c r="D39" i="1"/>
  <c r="C39" i="1"/>
  <c r="B39" i="1"/>
  <c r="K38" i="1"/>
  <c r="I38" i="1"/>
  <c r="E38" i="1"/>
  <c r="D38" i="1"/>
  <c r="C38" i="1"/>
  <c r="B38" i="1"/>
  <c r="K37" i="1"/>
  <c r="I37" i="1"/>
  <c r="E37" i="1"/>
  <c r="D37" i="1"/>
  <c r="C37" i="1"/>
  <c r="B37" i="1"/>
  <c r="K36" i="1"/>
  <c r="I36" i="1"/>
  <c r="E36" i="1"/>
  <c r="D36" i="1"/>
  <c r="C36" i="1"/>
  <c r="B36" i="1"/>
  <c r="K35" i="1"/>
  <c r="I35" i="1"/>
  <c r="E35" i="1"/>
  <c r="D35" i="1"/>
  <c r="C35" i="1"/>
  <c r="B35" i="1"/>
  <c r="K34" i="1"/>
  <c r="I34" i="1"/>
  <c r="E34" i="1"/>
  <c r="D34" i="1"/>
  <c r="C34" i="1"/>
  <c r="B34" i="1"/>
  <c r="K33" i="1"/>
  <c r="I33" i="1"/>
  <c r="E33" i="1"/>
  <c r="D33" i="1"/>
  <c r="C33" i="1"/>
  <c r="B33" i="1"/>
  <c r="K32" i="1"/>
  <c r="I32" i="1"/>
  <c r="E32" i="1"/>
  <c r="D32" i="1"/>
  <c r="C32" i="1"/>
  <c r="B32" i="1"/>
  <c r="K31" i="1"/>
  <c r="I31" i="1"/>
  <c r="E31" i="1"/>
  <c r="D31" i="1"/>
  <c r="C31" i="1"/>
  <c r="B31" i="1"/>
  <c r="K30" i="1"/>
  <c r="I30" i="1"/>
  <c r="E30" i="1"/>
  <c r="D30" i="1"/>
  <c r="C30" i="1"/>
  <c r="B30" i="1"/>
  <c r="K29" i="1"/>
  <c r="I29" i="1"/>
  <c r="E29" i="1"/>
  <c r="D29" i="1"/>
  <c r="C29" i="1"/>
  <c r="B29" i="1"/>
  <c r="K28" i="1"/>
  <c r="I28" i="1"/>
  <c r="E28" i="1"/>
  <c r="D28" i="1"/>
  <c r="C28" i="1"/>
  <c r="B28" i="1"/>
  <c r="K27" i="1"/>
  <c r="I27" i="1"/>
  <c r="E27" i="1"/>
  <c r="D27" i="1"/>
  <c r="C27" i="1"/>
  <c r="B27" i="1"/>
  <c r="K26" i="1"/>
  <c r="I26" i="1"/>
  <c r="E26" i="1"/>
  <c r="D26" i="1"/>
  <c r="C26" i="1"/>
  <c r="B26" i="1"/>
  <c r="K25" i="1"/>
  <c r="I25" i="1"/>
  <c r="E25" i="1"/>
  <c r="D25" i="1"/>
  <c r="C25" i="1"/>
  <c r="B25" i="1"/>
  <c r="K24" i="1"/>
  <c r="I24" i="1"/>
  <c r="E24" i="1"/>
  <c r="D24" i="1"/>
  <c r="C24" i="1"/>
  <c r="B24" i="1"/>
  <c r="K23" i="1"/>
  <c r="I23" i="1"/>
  <c r="E23" i="1"/>
  <c r="D23" i="1"/>
  <c r="C23" i="1"/>
  <c r="B23" i="1"/>
  <c r="K22" i="1"/>
  <c r="I22" i="1"/>
  <c r="E22" i="1"/>
  <c r="D22" i="1"/>
  <c r="C22" i="1"/>
  <c r="B22" i="1"/>
  <c r="K21" i="1"/>
  <c r="I21" i="1"/>
  <c r="E21" i="1"/>
  <c r="D21" i="1"/>
  <c r="C21" i="1"/>
  <c r="B21" i="1"/>
  <c r="K20" i="1"/>
  <c r="I20" i="1"/>
  <c r="E20" i="1"/>
  <c r="D20" i="1"/>
  <c r="C20" i="1"/>
  <c r="B20" i="1"/>
  <c r="K19" i="1"/>
  <c r="I19" i="1"/>
  <c r="E19" i="1"/>
  <c r="D19" i="1"/>
  <c r="C19" i="1"/>
  <c r="B19" i="1"/>
  <c r="K18" i="1"/>
  <c r="I18" i="1"/>
  <c r="E18" i="1"/>
  <c r="D18" i="1"/>
  <c r="C18" i="1"/>
  <c r="B18" i="1"/>
  <c r="K17" i="1"/>
  <c r="I17" i="1"/>
  <c r="E17" i="1"/>
  <c r="D17" i="1"/>
  <c r="C17" i="1"/>
  <c r="B17" i="1"/>
  <c r="K16" i="1"/>
  <c r="I16" i="1"/>
  <c r="E16" i="1"/>
  <c r="D16" i="1"/>
  <c r="C16" i="1"/>
  <c r="B16" i="1"/>
  <c r="K15" i="1"/>
  <c r="I15" i="1"/>
  <c r="E15" i="1"/>
  <c r="D15" i="1"/>
  <c r="C15" i="1"/>
  <c r="B15" i="1"/>
  <c r="K14" i="1"/>
  <c r="I14" i="1"/>
  <c r="E14" i="1"/>
  <c r="D14" i="1"/>
  <c r="C14" i="1"/>
  <c r="B14" i="1"/>
  <c r="K13" i="1"/>
  <c r="I13" i="1"/>
  <c r="E13" i="1"/>
  <c r="D13" i="1"/>
  <c r="C13" i="1"/>
  <c r="B13" i="1"/>
  <c r="K12" i="1"/>
  <c r="I12" i="1"/>
  <c r="E12" i="1"/>
  <c r="D12" i="1"/>
  <c r="C12" i="1"/>
  <c r="B12" i="1"/>
  <c r="K11" i="1"/>
  <c r="I11" i="1"/>
  <c r="E11" i="1"/>
  <c r="D11" i="1"/>
  <c r="C11" i="1"/>
  <c r="B11" i="1"/>
  <c r="K10" i="1"/>
  <c r="I10" i="1"/>
  <c r="E10" i="1"/>
  <c r="D10" i="1"/>
  <c r="C10" i="1"/>
  <c r="B10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K9" i="1"/>
  <c r="I9" i="1"/>
  <c r="E9" i="1"/>
  <c r="D9" i="1"/>
  <c r="C9" i="1"/>
  <c r="B9" i="1"/>
  <c r="R26" i="7" l="1"/>
  <c r="U27" i="8"/>
  <c r="R46" i="8"/>
  <c r="AA21" i="1"/>
  <c r="AA17" i="1"/>
  <c r="U42" i="7"/>
  <c r="R34" i="7"/>
  <c r="AA54" i="10"/>
  <c r="AA50" i="10"/>
  <c r="AA22" i="10"/>
  <c r="AA24" i="11"/>
  <c r="P46" i="11"/>
  <c r="S46" i="11" s="1"/>
  <c r="P36" i="11"/>
  <c r="P34" i="11"/>
  <c r="P32" i="11"/>
  <c r="P30" i="11"/>
  <c r="P28" i="11"/>
  <c r="P26" i="11"/>
  <c r="P20" i="11"/>
  <c r="P18" i="11"/>
  <c r="P18" i="7"/>
  <c r="S18" i="7" s="1"/>
  <c r="U17" i="1"/>
  <c r="R16" i="5"/>
  <c r="P41" i="5"/>
  <c r="P39" i="5"/>
  <c r="P33" i="5"/>
  <c r="V33" i="5" s="1"/>
  <c r="U21" i="1"/>
  <c r="R12" i="1"/>
  <c r="AA48" i="5"/>
  <c r="AA40" i="5"/>
  <c r="AA32" i="5"/>
  <c r="AA24" i="5"/>
  <c r="U48" i="5"/>
  <c r="U11" i="5"/>
  <c r="R20" i="5"/>
  <c r="AA25" i="6"/>
  <c r="AA21" i="6"/>
  <c r="AA17" i="6"/>
  <c r="AA13" i="7"/>
  <c r="U13" i="7"/>
  <c r="R54" i="7"/>
  <c r="AA27" i="8"/>
  <c r="AA23" i="8"/>
  <c r="AA19" i="8"/>
  <c r="AA15" i="8"/>
  <c r="U50" i="8"/>
  <c r="U42" i="8"/>
  <c r="U34" i="8"/>
  <c r="U15" i="8"/>
  <c r="R54" i="8"/>
  <c r="U19" i="9"/>
  <c r="R9" i="9"/>
  <c r="AA11" i="11"/>
  <c r="V42" i="12"/>
  <c r="P41" i="7"/>
  <c r="P37" i="7"/>
  <c r="P35" i="7"/>
  <c r="P28" i="1"/>
  <c r="P11" i="1"/>
  <c r="Z11" i="1" s="1"/>
  <c r="P14" i="9"/>
  <c r="P21" i="12"/>
  <c r="Z21" i="12" s="1"/>
  <c r="R25" i="1"/>
  <c r="AA12" i="1"/>
  <c r="AA16" i="5"/>
  <c r="R32" i="5"/>
  <c r="R24" i="5"/>
  <c r="Z27" i="6"/>
  <c r="S43" i="6"/>
  <c r="S39" i="6"/>
  <c r="U46" i="7"/>
  <c r="R38" i="7"/>
  <c r="R30" i="7"/>
  <c r="R22" i="7"/>
  <c r="AA50" i="8"/>
  <c r="AA46" i="8"/>
  <c r="AA42" i="8"/>
  <c r="AA38" i="8"/>
  <c r="AA34" i="8"/>
  <c r="AA30" i="8"/>
  <c r="U30" i="8"/>
  <c r="U23" i="8"/>
  <c r="AA16" i="10"/>
  <c r="P9" i="9"/>
  <c r="P51" i="9"/>
  <c r="V51" i="9" s="1"/>
  <c r="P49" i="9"/>
  <c r="S49" i="9" s="1"/>
  <c r="X49" i="9" s="1"/>
  <c r="AA11" i="5"/>
  <c r="R36" i="5"/>
  <c r="AA54" i="7"/>
  <c r="AA50" i="7"/>
  <c r="AA46" i="7"/>
  <c r="AA42" i="7"/>
  <c r="AA38" i="7"/>
  <c r="AA34" i="7"/>
  <c r="AA30" i="7"/>
  <c r="AA26" i="7"/>
  <c r="AA22" i="7"/>
  <c r="AA18" i="7"/>
  <c r="V40" i="9"/>
  <c r="AA13" i="11"/>
  <c r="S38" i="12"/>
  <c r="V38" i="12"/>
  <c r="S22" i="12"/>
  <c r="Z22" i="12"/>
  <c r="Z42" i="9"/>
  <c r="V42" i="9"/>
  <c r="Y42" i="9" s="1"/>
  <c r="S47" i="6"/>
  <c r="V47" i="6"/>
  <c r="Y47" i="6" s="1"/>
  <c r="Z47" i="6"/>
  <c r="S37" i="6"/>
  <c r="X37" i="6" s="1"/>
  <c r="V37" i="6"/>
  <c r="V31" i="6"/>
  <c r="Y31" i="6" s="1"/>
  <c r="S31" i="6"/>
  <c r="U41" i="1"/>
  <c r="U33" i="1"/>
  <c r="X27" i="6"/>
  <c r="AA27" i="9"/>
  <c r="AA19" i="9"/>
  <c r="Z40" i="9"/>
  <c r="S42" i="9"/>
  <c r="X42" i="9" s="1"/>
  <c r="R27" i="9"/>
  <c r="R15" i="9"/>
  <c r="U24" i="11"/>
  <c r="V22" i="12"/>
  <c r="S34" i="12"/>
  <c r="V34" i="12"/>
  <c r="S18" i="12"/>
  <c r="V18" i="12"/>
  <c r="U49" i="8"/>
  <c r="R49" i="8"/>
  <c r="U22" i="8"/>
  <c r="R22" i="8"/>
  <c r="U17" i="7"/>
  <c r="R17" i="7"/>
  <c r="V35" i="7"/>
  <c r="S35" i="7"/>
  <c r="U37" i="1"/>
  <c r="AA53" i="1"/>
  <c r="AA49" i="1"/>
  <c r="AA41" i="1"/>
  <c r="AA37" i="1"/>
  <c r="AA33" i="1"/>
  <c r="R35" i="5"/>
  <c r="R31" i="5"/>
  <c r="R15" i="5"/>
  <c r="AA52" i="6"/>
  <c r="Z43" i="6"/>
  <c r="V51" i="6"/>
  <c r="V39" i="6"/>
  <c r="V35" i="6"/>
  <c r="V29" i="6"/>
  <c r="U25" i="6"/>
  <c r="U21" i="6"/>
  <c r="R12" i="6"/>
  <c r="U53" i="7"/>
  <c r="AA10" i="9"/>
  <c r="R12" i="10"/>
  <c r="AA12" i="10"/>
  <c r="AA14" i="11"/>
  <c r="S28" i="12"/>
  <c r="V28" i="12"/>
  <c r="S32" i="11"/>
  <c r="X32" i="11" s="1"/>
  <c r="V32" i="11"/>
  <c r="R41" i="9"/>
  <c r="U41" i="9"/>
  <c r="R37" i="9"/>
  <c r="U37" i="9"/>
  <c r="U54" i="6"/>
  <c r="R54" i="6"/>
  <c r="U50" i="6"/>
  <c r="R50" i="6"/>
  <c r="U46" i="6"/>
  <c r="R46" i="6"/>
  <c r="R34" i="6"/>
  <c r="U34" i="6"/>
  <c r="R31" i="6"/>
  <c r="Z31" i="6"/>
  <c r="S14" i="7"/>
  <c r="X14" i="7" s="1"/>
  <c r="V14" i="7"/>
  <c r="S12" i="12"/>
  <c r="V12" i="12"/>
  <c r="R47" i="9"/>
  <c r="U47" i="9"/>
  <c r="R10" i="9"/>
  <c r="U10" i="9"/>
  <c r="V44" i="9"/>
  <c r="Y44" i="9" s="1"/>
  <c r="S44" i="9"/>
  <c r="X44" i="9" s="1"/>
  <c r="U10" i="8"/>
  <c r="R10" i="8"/>
  <c r="R52" i="6"/>
  <c r="U52" i="6"/>
  <c r="R44" i="6"/>
  <c r="U44" i="6"/>
  <c r="U36" i="6"/>
  <c r="R36" i="6"/>
  <c r="R17" i="6"/>
  <c r="U17" i="6"/>
  <c r="Z51" i="6"/>
  <c r="AA31" i="9"/>
  <c r="AA23" i="9"/>
  <c r="U31" i="9"/>
  <c r="R23" i="9"/>
  <c r="U19" i="10"/>
  <c r="R19" i="10"/>
  <c r="R41" i="7"/>
  <c r="Z41" i="7"/>
  <c r="U41" i="7"/>
  <c r="R37" i="7"/>
  <c r="U37" i="7"/>
  <c r="R29" i="7"/>
  <c r="U29" i="7"/>
  <c r="R14" i="11"/>
  <c r="U14" i="11"/>
  <c r="U16" i="1"/>
  <c r="AA28" i="1"/>
  <c r="AA24" i="1"/>
  <c r="AA20" i="1"/>
  <c r="AA44" i="6"/>
  <c r="Z37" i="6"/>
  <c r="U12" i="6"/>
  <c r="Z37" i="7"/>
  <c r="U12" i="7"/>
  <c r="R49" i="7"/>
  <c r="AA54" i="8"/>
  <c r="U18" i="8"/>
  <c r="AA10" i="10"/>
  <c r="Z12" i="12"/>
  <c r="V46" i="12"/>
  <c r="Y46" i="12" s="1"/>
  <c r="R51" i="8"/>
  <c r="U51" i="8"/>
  <c r="R35" i="8"/>
  <c r="U35" i="8"/>
  <c r="U9" i="7"/>
  <c r="R9" i="7"/>
  <c r="U31" i="7"/>
  <c r="R31" i="7"/>
  <c r="U27" i="7"/>
  <c r="R27" i="7"/>
  <c r="R10" i="7"/>
  <c r="U10" i="7"/>
  <c r="AA34" i="6"/>
  <c r="AA14" i="6"/>
  <c r="AA53" i="7"/>
  <c r="AA49" i="7"/>
  <c r="AA41" i="7"/>
  <c r="AA37" i="7"/>
  <c r="AA33" i="7"/>
  <c r="AA29" i="7"/>
  <c r="AA21" i="7"/>
  <c r="AA17" i="7"/>
  <c r="AA10" i="7"/>
  <c r="AA49" i="8"/>
  <c r="AA45" i="8"/>
  <c r="AA41" i="8"/>
  <c r="AA33" i="8"/>
  <c r="AA29" i="8"/>
  <c r="AA13" i="8"/>
  <c r="AA9" i="9"/>
  <c r="AA38" i="10"/>
  <c r="AA52" i="11"/>
  <c r="P35" i="8"/>
  <c r="P13" i="7"/>
  <c r="P11" i="7"/>
  <c r="AA12" i="7"/>
  <c r="AA51" i="8"/>
  <c r="AA43" i="8"/>
  <c r="AA35" i="8"/>
  <c r="AA15" i="9"/>
  <c r="P52" i="10"/>
  <c r="P38" i="10"/>
  <c r="S38" i="10" s="1"/>
  <c r="P18" i="10"/>
  <c r="P16" i="10"/>
  <c r="Z16" i="10" s="1"/>
  <c r="P19" i="8"/>
  <c r="P15" i="8"/>
  <c r="P10" i="8"/>
  <c r="P34" i="7"/>
  <c r="S34" i="7" s="1"/>
  <c r="X34" i="7" s="1"/>
  <c r="P13" i="6"/>
  <c r="P44" i="5"/>
  <c r="P40" i="5"/>
  <c r="R28" i="12"/>
  <c r="Z28" i="12"/>
  <c r="U28" i="12"/>
  <c r="U11" i="1"/>
  <c r="AA14" i="1"/>
  <c r="AA11" i="1"/>
  <c r="V39" i="1"/>
  <c r="Z43" i="5"/>
  <c r="U27" i="5"/>
  <c r="U14" i="6"/>
  <c r="AA23" i="7"/>
  <c r="AA19" i="7"/>
  <c r="AA9" i="7"/>
  <c r="Z35" i="7"/>
  <c r="U47" i="7"/>
  <c r="U39" i="7"/>
  <c r="U23" i="7"/>
  <c r="U19" i="7"/>
  <c r="R43" i="7"/>
  <c r="U33" i="8"/>
  <c r="R45" i="8"/>
  <c r="R29" i="8"/>
  <c r="R26" i="8"/>
  <c r="R13" i="8"/>
  <c r="AA49" i="9"/>
  <c r="AA45" i="9"/>
  <c r="AA41" i="9"/>
  <c r="AA37" i="9"/>
  <c r="AA33" i="9"/>
  <c r="AA29" i="9"/>
  <c r="AA25" i="9"/>
  <c r="R29" i="9"/>
  <c r="U9" i="10"/>
  <c r="AA27" i="11"/>
  <c r="S31" i="12"/>
  <c r="V31" i="12"/>
  <c r="P20" i="8"/>
  <c r="Z20" i="8" s="1"/>
  <c r="R24" i="12"/>
  <c r="X24" i="12" s="1"/>
  <c r="AA24" i="12"/>
  <c r="U24" i="12"/>
  <c r="S40" i="12"/>
  <c r="V40" i="12"/>
  <c r="S32" i="12"/>
  <c r="V32" i="12"/>
  <c r="S16" i="12"/>
  <c r="V16" i="12"/>
  <c r="S10" i="12"/>
  <c r="V10" i="12"/>
  <c r="U14" i="1"/>
  <c r="U39" i="5"/>
  <c r="R47" i="5"/>
  <c r="X47" i="6"/>
  <c r="U14" i="7"/>
  <c r="AA21" i="9"/>
  <c r="R45" i="9"/>
  <c r="R33" i="9"/>
  <c r="AA53" i="11"/>
  <c r="AA45" i="11"/>
  <c r="AA37" i="11"/>
  <c r="AA28" i="12"/>
  <c r="Z46" i="12"/>
  <c r="V54" i="12"/>
  <c r="V20" i="12"/>
  <c r="Z34" i="12"/>
  <c r="AA34" i="12"/>
  <c r="R18" i="12"/>
  <c r="U18" i="12"/>
  <c r="Z18" i="12"/>
  <c r="P12" i="5"/>
  <c r="P10" i="5"/>
  <c r="P14" i="11"/>
  <c r="S14" i="11" s="1"/>
  <c r="X14" i="11" s="1"/>
  <c r="R14" i="9"/>
  <c r="U14" i="9"/>
  <c r="S44" i="12"/>
  <c r="V44" i="12"/>
  <c r="R26" i="12"/>
  <c r="AA26" i="12"/>
  <c r="R11" i="1"/>
  <c r="AA16" i="1"/>
  <c r="AA51" i="5"/>
  <c r="AA47" i="5"/>
  <c r="AA43" i="5"/>
  <c r="AA39" i="5"/>
  <c r="AA35" i="5"/>
  <c r="AA31" i="5"/>
  <c r="AA27" i="5"/>
  <c r="U51" i="5"/>
  <c r="Y33" i="5"/>
  <c r="X43" i="5"/>
  <c r="AA51" i="7"/>
  <c r="AA47" i="7"/>
  <c r="AA43" i="7"/>
  <c r="AA39" i="7"/>
  <c r="AA35" i="7"/>
  <c r="AA31" i="7"/>
  <c r="AA27" i="7"/>
  <c r="Z14" i="7"/>
  <c r="U35" i="7"/>
  <c r="AA26" i="8"/>
  <c r="AA22" i="8"/>
  <c r="AA18" i="8"/>
  <c r="AA10" i="8"/>
  <c r="AA17" i="9"/>
  <c r="U49" i="9"/>
  <c r="AA25" i="11"/>
  <c r="U26" i="12"/>
  <c r="P39" i="9"/>
  <c r="V39" i="9" s="1"/>
  <c r="AA18" i="10"/>
  <c r="AA29" i="11"/>
  <c r="AA9" i="12"/>
  <c r="Z35" i="12"/>
  <c r="V50" i="12"/>
  <c r="Y50" i="12" s="1"/>
  <c r="Y12" i="12"/>
  <c r="P9" i="11"/>
  <c r="Z9" i="11" s="1"/>
  <c r="P49" i="11"/>
  <c r="Z49" i="11" s="1"/>
  <c r="P47" i="11"/>
  <c r="V47" i="11" s="1"/>
  <c r="P41" i="11"/>
  <c r="P39" i="11"/>
  <c r="P37" i="11"/>
  <c r="S37" i="11" s="1"/>
  <c r="P27" i="11"/>
  <c r="P47" i="10"/>
  <c r="P45" i="10"/>
  <c r="P37" i="10"/>
  <c r="Z37" i="10" s="1"/>
  <c r="P35" i="10"/>
  <c r="P27" i="10"/>
  <c r="Z27" i="10" s="1"/>
  <c r="P21" i="10"/>
  <c r="V21" i="10" s="1"/>
  <c r="P19" i="10"/>
  <c r="S19" i="10" s="1"/>
  <c r="X19" i="10" s="1"/>
  <c r="P32" i="9"/>
  <c r="V32" i="9" s="1"/>
  <c r="P22" i="9"/>
  <c r="S22" i="9" s="1"/>
  <c r="X22" i="9" s="1"/>
  <c r="P50" i="7"/>
  <c r="V50" i="7" s="1"/>
  <c r="Y50" i="7" s="1"/>
  <c r="P48" i="7"/>
  <c r="P46" i="7"/>
  <c r="P42" i="7"/>
  <c r="S42" i="7" s="1"/>
  <c r="P46" i="6"/>
  <c r="Z46" i="6" s="1"/>
  <c r="P44" i="6"/>
  <c r="V44" i="6" s="1"/>
  <c r="P20" i="6"/>
  <c r="P37" i="1"/>
  <c r="P35" i="1"/>
  <c r="P33" i="1"/>
  <c r="P23" i="1"/>
  <c r="P21" i="1"/>
  <c r="P19" i="1"/>
  <c r="V19" i="1" s="1"/>
  <c r="P17" i="1"/>
  <c r="V17" i="1" s="1"/>
  <c r="P15" i="1"/>
  <c r="V15" i="1" s="1"/>
  <c r="Z41" i="5"/>
  <c r="P50" i="5"/>
  <c r="P18" i="5"/>
  <c r="P13" i="5"/>
  <c r="V13" i="5" s="1"/>
  <c r="P14" i="1"/>
  <c r="P46" i="8"/>
  <c r="P42" i="8"/>
  <c r="P33" i="7"/>
  <c r="P15" i="6"/>
  <c r="Z15" i="6" s="1"/>
  <c r="P17" i="5"/>
  <c r="S17" i="5" s="1"/>
  <c r="X17" i="5" s="1"/>
  <c r="U47" i="8"/>
  <c r="R47" i="8"/>
  <c r="S45" i="5"/>
  <c r="X45" i="5" s="1"/>
  <c r="Z45" i="5"/>
  <c r="V45" i="5"/>
  <c r="Y45" i="5" s="1"/>
  <c r="R53" i="9"/>
  <c r="U53" i="9"/>
  <c r="R39" i="8"/>
  <c r="U39" i="8"/>
  <c r="R21" i="8"/>
  <c r="U21" i="8"/>
  <c r="Z34" i="7"/>
  <c r="R14" i="8"/>
  <c r="U14" i="8"/>
  <c r="R31" i="8"/>
  <c r="U31" i="8"/>
  <c r="U45" i="7"/>
  <c r="R45" i="7"/>
  <c r="S50" i="7"/>
  <c r="R40" i="1"/>
  <c r="U40" i="1"/>
  <c r="AA49" i="5"/>
  <c r="R49" i="5"/>
  <c r="X49" i="5" s="1"/>
  <c r="U49" i="5"/>
  <c r="U9" i="5"/>
  <c r="R9" i="5"/>
  <c r="R20" i="10"/>
  <c r="AA20" i="10"/>
  <c r="R9" i="8"/>
  <c r="U9" i="8"/>
  <c r="R25" i="7"/>
  <c r="U25" i="7"/>
  <c r="V15" i="6"/>
  <c r="Y15" i="6" s="1"/>
  <c r="S15" i="6"/>
  <c r="X18" i="7"/>
  <c r="Z35" i="8"/>
  <c r="X42" i="7"/>
  <c r="AA32" i="6"/>
  <c r="Z28" i="1"/>
  <c r="P29" i="5"/>
  <c r="S29" i="5" s="1"/>
  <c r="X29" i="5" s="1"/>
  <c r="AA40" i="1"/>
  <c r="AA9" i="5"/>
  <c r="Y43" i="5"/>
  <c r="AA45" i="7"/>
  <c r="AA47" i="8"/>
  <c r="AA39" i="8"/>
  <c r="AA31" i="8"/>
  <c r="AA53" i="9"/>
  <c r="P23" i="11"/>
  <c r="S23" i="11" s="1"/>
  <c r="P19" i="11"/>
  <c r="P43" i="10"/>
  <c r="Z43" i="10" s="1"/>
  <c r="P15" i="10"/>
  <c r="Z15" i="10" s="1"/>
  <c r="P47" i="9"/>
  <c r="V47" i="9" s="1"/>
  <c r="P43" i="9"/>
  <c r="S43" i="9" s="1"/>
  <c r="P36" i="9"/>
  <c r="V36" i="9" s="1"/>
  <c r="Y36" i="9" s="1"/>
  <c r="P20" i="9"/>
  <c r="Z20" i="9" s="1"/>
  <c r="P18" i="9"/>
  <c r="P16" i="9"/>
  <c r="P51" i="8"/>
  <c r="Z51" i="8" s="1"/>
  <c r="P47" i="8"/>
  <c r="P43" i="8"/>
  <c r="P39" i="8"/>
  <c r="Z39" i="8" s="1"/>
  <c r="P53" i="7"/>
  <c r="P51" i="7"/>
  <c r="P49" i="7"/>
  <c r="P32" i="7"/>
  <c r="P30" i="7"/>
  <c r="P26" i="7"/>
  <c r="P19" i="6"/>
  <c r="P51" i="1"/>
  <c r="S51" i="1" s="1"/>
  <c r="X51" i="1" s="1"/>
  <c r="P49" i="1"/>
  <c r="V49" i="1" s="1"/>
  <c r="P47" i="1"/>
  <c r="S47" i="1" s="1"/>
  <c r="X47" i="1" s="1"/>
  <c r="P27" i="1"/>
  <c r="P46" i="5"/>
  <c r="S46" i="5" s="1"/>
  <c r="X46" i="5" s="1"/>
  <c r="AA25" i="7"/>
  <c r="AA14" i="8"/>
  <c r="R52" i="11"/>
  <c r="AA17" i="11"/>
  <c r="Z41" i="11"/>
  <c r="AA41" i="5"/>
  <c r="AA21" i="8"/>
  <c r="AA9" i="8"/>
  <c r="P52" i="11"/>
  <c r="S52" i="11" s="1"/>
  <c r="X52" i="11" s="1"/>
  <c r="P42" i="11"/>
  <c r="P54" i="10"/>
  <c r="Z54" i="10" s="1"/>
  <c r="P34" i="10"/>
  <c r="V34" i="10" s="1"/>
  <c r="P33" i="9"/>
  <c r="P31" i="9"/>
  <c r="P23" i="9"/>
  <c r="P15" i="9"/>
  <c r="P52" i="8"/>
  <c r="P36" i="8"/>
  <c r="P32" i="8"/>
  <c r="P13" i="8"/>
  <c r="V13" i="8" s="1"/>
  <c r="P25" i="7"/>
  <c r="P21" i="7"/>
  <c r="P19" i="7"/>
  <c r="P42" i="6"/>
  <c r="V42" i="6" s="1"/>
  <c r="Y42" i="6" s="1"/>
  <c r="P38" i="6"/>
  <c r="P44" i="1"/>
  <c r="P11" i="5"/>
  <c r="S11" i="5" s="1"/>
  <c r="P14" i="6"/>
  <c r="S14" i="6" s="1"/>
  <c r="R13" i="12"/>
  <c r="X13" i="12" s="1"/>
  <c r="U13" i="12"/>
  <c r="Y13" i="12" s="1"/>
  <c r="R43" i="9"/>
  <c r="U43" i="9"/>
  <c r="R53" i="8"/>
  <c r="U53" i="8"/>
  <c r="R37" i="8"/>
  <c r="U37" i="8"/>
  <c r="R32" i="7"/>
  <c r="S46" i="6"/>
  <c r="X46" i="6" s="1"/>
  <c r="V13" i="6"/>
  <c r="Y13" i="6" s="1"/>
  <c r="Z13" i="6"/>
  <c r="S13" i="6"/>
  <c r="X13" i="6" s="1"/>
  <c r="S33" i="5"/>
  <c r="Z33" i="5"/>
  <c r="S14" i="9"/>
  <c r="V14" i="9"/>
  <c r="U53" i="1"/>
  <c r="S43" i="1"/>
  <c r="X43" i="1" s="1"/>
  <c r="S28" i="1"/>
  <c r="X28" i="1" s="1"/>
  <c r="AA38" i="1"/>
  <c r="V28" i="1"/>
  <c r="AA10" i="5"/>
  <c r="Z10" i="5"/>
  <c r="AA43" i="9"/>
  <c r="Z14" i="9"/>
  <c r="R11" i="10"/>
  <c r="AA11" i="10"/>
  <c r="U11" i="10"/>
  <c r="U42" i="11"/>
  <c r="R42" i="11"/>
  <c r="R34" i="11"/>
  <c r="U34" i="11"/>
  <c r="Z34" i="11"/>
  <c r="R30" i="11"/>
  <c r="U30" i="11"/>
  <c r="R54" i="12"/>
  <c r="Z54" i="12"/>
  <c r="AA54" i="12"/>
  <c r="U54" i="12"/>
  <c r="Y54" i="12" s="1"/>
  <c r="R40" i="12"/>
  <c r="U40" i="12"/>
  <c r="Z40" i="12"/>
  <c r="AA40" i="12"/>
  <c r="R38" i="12"/>
  <c r="X38" i="12" s="1"/>
  <c r="U38" i="12"/>
  <c r="AA38" i="12"/>
  <c r="Z38" i="12"/>
  <c r="R12" i="8"/>
  <c r="U12" i="8"/>
  <c r="S31" i="8"/>
  <c r="Z31" i="8"/>
  <c r="Z42" i="7"/>
  <c r="R51" i="6"/>
  <c r="X51" i="6" s="1"/>
  <c r="U51" i="6"/>
  <c r="Y51" i="6" s="1"/>
  <c r="AA51" i="6"/>
  <c r="AA40" i="6"/>
  <c r="R40" i="6"/>
  <c r="U40" i="6"/>
  <c r="U29" i="6"/>
  <c r="Y29" i="6" s="1"/>
  <c r="AA29" i="6"/>
  <c r="R29" i="6"/>
  <c r="X29" i="6" s="1"/>
  <c r="Z29" i="6"/>
  <c r="U9" i="6"/>
  <c r="AA9" i="6"/>
  <c r="R9" i="6"/>
  <c r="X9" i="6" s="1"/>
  <c r="U44" i="5"/>
  <c r="R14" i="10"/>
  <c r="AA14" i="10"/>
  <c r="U14" i="10"/>
  <c r="U49" i="1"/>
  <c r="U38" i="1"/>
  <c r="U19" i="5"/>
  <c r="U10" i="5"/>
  <c r="Z9" i="6"/>
  <c r="S48" i="9"/>
  <c r="X48" i="9" s="1"/>
  <c r="V48" i="9"/>
  <c r="Y48" i="9" s="1"/>
  <c r="Z48" i="9"/>
  <c r="U17" i="8"/>
  <c r="R17" i="8"/>
  <c r="S20" i="8"/>
  <c r="X20" i="8" s="1"/>
  <c r="Z18" i="7"/>
  <c r="V18" i="7"/>
  <c r="AA13" i="12"/>
  <c r="Y43" i="1"/>
  <c r="AA19" i="5"/>
  <c r="V9" i="6"/>
  <c r="U32" i="7"/>
  <c r="Z13" i="12"/>
  <c r="X43" i="6"/>
  <c r="X31" i="6"/>
  <c r="AA32" i="7"/>
  <c r="Y31" i="8"/>
  <c r="AA19" i="10"/>
  <c r="R44" i="12"/>
  <c r="U44" i="12"/>
  <c r="Y44" i="12" s="1"/>
  <c r="AA44" i="12"/>
  <c r="Z44" i="12"/>
  <c r="R42" i="12"/>
  <c r="X42" i="12" s="1"/>
  <c r="AA42" i="12"/>
  <c r="Z42" i="12"/>
  <c r="U42" i="12"/>
  <c r="R27" i="12"/>
  <c r="X27" i="12" s="1"/>
  <c r="AA27" i="12"/>
  <c r="U27" i="12"/>
  <c r="Y27" i="12" s="1"/>
  <c r="Z27" i="12"/>
  <c r="AA16" i="6"/>
  <c r="X39" i="6"/>
  <c r="X15" i="6"/>
  <c r="X50" i="7"/>
  <c r="AA9" i="10"/>
  <c r="R48" i="12"/>
  <c r="X48" i="12" s="1"/>
  <c r="Z48" i="12"/>
  <c r="U48" i="12"/>
  <c r="Y48" i="12" s="1"/>
  <c r="R46" i="12"/>
  <c r="X46" i="12" s="1"/>
  <c r="AA46" i="12"/>
  <c r="S30" i="12"/>
  <c r="X30" i="12" s="1"/>
  <c r="Z30" i="12"/>
  <c r="V30" i="12"/>
  <c r="Y30" i="12" s="1"/>
  <c r="S19" i="12"/>
  <c r="V19" i="12"/>
  <c r="Z19" i="12"/>
  <c r="S47" i="11"/>
  <c r="Z19" i="8"/>
  <c r="X23" i="6"/>
  <c r="P10" i="1"/>
  <c r="Y37" i="6"/>
  <c r="AA53" i="8"/>
  <c r="AA37" i="8"/>
  <c r="AA17" i="8"/>
  <c r="AA47" i="9"/>
  <c r="X40" i="9"/>
  <c r="AA19" i="11"/>
  <c r="R52" i="12"/>
  <c r="U52" i="12"/>
  <c r="AA52" i="12"/>
  <c r="R50" i="12"/>
  <c r="X50" i="12" s="1"/>
  <c r="AA50" i="12"/>
  <c r="Z50" i="12"/>
  <c r="R36" i="12"/>
  <c r="U36" i="12"/>
  <c r="AA36" i="12"/>
  <c r="R23" i="12"/>
  <c r="Z23" i="12"/>
  <c r="U23" i="12"/>
  <c r="AA23" i="12"/>
  <c r="R20" i="12"/>
  <c r="AA20" i="12"/>
  <c r="U20" i="12"/>
  <c r="Y20" i="12" s="1"/>
  <c r="Z20" i="12"/>
  <c r="U9" i="11"/>
  <c r="AA9" i="11"/>
  <c r="AA32" i="9"/>
  <c r="V14" i="11"/>
  <c r="X14" i="6"/>
  <c r="AA28" i="11"/>
  <c r="AA15" i="11"/>
  <c r="P50" i="11"/>
  <c r="P48" i="11"/>
  <c r="P38" i="11"/>
  <c r="S38" i="11" s="1"/>
  <c r="P25" i="11"/>
  <c r="S25" i="11" s="1"/>
  <c r="P10" i="11"/>
  <c r="P9" i="10"/>
  <c r="V9" i="10" s="1"/>
  <c r="P28" i="10"/>
  <c r="Z28" i="10" s="1"/>
  <c r="P22" i="10"/>
  <c r="Z22" i="10" s="1"/>
  <c r="P28" i="9"/>
  <c r="P26" i="9"/>
  <c r="P24" i="9"/>
  <c r="S24" i="9" s="1"/>
  <c r="X24" i="9" s="1"/>
  <c r="P48" i="8"/>
  <c r="P16" i="8"/>
  <c r="P45" i="7"/>
  <c r="P43" i="7"/>
  <c r="P40" i="7"/>
  <c r="P29" i="7"/>
  <c r="P27" i="7"/>
  <c r="P24" i="7"/>
  <c r="Z24" i="7" s="1"/>
  <c r="P32" i="6"/>
  <c r="Z32" i="6" s="1"/>
  <c r="P26" i="6"/>
  <c r="P54" i="1"/>
  <c r="P50" i="1"/>
  <c r="P24" i="1"/>
  <c r="P22" i="1"/>
  <c r="P18" i="1"/>
  <c r="P9" i="5"/>
  <c r="P34" i="5"/>
  <c r="P27" i="5"/>
  <c r="P25" i="5"/>
  <c r="Z25" i="5" s="1"/>
  <c r="P23" i="5"/>
  <c r="Z23" i="5" s="1"/>
  <c r="AA30" i="11"/>
  <c r="P44" i="11"/>
  <c r="P16" i="11"/>
  <c r="P31" i="10"/>
  <c r="Z31" i="10" s="1"/>
  <c r="P27" i="9"/>
  <c r="P27" i="8"/>
  <c r="P30" i="5"/>
  <c r="P28" i="5"/>
  <c r="Z28" i="5" s="1"/>
  <c r="P24" i="5"/>
  <c r="Y18" i="12"/>
  <c r="P54" i="11"/>
  <c r="Z54" i="11" s="1"/>
  <c r="P43" i="11"/>
  <c r="P35" i="11"/>
  <c r="S35" i="11" s="1"/>
  <c r="P31" i="11"/>
  <c r="Z31" i="11" s="1"/>
  <c r="P50" i="10"/>
  <c r="P46" i="10"/>
  <c r="Z46" i="10" s="1"/>
  <c r="P17" i="10"/>
  <c r="V17" i="10" s="1"/>
  <c r="P30" i="8"/>
  <c r="P26" i="8"/>
  <c r="P17" i="7"/>
  <c r="P12" i="7"/>
  <c r="P54" i="6"/>
  <c r="Z54" i="6" s="1"/>
  <c r="P50" i="6"/>
  <c r="P16" i="6"/>
  <c r="Z16" i="6" s="1"/>
  <c r="P12" i="6"/>
  <c r="P40" i="1"/>
  <c r="P38" i="1"/>
  <c r="Z38" i="1" s="1"/>
  <c r="P34" i="1"/>
  <c r="P14" i="12"/>
  <c r="Z14" i="12" s="1"/>
  <c r="P15" i="12"/>
  <c r="Z15" i="12" s="1"/>
  <c r="Y49" i="1"/>
  <c r="AA46" i="10"/>
  <c r="S9" i="12"/>
  <c r="X9" i="12" s="1"/>
  <c r="Z9" i="12"/>
  <c r="V9" i="12"/>
  <c r="Y9" i="12" s="1"/>
  <c r="V23" i="11"/>
  <c r="V43" i="9"/>
  <c r="Y43" i="9" s="1"/>
  <c r="Z43" i="9"/>
  <c r="S16" i="9"/>
  <c r="X16" i="9" s="1"/>
  <c r="Z16" i="9"/>
  <c r="V16" i="9"/>
  <c r="Y16" i="9" s="1"/>
  <c r="R40" i="8"/>
  <c r="U40" i="8"/>
  <c r="U16" i="8"/>
  <c r="Z16" i="8"/>
  <c r="R16" i="8"/>
  <c r="S39" i="8"/>
  <c r="X39" i="8" s="1"/>
  <c r="V39" i="8"/>
  <c r="R37" i="12"/>
  <c r="AA37" i="12"/>
  <c r="Z37" i="12"/>
  <c r="U37" i="12"/>
  <c r="R25" i="12"/>
  <c r="U25" i="12"/>
  <c r="AA25" i="12"/>
  <c r="R21" i="12"/>
  <c r="U21" i="12"/>
  <c r="S49" i="12"/>
  <c r="V49" i="12"/>
  <c r="S41" i="12"/>
  <c r="V41" i="12"/>
  <c r="S11" i="12"/>
  <c r="V11" i="12"/>
  <c r="R15" i="12"/>
  <c r="AA15" i="12"/>
  <c r="U15" i="12"/>
  <c r="U42" i="1"/>
  <c r="Y39" i="1"/>
  <c r="U10" i="1"/>
  <c r="R45" i="1"/>
  <c r="R42" i="1"/>
  <c r="S15" i="1"/>
  <c r="X15" i="1" s="1"/>
  <c r="Z51" i="1"/>
  <c r="AA45" i="1"/>
  <c r="AA42" i="1"/>
  <c r="AA29" i="1"/>
  <c r="V51" i="1"/>
  <c r="Y51" i="1" s="1"/>
  <c r="Z17" i="5"/>
  <c r="Z13" i="5"/>
  <c r="U25" i="5"/>
  <c r="V17" i="5"/>
  <c r="Y17" i="5" s="1"/>
  <c r="V11" i="5"/>
  <c r="R41" i="5"/>
  <c r="R25" i="5"/>
  <c r="S13" i="5"/>
  <c r="X13" i="5" s="1"/>
  <c r="Z35" i="6"/>
  <c r="V46" i="6"/>
  <c r="Y46" i="6" s="1"/>
  <c r="U35" i="6"/>
  <c r="V27" i="6"/>
  <c r="X35" i="6"/>
  <c r="S51" i="9"/>
  <c r="U17" i="10"/>
  <c r="R17" i="10"/>
  <c r="AA17" i="10"/>
  <c r="AA51" i="11"/>
  <c r="U49" i="11"/>
  <c r="AA49" i="11"/>
  <c r="AA33" i="11"/>
  <c r="R11" i="12"/>
  <c r="AA11" i="12"/>
  <c r="U11" i="12"/>
  <c r="Z11" i="12"/>
  <c r="V27" i="11"/>
  <c r="S27" i="11"/>
  <c r="S21" i="10"/>
  <c r="X21" i="10" s="1"/>
  <c r="R12" i="9"/>
  <c r="U12" i="9"/>
  <c r="AA12" i="9"/>
  <c r="R32" i="8"/>
  <c r="U32" i="8"/>
  <c r="S37" i="12"/>
  <c r="V37" i="12"/>
  <c r="R36" i="1"/>
  <c r="R29" i="1"/>
  <c r="AA25" i="1"/>
  <c r="AA10" i="1"/>
  <c r="Z46" i="5"/>
  <c r="V46" i="5"/>
  <c r="Y46" i="5" s="1"/>
  <c r="U41" i="5"/>
  <c r="Y13" i="5"/>
  <c r="AA48" i="6"/>
  <c r="U48" i="6"/>
  <c r="Z32" i="8"/>
  <c r="U35" i="9"/>
  <c r="AA30" i="10"/>
  <c r="AA21" i="12"/>
  <c r="S17" i="12"/>
  <c r="V17" i="12"/>
  <c r="S39" i="11"/>
  <c r="V39" i="11"/>
  <c r="R39" i="9"/>
  <c r="Z39" i="9"/>
  <c r="R28" i="9"/>
  <c r="AA28" i="9"/>
  <c r="U28" i="9"/>
  <c r="Z9" i="9"/>
  <c r="S9" i="9"/>
  <c r="X9" i="9" s="1"/>
  <c r="U48" i="8"/>
  <c r="U24" i="8"/>
  <c r="S43" i="8"/>
  <c r="X43" i="8" s="1"/>
  <c r="V43" i="8"/>
  <c r="Y43" i="8" s="1"/>
  <c r="Z43" i="8"/>
  <c r="S10" i="8"/>
  <c r="X10" i="8" s="1"/>
  <c r="Z10" i="8"/>
  <c r="V10" i="8"/>
  <c r="Y10" i="8" s="1"/>
  <c r="U32" i="6"/>
  <c r="R32" i="6"/>
  <c r="U19" i="6"/>
  <c r="R19" i="6"/>
  <c r="R16" i="6"/>
  <c r="R29" i="12"/>
  <c r="Z29" i="12"/>
  <c r="U29" i="12"/>
  <c r="AA29" i="12"/>
  <c r="S53" i="12"/>
  <c r="V53" i="12"/>
  <c r="S45" i="12"/>
  <c r="V45" i="12"/>
  <c r="S33" i="12"/>
  <c r="V33" i="12"/>
  <c r="V29" i="12"/>
  <c r="Y29" i="12" s="1"/>
  <c r="S29" i="12"/>
  <c r="R14" i="12"/>
  <c r="U14" i="12"/>
  <c r="AA14" i="12"/>
  <c r="U45" i="1"/>
  <c r="U36" i="1"/>
  <c r="U32" i="1"/>
  <c r="X39" i="1"/>
  <c r="R32" i="1"/>
  <c r="Z19" i="1"/>
  <c r="Z15" i="1"/>
  <c r="Y28" i="1"/>
  <c r="Z49" i="5"/>
  <c r="V49" i="5"/>
  <c r="R44" i="5"/>
  <c r="X33" i="5"/>
  <c r="R28" i="5"/>
  <c r="Z23" i="6"/>
  <c r="Z19" i="6"/>
  <c r="Z14" i="6"/>
  <c r="Y43" i="6"/>
  <c r="V23" i="6"/>
  <c r="Y23" i="6" s="1"/>
  <c r="U16" i="6"/>
  <c r="S42" i="6"/>
  <c r="X42" i="6" s="1"/>
  <c r="AA14" i="7"/>
  <c r="R48" i="8"/>
  <c r="AA39" i="9"/>
  <c r="V9" i="9"/>
  <c r="Y9" i="9" s="1"/>
  <c r="S47" i="9"/>
  <c r="X47" i="9" s="1"/>
  <c r="S39" i="9"/>
  <c r="X39" i="9" s="1"/>
  <c r="R18" i="10"/>
  <c r="Z18" i="10"/>
  <c r="U18" i="10"/>
  <c r="R13" i="10"/>
  <c r="AA13" i="10"/>
  <c r="U13" i="10"/>
  <c r="U26" i="11"/>
  <c r="AA35" i="9"/>
  <c r="Y21" i="10"/>
  <c r="AA26" i="11"/>
  <c r="R22" i="11"/>
  <c r="U22" i="11"/>
  <c r="R18" i="11"/>
  <c r="U18" i="11"/>
  <c r="X54" i="12"/>
  <c r="X52" i="12"/>
  <c r="R34" i="12"/>
  <c r="X34" i="12" s="1"/>
  <c r="U34" i="12"/>
  <c r="Y34" i="12" s="1"/>
  <c r="R31" i="12"/>
  <c r="U31" i="12"/>
  <c r="Y31" i="12" s="1"/>
  <c r="AA31" i="12"/>
  <c r="Z31" i="12"/>
  <c r="R22" i="12"/>
  <c r="X22" i="12" s="1"/>
  <c r="AA22" i="12"/>
  <c r="U22" i="12"/>
  <c r="X20" i="12"/>
  <c r="R10" i="12"/>
  <c r="X10" i="12" s="1"/>
  <c r="Z10" i="12"/>
  <c r="U10" i="12"/>
  <c r="Y10" i="12" s="1"/>
  <c r="Y27" i="6"/>
  <c r="Y35" i="7"/>
  <c r="Y18" i="7"/>
  <c r="AA48" i="8"/>
  <c r="AA40" i="8"/>
  <c r="AA32" i="8"/>
  <c r="AA24" i="8"/>
  <c r="AA16" i="8"/>
  <c r="Y40" i="9"/>
  <c r="AA52" i="10"/>
  <c r="U10" i="10"/>
  <c r="AA22" i="11"/>
  <c r="R28" i="11"/>
  <c r="U28" i="11"/>
  <c r="R51" i="12"/>
  <c r="AA51" i="12"/>
  <c r="U51" i="12"/>
  <c r="R47" i="12"/>
  <c r="AA47" i="12"/>
  <c r="U47" i="12"/>
  <c r="R43" i="12"/>
  <c r="AA43" i="12"/>
  <c r="R39" i="12"/>
  <c r="U39" i="12"/>
  <c r="Z39" i="12"/>
  <c r="S36" i="12"/>
  <c r="Z36" i="12"/>
  <c r="V36" i="12"/>
  <c r="R12" i="12"/>
  <c r="X12" i="12" s="1"/>
  <c r="AA12" i="12"/>
  <c r="X35" i="7"/>
  <c r="AA48" i="10"/>
  <c r="U20" i="10"/>
  <c r="U12" i="10"/>
  <c r="AA18" i="11"/>
  <c r="U32" i="12"/>
  <c r="AA32" i="12"/>
  <c r="Y52" i="12"/>
  <c r="Y24" i="12"/>
  <c r="P40" i="11"/>
  <c r="P33" i="11"/>
  <c r="P21" i="11"/>
  <c r="P13" i="11"/>
  <c r="P11" i="11"/>
  <c r="P48" i="10"/>
  <c r="Z48" i="10" s="1"/>
  <c r="P41" i="10"/>
  <c r="P39" i="10"/>
  <c r="P36" i="10"/>
  <c r="Z36" i="10" s="1"/>
  <c r="P29" i="10"/>
  <c r="Z29" i="10" s="1"/>
  <c r="P54" i="7"/>
  <c r="P38" i="7"/>
  <c r="P22" i="7"/>
  <c r="Z11" i="5"/>
  <c r="P53" i="5"/>
  <c r="P21" i="5"/>
  <c r="P14" i="5"/>
  <c r="Z21" i="11"/>
  <c r="Y28" i="12"/>
  <c r="X18" i="12"/>
  <c r="P24" i="11"/>
  <c r="P22" i="11"/>
  <c r="Z22" i="11" s="1"/>
  <c r="P17" i="11"/>
  <c r="P15" i="11"/>
  <c r="P51" i="10"/>
  <c r="Z51" i="10" s="1"/>
  <c r="P49" i="10"/>
  <c r="Z49" i="10" s="1"/>
  <c r="P44" i="10"/>
  <c r="P42" i="10"/>
  <c r="Z42" i="10" s="1"/>
  <c r="P32" i="10"/>
  <c r="Z32" i="10" s="1"/>
  <c r="P30" i="10"/>
  <c r="Z30" i="10" s="1"/>
  <c r="P25" i="10"/>
  <c r="P23" i="10"/>
  <c r="P20" i="10"/>
  <c r="P12" i="10"/>
  <c r="P10" i="10"/>
  <c r="Z10" i="10" s="1"/>
  <c r="P52" i="9"/>
  <c r="P9" i="8"/>
  <c r="P23" i="8"/>
  <c r="P30" i="6"/>
  <c r="P31" i="1"/>
  <c r="P14" i="10"/>
  <c r="P51" i="11"/>
  <c r="Z51" i="11" s="1"/>
  <c r="P33" i="10"/>
  <c r="P26" i="10"/>
  <c r="P13" i="10"/>
  <c r="P10" i="6"/>
  <c r="Z39" i="5"/>
  <c r="P37" i="5"/>
  <c r="P14" i="8"/>
  <c r="P41" i="9"/>
  <c r="P34" i="9"/>
  <c r="P17" i="9"/>
  <c r="P44" i="8"/>
  <c r="P28" i="8"/>
  <c r="P11" i="8"/>
  <c r="P15" i="7"/>
  <c r="P52" i="6"/>
  <c r="P40" i="6"/>
  <c r="P28" i="6"/>
  <c r="P21" i="6"/>
  <c r="P52" i="1"/>
  <c r="P45" i="1"/>
  <c r="P36" i="1"/>
  <c r="Z36" i="1" s="1"/>
  <c r="P29" i="1"/>
  <c r="P20" i="1"/>
  <c r="P12" i="1"/>
  <c r="P51" i="5"/>
  <c r="P42" i="5"/>
  <c r="P35" i="5"/>
  <c r="P26" i="5"/>
  <c r="P19" i="5"/>
  <c r="X14" i="9"/>
  <c r="P53" i="9"/>
  <c r="P35" i="9"/>
  <c r="P25" i="9"/>
  <c r="P54" i="8"/>
  <c r="P40" i="8"/>
  <c r="P38" i="8"/>
  <c r="P24" i="8"/>
  <c r="P22" i="8"/>
  <c r="P9" i="7"/>
  <c r="P52" i="7"/>
  <c r="P47" i="7"/>
  <c r="P44" i="7"/>
  <c r="P39" i="7"/>
  <c r="P36" i="7"/>
  <c r="P31" i="7"/>
  <c r="P28" i="7"/>
  <c r="P23" i="7"/>
  <c r="P20" i="7"/>
  <c r="P10" i="7"/>
  <c r="P48" i="6"/>
  <c r="Z48" i="6" s="1"/>
  <c r="P45" i="6"/>
  <c r="P36" i="6"/>
  <c r="P34" i="6"/>
  <c r="P24" i="6"/>
  <c r="P22" i="6"/>
  <c r="P11" i="6"/>
  <c r="P48" i="1"/>
  <c r="P46" i="1"/>
  <c r="P41" i="1"/>
  <c r="P32" i="1"/>
  <c r="P30" i="1"/>
  <c r="P25" i="1"/>
  <c r="P16" i="1"/>
  <c r="P13" i="1"/>
  <c r="P54" i="5"/>
  <c r="P52" i="5"/>
  <c r="P47" i="5"/>
  <c r="P38" i="5"/>
  <c r="P36" i="5"/>
  <c r="P31" i="5"/>
  <c r="P22" i="5"/>
  <c r="P20" i="5"/>
  <c r="P15" i="5"/>
  <c r="P38" i="9"/>
  <c r="P19" i="9"/>
  <c r="P10" i="9"/>
  <c r="P50" i="8"/>
  <c r="P34" i="8"/>
  <c r="P18" i="8"/>
  <c r="P53" i="6"/>
  <c r="P18" i="6"/>
  <c r="P53" i="1"/>
  <c r="P42" i="1"/>
  <c r="P26" i="1"/>
  <c r="P9" i="1"/>
  <c r="P48" i="5"/>
  <c r="P32" i="5"/>
  <c r="P16" i="5"/>
  <c r="AA54" i="1"/>
  <c r="AA36" i="1"/>
  <c r="AA32" i="1"/>
  <c r="AA18" i="1"/>
  <c r="X11" i="5"/>
  <c r="Y39" i="6"/>
  <c r="S44" i="11"/>
  <c r="X44" i="11" s="1"/>
  <c r="V44" i="11"/>
  <c r="V35" i="11"/>
  <c r="S30" i="11"/>
  <c r="X30" i="11" s="1"/>
  <c r="V30" i="11"/>
  <c r="Z30" i="11"/>
  <c r="S28" i="11"/>
  <c r="X28" i="11" s="1"/>
  <c r="V28" i="11"/>
  <c r="Z28" i="11"/>
  <c r="S26" i="11"/>
  <c r="X26" i="11" s="1"/>
  <c r="V26" i="11"/>
  <c r="Z26" i="11"/>
  <c r="S18" i="11"/>
  <c r="X18" i="11" s="1"/>
  <c r="V18" i="11"/>
  <c r="Z18" i="11"/>
  <c r="S9" i="10"/>
  <c r="X9" i="10" s="1"/>
  <c r="V52" i="10"/>
  <c r="Y52" i="10" s="1"/>
  <c r="V15" i="10"/>
  <c r="Y15" i="10" s="1"/>
  <c r="R54" i="9"/>
  <c r="X54" i="9" s="1"/>
  <c r="U54" i="9"/>
  <c r="Y54" i="9" s="1"/>
  <c r="Z54" i="9"/>
  <c r="AA51" i="9"/>
  <c r="R51" i="9"/>
  <c r="X51" i="9" s="1"/>
  <c r="V26" i="9"/>
  <c r="Z26" i="9"/>
  <c r="V22" i="9"/>
  <c r="Y22" i="9" s="1"/>
  <c r="Z22" i="9"/>
  <c r="R51" i="10"/>
  <c r="U51" i="10"/>
  <c r="AA51" i="10"/>
  <c r="R49" i="10"/>
  <c r="AA49" i="10"/>
  <c r="R47" i="10"/>
  <c r="U47" i="10"/>
  <c r="AA47" i="10"/>
  <c r="R45" i="10"/>
  <c r="Z45" i="10"/>
  <c r="AA45" i="10"/>
  <c r="R44" i="10"/>
  <c r="R42" i="10"/>
  <c r="U42" i="10"/>
  <c r="R40" i="10"/>
  <c r="R38" i="10"/>
  <c r="U38" i="10"/>
  <c r="R36" i="10"/>
  <c r="R34" i="10"/>
  <c r="U34" i="10"/>
  <c r="R32" i="10"/>
  <c r="R30" i="10"/>
  <c r="U30" i="10"/>
  <c r="R28" i="10"/>
  <c r="R26" i="10"/>
  <c r="U26" i="10"/>
  <c r="U24" i="10"/>
  <c r="R24" i="10"/>
  <c r="R16" i="10"/>
  <c r="U16" i="10"/>
  <c r="R47" i="11"/>
  <c r="X47" i="11" s="1"/>
  <c r="Z47" i="11"/>
  <c r="U47" i="11"/>
  <c r="AA47" i="11"/>
  <c r="R31" i="11"/>
  <c r="U31" i="11"/>
  <c r="AA31" i="11"/>
  <c r="R27" i="11"/>
  <c r="Z27" i="11"/>
  <c r="U27" i="11"/>
  <c r="Y27" i="11" s="1"/>
  <c r="S47" i="12"/>
  <c r="V47" i="12"/>
  <c r="Y47" i="12" s="1"/>
  <c r="Z47" i="12"/>
  <c r="V54" i="11"/>
  <c r="Z43" i="1"/>
  <c r="Z27" i="1"/>
  <c r="AA52" i="5"/>
  <c r="AA44" i="5"/>
  <c r="AA36" i="5"/>
  <c r="AA28" i="5"/>
  <c r="AA20" i="5"/>
  <c r="Z42" i="6"/>
  <c r="Z48" i="7"/>
  <c r="Z32" i="7"/>
  <c r="Z13" i="8"/>
  <c r="V35" i="8"/>
  <c r="Y35" i="8" s="1"/>
  <c r="V19" i="8"/>
  <c r="Y19" i="8" s="1"/>
  <c r="S35" i="8"/>
  <c r="X35" i="8" s="1"/>
  <c r="S19" i="8"/>
  <c r="X19" i="8" s="1"/>
  <c r="Z11" i="9"/>
  <c r="U51" i="9"/>
  <c r="Y51" i="9" s="1"/>
  <c r="Y47" i="9"/>
  <c r="S11" i="9"/>
  <c r="X11" i="9" s="1"/>
  <c r="AA40" i="10"/>
  <c r="AA32" i="10"/>
  <c r="AA24" i="10"/>
  <c r="V53" i="10"/>
  <c r="Y53" i="10" s="1"/>
  <c r="U49" i="10"/>
  <c r="U45" i="10"/>
  <c r="Y34" i="10"/>
  <c r="R53" i="10"/>
  <c r="X53" i="10" s="1"/>
  <c r="Z53" i="10"/>
  <c r="AA53" i="10"/>
  <c r="Z52" i="10"/>
  <c r="R52" i="10"/>
  <c r="R50" i="10"/>
  <c r="U50" i="10"/>
  <c r="R48" i="10"/>
  <c r="R46" i="10"/>
  <c r="U46" i="10"/>
  <c r="S34" i="10"/>
  <c r="AA54" i="11"/>
  <c r="R54" i="11"/>
  <c r="U54" i="11"/>
  <c r="R51" i="11"/>
  <c r="U51" i="11"/>
  <c r="AA38" i="11"/>
  <c r="R38" i="11"/>
  <c r="R35" i="11"/>
  <c r="Z35" i="11"/>
  <c r="U35" i="11"/>
  <c r="R10" i="11"/>
  <c r="AA10" i="11"/>
  <c r="U10" i="11"/>
  <c r="Z10" i="11"/>
  <c r="R49" i="12"/>
  <c r="X49" i="12" s="1"/>
  <c r="AA49" i="12"/>
  <c r="Z49" i="12"/>
  <c r="U49" i="12"/>
  <c r="R16" i="12"/>
  <c r="Z16" i="12"/>
  <c r="U16" i="12"/>
  <c r="AA16" i="12"/>
  <c r="S13" i="8"/>
  <c r="X13" i="8" s="1"/>
  <c r="AA54" i="9"/>
  <c r="Z47" i="9"/>
  <c r="Z32" i="9"/>
  <c r="U32" i="9"/>
  <c r="Y32" i="9" s="1"/>
  <c r="Y26" i="9"/>
  <c r="Y11" i="9"/>
  <c r="AA42" i="10"/>
  <c r="AA34" i="10"/>
  <c r="AA26" i="10"/>
  <c r="U40" i="10"/>
  <c r="U36" i="10"/>
  <c r="U32" i="10"/>
  <c r="U28" i="10"/>
  <c r="R54" i="10"/>
  <c r="U54" i="10"/>
  <c r="S52" i="10"/>
  <c r="S17" i="10"/>
  <c r="X17" i="10" s="1"/>
  <c r="Z25" i="11"/>
  <c r="V46" i="11"/>
  <c r="Z51" i="9"/>
  <c r="R32" i="9"/>
  <c r="S26" i="9"/>
  <c r="X26" i="9" s="1"/>
  <c r="AA44" i="10"/>
  <c r="AA36" i="10"/>
  <c r="AA28" i="10"/>
  <c r="Z34" i="10"/>
  <c r="Z26" i="10"/>
  <c r="U44" i="10"/>
  <c r="R43" i="10"/>
  <c r="U43" i="10"/>
  <c r="AA43" i="10"/>
  <c r="R41" i="10"/>
  <c r="Z41" i="10"/>
  <c r="AA41" i="10"/>
  <c r="R39" i="10"/>
  <c r="U39" i="10"/>
  <c r="AA39" i="10"/>
  <c r="R37" i="10"/>
  <c r="AA37" i="10"/>
  <c r="R35" i="10"/>
  <c r="U35" i="10"/>
  <c r="AA35" i="10"/>
  <c r="R33" i="10"/>
  <c r="Z33" i="10"/>
  <c r="AA33" i="10"/>
  <c r="R31" i="10"/>
  <c r="U31" i="10"/>
  <c r="AA31" i="10"/>
  <c r="R29" i="10"/>
  <c r="AA29" i="10"/>
  <c r="R27" i="10"/>
  <c r="U27" i="10"/>
  <c r="AA27" i="10"/>
  <c r="R25" i="10"/>
  <c r="Z25" i="10"/>
  <c r="AA25" i="10"/>
  <c r="R23" i="10"/>
  <c r="U23" i="10"/>
  <c r="AA23" i="10"/>
  <c r="R22" i="10"/>
  <c r="U22" i="10"/>
  <c r="AA46" i="11"/>
  <c r="R46" i="11"/>
  <c r="X46" i="11" s="1"/>
  <c r="U46" i="11"/>
  <c r="Z46" i="11"/>
  <c r="R41" i="11"/>
  <c r="AA41" i="11"/>
  <c r="AA21" i="11"/>
  <c r="U50" i="11"/>
  <c r="R49" i="11"/>
  <c r="U48" i="11"/>
  <c r="AA48" i="11"/>
  <c r="Z48" i="11"/>
  <c r="U44" i="11"/>
  <c r="AA44" i="11"/>
  <c r="Z44" i="11"/>
  <c r="R39" i="11"/>
  <c r="Z39" i="11"/>
  <c r="U39" i="11"/>
  <c r="Y39" i="11" s="1"/>
  <c r="U33" i="11"/>
  <c r="R33" i="11"/>
  <c r="U32" i="11"/>
  <c r="AA32" i="11"/>
  <c r="Z32" i="11"/>
  <c r="R23" i="11"/>
  <c r="Z23" i="11"/>
  <c r="U23" i="11"/>
  <c r="Y23" i="11" s="1"/>
  <c r="R19" i="11"/>
  <c r="Z19" i="11"/>
  <c r="U19" i="11"/>
  <c r="R12" i="11"/>
  <c r="U12" i="11"/>
  <c r="AA12" i="11"/>
  <c r="Z11" i="11"/>
  <c r="R11" i="11"/>
  <c r="U11" i="11"/>
  <c r="R45" i="12"/>
  <c r="AA45" i="12"/>
  <c r="Z45" i="12"/>
  <c r="U45" i="12"/>
  <c r="Y45" i="12" s="1"/>
  <c r="X44" i="12"/>
  <c r="S43" i="12"/>
  <c r="V43" i="12"/>
  <c r="Y43" i="12" s="1"/>
  <c r="R32" i="12"/>
  <c r="Z32" i="12"/>
  <c r="Y32" i="12"/>
  <c r="S26" i="12"/>
  <c r="X26" i="12" s="1"/>
  <c r="V26" i="12"/>
  <c r="Y26" i="12" s="1"/>
  <c r="Z26" i="12"/>
  <c r="S23" i="12"/>
  <c r="X23" i="12" s="1"/>
  <c r="V23" i="12"/>
  <c r="R19" i="12"/>
  <c r="U19" i="12"/>
  <c r="Y19" i="12" s="1"/>
  <c r="AA19" i="12"/>
  <c r="S9" i="11"/>
  <c r="V9" i="11"/>
  <c r="Y9" i="11" s="1"/>
  <c r="S40" i="11"/>
  <c r="X40" i="11" s="1"/>
  <c r="V40" i="11"/>
  <c r="S36" i="11"/>
  <c r="X36" i="11" s="1"/>
  <c r="V36" i="11"/>
  <c r="R9" i="11"/>
  <c r="Z20" i="10"/>
  <c r="AA39" i="11"/>
  <c r="AA23" i="11"/>
  <c r="R53" i="11"/>
  <c r="R45" i="11"/>
  <c r="AA42" i="11"/>
  <c r="U37" i="11"/>
  <c r="R37" i="11"/>
  <c r="U36" i="11"/>
  <c r="AA36" i="11"/>
  <c r="Z36" i="11"/>
  <c r="U29" i="11"/>
  <c r="R29" i="11"/>
  <c r="R15" i="11"/>
  <c r="Z15" i="11"/>
  <c r="U15" i="11"/>
  <c r="U13" i="11"/>
  <c r="R13" i="11"/>
  <c r="Z43" i="12"/>
  <c r="R41" i="12"/>
  <c r="AA41" i="12"/>
  <c r="Z41" i="12"/>
  <c r="U41" i="12"/>
  <c r="Y41" i="12" s="1"/>
  <c r="S39" i="12"/>
  <c r="X39" i="12" s="1"/>
  <c r="V39" i="12"/>
  <c r="Y39" i="12" s="1"/>
  <c r="R35" i="12"/>
  <c r="X35" i="12" s="1"/>
  <c r="U35" i="12"/>
  <c r="Y35" i="12" s="1"/>
  <c r="AA35" i="12"/>
  <c r="X31" i="12"/>
  <c r="R17" i="12"/>
  <c r="X17" i="12" s="1"/>
  <c r="AA17" i="12"/>
  <c r="Z17" i="12"/>
  <c r="U17" i="12"/>
  <c r="Y17" i="12" s="1"/>
  <c r="S24" i="11"/>
  <c r="X24" i="11" s="1"/>
  <c r="V24" i="11"/>
  <c r="Y24" i="11" s="1"/>
  <c r="Z24" i="11"/>
  <c r="S22" i="11"/>
  <c r="X22" i="11" s="1"/>
  <c r="S20" i="11"/>
  <c r="X20" i="11" s="1"/>
  <c r="V20" i="11"/>
  <c r="P50" i="9"/>
  <c r="AA50" i="11"/>
  <c r="R43" i="11"/>
  <c r="Z43" i="11"/>
  <c r="U43" i="11"/>
  <c r="U40" i="11"/>
  <c r="AA40" i="11"/>
  <c r="Z40" i="11"/>
  <c r="AA34" i="11"/>
  <c r="U25" i="11"/>
  <c r="R25" i="11"/>
  <c r="U21" i="11"/>
  <c r="R21" i="11"/>
  <c r="U20" i="11"/>
  <c r="AA20" i="11"/>
  <c r="Z20" i="11"/>
  <c r="U17" i="11"/>
  <c r="R17" i="11"/>
  <c r="U16" i="11"/>
  <c r="AA16" i="11"/>
  <c r="Z16" i="11"/>
  <c r="R53" i="12"/>
  <c r="X53" i="12" s="1"/>
  <c r="AA53" i="12"/>
  <c r="Z53" i="12"/>
  <c r="U53" i="12"/>
  <c r="Y53" i="12" s="1"/>
  <c r="S51" i="12"/>
  <c r="X51" i="12" s="1"/>
  <c r="V51" i="12"/>
  <c r="R33" i="12"/>
  <c r="X33" i="12" s="1"/>
  <c r="AA33" i="12"/>
  <c r="Z33" i="12"/>
  <c r="U33" i="12"/>
  <c r="Y33" i="12" s="1"/>
  <c r="S25" i="12"/>
  <c r="X25" i="12" s="1"/>
  <c r="Y25" i="12"/>
  <c r="Z25" i="12"/>
  <c r="V41" i="11"/>
  <c r="Y41" i="11" s="1"/>
  <c r="S41" i="11"/>
  <c r="S34" i="11"/>
  <c r="V34" i="11"/>
  <c r="Y34" i="11" s="1"/>
  <c r="X32" i="12"/>
  <c r="P45" i="11"/>
  <c r="P29" i="11"/>
  <c r="P12" i="11"/>
  <c r="P40" i="10"/>
  <c r="P24" i="10"/>
  <c r="P13" i="9"/>
  <c r="X28" i="12"/>
  <c r="P11" i="10"/>
  <c r="P30" i="9"/>
  <c r="P53" i="11"/>
  <c r="P46" i="9"/>
  <c r="P37" i="9"/>
  <c r="P21" i="9"/>
  <c r="P49" i="8"/>
  <c r="P41" i="8"/>
  <c r="P33" i="8"/>
  <c r="P25" i="8"/>
  <c r="P17" i="8"/>
  <c r="P45" i="9"/>
  <c r="P29" i="9"/>
  <c r="P12" i="9"/>
  <c r="P53" i="8"/>
  <c r="P45" i="8"/>
  <c r="P37" i="8"/>
  <c r="P29" i="8"/>
  <c r="P21" i="8"/>
  <c r="P12" i="8"/>
  <c r="P16" i="7"/>
  <c r="P49" i="6"/>
  <c r="P41" i="6"/>
  <c r="P33" i="6"/>
  <c r="P25" i="6"/>
  <c r="P17" i="6"/>
  <c r="Y39" i="8" l="1"/>
  <c r="V41" i="5"/>
  <c r="S41" i="5"/>
  <c r="Y26" i="11"/>
  <c r="Y35" i="6"/>
  <c r="Y41" i="5"/>
  <c r="X41" i="5"/>
  <c r="Y30" i="11"/>
  <c r="X43" i="9"/>
  <c r="Y14" i="9"/>
  <c r="X40" i="12"/>
  <c r="Y14" i="11"/>
  <c r="S39" i="5"/>
  <c r="X39" i="5" s="1"/>
  <c r="V39" i="5"/>
  <c r="Y39" i="5" s="1"/>
  <c r="X16" i="12"/>
  <c r="Z38" i="11"/>
  <c r="Z52" i="11"/>
  <c r="Y49" i="5"/>
  <c r="S21" i="12"/>
  <c r="X21" i="12" s="1"/>
  <c r="S36" i="9"/>
  <c r="X36" i="9" s="1"/>
  <c r="Y37" i="12"/>
  <c r="Y11" i="5"/>
  <c r="Z49" i="9"/>
  <c r="Y9" i="10"/>
  <c r="Y9" i="6"/>
  <c r="Z29" i="5"/>
  <c r="V34" i="7"/>
  <c r="Y34" i="7" s="1"/>
  <c r="V51" i="8"/>
  <c r="Y51" i="8" s="1"/>
  <c r="S54" i="11"/>
  <c r="V38" i="11"/>
  <c r="Y38" i="11" s="1"/>
  <c r="X19" i="12"/>
  <c r="Z24" i="9"/>
  <c r="Y49" i="12"/>
  <c r="X34" i="10"/>
  <c r="S51" i="8"/>
  <c r="V52" i="11"/>
  <c r="Y52" i="11" s="1"/>
  <c r="V49" i="9"/>
  <c r="Y49" i="9" s="1"/>
  <c r="S49" i="1"/>
  <c r="X49" i="1" s="1"/>
  <c r="V21" i="12"/>
  <c r="Z36" i="9"/>
  <c r="Y44" i="6"/>
  <c r="V29" i="5"/>
  <c r="Y29" i="5" s="1"/>
  <c r="Y38" i="12"/>
  <c r="S11" i="1"/>
  <c r="V11" i="1"/>
  <c r="Y11" i="1" s="1"/>
  <c r="S37" i="7"/>
  <c r="X37" i="7" s="1"/>
  <c r="V37" i="7"/>
  <c r="Y37" i="7" s="1"/>
  <c r="Z49" i="1"/>
  <c r="V37" i="11"/>
  <c r="Y42" i="12"/>
  <c r="V20" i="8"/>
  <c r="Y20" i="8" s="1"/>
  <c r="X11" i="1"/>
  <c r="Y40" i="12"/>
  <c r="Y14" i="7"/>
  <c r="S41" i="7"/>
  <c r="X41" i="7" s="1"/>
  <c r="V41" i="7"/>
  <c r="Y41" i="7" s="1"/>
  <c r="S15" i="10"/>
  <c r="X15" i="10" s="1"/>
  <c r="AA56" i="7"/>
  <c r="X37" i="12"/>
  <c r="V47" i="1"/>
  <c r="Y47" i="1" s="1"/>
  <c r="X31" i="8"/>
  <c r="Z13" i="7"/>
  <c r="V13" i="7"/>
  <c r="Y13" i="7" s="1"/>
  <c r="S13" i="7"/>
  <c r="X13" i="7" s="1"/>
  <c r="S44" i="5"/>
  <c r="X44" i="5" s="1"/>
  <c r="V44" i="5"/>
  <c r="Y44" i="5" s="1"/>
  <c r="Y51" i="12"/>
  <c r="X37" i="11"/>
  <c r="Y23" i="12"/>
  <c r="X39" i="11"/>
  <c r="Z19" i="10"/>
  <c r="Y54" i="11"/>
  <c r="X51" i="8"/>
  <c r="V19" i="10"/>
  <c r="Y19" i="10" s="1"/>
  <c r="Y22" i="12"/>
  <c r="Y11" i="12"/>
  <c r="Z17" i="1"/>
  <c r="S17" i="1"/>
  <c r="X17" i="1" s="1"/>
  <c r="V38" i="10"/>
  <c r="Y38" i="10" s="1"/>
  <c r="Z50" i="7"/>
  <c r="S16" i="10"/>
  <c r="V16" i="10"/>
  <c r="Y16" i="10" s="1"/>
  <c r="S15" i="8"/>
  <c r="X15" i="8" s="1"/>
  <c r="V15" i="8"/>
  <c r="Y15" i="8" s="1"/>
  <c r="Z15" i="8"/>
  <c r="S11" i="7"/>
  <c r="X11" i="7" s="1"/>
  <c r="V11" i="7"/>
  <c r="Y11" i="7" s="1"/>
  <c r="Z11" i="7"/>
  <c r="Y32" i="11"/>
  <c r="X52" i="10"/>
  <c r="Y16" i="12"/>
  <c r="X41" i="12"/>
  <c r="X34" i="11"/>
  <c r="Y40" i="11"/>
  <c r="V22" i="11"/>
  <c r="Y22" i="11" s="1"/>
  <c r="Y37" i="11"/>
  <c r="V24" i="9"/>
  <c r="Y24" i="9" s="1"/>
  <c r="Z38" i="10"/>
  <c r="X16" i="10"/>
  <c r="X36" i="12"/>
  <c r="AA56" i="8"/>
  <c r="S44" i="6"/>
  <c r="X44" i="6" s="1"/>
  <c r="Z44" i="6"/>
  <c r="Z21" i="10"/>
  <c r="Z37" i="11"/>
  <c r="Z47" i="1"/>
  <c r="S19" i="1"/>
  <c r="X19" i="1" s="1"/>
  <c r="Y42" i="7"/>
  <c r="Z44" i="5"/>
  <c r="V42" i="7"/>
  <c r="X23" i="11"/>
  <c r="Y39" i="9"/>
  <c r="Y19" i="1"/>
  <c r="S40" i="5"/>
  <c r="X40" i="5" s="1"/>
  <c r="V40" i="5"/>
  <c r="Y40" i="5" s="1"/>
  <c r="Z40" i="5"/>
  <c r="S18" i="10"/>
  <c r="X18" i="10" s="1"/>
  <c r="V18" i="10"/>
  <c r="Y18" i="10" s="1"/>
  <c r="S33" i="7"/>
  <c r="X33" i="7" s="1"/>
  <c r="Z33" i="7"/>
  <c r="V33" i="7"/>
  <c r="Y33" i="7" s="1"/>
  <c r="S23" i="1"/>
  <c r="X23" i="1" s="1"/>
  <c r="V23" i="1"/>
  <c r="Z23" i="1"/>
  <c r="Z20" i="6"/>
  <c r="S20" i="6"/>
  <c r="X20" i="6" s="1"/>
  <c r="V20" i="6"/>
  <c r="Y20" i="6" s="1"/>
  <c r="S46" i="7"/>
  <c r="X46" i="7" s="1"/>
  <c r="V46" i="7"/>
  <c r="Z46" i="7"/>
  <c r="S35" i="10"/>
  <c r="V35" i="10"/>
  <c r="Y35" i="10" s="1"/>
  <c r="X47" i="12"/>
  <c r="S42" i="8"/>
  <c r="X42" i="8" s="1"/>
  <c r="V42" i="8"/>
  <c r="Y42" i="8" s="1"/>
  <c r="Z42" i="8"/>
  <c r="S18" i="5"/>
  <c r="X18" i="5" s="1"/>
  <c r="V18" i="5"/>
  <c r="Y18" i="5" s="1"/>
  <c r="Z18" i="5"/>
  <c r="Z33" i="1"/>
  <c r="S33" i="1"/>
  <c r="X33" i="1" s="1"/>
  <c r="V33" i="1"/>
  <c r="Y33" i="1" s="1"/>
  <c r="V48" i="7"/>
  <c r="Y48" i="7" s="1"/>
  <c r="S48" i="7"/>
  <c r="X48" i="7" s="1"/>
  <c r="V37" i="10"/>
  <c r="Y37" i="10" s="1"/>
  <c r="S37" i="10"/>
  <c r="S49" i="11"/>
  <c r="X49" i="11" s="1"/>
  <c r="V49" i="11"/>
  <c r="Y49" i="11" s="1"/>
  <c r="Z35" i="10"/>
  <c r="S10" i="5"/>
  <c r="X10" i="5" s="1"/>
  <c r="V10" i="5"/>
  <c r="Y10" i="5" s="1"/>
  <c r="Y23" i="1"/>
  <c r="Y47" i="11"/>
  <c r="Z9" i="10"/>
  <c r="V14" i="6"/>
  <c r="Y14" i="6" s="1"/>
  <c r="AA56" i="6"/>
  <c r="Z14" i="11"/>
  <c r="S32" i="9"/>
  <c r="X32" i="9" s="1"/>
  <c r="S46" i="8"/>
  <c r="X46" i="8" s="1"/>
  <c r="V46" i="8"/>
  <c r="Y46" i="8" s="1"/>
  <c r="Z46" i="8"/>
  <c r="S50" i="5"/>
  <c r="X50" i="5" s="1"/>
  <c r="V50" i="5"/>
  <c r="Y50" i="5" s="1"/>
  <c r="Z50" i="5"/>
  <c r="V35" i="1"/>
  <c r="Y35" i="1" s="1"/>
  <c r="Z35" i="1"/>
  <c r="S35" i="1"/>
  <c r="X35" i="1" s="1"/>
  <c r="S45" i="10"/>
  <c r="X45" i="10" s="1"/>
  <c r="V45" i="10"/>
  <c r="Y45" i="10" s="1"/>
  <c r="Y17" i="1"/>
  <c r="S12" i="5"/>
  <c r="X12" i="5" s="1"/>
  <c r="Z12" i="5"/>
  <c r="V12" i="5"/>
  <c r="Y12" i="5" s="1"/>
  <c r="X45" i="12"/>
  <c r="Y27" i="10"/>
  <c r="X35" i="10"/>
  <c r="X37" i="10"/>
  <c r="Y35" i="11"/>
  <c r="X38" i="10"/>
  <c r="Y46" i="7"/>
  <c r="S14" i="1"/>
  <c r="X14" i="1" s="1"/>
  <c r="V14" i="1"/>
  <c r="Y14" i="1" s="1"/>
  <c r="S21" i="1"/>
  <c r="X21" i="1" s="1"/>
  <c r="V21" i="1"/>
  <c r="Y21" i="1" s="1"/>
  <c r="Z21" i="1"/>
  <c r="V37" i="1"/>
  <c r="Y37" i="1" s="1"/>
  <c r="S37" i="1"/>
  <c r="X37" i="1" s="1"/>
  <c r="Z37" i="1"/>
  <c r="V27" i="10"/>
  <c r="S27" i="10"/>
  <c r="X27" i="10" s="1"/>
  <c r="S47" i="10"/>
  <c r="X47" i="10" s="1"/>
  <c r="V47" i="10"/>
  <c r="Y47" i="10" s="1"/>
  <c r="Z14" i="1"/>
  <c r="Y15" i="1"/>
  <c r="Z47" i="10"/>
  <c r="X29" i="12"/>
  <c r="Z44" i="1"/>
  <c r="V44" i="1"/>
  <c r="Y44" i="1" s="1"/>
  <c r="S44" i="1"/>
  <c r="X44" i="1" s="1"/>
  <c r="V21" i="7"/>
  <c r="Y21" i="7" s="1"/>
  <c r="Z21" i="7"/>
  <c r="S21" i="7"/>
  <c r="X21" i="7" s="1"/>
  <c r="V36" i="8"/>
  <c r="Y36" i="8" s="1"/>
  <c r="Z36" i="8"/>
  <c r="S36" i="8"/>
  <c r="X36" i="8" s="1"/>
  <c r="S31" i="9"/>
  <c r="X31" i="9" s="1"/>
  <c r="Z31" i="9"/>
  <c r="V31" i="9"/>
  <c r="Y31" i="9" s="1"/>
  <c r="S42" i="11"/>
  <c r="X42" i="11" s="1"/>
  <c r="V42" i="11"/>
  <c r="Y42" i="11" s="1"/>
  <c r="Z42" i="11"/>
  <c r="Z26" i="7"/>
  <c r="S26" i="7"/>
  <c r="X26" i="7" s="1"/>
  <c r="V26" i="7"/>
  <c r="Y26" i="7" s="1"/>
  <c r="Z51" i="7"/>
  <c r="S51" i="7"/>
  <c r="X51" i="7" s="1"/>
  <c r="V51" i="7"/>
  <c r="Y51" i="7" s="1"/>
  <c r="V47" i="8"/>
  <c r="Y47" i="8" s="1"/>
  <c r="S47" i="8"/>
  <c r="X47" i="8" s="1"/>
  <c r="S20" i="9"/>
  <c r="X20" i="9" s="1"/>
  <c r="V20" i="9"/>
  <c r="Y20" i="9" s="1"/>
  <c r="Z47" i="8"/>
  <c r="Y17" i="10"/>
  <c r="S38" i="6"/>
  <c r="X38" i="6" s="1"/>
  <c r="V38" i="6"/>
  <c r="Y38" i="6" s="1"/>
  <c r="Z38" i="6"/>
  <c r="V25" i="7"/>
  <c r="S25" i="7"/>
  <c r="X25" i="7" s="1"/>
  <c r="S52" i="8"/>
  <c r="X52" i="8" s="1"/>
  <c r="V52" i="8"/>
  <c r="Y52" i="8" s="1"/>
  <c r="Z52" i="8"/>
  <c r="V33" i="9"/>
  <c r="Y33" i="9" s="1"/>
  <c r="Z33" i="9"/>
  <c r="S33" i="9"/>
  <c r="X33" i="9" s="1"/>
  <c r="S30" i="7"/>
  <c r="X30" i="7" s="1"/>
  <c r="V30" i="7"/>
  <c r="Y30" i="7" s="1"/>
  <c r="Z30" i="7"/>
  <c r="Z53" i="7"/>
  <c r="V53" i="7"/>
  <c r="Y53" i="7" s="1"/>
  <c r="S53" i="7"/>
  <c r="X53" i="7" s="1"/>
  <c r="S43" i="10"/>
  <c r="X43" i="10" s="1"/>
  <c r="V43" i="10"/>
  <c r="Y43" i="10" s="1"/>
  <c r="S15" i="9"/>
  <c r="X15" i="9" s="1"/>
  <c r="Z15" i="9"/>
  <c r="V15" i="9"/>
  <c r="Y15" i="9" s="1"/>
  <c r="V32" i="7"/>
  <c r="Y32" i="7" s="1"/>
  <c r="S32" i="7"/>
  <c r="X32" i="7" s="1"/>
  <c r="S19" i="11"/>
  <c r="X19" i="11" s="1"/>
  <c r="V19" i="11"/>
  <c r="Y19" i="11" s="1"/>
  <c r="Z25" i="7"/>
  <c r="Y36" i="12"/>
  <c r="S19" i="7"/>
  <c r="X19" i="7" s="1"/>
  <c r="V19" i="7"/>
  <c r="Y19" i="7" s="1"/>
  <c r="Z19" i="7"/>
  <c r="V32" i="8"/>
  <c r="Y32" i="8" s="1"/>
  <c r="S32" i="8"/>
  <c r="X32" i="8" s="1"/>
  <c r="S23" i="9"/>
  <c r="X23" i="9" s="1"/>
  <c r="V23" i="9"/>
  <c r="Y23" i="9" s="1"/>
  <c r="Z23" i="9"/>
  <c r="S54" i="10"/>
  <c r="X54" i="10" s="1"/>
  <c r="V54" i="10"/>
  <c r="Y54" i="10" s="1"/>
  <c r="V27" i="1"/>
  <c r="Y27" i="1" s="1"/>
  <c r="S27" i="1"/>
  <c r="X27" i="1" s="1"/>
  <c r="S19" i="6"/>
  <c r="X19" i="6" s="1"/>
  <c r="V19" i="6"/>
  <c r="Y19" i="6" s="1"/>
  <c r="S49" i="7"/>
  <c r="X49" i="7" s="1"/>
  <c r="Z49" i="7"/>
  <c r="V49" i="7"/>
  <c r="Y49" i="7" s="1"/>
  <c r="V18" i="9"/>
  <c r="Y18" i="9" s="1"/>
  <c r="Z18" i="9"/>
  <c r="S18" i="9"/>
  <c r="X18" i="9" s="1"/>
  <c r="Y13" i="8"/>
  <c r="Y25" i="7"/>
  <c r="AA56" i="11"/>
  <c r="Y46" i="11"/>
  <c r="X27" i="11"/>
  <c r="Z17" i="10"/>
  <c r="V25" i="11"/>
  <c r="Y25" i="11" s="1"/>
  <c r="S15" i="12"/>
  <c r="X15" i="12" s="1"/>
  <c r="V15" i="12"/>
  <c r="Y15" i="12" s="1"/>
  <c r="V40" i="1"/>
  <c r="Y40" i="1" s="1"/>
  <c r="Z40" i="1"/>
  <c r="S40" i="1"/>
  <c r="X40" i="1" s="1"/>
  <c r="V54" i="6"/>
  <c r="Y54" i="6" s="1"/>
  <c r="S54" i="6"/>
  <c r="X54" i="6" s="1"/>
  <c r="S26" i="8"/>
  <c r="X26" i="8" s="1"/>
  <c r="Z26" i="8"/>
  <c r="V26" i="8"/>
  <c r="Y26" i="8" s="1"/>
  <c r="V50" i="10"/>
  <c r="Y50" i="10" s="1"/>
  <c r="S50" i="10"/>
  <c r="X50" i="10" s="1"/>
  <c r="Z50" i="10"/>
  <c r="S24" i="5"/>
  <c r="X24" i="5" s="1"/>
  <c r="Z24" i="5"/>
  <c r="V24" i="5"/>
  <c r="V27" i="8"/>
  <c r="Z27" i="8"/>
  <c r="S27" i="8"/>
  <c r="X27" i="8" s="1"/>
  <c r="S25" i="5"/>
  <c r="X25" i="5" s="1"/>
  <c r="V25" i="5"/>
  <c r="Y25" i="5" s="1"/>
  <c r="Z18" i="1"/>
  <c r="V18" i="1"/>
  <c r="Y18" i="1" s="1"/>
  <c r="S18" i="1"/>
  <c r="X18" i="1" s="1"/>
  <c r="S54" i="1"/>
  <c r="X54" i="1" s="1"/>
  <c r="V54" i="1"/>
  <c r="Y54" i="1" s="1"/>
  <c r="Z54" i="1"/>
  <c r="V27" i="7"/>
  <c r="Y27" i="7" s="1"/>
  <c r="S27" i="7"/>
  <c r="X27" i="7" s="1"/>
  <c r="Z27" i="7"/>
  <c r="V45" i="7"/>
  <c r="Y45" i="7" s="1"/>
  <c r="S45" i="7"/>
  <c r="X45" i="7" s="1"/>
  <c r="Z45" i="7"/>
  <c r="S48" i="11"/>
  <c r="X48" i="11" s="1"/>
  <c r="V48" i="11"/>
  <c r="Y48" i="11" s="1"/>
  <c r="Y24" i="5"/>
  <c r="X43" i="12"/>
  <c r="Y18" i="11"/>
  <c r="Y28" i="11"/>
  <c r="S14" i="12"/>
  <c r="X14" i="12" s="1"/>
  <c r="V14" i="12"/>
  <c r="Y14" i="12" s="1"/>
  <c r="Z12" i="6"/>
  <c r="S12" i="6"/>
  <c r="X12" i="6" s="1"/>
  <c r="V12" i="6"/>
  <c r="Y12" i="6" s="1"/>
  <c r="S12" i="7"/>
  <c r="X12" i="7" s="1"/>
  <c r="Z12" i="7"/>
  <c r="V12" i="7"/>
  <c r="Y12" i="7" s="1"/>
  <c r="S30" i="8"/>
  <c r="X30" i="8" s="1"/>
  <c r="Z30" i="8"/>
  <c r="V30" i="8"/>
  <c r="Y30" i="8" s="1"/>
  <c r="S31" i="11"/>
  <c r="X31" i="11" s="1"/>
  <c r="V31" i="11"/>
  <c r="Y31" i="11" s="1"/>
  <c r="S28" i="5"/>
  <c r="X28" i="5" s="1"/>
  <c r="V28" i="5"/>
  <c r="Y28" i="5" s="1"/>
  <c r="S27" i="9"/>
  <c r="X27" i="9" s="1"/>
  <c r="V27" i="9"/>
  <c r="Y27" i="9" s="1"/>
  <c r="Z27" i="9"/>
  <c r="S27" i="5"/>
  <c r="X27" i="5" s="1"/>
  <c r="Z27" i="5"/>
  <c r="V27" i="5"/>
  <c r="Y27" i="5" s="1"/>
  <c r="S22" i="1"/>
  <c r="X22" i="1" s="1"/>
  <c r="V22" i="1"/>
  <c r="Y22" i="1" s="1"/>
  <c r="Z22" i="1"/>
  <c r="S26" i="6"/>
  <c r="X26" i="6" s="1"/>
  <c r="Z26" i="6"/>
  <c r="V26" i="6"/>
  <c r="Y26" i="6" s="1"/>
  <c r="S29" i="7"/>
  <c r="X29" i="7" s="1"/>
  <c r="Z29" i="7"/>
  <c r="V29" i="7"/>
  <c r="V16" i="8"/>
  <c r="Y16" i="8" s="1"/>
  <c r="S16" i="8"/>
  <c r="X16" i="8" s="1"/>
  <c r="V28" i="9"/>
  <c r="Y28" i="9" s="1"/>
  <c r="Z28" i="9"/>
  <c r="S28" i="9"/>
  <c r="X28" i="9" s="1"/>
  <c r="S10" i="11"/>
  <c r="X10" i="11" s="1"/>
  <c r="V10" i="11"/>
  <c r="Y10" i="11" s="1"/>
  <c r="S50" i="11"/>
  <c r="X50" i="11" s="1"/>
  <c r="Z50" i="11"/>
  <c r="V50" i="11"/>
  <c r="Y50" i="11" s="1"/>
  <c r="Y27" i="8"/>
  <c r="Y29" i="7"/>
  <c r="V34" i="1"/>
  <c r="Y34" i="1" s="1"/>
  <c r="S34" i="1"/>
  <c r="X34" i="1" s="1"/>
  <c r="Z34" i="1"/>
  <c r="S16" i="6"/>
  <c r="X16" i="6" s="1"/>
  <c r="V16" i="6"/>
  <c r="Y16" i="6" s="1"/>
  <c r="V17" i="7"/>
  <c r="Y17" i="7" s="1"/>
  <c r="S17" i="7"/>
  <c r="X17" i="7" s="1"/>
  <c r="Z17" i="7"/>
  <c r="S30" i="5"/>
  <c r="X30" i="5" s="1"/>
  <c r="V30" i="5"/>
  <c r="Y30" i="5" s="1"/>
  <c r="Z30" i="5"/>
  <c r="S31" i="10"/>
  <c r="X31" i="10" s="1"/>
  <c r="V31" i="10"/>
  <c r="Y31" i="10" s="1"/>
  <c r="S34" i="5"/>
  <c r="X34" i="5" s="1"/>
  <c r="Z34" i="5"/>
  <c r="V34" i="5"/>
  <c r="Y34" i="5" s="1"/>
  <c r="Z24" i="1"/>
  <c r="S24" i="1"/>
  <c r="X24" i="1" s="1"/>
  <c r="V24" i="1"/>
  <c r="Y24" i="1" s="1"/>
  <c r="S32" i="6"/>
  <c r="X32" i="6" s="1"/>
  <c r="V32" i="6"/>
  <c r="Y32" i="6" s="1"/>
  <c r="V40" i="7"/>
  <c r="Y40" i="7" s="1"/>
  <c r="S40" i="7"/>
  <c r="X40" i="7" s="1"/>
  <c r="V48" i="8"/>
  <c r="Y48" i="8" s="1"/>
  <c r="S48" i="8"/>
  <c r="X48" i="8" s="1"/>
  <c r="V22" i="10"/>
  <c r="Y22" i="10" s="1"/>
  <c r="S22" i="10"/>
  <c r="X22" i="10" s="1"/>
  <c r="Y21" i="12"/>
  <c r="Z48" i="8"/>
  <c r="V38" i="1"/>
  <c r="Y38" i="1" s="1"/>
  <c r="S38" i="1"/>
  <c r="X38" i="1" s="1"/>
  <c r="S50" i="6"/>
  <c r="X50" i="6" s="1"/>
  <c r="Z50" i="6"/>
  <c r="V50" i="6"/>
  <c r="Y50" i="6" s="1"/>
  <c r="Z40" i="7"/>
  <c r="S46" i="10"/>
  <c r="X46" i="10" s="1"/>
  <c r="V46" i="10"/>
  <c r="Y46" i="10" s="1"/>
  <c r="S43" i="11"/>
  <c r="X43" i="11" s="1"/>
  <c r="V43" i="11"/>
  <c r="Y43" i="11" s="1"/>
  <c r="S16" i="11"/>
  <c r="X16" i="11" s="1"/>
  <c r="V16" i="11"/>
  <c r="Y16" i="11" s="1"/>
  <c r="S23" i="5"/>
  <c r="X23" i="5" s="1"/>
  <c r="V23" i="5"/>
  <c r="Y23" i="5" s="1"/>
  <c r="V9" i="5"/>
  <c r="Y9" i="5" s="1"/>
  <c r="S9" i="5"/>
  <c r="X9" i="5" s="1"/>
  <c r="Z9" i="5"/>
  <c r="V50" i="1"/>
  <c r="Y50" i="1" s="1"/>
  <c r="Z50" i="1"/>
  <c r="S50" i="1"/>
  <c r="X50" i="1" s="1"/>
  <c r="V24" i="7"/>
  <c r="Y24" i="7" s="1"/>
  <c r="S24" i="7"/>
  <c r="X24" i="7" s="1"/>
  <c r="S43" i="7"/>
  <c r="X43" i="7" s="1"/>
  <c r="V43" i="7"/>
  <c r="Y43" i="7" s="1"/>
  <c r="Z43" i="7"/>
  <c r="S28" i="10"/>
  <c r="X28" i="10" s="1"/>
  <c r="V28" i="10"/>
  <c r="Y28" i="10" s="1"/>
  <c r="S10" i="1"/>
  <c r="X10" i="1" s="1"/>
  <c r="Z10" i="1"/>
  <c r="V10" i="1"/>
  <c r="Y10" i="1" s="1"/>
  <c r="X38" i="11"/>
  <c r="AA56" i="9"/>
  <c r="AA56" i="5"/>
  <c r="S9" i="1"/>
  <c r="X9" i="1" s="1"/>
  <c r="V9" i="1"/>
  <c r="Y9" i="1" s="1"/>
  <c r="Z9" i="1"/>
  <c r="V18" i="6"/>
  <c r="S18" i="6"/>
  <c r="X18" i="6" s="1"/>
  <c r="Z18" i="6"/>
  <c r="V50" i="8"/>
  <c r="Y50" i="8" s="1"/>
  <c r="Z50" i="8"/>
  <c r="S50" i="8"/>
  <c r="X50" i="8" s="1"/>
  <c r="Z15" i="5"/>
  <c r="V15" i="5"/>
  <c r="Y15" i="5" s="1"/>
  <c r="S15" i="5"/>
  <c r="X15" i="5" s="1"/>
  <c r="Z36" i="5"/>
  <c r="S36" i="5"/>
  <c r="X36" i="5" s="1"/>
  <c r="V36" i="5"/>
  <c r="Y36" i="5" s="1"/>
  <c r="S54" i="5"/>
  <c r="X54" i="5" s="1"/>
  <c r="Z54" i="5"/>
  <c r="V54" i="5"/>
  <c r="Y54" i="5" s="1"/>
  <c r="S30" i="1"/>
  <c r="X30" i="1" s="1"/>
  <c r="V30" i="1"/>
  <c r="Y30" i="1" s="1"/>
  <c r="Z30" i="1"/>
  <c r="V48" i="1"/>
  <c r="Y48" i="1" s="1"/>
  <c r="Z48" i="1"/>
  <c r="S48" i="1"/>
  <c r="X48" i="1" s="1"/>
  <c r="V34" i="6"/>
  <c r="Z34" i="6"/>
  <c r="S34" i="6"/>
  <c r="X34" i="6" s="1"/>
  <c r="V10" i="7"/>
  <c r="Y10" i="7" s="1"/>
  <c r="Z10" i="7"/>
  <c r="S10" i="7"/>
  <c r="X10" i="7" s="1"/>
  <c r="S31" i="7"/>
  <c r="X31" i="7" s="1"/>
  <c r="V31" i="7"/>
  <c r="Y31" i="7" s="1"/>
  <c r="Z31" i="7"/>
  <c r="S47" i="7"/>
  <c r="X47" i="7" s="1"/>
  <c r="Z47" i="7"/>
  <c r="V47" i="7"/>
  <c r="Y47" i="7" s="1"/>
  <c r="S24" i="8"/>
  <c r="X24" i="8" s="1"/>
  <c r="V24" i="8"/>
  <c r="V25" i="9"/>
  <c r="Y25" i="9" s="1"/>
  <c r="Z25" i="9"/>
  <c r="S25" i="9"/>
  <c r="X25" i="9" s="1"/>
  <c r="S26" i="5"/>
  <c r="X26" i="5" s="1"/>
  <c r="V26" i="5"/>
  <c r="Y26" i="5" s="1"/>
  <c r="Z26" i="5"/>
  <c r="V12" i="1"/>
  <c r="Z12" i="1"/>
  <c r="S12" i="1"/>
  <c r="X12" i="1" s="1"/>
  <c r="V45" i="1"/>
  <c r="Y45" i="1" s="1"/>
  <c r="S45" i="1"/>
  <c r="X45" i="1" s="1"/>
  <c r="Z40" i="6"/>
  <c r="S40" i="6"/>
  <c r="X40" i="6" s="1"/>
  <c r="V40" i="6"/>
  <c r="Y40" i="6" s="1"/>
  <c r="Z28" i="8"/>
  <c r="S28" i="8"/>
  <c r="X28" i="8" s="1"/>
  <c r="V28" i="8"/>
  <c r="S41" i="9"/>
  <c r="X41" i="9" s="1"/>
  <c r="V41" i="9"/>
  <c r="Y41" i="9" s="1"/>
  <c r="Z41" i="9"/>
  <c r="S10" i="6"/>
  <c r="X10" i="6" s="1"/>
  <c r="V10" i="6"/>
  <c r="Y10" i="6" s="1"/>
  <c r="Z10" i="6"/>
  <c r="V33" i="10"/>
  <c r="Y33" i="10" s="1"/>
  <c r="S33" i="10"/>
  <c r="X33" i="10" s="1"/>
  <c r="V31" i="1"/>
  <c r="Z31" i="1"/>
  <c r="S31" i="1"/>
  <c r="X31" i="1" s="1"/>
  <c r="V9" i="8"/>
  <c r="Y9" i="8" s="1"/>
  <c r="Z9" i="8"/>
  <c r="S9" i="8"/>
  <c r="X9" i="8" s="1"/>
  <c r="S20" i="10"/>
  <c r="X20" i="10" s="1"/>
  <c r="V20" i="10"/>
  <c r="Y20" i="10" s="1"/>
  <c r="S32" i="10"/>
  <c r="V32" i="10"/>
  <c r="V51" i="10"/>
  <c r="Y51" i="10" s="1"/>
  <c r="S51" i="10"/>
  <c r="X51" i="10" s="1"/>
  <c r="S21" i="5"/>
  <c r="X21" i="5" s="1"/>
  <c r="V21" i="5"/>
  <c r="Y21" i="5" s="1"/>
  <c r="Z21" i="5"/>
  <c r="Z22" i="7"/>
  <c r="S22" i="7"/>
  <c r="X22" i="7" s="1"/>
  <c r="V22" i="7"/>
  <c r="Y22" i="7" s="1"/>
  <c r="S41" i="10"/>
  <c r="X41" i="10" s="1"/>
  <c r="V41" i="10"/>
  <c r="Y41" i="10" s="1"/>
  <c r="S21" i="11"/>
  <c r="X21" i="11" s="1"/>
  <c r="V21" i="11"/>
  <c r="Y21" i="11" s="1"/>
  <c r="Y24" i="8"/>
  <c r="Z29" i="1"/>
  <c r="Z45" i="1"/>
  <c r="Z56" i="12"/>
  <c r="V16" i="5"/>
  <c r="Y16" i="5" s="1"/>
  <c r="Z16" i="5"/>
  <c r="S16" i="5"/>
  <c r="X16" i="5" s="1"/>
  <c r="V26" i="1"/>
  <c r="Y26" i="1" s="1"/>
  <c r="Z26" i="1"/>
  <c r="S26" i="1"/>
  <c r="X26" i="1" s="1"/>
  <c r="S53" i="6"/>
  <c r="X53" i="6" s="1"/>
  <c r="V53" i="6"/>
  <c r="Y53" i="6" s="1"/>
  <c r="Z53" i="6"/>
  <c r="S10" i="9"/>
  <c r="X10" i="9" s="1"/>
  <c r="Z10" i="9"/>
  <c r="V10" i="9"/>
  <c r="Y10" i="9" s="1"/>
  <c r="Z20" i="5"/>
  <c r="V20" i="5"/>
  <c r="Y20" i="5" s="1"/>
  <c r="S20" i="5"/>
  <c r="X20" i="5" s="1"/>
  <c r="S38" i="5"/>
  <c r="X38" i="5" s="1"/>
  <c r="V38" i="5"/>
  <c r="Y38" i="5" s="1"/>
  <c r="Z38" i="5"/>
  <c r="S13" i="1"/>
  <c r="X13" i="1" s="1"/>
  <c r="V13" i="1"/>
  <c r="Y13" i="1" s="1"/>
  <c r="Z13" i="1"/>
  <c r="V32" i="1"/>
  <c r="Y32" i="1" s="1"/>
  <c r="S32" i="1"/>
  <c r="X32" i="1" s="1"/>
  <c r="S11" i="6"/>
  <c r="X11" i="6" s="1"/>
  <c r="V11" i="6"/>
  <c r="Y11" i="6" s="1"/>
  <c r="Z11" i="6"/>
  <c r="V36" i="6"/>
  <c r="Y36" i="6" s="1"/>
  <c r="Z36" i="6"/>
  <c r="S36" i="6"/>
  <c r="X36" i="6" s="1"/>
  <c r="Z20" i="7"/>
  <c r="S20" i="7"/>
  <c r="X20" i="7" s="1"/>
  <c r="V20" i="7"/>
  <c r="Y20" i="7" s="1"/>
  <c r="S36" i="7"/>
  <c r="X36" i="7" s="1"/>
  <c r="Z36" i="7"/>
  <c r="V36" i="7"/>
  <c r="V52" i="7"/>
  <c r="Y52" i="7" s="1"/>
  <c r="Z52" i="7"/>
  <c r="S52" i="7"/>
  <c r="X52" i="7" s="1"/>
  <c r="V38" i="8"/>
  <c r="Y38" i="8" s="1"/>
  <c r="S38" i="8"/>
  <c r="X38" i="8" s="1"/>
  <c r="Z38" i="8"/>
  <c r="V35" i="9"/>
  <c r="Y35" i="9" s="1"/>
  <c r="S35" i="9"/>
  <c r="X35" i="9" s="1"/>
  <c r="S35" i="5"/>
  <c r="X35" i="5" s="1"/>
  <c r="V35" i="5"/>
  <c r="Y35" i="5" s="1"/>
  <c r="Z35" i="5"/>
  <c r="V20" i="1"/>
  <c r="Z20" i="1"/>
  <c r="S20" i="1"/>
  <c r="X20" i="1" s="1"/>
  <c r="V52" i="1"/>
  <c r="Y52" i="1" s="1"/>
  <c r="Z52" i="1"/>
  <c r="S52" i="1"/>
  <c r="X52" i="1" s="1"/>
  <c r="S52" i="6"/>
  <c r="X52" i="6" s="1"/>
  <c r="Z52" i="6"/>
  <c r="V52" i="6"/>
  <c r="Y52" i="6" s="1"/>
  <c r="S44" i="8"/>
  <c r="X44" i="8" s="1"/>
  <c r="V44" i="8"/>
  <c r="Z44" i="8"/>
  <c r="S14" i="8"/>
  <c r="X14" i="8" s="1"/>
  <c r="V14" i="8"/>
  <c r="Y14" i="8" s="1"/>
  <c r="Z14" i="8"/>
  <c r="S51" i="11"/>
  <c r="X51" i="11" s="1"/>
  <c r="V51" i="11"/>
  <c r="Y51" i="11" s="1"/>
  <c r="V30" i="6"/>
  <c r="S30" i="6"/>
  <c r="X30" i="6" s="1"/>
  <c r="Z30" i="6"/>
  <c r="V52" i="9"/>
  <c r="Y52" i="9" s="1"/>
  <c r="S52" i="9"/>
  <c r="X52" i="9" s="1"/>
  <c r="Z52" i="9"/>
  <c r="S23" i="10"/>
  <c r="X23" i="10" s="1"/>
  <c r="V23" i="10"/>
  <c r="Y23" i="10" s="1"/>
  <c r="S42" i="10"/>
  <c r="X42" i="10" s="1"/>
  <c r="V42" i="10"/>
  <c r="Y42" i="10" s="1"/>
  <c r="S15" i="11"/>
  <c r="X15" i="11" s="1"/>
  <c r="V15" i="11"/>
  <c r="Y15" i="11" s="1"/>
  <c r="V38" i="7"/>
  <c r="Y38" i="7" s="1"/>
  <c r="Z38" i="7"/>
  <c r="S38" i="7"/>
  <c r="X38" i="7" s="1"/>
  <c r="V29" i="10"/>
  <c r="Y29" i="10" s="1"/>
  <c r="S29" i="10"/>
  <c r="X29" i="10" s="1"/>
  <c r="S48" i="10"/>
  <c r="X48" i="10" s="1"/>
  <c r="V48" i="10"/>
  <c r="Y48" i="10" s="1"/>
  <c r="S33" i="11"/>
  <c r="X33" i="11" s="1"/>
  <c r="V33" i="11"/>
  <c r="Y33" i="11" s="1"/>
  <c r="Z33" i="11"/>
  <c r="Y28" i="8"/>
  <c r="Z24" i="8"/>
  <c r="Z35" i="9"/>
  <c r="Z23" i="10"/>
  <c r="Y20" i="1"/>
  <c r="Z32" i="1"/>
  <c r="Z32" i="5"/>
  <c r="S32" i="5"/>
  <c r="X32" i="5" s="1"/>
  <c r="V32" i="5"/>
  <c r="Y32" i="5" s="1"/>
  <c r="V42" i="1"/>
  <c r="Y42" i="1" s="1"/>
  <c r="S42" i="1"/>
  <c r="X42" i="1" s="1"/>
  <c r="V18" i="8"/>
  <c r="Y18" i="8" s="1"/>
  <c r="S18" i="8"/>
  <c r="X18" i="8" s="1"/>
  <c r="Z18" i="8"/>
  <c r="V19" i="9"/>
  <c r="Y19" i="9" s="1"/>
  <c r="S19" i="9"/>
  <c r="X19" i="9" s="1"/>
  <c r="Z19" i="9"/>
  <c r="V22" i="5"/>
  <c r="Y22" i="5" s="1"/>
  <c r="S22" i="5"/>
  <c r="X22" i="5" s="1"/>
  <c r="Z22" i="5"/>
  <c r="V47" i="5"/>
  <c r="Y47" i="5" s="1"/>
  <c r="S47" i="5"/>
  <c r="X47" i="5" s="1"/>
  <c r="Z47" i="5"/>
  <c r="S16" i="1"/>
  <c r="X16" i="1" s="1"/>
  <c r="V16" i="1"/>
  <c r="Y16" i="1" s="1"/>
  <c r="Z16" i="1"/>
  <c r="V41" i="1"/>
  <c r="Y41" i="1" s="1"/>
  <c r="Z41" i="1"/>
  <c r="S41" i="1"/>
  <c r="X41" i="1" s="1"/>
  <c r="S22" i="6"/>
  <c r="X22" i="6" s="1"/>
  <c r="Z22" i="6"/>
  <c r="V22" i="6"/>
  <c r="Y22" i="6" s="1"/>
  <c r="V45" i="6"/>
  <c r="Y45" i="6" s="1"/>
  <c r="S45" i="6"/>
  <c r="X45" i="6" s="1"/>
  <c r="Z45" i="6"/>
  <c r="S23" i="7"/>
  <c r="X23" i="7" s="1"/>
  <c r="V23" i="7"/>
  <c r="Y23" i="7" s="1"/>
  <c r="Z23" i="7"/>
  <c r="S39" i="7"/>
  <c r="X39" i="7" s="1"/>
  <c r="Z39" i="7"/>
  <c r="V39" i="7"/>
  <c r="Y39" i="7" s="1"/>
  <c r="S9" i="7"/>
  <c r="X9" i="7" s="1"/>
  <c r="V9" i="7"/>
  <c r="Y9" i="7" s="1"/>
  <c r="Z9" i="7"/>
  <c r="V40" i="8"/>
  <c r="Y40" i="8" s="1"/>
  <c r="S40" i="8"/>
  <c r="X40" i="8" s="1"/>
  <c r="S53" i="9"/>
  <c r="X53" i="9" s="1"/>
  <c r="V53" i="9"/>
  <c r="Y53" i="9" s="1"/>
  <c r="Z53" i="9"/>
  <c r="V42" i="5"/>
  <c r="Y42" i="5" s="1"/>
  <c r="S42" i="5"/>
  <c r="X42" i="5" s="1"/>
  <c r="Z42" i="5"/>
  <c r="V29" i="1"/>
  <c r="Y29" i="1" s="1"/>
  <c r="S29" i="1"/>
  <c r="X29" i="1" s="1"/>
  <c r="S21" i="6"/>
  <c r="X21" i="6" s="1"/>
  <c r="V21" i="6"/>
  <c r="Y21" i="6" s="1"/>
  <c r="Z21" i="6"/>
  <c r="Z15" i="7"/>
  <c r="S15" i="7"/>
  <c r="X15" i="7" s="1"/>
  <c r="V15" i="7"/>
  <c r="Y15" i="7" s="1"/>
  <c r="S17" i="9"/>
  <c r="X17" i="9" s="1"/>
  <c r="Z17" i="9"/>
  <c r="V17" i="9"/>
  <c r="Y17" i="9" s="1"/>
  <c r="S37" i="5"/>
  <c r="X37" i="5" s="1"/>
  <c r="V37" i="5"/>
  <c r="Y37" i="5" s="1"/>
  <c r="Z37" i="5"/>
  <c r="S13" i="10"/>
  <c r="X13" i="10" s="1"/>
  <c r="V13" i="10"/>
  <c r="Y13" i="10" s="1"/>
  <c r="S10" i="10"/>
  <c r="X10" i="10" s="1"/>
  <c r="V10" i="10"/>
  <c r="Y10" i="10" s="1"/>
  <c r="S25" i="10"/>
  <c r="X25" i="10" s="1"/>
  <c r="V25" i="10"/>
  <c r="Y25" i="10" s="1"/>
  <c r="S44" i="10"/>
  <c r="X44" i="10" s="1"/>
  <c r="V44" i="10"/>
  <c r="Y44" i="10" s="1"/>
  <c r="S17" i="11"/>
  <c r="X17" i="11" s="1"/>
  <c r="V17" i="11"/>
  <c r="Y17" i="11" s="1"/>
  <c r="Z17" i="11"/>
  <c r="S53" i="5"/>
  <c r="X53" i="5" s="1"/>
  <c r="Z53" i="5"/>
  <c r="V53" i="5"/>
  <c r="Y53" i="5" s="1"/>
  <c r="V54" i="7"/>
  <c r="Y54" i="7" s="1"/>
  <c r="S54" i="7"/>
  <c r="X54" i="7" s="1"/>
  <c r="Z54" i="7"/>
  <c r="S36" i="10"/>
  <c r="X36" i="10" s="1"/>
  <c r="V36" i="10"/>
  <c r="Y36" i="10" s="1"/>
  <c r="S11" i="11"/>
  <c r="X11" i="11" s="1"/>
  <c r="V11" i="11"/>
  <c r="Y11" i="11" s="1"/>
  <c r="Y30" i="6"/>
  <c r="Y12" i="1"/>
  <c r="Y32" i="10"/>
  <c r="AA56" i="12"/>
  <c r="AA56" i="10"/>
  <c r="X32" i="10"/>
  <c r="Z44" i="10"/>
  <c r="AA56" i="1"/>
  <c r="S48" i="5"/>
  <c r="X48" i="5" s="1"/>
  <c r="V48" i="5"/>
  <c r="Y48" i="5" s="1"/>
  <c r="Z48" i="5"/>
  <c r="V53" i="1"/>
  <c r="Y53" i="1" s="1"/>
  <c r="Z53" i="1"/>
  <c r="S53" i="1"/>
  <c r="X53" i="1" s="1"/>
  <c r="Z34" i="8"/>
  <c r="S34" i="8"/>
  <c r="X34" i="8" s="1"/>
  <c r="V34" i="8"/>
  <c r="Y34" i="8" s="1"/>
  <c r="V38" i="9"/>
  <c r="Y38" i="9" s="1"/>
  <c r="Z38" i="9"/>
  <c r="S38" i="9"/>
  <c r="X38" i="9" s="1"/>
  <c r="V31" i="5"/>
  <c r="Y31" i="5" s="1"/>
  <c r="S31" i="5"/>
  <c r="X31" i="5" s="1"/>
  <c r="Z31" i="5"/>
  <c r="V52" i="5"/>
  <c r="Y52" i="5" s="1"/>
  <c r="S52" i="5"/>
  <c r="X52" i="5" s="1"/>
  <c r="Z52" i="5"/>
  <c r="S25" i="1"/>
  <c r="X25" i="1" s="1"/>
  <c r="V25" i="1"/>
  <c r="Y25" i="1" s="1"/>
  <c r="V46" i="1"/>
  <c r="Y46" i="1" s="1"/>
  <c r="Z46" i="1"/>
  <c r="S46" i="1"/>
  <c r="X46" i="1" s="1"/>
  <c r="V24" i="6"/>
  <c r="Y24" i="6" s="1"/>
  <c r="S24" i="6"/>
  <c r="X24" i="6" s="1"/>
  <c r="Z24" i="6"/>
  <c r="S48" i="6"/>
  <c r="X48" i="6" s="1"/>
  <c r="V48" i="6"/>
  <c r="Y48" i="6" s="1"/>
  <c r="S28" i="7"/>
  <c r="X28" i="7" s="1"/>
  <c r="V28" i="7"/>
  <c r="Y28" i="7" s="1"/>
  <c r="Z28" i="7"/>
  <c r="S44" i="7"/>
  <c r="X44" i="7" s="1"/>
  <c r="Z44" i="7"/>
  <c r="V44" i="7"/>
  <c r="Y44" i="7" s="1"/>
  <c r="S22" i="8"/>
  <c r="X22" i="8" s="1"/>
  <c r="V22" i="8"/>
  <c r="Y22" i="8" s="1"/>
  <c r="Z22" i="8"/>
  <c r="Z54" i="8"/>
  <c r="V54" i="8"/>
  <c r="Y54" i="8" s="1"/>
  <c r="S54" i="8"/>
  <c r="X54" i="8" s="1"/>
  <c r="Z19" i="5"/>
  <c r="S19" i="5"/>
  <c r="X19" i="5" s="1"/>
  <c r="V19" i="5"/>
  <c r="Y19" i="5" s="1"/>
  <c r="V51" i="5"/>
  <c r="Y51" i="5" s="1"/>
  <c r="S51" i="5"/>
  <c r="X51" i="5" s="1"/>
  <c r="Z51" i="5"/>
  <c r="V36" i="1"/>
  <c r="Y36" i="1" s="1"/>
  <c r="S36" i="1"/>
  <c r="X36" i="1" s="1"/>
  <c r="V28" i="6"/>
  <c r="Y28" i="6" s="1"/>
  <c r="S28" i="6"/>
  <c r="X28" i="6" s="1"/>
  <c r="Z28" i="6"/>
  <c r="S11" i="8"/>
  <c r="X11" i="8" s="1"/>
  <c r="Z11" i="8"/>
  <c r="V11" i="8"/>
  <c r="Y11" i="8" s="1"/>
  <c r="V34" i="9"/>
  <c r="Y34" i="9" s="1"/>
  <c r="Z34" i="9"/>
  <c r="S34" i="9"/>
  <c r="X34" i="9" s="1"/>
  <c r="V26" i="10"/>
  <c r="Y26" i="10" s="1"/>
  <c r="S26" i="10"/>
  <c r="X26" i="10" s="1"/>
  <c r="S14" i="10"/>
  <c r="X14" i="10" s="1"/>
  <c r="V14" i="10"/>
  <c r="Y14" i="10" s="1"/>
  <c r="Z14" i="10"/>
  <c r="V23" i="8"/>
  <c r="Y23" i="8" s="1"/>
  <c r="Z23" i="8"/>
  <c r="S23" i="8"/>
  <c r="X23" i="8" s="1"/>
  <c r="S12" i="10"/>
  <c r="X12" i="10" s="1"/>
  <c r="V12" i="10"/>
  <c r="Y12" i="10" s="1"/>
  <c r="Z12" i="10"/>
  <c r="S30" i="10"/>
  <c r="X30" i="10" s="1"/>
  <c r="V30" i="10"/>
  <c r="Y30" i="10" s="1"/>
  <c r="S49" i="10"/>
  <c r="X49" i="10" s="1"/>
  <c r="V49" i="10"/>
  <c r="Y49" i="10" s="1"/>
  <c r="S14" i="5"/>
  <c r="X14" i="5" s="1"/>
  <c r="V14" i="5"/>
  <c r="Y14" i="5" s="1"/>
  <c r="Z14" i="5"/>
  <c r="Z39" i="10"/>
  <c r="S39" i="10"/>
  <c r="X39" i="10" s="1"/>
  <c r="V39" i="10"/>
  <c r="Y39" i="10" s="1"/>
  <c r="V13" i="11"/>
  <c r="Y13" i="11" s="1"/>
  <c r="S13" i="11"/>
  <c r="X13" i="11" s="1"/>
  <c r="Z13" i="11"/>
  <c r="Y44" i="8"/>
  <c r="Y34" i="6"/>
  <c r="Z13" i="10"/>
  <c r="Y18" i="6"/>
  <c r="Y36" i="7"/>
  <c r="Z25" i="1"/>
  <c r="X11" i="12"/>
  <c r="Z40" i="8"/>
  <c r="Y31" i="1"/>
  <c r="Z42" i="1"/>
  <c r="S33" i="6"/>
  <c r="X33" i="6" s="1"/>
  <c r="Z33" i="6"/>
  <c r="V33" i="6"/>
  <c r="Y33" i="6" s="1"/>
  <c r="V12" i="8"/>
  <c r="Y12" i="8" s="1"/>
  <c r="Z12" i="8"/>
  <c r="S12" i="8"/>
  <c r="X12" i="8" s="1"/>
  <c r="V45" i="8"/>
  <c r="Y45" i="8" s="1"/>
  <c r="S45" i="8"/>
  <c r="X45" i="8" s="1"/>
  <c r="Z45" i="8"/>
  <c r="Z45" i="9"/>
  <c r="S45" i="9"/>
  <c r="X45" i="9" s="1"/>
  <c r="V45" i="9"/>
  <c r="Y45" i="9" s="1"/>
  <c r="V41" i="8"/>
  <c r="Y41" i="8" s="1"/>
  <c r="S41" i="8"/>
  <c r="X41" i="8" s="1"/>
  <c r="Z41" i="8"/>
  <c r="V46" i="9"/>
  <c r="Y46" i="9" s="1"/>
  <c r="Z46" i="9"/>
  <c r="S46" i="9"/>
  <c r="X46" i="9" s="1"/>
  <c r="S11" i="10"/>
  <c r="X11" i="10" s="1"/>
  <c r="V11" i="10"/>
  <c r="Y11" i="10" s="1"/>
  <c r="Z11" i="10"/>
  <c r="V24" i="10"/>
  <c r="Y24" i="10" s="1"/>
  <c r="S24" i="10"/>
  <c r="X24" i="10" s="1"/>
  <c r="V45" i="11"/>
  <c r="Y45" i="11" s="1"/>
  <c r="S45" i="11"/>
  <c r="X45" i="11" s="1"/>
  <c r="Z45" i="11"/>
  <c r="S41" i="6"/>
  <c r="X41" i="6" s="1"/>
  <c r="Z41" i="6"/>
  <c r="V41" i="6"/>
  <c r="Y41" i="6" s="1"/>
  <c r="V21" i="8"/>
  <c r="Y21" i="8" s="1"/>
  <c r="S21" i="8"/>
  <c r="X21" i="8" s="1"/>
  <c r="Z21" i="8"/>
  <c r="V53" i="8"/>
  <c r="S53" i="8"/>
  <c r="X53" i="8" s="1"/>
  <c r="Z53" i="8"/>
  <c r="V17" i="8"/>
  <c r="Y17" i="8" s="1"/>
  <c r="S17" i="8"/>
  <c r="X17" i="8" s="1"/>
  <c r="Z17" i="8"/>
  <c r="V49" i="8"/>
  <c r="Y49" i="8" s="1"/>
  <c r="S49" i="8"/>
  <c r="X49" i="8" s="1"/>
  <c r="Z49" i="8"/>
  <c r="V53" i="11"/>
  <c r="Y53" i="11" s="1"/>
  <c r="S53" i="11"/>
  <c r="X53" i="11" s="1"/>
  <c r="Z53" i="11"/>
  <c r="V40" i="10"/>
  <c r="Y40" i="10" s="1"/>
  <c r="S40" i="10"/>
  <c r="X40" i="10" s="1"/>
  <c r="Y20" i="11"/>
  <c r="Y36" i="11"/>
  <c r="Y44" i="11"/>
  <c r="Z24" i="10"/>
  <c r="X54" i="11"/>
  <c r="X25" i="11"/>
  <c r="S17" i="6"/>
  <c r="X17" i="6" s="1"/>
  <c r="Z17" i="6"/>
  <c r="V17" i="6"/>
  <c r="Y17" i="6" s="1"/>
  <c r="S49" i="6"/>
  <c r="X49" i="6" s="1"/>
  <c r="V49" i="6"/>
  <c r="Y49" i="6" s="1"/>
  <c r="Z49" i="6"/>
  <c r="V29" i="8"/>
  <c r="Y29" i="8" s="1"/>
  <c r="S29" i="8"/>
  <c r="X29" i="8" s="1"/>
  <c r="Z29" i="8"/>
  <c r="S12" i="9"/>
  <c r="X12" i="9" s="1"/>
  <c r="V12" i="9"/>
  <c r="Y12" i="9" s="1"/>
  <c r="Z12" i="9"/>
  <c r="V25" i="8"/>
  <c r="Y25" i="8" s="1"/>
  <c r="S25" i="8"/>
  <c r="X25" i="8" s="1"/>
  <c r="Z25" i="8"/>
  <c r="Z21" i="9"/>
  <c r="S21" i="9"/>
  <c r="X21" i="9" s="1"/>
  <c r="V21" i="9"/>
  <c r="Y21" i="9" s="1"/>
  <c r="S12" i="11"/>
  <c r="X12" i="11" s="1"/>
  <c r="V12" i="11"/>
  <c r="Y12" i="11" s="1"/>
  <c r="Z12" i="11"/>
  <c r="S25" i="6"/>
  <c r="X25" i="6" s="1"/>
  <c r="Z25" i="6"/>
  <c r="V25" i="6"/>
  <c r="Y25" i="6" s="1"/>
  <c r="S16" i="7"/>
  <c r="X16" i="7" s="1"/>
  <c r="V16" i="7"/>
  <c r="Y16" i="7" s="1"/>
  <c r="Z16" i="7"/>
  <c r="V37" i="8"/>
  <c r="Y37" i="8" s="1"/>
  <c r="S37" i="8"/>
  <c r="X37" i="8" s="1"/>
  <c r="Z37" i="8"/>
  <c r="Z29" i="9"/>
  <c r="S29" i="9"/>
  <c r="X29" i="9" s="1"/>
  <c r="V29" i="9"/>
  <c r="Y29" i="9" s="1"/>
  <c r="V33" i="8"/>
  <c r="Y33" i="8" s="1"/>
  <c r="S33" i="8"/>
  <c r="X33" i="8" s="1"/>
  <c r="Z33" i="8"/>
  <c r="Z37" i="9"/>
  <c r="S37" i="9"/>
  <c r="X37" i="9" s="1"/>
  <c r="V37" i="9"/>
  <c r="Y37" i="9" s="1"/>
  <c r="V30" i="9"/>
  <c r="Y30" i="9" s="1"/>
  <c r="Z30" i="9"/>
  <c r="S30" i="9"/>
  <c r="X30" i="9" s="1"/>
  <c r="S13" i="9"/>
  <c r="X13" i="9" s="1"/>
  <c r="Z13" i="9"/>
  <c r="V13" i="9"/>
  <c r="Y13" i="9" s="1"/>
  <c r="V29" i="11"/>
  <c r="Y29" i="11" s="1"/>
  <c r="S29" i="11"/>
  <c r="X29" i="11" s="1"/>
  <c r="Z29" i="11"/>
  <c r="X41" i="11"/>
  <c r="V50" i="9"/>
  <c r="Y50" i="9" s="1"/>
  <c r="Z50" i="9"/>
  <c r="S50" i="9"/>
  <c r="X50" i="9" s="1"/>
  <c r="X9" i="11"/>
  <c r="X56" i="12"/>
  <c r="Z40" i="10"/>
  <c r="X35" i="11"/>
  <c r="Y53" i="8"/>
  <c r="X56" i="5" l="1"/>
  <c r="X56" i="7"/>
  <c r="Z56" i="5"/>
  <c r="Y56" i="12"/>
  <c r="Z56" i="7"/>
  <c r="Z56" i="9"/>
  <c r="Z56" i="11"/>
  <c r="Y56" i="5"/>
  <c r="Z56" i="1"/>
  <c r="X56" i="10"/>
  <c r="Y56" i="10"/>
  <c r="X56" i="8"/>
  <c r="Z56" i="10"/>
  <c r="Y56" i="7"/>
  <c r="Y56" i="1"/>
  <c r="X56" i="1"/>
  <c r="Y56" i="11"/>
  <c r="Y56" i="9"/>
  <c r="Y56" i="6"/>
  <c r="Y56" i="8"/>
  <c r="Z56" i="6"/>
  <c r="X56" i="9"/>
  <c r="Z56" i="8"/>
  <c r="X56" i="11"/>
  <c r="X56" i="6"/>
  <c r="AG55" i="11" l="1"/>
  <c r="AG55" i="7"/>
  <c r="AG55" i="1"/>
  <c r="AG55" i="12"/>
  <c r="AG55" i="10"/>
  <c r="AG55" i="8"/>
  <c r="AG55" i="6"/>
  <c r="AG55" i="5"/>
  <c r="AG55" i="9"/>
  <c r="AG47" i="12" l="1"/>
  <c r="AG47" i="10"/>
  <c r="AG47" i="8"/>
  <c r="AG47" i="6"/>
  <c r="AG47" i="5"/>
  <c r="AG47" i="9"/>
  <c r="AG47" i="11"/>
  <c r="AG47" i="7"/>
  <c r="AG47" i="1"/>
  <c r="AG51" i="9"/>
  <c r="AD43" i="9" s="1"/>
  <c r="AG51" i="11"/>
  <c r="AD34" i="11" s="1"/>
  <c r="AG51" i="7"/>
  <c r="AD46" i="7" s="1"/>
  <c r="AG51" i="1"/>
  <c r="AD20" i="1" s="1"/>
  <c r="AG51" i="12"/>
  <c r="AG51" i="10"/>
  <c r="AD12" i="10" s="1"/>
  <c r="AG51" i="8"/>
  <c r="AG51" i="6"/>
  <c r="AG51" i="5"/>
  <c r="AD51" i="9"/>
  <c r="AD48" i="9"/>
  <c r="AD22" i="9"/>
  <c r="AD37" i="9"/>
  <c r="AD41" i="9"/>
  <c r="AD34" i="9"/>
  <c r="AD12" i="9"/>
  <c r="AD40" i="9"/>
  <c r="AD14" i="9"/>
  <c r="AD28" i="9"/>
  <c r="AD46" i="9"/>
  <c r="AD26" i="9"/>
  <c r="AD44" i="9"/>
  <c r="AD47" i="9"/>
  <c r="AD50" i="9"/>
  <c r="AD52" i="9"/>
  <c r="AD13" i="9"/>
  <c r="AD49" i="9"/>
  <c r="AD39" i="9"/>
  <c r="AD25" i="9"/>
  <c r="AD29" i="9"/>
  <c r="AD21" i="9"/>
  <c r="AD48" i="10"/>
  <c r="AD38" i="10"/>
  <c r="AD39" i="10"/>
  <c r="AD29" i="10"/>
  <c r="AD54" i="10"/>
  <c r="AD13" i="10"/>
  <c r="AD28" i="10"/>
  <c r="AD41" i="10"/>
  <c r="AD51" i="11"/>
  <c r="AD27" i="11"/>
  <c r="AD32" i="11"/>
  <c r="AD33" i="11"/>
  <c r="AD43" i="11"/>
  <c r="AD45" i="11"/>
  <c r="AD28" i="11"/>
  <c r="AD17" i="11"/>
  <c r="AD24" i="11"/>
  <c r="AD22" i="11"/>
  <c r="AD49" i="11"/>
  <c r="AD30" i="11"/>
  <c r="AD39" i="11" l="1"/>
  <c r="AD46" i="11"/>
  <c r="AD16" i="11"/>
  <c r="AD54" i="11"/>
  <c r="AD44" i="11"/>
  <c r="AD45" i="10"/>
  <c r="AD34" i="10"/>
  <c r="AD43" i="10"/>
  <c r="AD31" i="10"/>
  <c r="AD23" i="8"/>
  <c r="AD25" i="11"/>
  <c r="AD12" i="11"/>
  <c r="AD23" i="11"/>
  <c r="AD53" i="11"/>
  <c r="AD47" i="11"/>
  <c r="AD38" i="11"/>
  <c r="AD52" i="10"/>
  <c r="AD42" i="10"/>
  <c r="AD26" i="5"/>
  <c r="AD54" i="12"/>
  <c r="AD48" i="6"/>
  <c r="AD35" i="9"/>
  <c r="AD16" i="10"/>
  <c r="AD46" i="10"/>
  <c r="AD30" i="10"/>
  <c r="AD32" i="10"/>
  <c r="AD17" i="10"/>
  <c r="AD22" i="10"/>
  <c r="AD43" i="6"/>
  <c r="AD44" i="7"/>
  <c r="AD50" i="8"/>
  <c r="AD42" i="6"/>
  <c r="AD50" i="7"/>
  <c r="AD16" i="7"/>
  <c r="AD31" i="7"/>
  <c r="AD38" i="7"/>
  <c r="AD24" i="7"/>
  <c r="AD33" i="7"/>
  <c r="AD14" i="8"/>
  <c r="AD51" i="8"/>
  <c r="AD45" i="8"/>
  <c r="AD19" i="8"/>
  <c r="AD54" i="7"/>
  <c r="AD10" i="7"/>
  <c r="AD25" i="8"/>
  <c r="AD28" i="8"/>
  <c r="AD12" i="7"/>
  <c r="AD17" i="7"/>
  <c r="AD35" i="7"/>
  <c r="AD18" i="7"/>
  <c r="AD23" i="7"/>
  <c r="AD46" i="8"/>
  <c r="AD38" i="8"/>
  <c r="AD33" i="8"/>
  <c r="AD40" i="8"/>
  <c r="AD20" i="8"/>
  <c r="AD47" i="7"/>
  <c r="AD52" i="7"/>
  <c r="AD42" i="7"/>
  <c r="AD43" i="8"/>
  <c r="AD38" i="6"/>
  <c r="AD19" i="7"/>
  <c r="AD39" i="7"/>
  <c r="AD14" i="7"/>
  <c r="AD49" i="7"/>
  <c r="AD13" i="7"/>
  <c r="AD40" i="7"/>
  <c r="AD26" i="8"/>
  <c r="AD48" i="8"/>
  <c r="AD42" i="8"/>
  <c r="AD9" i="10"/>
  <c r="AD21" i="10"/>
  <c r="AD52" i="11"/>
  <c r="AD48" i="11"/>
  <c r="AD40" i="11"/>
  <c r="AD18" i="11"/>
  <c r="AD20" i="11"/>
  <c r="AD36" i="11"/>
  <c r="AD37" i="11"/>
  <c r="AD15" i="11"/>
  <c r="AD41" i="11"/>
  <c r="AD21" i="11"/>
  <c r="AD13" i="11"/>
  <c r="AD33" i="10"/>
  <c r="AD35" i="10"/>
  <c r="AD20" i="10"/>
  <c r="AD49" i="10"/>
  <c r="AD26" i="10"/>
  <c r="AD24" i="10"/>
  <c r="AD40" i="10"/>
  <c r="AD50" i="10"/>
  <c r="AD14" i="10"/>
  <c r="AD47" i="10"/>
  <c r="AD36" i="10"/>
  <c r="AD15" i="10"/>
  <c r="AD18" i="9"/>
  <c r="AD24" i="9"/>
  <c r="AD42" i="9"/>
  <c r="AD27" i="9"/>
  <c r="AD33" i="9"/>
  <c r="AD30" i="9"/>
  <c r="AD36" i="9"/>
  <c r="AD31" i="9"/>
  <c r="AD19" i="9"/>
  <c r="AD23" i="9"/>
  <c r="AD16" i="8"/>
  <c r="AD32" i="8"/>
  <c r="AD48" i="7"/>
  <c r="AD15" i="7"/>
  <c r="AD37" i="7"/>
  <c r="AD43" i="7"/>
  <c r="AD28" i="7"/>
  <c r="AD45" i="7"/>
  <c r="AD25" i="7"/>
  <c r="AD41" i="7"/>
  <c r="AD32" i="7"/>
  <c r="AD53" i="7"/>
  <c r="AD36" i="7"/>
  <c r="AD36" i="8"/>
  <c r="AD24" i="8"/>
  <c r="AD13" i="8"/>
  <c r="AD29" i="8"/>
  <c r="AD41" i="8"/>
  <c r="AD22" i="8"/>
  <c r="AD21" i="8"/>
  <c r="AD53" i="8"/>
  <c r="AD15" i="8"/>
  <c r="AD54" i="8"/>
  <c r="AD35" i="8"/>
  <c r="AD10" i="5"/>
  <c r="AD35" i="1"/>
  <c r="AD48" i="1"/>
  <c r="AD46" i="1"/>
  <c r="AD51" i="1"/>
  <c r="AD41" i="1"/>
  <c r="AD12" i="1"/>
  <c r="AD54" i="1"/>
  <c r="AD37" i="1"/>
  <c r="AD29" i="1"/>
  <c r="AD45" i="1"/>
  <c r="AD16" i="6"/>
  <c r="AD49" i="6"/>
  <c r="AD18" i="6"/>
  <c r="AD13" i="6"/>
  <c r="AD53" i="6"/>
  <c r="AD11" i="12"/>
  <c r="AD45" i="12"/>
  <c r="AD31" i="12"/>
  <c r="AD50" i="12"/>
  <c r="AD13" i="12"/>
  <c r="AD15" i="12"/>
  <c r="AD50" i="5"/>
  <c r="AD31" i="8"/>
  <c r="AD47" i="8"/>
  <c r="AD23" i="1"/>
  <c r="AD30" i="1"/>
  <c r="AD14" i="1"/>
  <c r="AD39" i="1"/>
  <c r="AD38" i="1"/>
  <c r="AD18" i="1"/>
  <c r="AD43" i="1"/>
  <c r="AD13" i="1"/>
  <c r="AD33" i="1"/>
  <c r="AD19" i="1"/>
  <c r="AD32" i="1"/>
  <c r="AD11" i="1"/>
  <c r="AD51" i="6"/>
  <c r="AD24" i="6"/>
  <c r="AD54" i="6"/>
  <c r="AD32" i="6"/>
  <c r="AD40" i="6"/>
  <c r="AD11" i="6"/>
  <c r="AD38" i="12"/>
  <c r="AD51" i="12"/>
  <c r="AD17" i="12"/>
  <c r="AD53" i="12"/>
  <c r="AD35" i="12"/>
  <c r="AD34" i="5"/>
  <c r="AD38" i="5"/>
  <c r="AD27" i="8"/>
  <c r="AD34" i="8"/>
  <c r="AD37" i="8"/>
  <c r="AD25" i="1"/>
  <c r="AD44" i="1"/>
  <c r="AD36" i="1"/>
  <c r="AD27" i="1"/>
  <c r="AD49" i="1"/>
  <c r="AD52" i="1"/>
  <c r="AD47" i="1"/>
  <c r="AD16" i="1"/>
  <c r="AD42" i="1"/>
  <c r="AD21" i="1"/>
  <c r="AD17" i="1"/>
  <c r="AD26" i="1"/>
  <c r="AD23" i="6"/>
  <c r="AD41" i="6"/>
  <c r="AD27" i="6"/>
  <c r="AD39" i="6"/>
  <c r="AD33" i="12"/>
  <c r="AD28" i="12"/>
  <c r="AD42" i="12"/>
  <c r="AD18" i="12"/>
  <c r="AD12" i="12"/>
  <c r="AD22" i="5"/>
  <c r="AD19" i="10"/>
  <c r="AD19" i="5"/>
  <c r="AD16" i="5"/>
  <c r="AD33" i="5"/>
  <c r="AD49" i="5"/>
  <c r="AD29" i="5"/>
  <c r="AD23" i="5"/>
  <c r="AD15" i="5"/>
  <c r="AD48" i="5"/>
  <c r="AD43" i="5"/>
  <c r="AD46" i="5"/>
  <c r="AD21" i="5"/>
  <c r="AD35" i="5"/>
  <c r="AD37" i="5"/>
  <c r="AD30" i="5"/>
  <c r="AD39" i="5"/>
  <c r="AD31" i="5"/>
  <c r="AD54" i="5"/>
  <c r="AD40" i="5"/>
  <c r="AD52" i="5"/>
  <c r="AD12" i="5"/>
  <c r="AD36" i="5"/>
  <c r="AD13" i="5"/>
  <c r="AD42" i="5"/>
  <c r="AD11" i="5"/>
  <c r="AD51" i="5"/>
  <c r="AD27" i="5"/>
  <c r="AD45" i="5"/>
  <c r="AD25" i="5"/>
  <c r="AD28" i="5"/>
  <c r="AD18" i="5"/>
  <c r="AD14" i="5"/>
  <c r="AD32" i="5"/>
  <c r="AD41" i="5"/>
  <c r="AD24" i="5"/>
  <c r="AD20" i="5"/>
  <c r="AD53" i="5"/>
  <c r="AD47" i="5"/>
  <c r="AD17" i="5"/>
  <c r="AD29" i="12"/>
  <c r="AD21" i="12"/>
  <c r="AD19" i="12"/>
  <c r="AD16" i="12"/>
  <c r="AD24" i="12"/>
  <c r="AD48" i="12"/>
  <c r="AD39" i="12"/>
  <c r="AD22" i="12"/>
  <c r="AD43" i="12"/>
  <c r="AD44" i="12"/>
  <c r="AD41" i="12"/>
  <c r="AD47" i="12"/>
  <c r="AD46" i="12"/>
  <c r="AD20" i="12"/>
  <c r="AD27" i="12"/>
  <c r="AD23" i="12"/>
  <c r="AD37" i="12"/>
  <c r="AD14" i="12"/>
  <c r="AD40" i="12"/>
  <c r="AD10" i="12"/>
  <c r="AD32" i="12"/>
  <c r="AD30" i="12"/>
  <c r="AD11" i="11"/>
  <c r="AD35" i="11"/>
  <c r="AD31" i="11"/>
  <c r="AD42" i="11"/>
  <c r="AD19" i="11"/>
  <c r="AD14" i="11"/>
  <c r="AD26" i="11"/>
  <c r="AD50" i="11"/>
  <c r="AD29" i="11"/>
  <c r="AD10" i="11"/>
  <c r="AD11" i="10"/>
  <c r="AD25" i="10"/>
  <c r="AD18" i="10"/>
  <c r="AD51" i="10"/>
  <c r="AD37" i="10"/>
  <c r="AD44" i="10"/>
  <c r="AD53" i="10"/>
  <c r="AD27" i="10"/>
  <c r="AD10" i="10"/>
  <c r="AD23" i="10"/>
  <c r="AD32" i="9"/>
  <c r="AD11" i="9"/>
  <c r="AD45" i="9"/>
  <c r="AD16" i="9"/>
  <c r="AD54" i="9"/>
  <c r="AD15" i="9"/>
  <c r="AD53" i="9"/>
  <c r="AD17" i="9"/>
  <c r="AD10" i="9"/>
  <c r="AD20" i="9"/>
  <c r="AD38" i="9"/>
  <c r="AD35" i="6"/>
  <c r="AD22" i="6"/>
  <c r="AD31" i="6"/>
  <c r="AD50" i="6"/>
  <c r="AD28" i="6"/>
  <c r="AD10" i="6"/>
  <c r="AD29" i="6"/>
  <c r="AD19" i="6"/>
  <c r="AD26" i="6"/>
  <c r="AD17" i="6"/>
  <c r="AD34" i="6"/>
  <c r="AD20" i="6"/>
  <c r="AD30" i="6"/>
  <c r="AD33" i="6"/>
  <c r="AD21" i="6"/>
  <c r="AD25" i="6"/>
  <c r="AD47" i="6"/>
  <c r="AD37" i="6"/>
  <c r="AD44" i="6"/>
  <c r="AD14" i="6"/>
  <c r="AD22" i="7"/>
  <c r="AD29" i="7"/>
  <c r="AD34" i="7"/>
  <c r="AD26" i="7"/>
  <c r="AD30" i="7"/>
  <c r="AD21" i="7"/>
  <c r="AD27" i="7"/>
  <c r="AD11" i="7"/>
  <c r="AD51" i="7"/>
  <c r="AD20" i="7"/>
  <c r="AD30" i="8"/>
  <c r="AD44" i="8"/>
  <c r="AD18" i="8"/>
  <c r="AD17" i="8"/>
  <c r="AD12" i="8"/>
  <c r="AD52" i="8"/>
  <c r="AD39" i="8"/>
  <c r="AD10" i="8"/>
  <c r="AD49" i="8"/>
  <c r="AD11" i="8"/>
  <c r="AD15" i="1"/>
  <c r="AD50" i="1"/>
  <c r="AD10" i="1"/>
  <c r="AD31" i="1"/>
  <c r="AD22" i="1"/>
  <c r="AD34" i="1"/>
  <c r="AD24" i="1"/>
  <c r="AD53" i="1"/>
  <c r="AD40" i="1"/>
  <c r="AD28" i="1"/>
  <c r="AD45" i="6"/>
  <c r="AD36" i="6"/>
  <c r="AD46" i="6"/>
  <c r="AD15" i="6"/>
  <c r="AD52" i="6"/>
  <c r="AD12" i="6"/>
  <c r="AD49" i="12"/>
  <c r="AD25" i="12"/>
  <c r="AD52" i="12"/>
  <c r="AD34" i="12"/>
  <c r="AD26" i="12"/>
  <c r="AD36" i="12"/>
  <c r="AD44" i="5"/>
  <c r="AD9" i="8" l="1"/>
  <c r="AD55" i="8" s="1"/>
  <c r="AB56" i="8"/>
  <c r="AD56" i="8" s="1"/>
  <c r="AD9" i="7"/>
  <c r="AD55" i="7" s="1"/>
  <c r="AB56" i="7"/>
  <c r="AD56" i="7" s="1"/>
  <c r="AD9" i="9"/>
  <c r="AD55" i="9" s="1"/>
  <c r="AB56" i="9"/>
  <c r="AD56" i="9" s="1"/>
  <c r="AD55" i="10"/>
  <c r="AD9" i="12"/>
  <c r="AD55" i="12" s="1"/>
  <c r="AB56" i="12"/>
  <c r="AD56" i="12" s="1"/>
  <c r="AB56" i="11"/>
  <c r="AD56" i="11" s="1"/>
  <c r="AD9" i="11"/>
  <c r="AD55" i="11" s="1"/>
  <c r="AB56" i="6"/>
  <c r="AD56" i="6" s="1"/>
  <c r="AD9" i="6"/>
  <c r="AD55" i="6" s="1"/>
  <c r="AD9" i="5"/>
  <c r="AD55" i="5" s="1"/>
  <c r="AB56" i="5"/>
  <c r="AD56" i="5" s="1"/>
  <c r="AB56" i="1"/>
  <c r="AD56" i="1" s="1"/>
  <c r="AD9" i="1"/>
  <c r="AD55" i="1" s="1"/>
  <c r="AB56" i="10"/>
  <c r="AD56" i="10" s="1"/>
</calcChain>
</file>

<file path=xl/sharedStrings.xml><?xml version="1.0" encoding="utf-8"?>
<sst xmlns="http://schemas.openxmlformats.org/spreadsheetml/2006/main" count="810" uniqueCount="83">
  <si>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</si>
  <si>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</si>
  <si>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</si>
  <si>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</si>
  <si>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</si>
  <si>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</si>
  <si>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</si>
  <si>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</si>
  <si>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</si>
  <si>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</si>
  <si>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</si>
  <si>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</si>
  <si>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</si>
  <si>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</si>
  <si>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Variante 1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</si>
  <si>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</si>
  <si>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</si>
  <si>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</si>
  <si>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</si>
  <si>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</si>
  <si>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</si>
  <si>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</si>
  <si>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</si>
  <si>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</si>
  <si>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</si>
  <si>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</si>
  <si>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</si>
  <si>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</si>
  <si>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</si>
  <si>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</si>
  <si>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</si>
  <si>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</si>
  <si>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</si>
  <si>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</si>
  <si>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</si>
  <si>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</si>
  <si>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</si>
  <si>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</si>
  <si>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-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</si>
  <si>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</si>
  <si>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</si>
  <si>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</si>
  <si>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</si>
  <si>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</si>
  <si>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</si>
  <si>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</si>
  <si>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</si>
  <si>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</si>
  <si>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</si>
  <si>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</si>
  <si>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</si>
  <si>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</si>
  <si>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</si>
  <si>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</si>
  <si>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</si>
  <si>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</si>
  <si>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</si>
  <si>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</si>
  <si>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</si>
  <si>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20'/Nutzer</t>
  </si>
  <si>
    <t>[h/Fahrzeug]</t>
  </si>
  <si>
    <t>Szenario SU1</t>
  </si>
  <si>
    <t>Szenario SU2</t>
  </si>
  <si>
    <t>Szenario SU3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</si>
  <si>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</si>
  <si>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</si>
  <si>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</si>
  <si>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</si>
  <si>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</si>
  <si>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</si>
  <si>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</si>
  <si>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</si>
  <si>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</si>
  <si>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</t>
    </r>
    <r>
      <rPr>
        <b/>
        <sz val="16"/>
        <color rgb="FF99CCFF"/>
        <rFont val="Calibri"/>
        <family val="2"/>
        <scheme val="minor"/>
      </rPr>
      <t xml:space="preserve"> 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</si>
  <si>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</si>
  <si>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</si>
  <si>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</si>
  <si>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</si>
  <si>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</si>
  <si>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</si>
  <si>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</si>
  <si>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</si>
  <si>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[CHF/m]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</si>
</sst>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66FF99"/>
      <name val="Calibri"/>
      <family val="2"/>
      <scheme val="minor"/>
    </font>
    <font>
      <sz val="11"/>
      <color rgb="FF66FF99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56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164" fontId="0" fillId="4" borderId="17" xfId="1" applyNumberFormat="1" applyFont="1" applyFill="1" applyBorder="1" applyAlignment="1">
      <alignment horizontal="center"/>
    </xf>
    <xf numFmtId="164" fontId="0" fillId="4" borderId="18" xfId="1" applyNumberFormat="1" applyFont="1" applyFill="1" applyBorder="1" applyAlignment="1">
      <alignment horizont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0" fillId="0" borderId="4" xfId="0" applyFill="1" applyBorder="1" applyAlignment="1">
      <alignment horizontal="center"/>
    </xf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64" fontId="0" fillId="2" borderId="26" xfId="1" applyNumberFormat="1" applyFont="1" applyFill="1" applyBorder="1" applyAlignment="1">
      <alignment horizontal="center"/>
    </xf>
    <xf numFmtId="164" fontId="0" fillId="2" borderId="24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95B5DAB2-1008-4902-B7DA-933F4A1958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1F47D35-B5AB-4958-AC44-A4EE426AC802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A2574E73-CE86-498B-B005-7718768838B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2C7C9DEA-89DA-49FC-9D4E-A2C960E9360E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358DDA93-DB67-43D4-88E1-6EF56632A30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F9617FC-F2A9-4EA7-A61E-D93A6AC9C06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FBD723AA-D5DF-43E8-A955-6A76977E9BF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0000000-0008-0000-0000-000002000000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00000000-0008-0000-0000-000003000000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:a14="http://schemas.microsoft.com/office/drawing/2010/main" xmlns="" id="{584F966A-5872-425E-BBB9-EDD1771DA5A5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00000000-0008-0000-0000-000004000000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:a14="http://schemas.microsoft.com/office/drawing/2010/main" xmlns="" id="{B551DF48-7310-4675-BD8F-55B573A8D471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00000000-0008-0000-0000-00000500000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:a14="http://schemas.microsoft.com/office/drawing/2010/main" xmlns="" id="{7B65D651-2DAA-4F78-9E2D-0B9A6D9DBCB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00000000-0008-0000-0000-000006000000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:a14="http://schemas.microsoft.com/office/drawing/2010/main" xmlns="" id="{E1C9E8EE-3B35-4467-84F7-1EC627019D08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0000000-0008-0000-0000-000007000000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:a14="http://schemas.microsoft.com/office/drawing/2010/main" xmlns="" id="{3D1FC3D1-2F9D-4B2F-83CF-9B1CD655F43B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0000000-0008-0000-0000-000010000000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:a14="http://schemas.microsoft.com/office/drawing/2010/main" xmlns="" id="{C09BC9FF-39F5-4C5F-BA95-5492E7E08B79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9090660" y="5486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00000000-0008-0000-0000-000008000000}"/>
                </a:ext>
              </a:extLst>
            </xdr:cNvPr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feld 110">
              <a:extLst>
                <a:ext uri="{FF2B5EF4-FFF2-40B4-BE49-F238E27FC236}">
                  <a16:creationId xmlns:a16="http://schemas.microsoft.com/office/drawing/2014/main" xmlns="" id="{00000000-0008-0000-0000-00006F000000}"/>
                </a:ext>
              </a:extLst>
            </xdr:cNvPr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1" name="Textfeld 110"/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xmlns="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xmlns="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xmlns="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xmlns="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xmlns="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xmlns="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xmlns="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8FBCBD92-71D0-4943-AE97-AC95B196B02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S20">
            <v>1.3698630136986301E-8</v>
          </cell>
        </row>
        <row r="21">
          <cell r="S21">
            <v>2.6432999158184737E-7</v>
          </cell>
        </row>
        <row r="22">
          <cell r="S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T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80"/>
      <c r="S1" s="80"/>
      <c r="T1" s="139"/>
      <c r="U1" s="80"/>
      <c r="V1" s="80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80"/>
      <c r="S2" s="80"/>
      <c r="T2" s="140"/>
      <c r="U2" s="80"/>
      <c r="V2" s="80"/>
      <c r="W2" s="140"/>
      <c r="Y2" s="126" t="s">
        <v>65</v>
      </c>
      <c r="Z2" s="127"/>
      <c r="AA2" s="128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64</v>
      </c>
      <c r="P3" s="136"/>
      <c r="Q3" s="140"/>
      <c r="R3" s="80"/>
      <c r="S3" s="80"/>
      <c r="T3" s="140"/>
      <c r="U3" s="80"/>
      <c r="V3" s="80"/>
      <c r="W3" s="140"/>
      <c r="Y3" s="129"/>
      <c r="Z3" s="130"/>
      <c r="AA3" s="131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80"/>
      <c r="S4" s="80"/>
      <c r="T4" s="140"/>
      <c r="U4" s="80"/>
      <c r="V4" s="80"/>
      <c r="W4" s="140"/>
      <c r="Y4" s="132"/>
      <c r="Z4" s="133"/>
      <c r="AA4" s="134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80"/>
      <c r="S7" s="80"/>
      <c r="T7" s="140"/>
      <c r="U7" s="80"/>
      <c r="V7" s="80"/>
      <c r="W7" s="140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82"/>
      <c r="S8" s="81"/>
      <c r="T8" s="140"/>
      <c r="U8" s="82"/>
      <c r="V8" s="81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B9</f>
        <v>11958.76435148346</v>
      </c>
      <c r="P9" s="40">
        <f>C9+(C9*I9)</f>
        <v>1244.8614199999997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0.33549600731844248</v>
      </c>
      <c r="V9" s="38">
        <f>($AI$7/$AG$12)*(1+0.15*(P9/$AG$10)^4)+$AH$32</f>
        <v>0.33866666671264462</v>
      </c>
      <c r="W9" s="140"/>
      <c r="X9" s="80">
        <f>($AG$7*$AG$8*S9+$AG$15*$AG$16*R9)*$AG$24</f>
        <v>4000</v>
      </c>
      <c r="Y9" s="46">
        <f>(O9*U9*$AG$30+P9*V9*$AG$29)*365</f>
        <v>87393537.071326315</v>
      </c>
      <c r="Z9" s="46">
        <f>(O9*$AI$15*$AG$37+P9*$AI$7*$AG$36)*365</f>
        <v>249889.63636392189</v>
      </c>
      <c r="AA9" s="46">
        <f>O9*$AI$15*($AG$41+$AG$40*(1-M9))*365</f>
        <v>17229.918533666874</v>
      </c>
      <c r="AB9" s="47">
        <f>365*((P9*$AI$7*($AG$53*$AG$54+$AG$49*$AG$50+$AG$45*$AG$46))+(O9*1.6*$AI$15*($AG$53*$AG$55+$AG$49*$AG$51+$AG$45*$AG$47)))</f>
        <v>34284.846593298906</v>
      </c>
      <c r="AD9" s="45">
        <f>SUM(X9:AB9)</f>
        <v>87698941.472817212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0"/>
      <c r="M10" s="27">
        <f>'[3]E-Auto'!$E8*(1/100)</f>
        <v>2.3700000000000001E-3</v>
      </c>
      <c r="O10" s="36">
        <f>B10</f>
        <v>12023</v>
      </c>
      <c r="P10" s="40">
        <f t="shared" ref="P10:P54" si="0">C10+(C10*I10)</f>
        <v>1251.5123790474024</v>
      </c>
      <c r="Q10" s="140"/>
      <c r="R10" s="33">
        <f t="shared" ref="R10:R54" si="1">IF(O10&lt;$AG$18,1,2)</f>
        <v>1</v>
      </c>
      <c r="S10" s="38">
        <f t="shared" ref="S10:S54" si="2">IF(P10&lt;$AG$10,1,2)</f>
        <v>1</v>
      </c>
      <c r="T10" s="140"/>
      <c r="U10" s="44">
        <f t="shared" ref="U10:U54" si="3">($AI$15/$AG$20)*(1+0.15*(O10/$AG$18)^4)+$AH$33</f>
        <v>0.33549601840424526</v>
      </c>
      <c r="V10" s="38">
        <f t="shared" ref="V10:V54" si="4">($AI$7/$AG$12)*(1+0.15*(P10/$AG$10)^4)+$AH$32</f>
        <v>0.3386666667136351</v>
      </c>
      <c r="W10" s="140"/>
      <c r="X10" s="80">
        <f t="shared" ref="X10:X54" si="5">($AG$7*$AG$8*S10+$AG$15*$AG$16*R10)*$AG$24</f>
        <v>4000</v>
      </c>
      <c r="Y10" s="46">
        <f t="shared" ref="Y10:Y54" si="6">(O10*U10*$AG$30+P10*V10*$AG$29)*365</f>
        <v>87862813.373985693</v>
      </c>
      <c r="Z10" s="46">
        <f t="shared" ref="Z10:Z54" si="7">(O10*$AI$15*$AG$37+P10*$AI$7*$AG$36)*365</f>
        <v>251231.74422022761</v>
      </c>
      <c r="AA10" s="46">
        <f t="shared" ref="AA10:AA54" si="8">O10*$AI$15*($AG$41+$AG$40*(1-M10))*365</f>
        <v>17314.231670626003</v>
      </c>
      <c r="AB10" s="47">
        <f t="shared" ref="AB10:AB54" si="9">365*((P10*$AI$7*($AG$53*$AG$54+$AG$49*$AG$50+$AG$45*$AG$46))+(O10*1.6*$AI$15*($AG$53*$AG$55+$AG$49*$AG$51+$AG$45*$AG$47)))</f>
        <v>34468.862244162607</v>
      </c>
      <c r="AD10" s="45">
        <f t="shared" ref="AD10:AD46" si="10">SUM(X10:AB10)</f>
        <v>88169828.212120712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0"/>
      <c r="M11" s="27">
        <f>'[3]E-Auto'!$E9*(1/100)</f>
        <v>3.1800000000000001E-3</v>
      </c>
      <c r="O11" s="36">
        <f t="shared" ref="O11:O54" si="12">B11</f>
        <v>12087.23564851654</v>
      </c>
      <c r="P11" s="40">
        <f t="shared" si="0"/>
        <v>1258.1633380948049</v>
      </c>
      <c r="Q11" s="140"/>
      <c r="R11" s="33">
        <f t="shared" si="1"/>
        <v>1</v>
      </c>
      <c r="S11" s="38">
        <f t="shared" si="2"/>
        <v>1</v>
      </c>
      <c r="T11" s="140"/>
      <c r="U11" s="44">
        <f t="shared" si="3"/>
        <v>0.33549602966916459</v>
      </c>
      <c r="V11" s="38">
        <f t="shared" si="4"/>
        <v>0.33866666671464152</v>
      </c>
      <c r="W11" s="140"/>
      <c r="X11" s="80">
        <f t="shared" si="5"/>
        <v>4000</v>
      </c>
      <c r="Y11" s="46">
        <f t="shared" si="6"/>
        <v>88332089.750009403</v>
      </c>
      <c r="Z11" s="46">
        <f t="shared" si="7"/>
        <v>252573.85207653334</v>
      </c>
      <c r="AA11" s="46">
        <f t="shared" si="8"/>
        <v>17396.873832080575</v>
      </c>
      <c r="AB11" s="47">
        <f t="shared" si="9"/>
        <v>34652.877895026315</v>
      </c>
      <c r="AD11" s="45">
        <f t="shared" si="10"/>
        <v>88640713.353813037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0"/>
      <c r="M12" s="27">
        <f>'[3]E-Auto'!$E10*(1/100)</f>
        <v>4.1700000000000001E-3</v>
      </c>
      <c r="O12" s="36">
        <f t="shared" si="12"/>
        <v>12151.471297033078</v>
      </c>
      <c r="P12" s="40">
        <f t="shared" si="0"/>
        <v>1264.8142971422074</v>
      </c>
      <c r="Q12" s="140"/>
      <c r="R12" s="33">
        <f t="shared" si="1"/>
        <v>1</v>
      </c>
      <c r="S12" s="38">
        <f t="shared" si="2"/>
        <v>1</v>
      </c>
      <c r="T12" s="140"/>
      <c r="U12" s="44">
        <f t="shared" si="3"/>
        <v>0.33549604111511949</v>
      </c>
      <c r="V12" s="38">
        <f t="shared" si="4"/>
        <v>0.33866666671566403</v>
      </c>
      <c r="W12" s="140"/>
      <c r="X12" s="80">
        <f t="shared" si="5"/>
        <v>4000</v>
      </c>
      <c r="Y12" s="46">
        <f t="shared" si="6"/>
        <v>88801366.200579554</v>
      </c>
      <c r="Z12" s="46">
        <f t="shared" si="7"/>
        <v>253915.959932839</v>
      </c>
      <c r="AA12" s="46">
        <f t="shared" si="8"/>
        <v>17477.207711134364</v>
      </c>
      <c r="AB12" s="47">
        <f t="shared" si="9"/>
        <v>34836.893545890009</v>
      </c>
      <c r="AD12" s="45">
        <f t="shared" si="10"/>
        <v>89111596.261769414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0"/>
      <c r="M13" s="27">
        <f>'[3]E-Auto'!$E11*(1/100)</f>
        <v>6.2100000000000002E-3</v>
      </c>
      <c r="O13" s="36">
        <f t="shared" si="12"/>
        <v>12215.706945549618</v>
      </c>
      <c r="P13" s="40">
        <f t="shared" si="0"/>
        <v>1271.4652561896098</v>
      </c>
      <c r="Q13" s="140"/>
      <c r="R13" s="33">
        <f t="shared" si="1"/>
        <v>1</v>
      </c>
      <c r="S13" s="38">
        <f t="shared" si="2"/>
        <v>1</v>
      </c>
      <c r="T13" s="140"/>
      <c r="U13" s="44">
        <f t="shared" si="3"/>
        <v>0.33549605274403932</v>
      </c>
      <c r="V13" s="38">
        <f t="shared" si="4"/>
        <v>0.33866666671670276</v>
      </c>
      <c r="W13" s="140"/>
      <c r="X13" s="80">
        <f t="shared" si="5"/>
        <v>4000</v>
      </c>
      <c r="Y13" s="46">
        <f t="shared" si="6"/>
        <v>89270642.726891041</v>
      </c>
      <c r="Z13" s="46">
        <f t="shared" si="7"/>
        <v>255258.06778914467</v>
      </c>
      <c r="AA13" s="46">
        <f t="shared" si="8"/>
        <v>17544.492054087576</v>
      </c>
      <c r="AB13" s="47">
        <f t="shared" si="9"/>
        <v>35020.90919675371</v>
      </c>
      <c r="AD13" s="45">
        <f t="shared" si="10"/>
        <v>89582466.195931017</v>
      </c>
      <c r="AE13" s="119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0"/>
      <c r="M14" s="27">
        <f>'[3]E-Auto'!$E12*(1/100)</f>
        <v>3.5041935483870967E-2</v>
      </c>
      <c r="O14" s="36">
        <f t="shared" si="12"/>
        <v>12279.942594066157</v>
      </c>
      <c r="P14" s="40">
        <f t="shared" si="0"/>
        <v>1278.1162152370123</v>
      </c>
      <c r="Q14" s="140"/>
      <c r="R14" s="33">
        <f t="shared" si="1"/>
        <v>1</v>
      </c>
      <c r="S14" s="38">
        <f t="shared" si="2"/>
        <v>1</v>
      </c>
      <c r="T14" s="140"/>
      <c r="U14" s="44">
        <f t="shared" si="3"/>
        <v>0.33549606455786352</v>
      </c>
      <c r="V14" s="38">
        <f t="shared" si="4"/>
        <v>0.33866666671775797</v>
      </c>
      <c r="W14" s="140"/>
      <c r="X14" s="80">
        <f>($AG$7*$AG$8*S14+$AG$15*$AG$16*R14)*$AG$24+(AG26*AG7)</f>
        <v>72000</v>
      </c>
      <c r="Y14" s="46">
        <f t="shared" si="6"/>
        <v>89739919.330151364</v>
      </c>
      <c r="Z14" s="46">
        <f t="shared" si="7"/>
        <v>256600.17564545033</v>
      </c>
      <c r="AA14" s="46">
        <f t="shared" si="8"/>
        <v>17280.074321086307</v>
      </c>
      <c r="AB14" s="47">
        <f t="shared" si="9"/>
        <v>35204.924847617411</v>
      </c>
      <c r="AD14" s="45">
        <f t="shared" si="10"/>
        <v>90121004.504965529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0"/>
      <c r="M15" s="27">
        <f>'[3]E-Auto'!$E13*(1/100)</f>
        <v>6.3873870967741941E-2</v>
      </c>
      <c r="O15" s="36">
        <f t="shared" si="12"/>
        <v>12344.178242582695</v>
      </c>
      <c r="P15" s="40">
        <f t="shared" si="0"/>
        <v>1284.7671742844145</v>
      </c>
      <c r="Q15" s="140"/>
      <c r="R15" s="33">
        <f t="shared" si="1"/>
        <v>1</v>
      </c>
      <c r="S15" s="38">
        <f t="shared" si="2"/>
        <v>1</v>
      </c>
      <c r="T15" s="140"/>
      <c r="U15" s="44">
        <f t="shared" si="3"/>
        <v>0.33549607655854186</v>
      </c>
      <c r="V15" s="38">
        <f t="shared" si="4"/>
        <v>0.33866666671882978</v>
      </c>
      <c r="W15" s="140"/>
      <c r="X15" s="80">
        <f>($AG$7*$AG$8*S15+$AG$15*$AG$16*R15)*$AG$24</f>
        <v>4000</v>
      </c>
      <c r="Y15" s="46">
        <f t="shared" si="6"/>
        <v>90209196.01158075</v>
      </c>
      <c r="Z15" s="46">
        <f t="shared" si="7"/>
        <v>257942.28350175603</v>
      </c>
      <c r="AA15" s="46">
        <f t="shared" si="8"/>
        <v>17011.925101773959</v>
      </c>
      <c r="AB15" s="47">
        <f t="shared" si="9"/>
        <v>35388.940498481104</v>
      </c>
      <c r="AD15" s="45">
        <f t="shared" si="10"/>
        <v>90523539.160682768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0"/>
      <c r="M16" s="27">
        <f>'[3]E-Auto'!$E14*(1/100)</f>
        <v>9.2705806451612929E-2</v>
      </c>
      <c r="O16" s="36">
        <f t="shared" si="12"/>
        <v>12408.413891099233</v>
      </c>
      <c r="P16" s="40">
        <f t="shared" si="0"/>
        <v>1291.418133331817</v>
      </c>
      <c r="Q16" s="140"/>
      <c r="R16" s="33">
        <f t="shared" si="1"/>
        <v>1</v>
      </c>
      <c r="S16" s="38">
        <f t="shared" si="2"/>
        <v>1</v>
      </c>
      <c r="T16" s="140"/>
      <c r="U16" s="44">
        <f t="shared" si="3"/>
        <v>0.33549608874803422</v>
      </c>
      <c r="V16" s="38">
        <f t="shared" si="4"/>
        <v>0.33866666671991835</v>
      </c>
      <c r="W16" s="140"/>
      <c r="X16" s="80">
        <f t="shared" si="5"/>
        <v>4000</v>
      </c>
      <c r="Y16" s="46">
        <f t="shared" si="6"/>
        <v>90678472.772412375</v>
      </c>
      <c r="Z16" s="46">
        <f t="shared" si="7"/>
        <v>259284.39135806172</v>
      </c>
      <c r="AA16" s="46">
        <f t="shared" si="8"/>
        <v>16740.04439615053</v>
      </c>
      <c r="AB16" s="47">
        <f t="shared" si="9"/>
        <v>35572.956149344798</v>
      </c>
      <c r="AD16" s="45">
        <f t="shared" si="10"/>
        <v>90994070.164315924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0"/>
      <c r="M17" s="27">
        <f>'[3]E-Auto'!$E15*(1/100)</f>
        <v>0.1215377419354839</v>
      </c>
      <c r="O17" s="36">
        <f t="shared" si="12"/>
        <v>12472.649539615772</v>
      </c>
      <c r="P17" s="40">
        <f t="shared" si="0"/>
        <v>1298.0690923792195</v>
      </c>
      <c r="Q17" s="140"/>
      <c r="R17" s="33">
        <f t="shared" si="1"/>
        <v>1</v>
      </c>
      <c r="S17" s="38">
        <f t="shared" si="2"/>
        <v>1</v>
      </c>
      <c r="T17" s="140"/>
      <c r="U17" s="44">
        <f t="shared" si="3"/>
        <v>0.3354961011283108</v>
      </c>
      <c r="V17" s="38">
        <f t="shared" si="4"/>
        <v>0.33866666672102386</v>
      </c>
      <c r="W17" s="140"/>
      <c r="X17" s="80">
        <f t="shared" si="5"/>
        <v>4000</v>
      </c>
      <c r="Y17" s="46">
        <f t="shared" si="6"/>
        <v>91147749.613892183</v>
      </c>
      <c r="Z17" s="46">
        <f t="shared" si="7"/>
        <v>260626.49921436736</v>
      </c>
      <c r="AA17" s="46">
        <f t="shared" si="8"/>
        <v>16464.432204216024</v>
      </c>
      <c r="AB17" s="47">
        <f t="shared" si="9"/>
        <v>35756.971800208492</v>
      </c>
      <c r="AD17" s="45">
        <f t="shared" si="10"/>
        <v>91464597.517110974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0"/>
      <c r="M18" s="27">
        <f>'[3]E-Auto'!$E16*(1/100)</f>
        <v>0.15036967741935489</v>
      </c>
      <c r="O18" s="36">
        <f t="shared" si="12"/>
        <v>12536.885188132312</v>
      </c>
      <c r="P18" s="40">
        <f t="shared" si="0"/>
        <v>1304.7200514266219</v>
      </c>
      <c r="Q18" s="140"/>
      <c r="R18" s="33">
        <f t="shared" si="1"/>
        <v>1</v>
      </c>
      <c r="S18" s="38">
        <f t="shared" si="2"/>
        <v>1</v>
      </c>
      <c r="T18" s="140"/>
      <c r="U18" s="44">
        <f t="shared" si="3"/>
        <v>0.33549611370135202</v>
      </c>
      <c r="V18" s="38">
        <f t="shared" si="4"/>
        <v>0.33866666672214646</v>
      </c>
      <c r="W18" s="140"/>
      <c r="X18" s="80">
        <f t="shared" si="5"/>
        <v>4000</v>
      </c>
      <c r="Y18" s="46">
        <f t="shared" si="6"/>
        <v>91617026.537279204</v>
      </c>
      <c r="Z18" s="46">
        <f t="shared" si="7"/>
        <v>261968.60707067308</v>
      </c>
      <c r="AA18" s="46">
        <f t="shared" si="8"/>
        <v>16185.088525970441</v>
      </c>
      <c r="AB18" s="47">
        <f t="shared" si="9"/>
        <v>35940.987451072193</v>
      </c>
      <c r="AD18" s="45">
        <f t="shared" si="10"/>
        <v>91935121.220326915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0"/>
      <c r="M19" s="27">
        <f>'[3]E-Auto'!$E17*(1/100)</f>
        <v>0.17920161290322587</v>
      </c>
      <c r="O19" s="36">
        <f t="shared" si="12"/>
        <v>12601.120836648852</v>
      </c>
      <c r="P19" s="40">
        <f t="shared" si="0"/>
        <v>1311.3710104740244</v>
      </c>
      <c r="Q19" s="140"/>
      <c r="R19" s="33">
        <f t="shared" si="1"/>
        <v>1</v>
      </c>
      <c r="S19" s="38">
        <f t="shared" si="2"/>
        <v>1</v>
      </c>
      <c r="T19" s="140"/>
      <c r="U19" s="44">
        <f t="shared" si="3"/>
        <v>0.3354961264691485</v>
      </c>
      <c r="V19" s="38">
        <f t="shared" si="4"/>
        <v>0.33866666672328644</v>
      </c>
      <c r="W19" s="140"/>
      <c r="X19" s="80">
        <f t="shared" si="5"/>
        <v>4000</v>
      </c>
      <c r="Y19" s="46">
        <f t="shared" si="6"/>
        <v>92086303.543845475</v>
      </c>
      <c r="Z19" s="46">
        <f t="shared" si="7"/>
        <v>263310.71492697875</v>
      </c>
      <c r="AA19" s="46">
        <f t="shared" si="8"/>
        <v>15902.013361413778</v>
      </c>
      <c r="AB19" s="47">
        <f t="shared" si="9"/>
        <v>36125.003101935894</v>
      </c>
      <c r="AD19" s="45">
        <f t="shared" si="10"/>
        <v>92405641.275235787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0"/>
      <c r="M20" s="27">
        <f>'[3]E-Auto'!$E18*(1/100)</f>
        <v>0.20803354838709684</v>
      </c>
      <c r="O20" s="36">
        <f t="shared" si="12"/>
        <v>12665.356485165392</v>
      </c>
      <c r="P20" s="40">
        <f t="shared" si="0"/>
        <v>1318.0219695214271</v>
      </c>
      <c r="Q20" s="140"/>
      <c r="R20" s="33">
        <f t="shared" si="1"/>
        <v>1</v>
      </c>
      <c r="S20" s="38">
        <f t="shared" si="2"/>
        <v>1</v>
      </c>
      <c r="T20" s="140"/>
      <c r="U20" s="44">
        <f t="shared" si="3"/>
        <v>0.3354961394337011</v>
      </c>
      <c r="V20" s="38">
        <f t="shared" si="4"/>
        <v>0.33866666672444384</v>
      </c>
      <c r="W20" s="140"/>
      <c r="X20" s="80">
        <f t="shared" si="5"/>
        <v>4000</v>
      </c>
      <c r="Y20" s="46">
        <f t="shared" si="6"/>
        <v>92555580.634876028</v>
      </c>
      <c r="Z20" s="46">
        <f t="shared" si="7"/>
        <v>264652.82278328447</v>
      </c>
      <c r="AA20" s="46">
        <f t="shared" si="8"/>
        <v>15615.206710546036</v>
      </c>
      <c r="AB20" s="47">
        <f t="shared" si="9"/>
        <v>36309.018752799595</v>
      </c>
      <c r="AD20" s="45">
        <f t="shared" si="10"/>
        <v>92876157.683122665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0"/>
      <c r="M21" s="27">
        <f>'[3]E-Auto'!$E19*(1/100)</f>
        <v>0.23686548387096781</v>
      </c>
      <c r="O21" s="36">
        <f t="shared" si="12"/>
        <v>12729.59213368193</v>
      </c>
      <c r="P21" s="40">
        <f t="shared" si="0"/>
        <v>1324.6729285688293</v>
      </c>
      <c r="Q21" s="140"/>
      <c r="R21" s="33">
        <f t="shared" si="1"/>
        <v>1</v>
      </c>
      <c r="S21" s="38">
        <f t="shared" si="2"/>
        <v>1</v>
      </c>
      <c r="T21" s="140"/>
      <c r="U21" s="44">
        <f t="shared" si="3"/>
        <v>0.33549615259702092</v>
      </c>
      <c r="V21" s="38">
        <f t="shared" si="4"/>
        <v>0.3386666667256189</v>
      </c>
      <c r="W21" s="140"/>
      <c r="X21" s="80">
        <f t="shared" si="5"/>
        <v>4000</v>
      </c>
      <c r="Y21" s="46">
        <f t="shared" si="6"/>
        <v>93024857.811669201</v>
      </c>
      <c r="Z21" s="46">
        <f t="shared" si="7"/>
        <v>265994.93063959008</v>
      </c>
      <c r="AA21" s="46">
        <f t="shared" si="8"/>
        <v>15324.668573367213</v>
      </c>
      <c r="AB21" s="47">
        <f t="shared" si="9"/>
        <v>36493.034403663289</v>
      </c>
      <c r="AD21" s="45">
        <f t="shared" si="10"/>
        <v>93346670.445285827</v>
      </c>
      <c r="AE21" s="119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0"/>
      <c r="M22" s="27">
        <f>'[3]E-Auto'!$E20*(1/100)</f>
        <v>0.26569741935483882</v>
      </c>
      <c r="O22" s="36">
        <f t="shared" si="12"/>
        <v>12793.827782198468</v>
      </c>
      <c r="P22" s="40">
        <f t="shared" si="0"/>
        <v>1331.3238876162318</v>
      </c>
      <c r="Q22" s="140"/>
      <c r="R22" s="33">
        <f t="shared" si="1"/>
        <v>1</v>
      </c>
      <c r="S22" s="38">
        <f t="shared" si="2"/>
        <v>1</v>
      </c>
      <c r="T22" s="140"/>
      <c r="U22" s="44">
        <f t="shared" si="3"/>
        <v>0.33549616596112919</v>
      </c>
      <c r="V22" s="38">
        <f t="shared" si="4"/>
        <v>0.33866666672681178</v>
      </c>
      <c r="W22" s="140"/>
      <c r="X22" s="80">
        <f t="shared" si="5"/>
        <v>4000</v>
      </c>
      <c r="Y22" s="46">
        <f t="shared" si="6"/>
        <v>93494135.075536504</v>
      </c>
      <c r="Z22" s="46">
        <f t="shared" si="7"/>
        <v>267337.0384958958</v>
      </c>
      <c r="AA22" s="46">
        <f t="shared" si="8"/>
        <v>15030.398949877313</v>
      </c>
      <c r="AB22" s="47">
        <f t="shared" si="9"/>
        <v>36677.050054526982</v>
      </c>
      <c r="AD22" s="45">
        <f t="shared" si="10"/>
        <v>93817179.563036799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0"/>
      <c r="M23" s="27">
        <f>'[3]E-Auto'!$E21*(1/100)</f>
        <v>0.29452935483870979</v>
      </c>
      <c r="O23" s="36">
        <f t="shared" si="12"/>
        <v>12858.063430715009</v>
      </c>
      <c r="P23" s="40">
        <f t="shared" si="0"/>
        <v>1337.9748466636343</v>
      </c>
      <c r="Q23" s="140"/>
      <c r="R23" s="33">
        <f t="shared" si="1"/>
        <v>1</v>
      </c>
      <c r="S23" s="38">
        <f t="shared" si="2"/>
        <v>1</v>
      </c>
      <c r="T23" s="140"/>
      <c r="U23" s="44">
        <f t="shared" si="3"/>
        <v>0.33549617952805744</v>
      </c>
      <c r="V23" s="38">
        <f t="shared" si="4"/>
        <v>0.3386666667280227</v>
      </c>
      <c r="W23" s="140"/>
      <c r="X23" s="80">
        <f t="shared" si="5"/>
        <v>4000</v>
      </c>
      <c r="Y23" s="46">
        <f t="shared" si="6"/>
        <v>93963412.427802742</v>
      </c>
      <c r="Z23" s="46">
        <f t="shared" si="7"/>
        <v>268679.14635220153</v>
      </c>
      <c r="AA23" s="46">
        <f t="shared" si="8"/>
        <v>14732.39784007633</v>
      </c>
      <c r="AB23" s="47">
        <f t="shared" si="9"/>
        <v>36861.065705390691</v>
      </c>
      <c r="AD23" s="45">
        <f t="shared" si="10"/>
        <v>94287685.037700415</v>
      </c>
      <c r="AE23" s="119"/>
      <c r="AF23" s="60" t="s">
        <v>35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0"/>
      <c r="M24" s="27">
        <f>'[3]E-Auto'!$E22*(1/100)</f>
        <v>0.32336129032258071</v>
      </c>
      <c r="O24" s="36">
        <f t="shared" si="12"/>
        <v>12922.299079231549</v>
      </c>
      <c r="P24" s="40">
        <f t="shared" si="0"/>
        <v>1344.6258057110369</v>
      </c>
      <c r="Q24" s="140"/>
      <c r="R24" s="33">
        <f t="shared" si="1"/>
        <v>1</v>
      </c>
      <c r="S24" s="38">
        <f t="shared" si="2"/>
        <v>1</v>
      </c>
      <c r="T24" s="140"/>
      <c r="U24" s="44">
        <f t="shared" si="3"/>
        <v>0.33549619329984753</v>
      </c>
      <c r="V24" s="38">
        <f t="shared" si="4"/>
        <v>0.33866666672925183</v>
      </c>
      <c r="W24" s="140"/>
      <c r="X24" s="80">
        <f t="shared" si="5"/>
        <v>4000</v>
      </c>
      <c r="Y24" s="46">
        <f t="shared" si="6"/>
        <v>94432689.86980617</v>
      </c>
      <c r="Z24" s="46">
        <f t="shared" si="7"/>
        <v>270021.25420850725</v>
      </c>
      <c r="AA24" s="46">
        <f t="shared" si="8"/>
        <v>14430.665243964275</v>
      </c>
      <c r="AB24" s="47">
        <f t="shared" si="9"/>
        <v>37045.081356254392</v>
      </c>
      <c r="AD24" s="45">
        <f t="shared" si="10"/>
        <v>94758186.870614901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0"/>
      <c r="M25" s="27">
        <f>'[3]E-Auto'!$E23*(1/100)</f>
        <v>0.35219322580645168</v>
      </c>
      <c r="O25" s="36">
        <f t="shared" si="12"/>
        <v>12986.534727748087</v>
      </c>
      <c r="P25" s="40">
        <f t="shared" si="0"/>
        <v>1351.2767647584392</v>
      </c>
      <c r="Q25" s="140"/>
      <c r="R25" s="33">
        <f t="shared" si="1"/>
        <v>1</v>
      </c>
      <c r="S25" s="38">
        <f t="shared" si="2"/>
        <v>1</v>
      </c>
      <c r="T25" s="140"/>
      <c r="U25" s="44">
        <f t="shared" si="3"/>
        <v>0.33549620727855134</v>
      </c>
      <c r="V25" s="38">
        <f t="shared" si="4"/>
        <v>0.33866666673049933</v>
      </c>
      <c r="W25" s="140"/>
      <c r="X25" s="80">
        <f t="shared" si="5"/>
        <v>4000</v>
      </c>
      <c r="Y25" s="46">
        <f t="shared" si="6"/>
        <v>94901967.402898312</v>
      </c>
      <c r="Z25" s="46">
        <f t="shared" si="7"/>
        <v>271363.36206481286</v>
      </c>
      <c r="AA25" s="46">
        <f t="shared" si="8"/>
        <v>14125.201161541136</v>
      </c>
      <c r="AB25" s="47">
        <f t="shared" si="9"/>
        <v>37229.097007118085</v>
      </c>
      <c r="AD25" s="45">
        <f t="shared" si="10"/>
        <v>95228685.063131779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0"/>
      <c r="M26" s="27">
        <f>'[3]E-Auto'!$E24*(1/100)</f>
        <v>0.38102516129032266</v>
      </c>
      <c r="O26" s="36">
        <f t="shared" si="12"/>
        <v>13050.770376264627</v>
      </c>
      <c r="P26" s="40">
        <f t="shared" si="0"/>
        <v>1357.9277238058419</v>
      </c>
      <c r="Q26" s="140"/>
      <c r="R26" s="33">
        <f t="shared" si="1"/>
        <v>1</v>
      </c>
      <c r="S26" s="38">
        <f t="shared" si="2"/>
        <v>1</v>
      </c>
      <c r="T26" s="140"/>
      <c r="U26" s="44">
        <f t="shared" si="3"/>
        <v>0.33549622146623109</v>
      </c>
      <c r="V26" s="38">
        <f t="shared" si="4"/>
        <v>0.33866666673176538</v>
      </c>
      <c r="W26" s="140"/>
      <c r="X26" s="80">
        <f t="shared" si="5"/>
        <v>4000</v>
      </c>
      <c r="Y26" s="46">
        <f t="shared" si="6"/>
        <v>95371245.028444409</v>
      </c>
      <c r="Z26" s="46">
        <f t="shared" si="7"/>
        <v>272705.46992111852</v>
      </c>
      <c r="AA26" s="46">
        <f t="shared" si="8"/>
        <v>13816.00559280692</v>
      </c>
      <c r="AB26" s="47">
        <f t="shared" si="9"/>
        <v>37413.112657981786</v>
      </c>
      <c r="AD26" s="45">
        <f t="shared" si="10"/>
        <v>95699179.616616309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0"/>
      <c r="M27" s="27">
        <f>'[3]E-Auto'!$E25*(1/100)</f>
        <v>0.40985709677419369</v>
      </c>
      <c r="O27" s="36">
        <f t="shared" si="12"/>
        <v>13115.006024781167</v>
      </c>
      <c r="P27" s="40">
        <f t="shared" si="0"/>
        <v>1364.5786828532443</v>
      </c>
      <c r="Q27" s="140"/>
      <c r="R27" s="33">
        <f t="shared" si="1"/>
        <v>1</v>
      </c>
      <c r="S27" s="38">
        <f t="shared" si="2"/>
        <v>1</v>
      </c>
      <c r="T27" s="140"/>
      <c r="U27" s="44">
        <f t="shared" si="3"/>
        <v>0.3354962358649593</v>
      </c>
      <c r="V27" s="38">
        <f t="shared" si="4"/>
        <v>0.33866666673305013</v>
      </c>
      <c r="W27" s="140"/>
      <c r="X27" s="80">
        <f t="shared" si="5"/>
        <v>4000</v>
      </c>
      <c r="Y27" s="46">
        <f t="shared" si="6"/>
        <v>95840522.747823134</v>
      </c>
      <c r="Z27" s="46">
        <f t="shared" si="7"/>
        <v>274047.57777742425</v>
      </c>
      <c r="AA27" s="46">
        <f t="shared" si="8"/>
        <v>13503.078537761625</v>
      </c>
      <c r="AB27" s="47">
        <f t="shared" si="9"/>
        <v>37597.128308845495</v>
      </c>
      <c r="AD27" s="45">
        <f t="shared" si="10"/>
        <v>96169670.532447174</v>
      </c>
      <c r="AE27" s="119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0"/>
      <c r="M28" s="27">
        <f>'[3]E-Auto'!$E26*(1/100)</f>
        <v>0.43868903225806466</v>
      </c>
      <c r="O28" s="36">
        <f t="shared" si="12"/>
        <v>13179.241673297707</v>
      </c>
      <c r="P28" s="40">
        <f t="shared" si="0"/>
        <v>1371.229641900647</v>
      </c>
      <c r="Q28" s="140"/>
      <c r="R28" s="33">
        <f t="shared" si="1"/>
        <v>1</v>
      </c>
      <c r="S28" s="38">
        <f t="shared" si="2"/>
        <v>1</v>
      </c>
      <c r="T28" s="140"/>
      <c r="U28" s="44">
        <f t="shared" si="3"/>
        <v>0.33549625047681852</v>
      </c>
      <c r="V28" s="38">
        <f t="shared" si="4"/>
        <v>0.33866666673435386</v>
      </c>
      <c r="W28" s="140"/>
      <c r="X28" s="80">
        <f t="shared" si="5"/>
        <v>4000</v>
      </c>
      <c r="Y28" s="46">
        <f t="shared" si="6"/>
        <v>96309800.56242682</v>
      </c>
      <c r="Z28" s="46">
        <f t="shared" si="7"/>
        <v>275389.68563372997</v>
      </c>
      <c r="AA28" s="46">
        <f t="shared" si="8"/>
        <v>13186.419996405246</v>
      </c>
      <c r="AB28" s="47">
        <f t="shared" si="9"/>
        <v>37781.143959709188</v>
      </c>
      <c r="AD28" s="45">
        <f t="shared" si="10"/>
        <v>96640157.812016681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0"/>
      <c r="M29" s="27">
        <f>'[3]E-Auto'!$E27*(1/100)</f>
        <v>0.46752096774193563</v>
      </c>
      <c r="O29" s="36">
        <f t="shared" si="12"/>
        <v>13243.477321814247</v>
      </c>
      <c r="P29" s="40">
        <f t="shared" si="0"/>
        <v>1377.8806009480495</v>
      </c>
      <c r="Q29" s="140"/>
      <c r="R29" s="33">
        <f t="shared" si="1"/>
        <v>1</v>
      </c>
      <c r="S29" s="38">
        <f t="shared" si="2"/>
        <v>1</v>
      </c>
      <c r="T29" s="140"/>
      <c r="U29" s="44">
        <f t="shared" si="3"/>
        <v>0.33549626530390164</v>
      </c>
      <c r="V29" s="38">
        <f t="shared" si="4"/>
        <v>0.33866666673567669</v>
      </c>
      <c r="W29" s="140"/>
      <c r="X29" s="80">
        <f t="shared" si="5"/>
        <v>4000</v>
      </c>
      <c r="Y29" s="46">
        <f t="shared" si="6"/>
        <v>96779078.473661527</v>
      </c>
      <c r="Z29" s="46">
        <f t="shared" si="7"/>
        <v>276731.79349003569</v>
      </c>
      <c r="AA29" s="46">
        <f t="shared" si="8"/>
        <v>12866.029968737797</v>
      </c>
      <c r="AB29" s="47">
        <f t="shared" si="9"/>
        <v>37965.159610572897</v>
      </c>
      <c r="AD29" s="45">
        <f t="shared" si="10"/>
        <v>97110641.456730872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0"/>
      <c r="M30" s="27">
        <f>'[3]E-Auto'!$E28*(1/100)</f>
        <v>0.49635290322580661</v>
      </c>
      <c r="O30" s="36">
        <f t="shared" si="12"/>
        <v>13307.712970330787</v>
      </c>
      <c r="P30" s="40">
        <f t="shared" si="0"/>
        <v>1384.5315599954522</v>
      </c>
      <c r="Q30" s="140"/>
      <c r="R30" s="33">
        <f t="shared" si="1"/>
        <v>1</v>
      </c>
      <c r="S30" s="38">
        <f t="shared" si="2"/>
        <v>1</v>
      </c>
      <c r="T30" s="140"/>
      <c r="U30" s="44">
        <f t="shared" si="3"/>
        <v>0.3354962803483118</v>
      </c>
      <c r="V30" s="38">
        <f t="shared" si="4"/>
        <v>0.33866666673701878</v>
      </c>
      <c r="W30" s="140"/>
      <c r="X30" s="80">
        <f t="shared" si="5"/>
        <v>4000</v>
      </c>
      <c r="Y30" s="46">
        <f t="shared" si="6"/>
        <v>97248356.482947081</v>
      </c>
      <c r="Z30" s="46">
        <f t="shared" si="7"/>
        <v>278073.90134634136</v>
      </c>
      <c r="AA30" s="46">
        <f t="shared" si="8"/>
        <v>12541.908454759263</v>
      </c>
      <c r="AB30" s="47">
        <f t="shared" si="9"/>
        <v>38149.175261436598</v>
      </c>
      <c r="AD30" s="45">
        <f t="shared" si="10"/>
        <v>97581121.468009621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0"/>
      <c r="M31" s="27">
        <f>'[3]E-Auto'!$E29*(1/100)</f>
        <v>0.52518483870967758</v>
      </c>
      <c r="O31" s="36">
        <f t="shared" si="12"/>
        <v>13371.948618847327</v>
      </c>
      <c r="P31" s="40">
        <f t="shared" si="0"/>
        <v>1391.1825190428547</v>
      </c>
      <c r="Q31" s="140"/>
      <c r="R31" s="33">
        <f t="shared" si="1"/>
        <v>1</v>
      </c>
      <c r="S31" s="38">
        <f t="shared" si="2"/>
        <v>1</v>
      </c>
      <c r="T31" s="140"/>
      <c r="U31" s="44">
        <f t="shared" si="3"/>
        <v>0.33549629561216238</v>
      </c>
      <c r="V31" s="38">
        <f t="shared" si="4"/>
        <v>0.33866666673838036</v>
      </c>
      <c r="W31" s="140"/>
      <c r="X31" s="80">
        <f t="shared" si="5"/>
        <v>4000</v>
      </c>
      <c r="Y31" s="46">
        <f t="shared" si="6"/>
        <v>97717634.591717154</v>
      </c>
      <c r="Z31" s="46">
        <f t="shared" si="7"/>
        <v>279416.00920264708</v>
      </c>
      <c r="AA31" s="46">
        <f t="shared" si="8"/>
        <v>12214.055454469648</v>
      </c>
      <c r="AB31" s="47">
        <f t="shared" si="9"/>
        <v>38333.190912300292</v>
      </c>
      <c r="AD31" s="45">
        <f t="shared" si="10"/>
        <v>98051597.847286567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0"/>
      <c r="M32" s="27">
        <f>'[3]E-Auto'!$E30*(1/100)</f>
        <v>0.55401677419354856</v>
      </c>
      <c r="O32" s="36">
        <f t="shared" si="12"/>
        <v>13436.184267363868</v>
      </c>
      <c r="P32" s="40">
        <f t="shared" si="0"/>
        <v>1397.8334780902571</v>
      </c>
      <c r="Q32" s="140"/>
      <c r="R32" s="33">
        <f t="shared" si="1"/>
        <v>1</v>
      </c>
      <c r="S32" s="38">
        <f t="shared" si="2"/>
        <v>1</v>
      </c>
      <c r="T32" s="140"/>
      <c r="U32" s="44">
        <f t="shared" si="3"/>
        <v>0.33549631109757683</v>
      </c>
      <c r="V32" s="38">
        <f t="shared" si="4"/>
        <v>0.33866666673976165</v>
      </c>
      <c r="W32" s="140"/>
      <c r="X32" s="80">
        <f t="shared" si="5"/>
        <v>4000</v>
      </c>
      <c r="Y32" s="46">
        <f t="shared" si="6"/>
        <v>98186912.801419303</v>
      </c>
      <c r="Z32" s="46">
        <f t="shared" si="7"/>
        <v>280758.11705895275</v>
      </c>
      <c r="AA32" s="46">
        <f t="shared" si="8"/>
        <v>11882.47096786896</v>
      </c>
      <c r="AB32" s="47">
        <f t="shared" si="9"/>
        <v>38517.206563164</v>
      </c>
      <c r="AD32" s="45">
        <f t="shared" si="10"/>
        <v>98522070.596009284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0"/>
      <c r="M33" s="27">
        <f>'[3]E-Auto'!$E31*(1/100)</f>
        <v>0.58284870967741953</v>
      </c>
      <c r="O33" s="36">
        <f t="shared" si="12"/>
        <v>13500.419915880406</v>
      </c>
      <c r="P33" s="40">
        <f t="shared" si="0"/>
        <v>1404.4844371376596</v>
      </c>
      <c r="Q33" s="140"/>
      <c r="R33" s="33">
        <f t="shared" si="1"/>
        <v>1</v>
      </c>
      <c r="S33" s="38">
        <f t="shared" si="2"/>
        <v>1</v>
      </c>
      <c r="T33" s="140"/>
      <c r="U33" s="44">
        <f t="shared" si="3"/>
        <v>0.33549632680668906</v>
      </c>
      <c r="V33" s="38">
        <f t="shared" si="4"/>
        <v>0.33866666674116275</v>
      </c>
      <c r="W33" s="140"/>
      <c r="X33" s="80">
        <f t="shared" si="5"/>
        <v>4000</v>
      </c>
      <c r="Y33" s="46">
        <f t="shared" si="6"/>
        <v>98656191.113515064</v>
      </c>
      <c r="Z33" s="46">
        <f t="shared" si="7"/>
        <v>282100.22491525841</v>
      </c>
      <c r="AA33" s="46">
        <f t="shared" si="8"/>
        <v>11547.154994957189</v>
      </c>
      <c r="AB33" s="47">
        <f t="shared" si="9"/>
        <v>38701.222214027694</v>
      </c>
      <c r="AD33" s="45">
        <f t="shared" si="10"/>
        <v>98992539.715639308</v>
      </c>
      <c r="AE33" s="119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0"/>
      <c r="M34" s="27">
        <f>'[3]E-Auto'!$E32*(1/100)</f>
        <v>0.6116806451612905</v>
      </c>
      <c r="O34" s="36">
        <f t="shared" si="12"/>
        <v>13564.655564396946</v>
      </c>
      <c r="P34" s="40">
        <f t="shared" si="0"/>
        <v>1411.1353961850621</v>
      </c>
      <c r="Q34" s="140"/>
      <c r="R34" s="33">
        <f t="shared" si="1"/>
        <v>1</v>
      </c>
      <c r="S34" s="38">
        <f t="shared" si="2"/>
        <v>1</v>
      </c>
      <c r="T34" s="140"/>
      <c r="U34" s="44">
        <f t="shared" si="3"/>
        <v>0.33549634274164297</v>
      </c>
      <c r="V34" s="38">
        <f t="shared" si="4"/>
        <v>0.33866666674258389</v>
      </c>
      <c r="W34" s="140"/>
      <c r="X34" s="80">
        <f t="shared" si="5"/>
        <v>4000</v>
      </c>
      <c r="Y34" s="46">
        <f t="shared" si="6"/>
        <v>99125469.52948007</v>
      </c>
      <c r="Z34" s="46">
        <f t="shared" si="7"/>
        <v>283442.33277156414</v>
      </c>
      <c r="AA34" s="46">
        <f t="shared" si="8"/>
        <v>11208.107535734338</v>
      </c>
      <c r="AB34" s="47">
        <f t="shared" si="9"/>
        <v>38885.237864891395</v>
      </c>
      <c r="AD34" s="45">
        <f t="shared" si="10"/>
        <v>99463005.207652271</v>
      </c>
      <c r="AE34" s="119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0"/>
      <c r="M35" s="27">
        <f>'[3]E-Auto'!$E33*(1/100)</f>
        <v>0.64051258064516148</v>
      </c>
      <c r="O35" s="36">
        <f t="shared" si="12"/>
        <v>13628.891212913486</v>
      </c>
      <c r="P35" s="40">
        <f t="shared" si="0"/>
        <v>1417.7863552324648</v>
      </c>
      <c r="Q35" s="140"/>
      <c r="R35" s="33">
        <f t="shared" si="1"/>
        <v>1</v>
      </c>
      <c r="S35" s="38">
        <f t="shared" si="2"/>
        <v>1</v>
      </c>
      <c r="T35" s="140"/>
      <c r="U35" s="44">
        <f t="shared" si="3"/>
        <v>0.33549635890459284</v>
      </c>
      <c r="V35" s="38">
        <f t="shared" si="4"/>
        <v>0.33866666674402529</v>
      </c>
      <c r="W35" s="140"/>
      <c r="X35" s="80">
        <f t="shared" si="5"/>
        <v>4000</v>
      </c>
      <c r="Y35" s="46">
        <f t="shared" si="6"/>
        <v>99594748.050804004</v>
      </c>
      <c r="Z35" s="46">
        <f t="shared" si="7"/>
        <v>284784.44062786986</v>
      </c>
      <c r="AA35" s="46">
        <f t="shared" si="8"/>
        <v>10865.32859020041</v>
      </c>
      <c r="AB35" s="47">
        <f t="shared" si="9"/>
        <v>39069.253515755096</v>
      </c>
      <c r="AD35" s="45">
        <f t="shared" si="10"/>
        <v>99933467.073537827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0"/>
      <c r="M36" s="27">
        <f>'[3]E-Auto'!$E34*(1/100)</f>
        <v>0.66934451612903245</v>
      </c>
      <c r="O36" s="36">
        <f t="shared" si="12"/>
        <v>13693.126861430024</v>
      </c>
      <c r="P36" s="40">
        <f t="shared" si="0"/>
        <v>1424.437314279867</v>
      </c>
      <c r="Q36" s="140"/>
      <c r="R36" s="33">
        <f t="shared" si="1"/>
        <v>1</v>
      </c>
      <c r="S36" s="38">
        <f t="shared" si="2"/>
        <v>1</v>
      </c>
      <c r="T36" s="140"/>
      <c r="U36" s="44">
        <f t="shared" si="3"/>
        <v>0.33549637529770315</v>
      </c>
      <c r="V36" s="38">
        <f t="shared" si="4"/>
        <v>0.33866666674548712</v>
      </c>
      <c r="W36" s="140"/>
      <c r="X36" s="80">
        <f t="shared" si="5"/>
        <v>4000</v>
      </c>
      <c r="Y36" s="46">
        <f t="shared" si="6"/>
        <v>100064026.67899069</v>
      </c>
      <c r="Z36" s="46">
        <f t="shared" si="7"/>
        <v>286126.54848417552</v>
      </c>
      <c r="AA36" s="46">
        <f t="shared" si="8"/>
        <v>10518.818158355401</v>
      </c>
      <c r="AB36" s="47">
        <f t="shared" si="9"/>
        <v>39253.269166618789</v>
      </c>
      <c r="AD36" s="45">
        <f t="shared" si="10"/>
        <v>100403925.31479985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0"/>
      <c r="M37" s="27">
        <f>'[3]E-Auto'!$E35*(1/100)</f>
        <v>0.69817645161290343</v>
      </c>
      <c r="O37" s="36">
        <f t="shared" si="12"/>
        <v>13757.362509946563</v>
      </c>
      <c r="P37" s="40">
        <f t="shared" si="0"/>
        <v>1431.0882733272695</v>
      </c>
      <c r="Q37" s="140"/>
      <c r="R37" s="33">
        <f t="shared" si="1"/>
        <v>1</v>
      </c>
      <c r="S37" s="38">
        <f t="shared" si="2"/>
        <v>1</v>
      </c>
      <c r="T37" s="140"/>
      <c r="U37" s="44">
        <f t="shared" si="3"/>
        <v>0.33549639192314856</v>
      </c>
      <c r="V37" s="38">
        <f t="shared" si="4"/>
        <v>0.3386666667469696</v>
      </c>
      <c r="W37" s="140"/>
      <c r="X37" s="80">
        <f t="shared" si="5"/>
        <v>4000</v>
      </c>
      <c r="Y37" s="46">
        <f t="shared" si="6"/>
        <v>100533305.41555832</v>
      </c>
      <c r="Z37" s="46">
        <f t="shared" si="7"/>
        <v>287468.65634048113</v>
      </c>
      <c r="AA37" s="46">
        <f t="shared" si="8"/>
        <v>10168.576240199312</v>
      </c>
      <c r="AB37" s="47">
        <f t="shared" si="9"/>
        <v>39437.28481748249</v>
      </c>
      <c r="AD37" s="45">
        <f t="shared" si="10"/>
        <v>100874379.93295649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0"/>
      <c r="M38" s="27">
        <f>'[3]E-Auto'!$E36*(1/100)</f>
        <v>0.7270083870967744</v>
      </c>
      <c r="O38" s="36">
        <f t="shared" si="12"/>
        <v>13821.598158463101</v>
      </c>
      <c r="P38" s="40">
        <f t="shared" si="0"/>
        <v>1437.7392323746719</v>
      </c>
      <c r="Q38" s="140"/>
      <c r="R38" s="33">
        <f t="shared" si="1"/>
        <v>1</v>
      </c>
      <c r="S38" s="38">
        <f t="shared" si="2"/>
        <v>1</v>
      </c>
      <c r="T38" s="140"/>
      <c r="U38" s="44">
        <f t="shared" si="3"/>
        <v>0.33549640878311404</v>
      </c>
      <c r="V38" s="38">
        <f t="shared" si="4"/>
        <v>0.33866666674847284</v>
      </c>
      <c r="W38" s="140"/>
      <c r="X38" s="80">
        <f t="shared" si="5"/>
        <v>4000</v>
      </c>
      <c r="Y38" s="46">
        <f t="shared" si="6"/>
        <v>101002584.26203932</v>
      </c>
      <c r="Z38" s="46">
        <f t="shared" si="7"/>
        <v>288810.7641967868</v>
      </c>
      <c r="AA38" s="46">
        <f t="shared" si="8"/>
        <v>9814.6028357321466</v>
      </c>
      <c r="AB38" s="47">
        <f t="shared" si="9"/>
        <v>39621.300468346191</v>
      </c>
      <c r="AD38" s="45">
        <f t="shared" si="10"/>
        <v>101344830.92954017</v>
      </c>
      <c r="AE38" s="119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0"/>
      <c r="M39" s="27">
        <f>'[3]E-Auto'!$E37*(1/100)</f>
        <v>0.75584032258064537</v>
      </c>
      <c r="O39" s="36">
        <f t="shared" si="12"/>
        <v>13885.833806979641</v>
      </c>
      <c r="P39" s="40">
        <f t="shared" si="0"/>
        <v>1444.3901914220744</v>
      </c>
      <c r="Q39" s="140"/>
      <c r="R39" s="33">
        <f t="shared" si="1"/>
        <v>1</v>
      </c>
      <c r="S39" s="38">
        <f t="shared" si="2"/>
        <v>1</v>
      </c>
      <c r="T39" s="140"/>
      <c r="U39" s="44">
        <f t="shared" si="3"/>
        <v>0.33549642587979467</v>
      </c>
      <c r="V39" s="38">
        <f t="shared" si="4"/>
        <v>0.33866666674999713</v>
      </c>
      <c r="W39" s="140"/>
      <c r="X39" s="80">
        <f t="shared" si="5"/>
        <v>4000</v>
      </c>
      <c r="Y39" s="46">
        <f t="shared" si="6"/>
        <v>101471863.21998043</v>
      </c>
      <c r="Z39" s="46">
        <f t="shared" si="7"/>
        <v>290152.87205309258</v>
      </c>
      <c r="AA39" s="46">
        <f t="shared" si="8"/>
        <v>9456.897944953902</v>
      </c>
      <c r="AB39" s="47">
        <f t="shared" si="9"/>
        <v>39805.316119209885</v>
      </c>
      <c r="AD39" s="45">
        <f t="shared" si="10"/>
        <v>101815278.30609769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0"/>
      <c r="M40" s="27">
        <f>'[3]E-Auto'!$E38*(1/100)</f>
        <v>0.78467225806451635</v>
      </c>
      <c r="O40" s="36">
        <f t="shared" si="12"/>
        <v>13950.069455496181</v>
      </c>
      <c r="P40" s="40">
        <f t="shared" si="0"/>
        <v>1451.0411504694769</v>
      </c>
      <c r="Q40" s="140"/>
      <c r="R40" s="33">
        <f t="shared" si="1"/>
        <v>1</v>
      </c>
      <c r="S40" s="38">
        <f t="shared" si="2"/>
        <v>1</v>
      </c>
      <c r="T40" s="140"/>
      <c r="U40" s="44">
        <f t="shared" si="3"/>
        <v>0.33549644321539579</v>
      </c>
      <c r="V40" s="38">
        <f t="shared" si="4"/>
        <v>0.33866666675154261</v>
      </c>
      <c r="W40" s="140"/>
      <c r="X40" s="80">
        <f t="shared" si="5"/>
        <v>4000</v>
      </c>
      <c r="Y40" s="46">
        <f t="shared" si="6"/>
        <v>101941142.29094297</v>
      </c>
      <c r="Z40" s="46">
        <f t="shared" si="7"/>
        <v>291494.97990939824</v>
      </c>
      <c r="AA40" s="46">
        <f t="shared" si="8"/>
        <v>9095.4615678645769</v>
      </c>
      <c r="AB40" s="47">
        <f t="shared" si="9"/>
        <v>39989.331770073586</v>
      </c>
      <c r="AD40" s="45">
        <f t="shared" si="10"/>
        <v>102285722.06419031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0"/>
      <c r="M41" s="27">
        <f>'[3]E-Auto'!$E39*(1/100)</f>
        <v>0.81350419354838732</v>
      </c>
      <c r="O41" s="36">
        <f t="shared" si="12"/>
        <v>14014.305104012723</v>
      </c>
      <c r="P41" s="40">
        <f t="shared" si="0"/>
        <v>1457.6921095168798</v>
      </c>
      <c r="Q41" s="140"/>
      <c r="R41" s="33">
        <f t="shared" si="1"/>
        <v>1</v>
      </c>
      <c r="S41" s="38">
        <f t="shared" si="2"/>
        <v>1</v>
      </c>
      <c r="T41" s="140"/>
      <c r="U41" s="44">
        <f t="shared" si="3"/>
        <v>0.33549646079213308</v>
      </c>
      <c r="V41" s="38">
        <f t="shared" si="4"/>
        <v>0.33866666675310947</v>
      </c>
      <c r="W41" s="140"/>
      <c r="X41" s="80">
        <f t="shared" si="5"/>
        <v>4000</v>
      </c>
      <c r="Y41" s="46">
        <f t="shared" si="6"/>
        <v>102410421.4765027</v>
      </c>
      <c r="Z41" s="46">
        <f t="shared" si="7"/>
        <v>292837.08776570397</v>
      </c>
      <c r="AA41" s="46">
        <f t="shared" si="8"/>
        <v>8730.2937044641767</v>
      </c>
      <c r="AB41" s="47">
        <f t="shared" si="9"/>
        <v>40173.347420937294</v>
      </c>
      <c r="AD41" s="45">
        <f t="shared" si="10"/>
        <v>102756162.20539381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0"/>
      <c r="M42" s="27">
        <f>'[3]E-Auto'!$E40*(1/100)</f>
        <v>0.8423361290322583</v>
      </c>
      <c r="O42" s="36">
        <f t="shared" si="12"/>
        <v>14078.540752529261</v>
      </c>
      <c r="P42" s="40">
        <f t="shared" si="0"/>
        <v>1464.343068564282</v>
      </c>
      <c r="Q42" s="140"/>
      <c r="R42" s="33">
        <f t="shared" si="1"/>
        <v>1</v>
      </c>
      <c r="S42" s="38">
        <f t="shared" si="2"/>
        <v>1</v>
      </c>
      <c r="T42" s="140"/>
      <c r="U42" s="44">
        <f t="shared" si="3"/>
        <v>0.33549647861223225</v>
      </c>
      <c r="V42" s="38">
        <f t="shared" si="4"/>
        <v>0.33866666675469798</v>
      </c>
      <c r="W42" s="140"/>
      <c r="X42" s="80">
        <f t="shared" si="5"/>
        <v>4000</v>
      </c>
      <c r="Y42" s="46">
        <f t="shared" si="6"/>
        <v>102879700.77824986</v>
      </c>
      <c r="Z42" s="46">
        <f t="shared" si="7"/>
        <v>294179.19562200963</v>
      </c>
      <c r="AA42" s="46">
        <f t="shared" si="8"/>
        <v>8361.3943547526906</v>
      </c>
      <c r="AB42" s="47">
        <f t="shared" si="9"/>
        <v>40357.363071800988</v>
      </c>
      <c r="AD42" s="45">
        <f t="shared" si="10"/>
        <v>103226598.73129842</v>
      </c>
      <c r="AE42" s="119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0"/>
      <c r="M43" s="27">
        <f>'[3]E-Auto'!$E41*(1/100)</f>
        <v>0.87116806451612927</v>
      </c>
      <c r="O43" s="36">
        <f t="shared" si="12"/>
        <v>14142.776401045803</v>
      </c>
      <c r="P43" s="40">
        <f t="shared" si="0"/>
        <v>1470.9940276116847</v>
      </c>
      <c r="Q43" s="140"/>
      <c r="R43" s="33">
        <f t="shared" si="1"/>
        <v>1</v>
      </c>
      <c r="S43" s="38">
        <f t="shared" si="2"/>
        <v>1</v>
      </c>
      <c r="T43" s="140"/>
      <c r="U43" s="44">
        <f t="shared" si="3"/>
        <v>0.33549649667792941</v>
      </c>
      <c r="V43" s="38">
        <f t="shared" si="4"/>
        <v>0.33866666675630819</v>
      </c>
      <c r="W43" s="140"/>
      <c r="X43" s="80">
        <f t="shared" si="5"/>
        <v>4000</v>
      </c>
      <c r="Y43" s="46">
        <f t="shared" si="6"/>
        <v>103348980.19778952</v>
      </c>
      <c r="Z43" s="46">
        <f t="shared" si="7"/>
        <v>295521.30347831541</v>
      </c>
      <c r="AA43" s="46">
        <f t="shared" si="8"/>
        <v>7988.763518730133</v>
      </c>
      <c r="AB43" s="47">
        <f t="shared" si="9"/>
        <v>40541.378722664689</v>
      </c>
      <c r="AD43" s="45">
        <f t="shared" si="10"/>
        <v>103697031.64350924</v>
      </c>
      <c r="AE43" s="119"/>
      <c r="AF43" s="49" t="s">
        <v>44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0"/>
      <c r="M44" s="27">
        <f>'[3]E-Auto'!$E42*(1/100)</f>
        <v>0.9</v>
      </c>
      <c r="O44" s="36">
        <f t="shared" si="12"/>
        <v>14207.012049562343</v>
      </c>
      <c r="P44" s="40">
        <f t="shared" si="0"/>
        <v>1477.6449866590874</v>
      </c>
      <c r="Q44" s="140"/>
      <c r="R44" s="33">
        <f t="shared" si="1"/>
        <v>1</v>
      </c>
      <c r="S44" s="38">
        <f t="shared" si="2"/>
        <v>1</v>
      </c>
      <c r="T44" s="140"/>
      <c r="U44" s="44">
        <f t="shared" si="3"/>
        <v>0.33549651499147082</v>
      </c>
      <c r="V44" s="38">
        <f t="shared" si="4"/>
        <v>0.33866666675794044</v>
      </c>
      <c r="W44" s="140"/>
      <c r="X44" s="80">
        <f t="shared" si="5"/>
        <v>4000</v>
      </c>
      <c r="Y44" s="46">
        <f t="shared" si="6"/>
        <v>103818259.73674142</v>
      </c>
      <c r="Z44" s="46">
        <f t="shared" si="7"/>
        <v>296863.41133462108</v>
      </c>
      <c r="AA44" s="46">
        <f t="shared" si="8"/>
        <v>7612.401196396494</v>
      </c>
      <c r="AB44" s="47">
        <f t="shared" si="9"/>
        <v>40725.394373528405</v>
      </c>
      <c r="AD44" s="45">
        <f t="shared" si="10"/>
        <v>104167460.94364595</v>
      </c>
      <c r="AE44" s="119"/>
      <c r="AF44" s="84" t="s">
        <v>46</v>
      </c>
      <c r="AG44" s="85"/>
      <c r="AH44" s="86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0"/>
      <c r="M45" s="27">
        <f>'[3]E-Auto'!$E43*(1/100)</f>
        <v>0.928831935483871</v>
      </c>
      <c r="O45" s="36">
        <f t="shared" si="12"/>
        <v>14271.247698078883</v>
      </c>
      <c r="P45" s="40">
        <f t="shared" si="0"/>
        <v>1484.2959457064899</v>
      </c>
      <c r="Q45" s="140"/>
      <c r="R45" s="33">
        <f t="shared" si="1"/>
        <v>1</v>
      </c>
      <c r="S45" s="38">
        <f t="shared" si="2"/>
        <v>1</v>
      </c>
      <c r="T45" s="140"/>
      <c r="U45" s="44">
        <f t="shared" si="3"/>
        <v>0.335496533555113</v>
      </c>
      <c r="V45" s="38">
        <f t="shared" si="4"/>
        <v>0.33866666675959489</v>
      </c>
      <c r="W45" s="140"/>
      <c r="X45" s="80">
        <f t="shared" si="5"/>
        <v>4000</v>
      </c>
      <c r="Y45" s="46">
        <f t="shared" si="6"/>
        <v>104287539.39673994</v>
      </c>
      <c r="Z45" s="46">
        <f t="shared" si="7"/>
        <v>298205.5191909268</v>
      </c>
      <c r="AA45" s="46">
        <f t="shared" si="8"/>
        <v>7232.3073877517754</v>
      </c>
      <c r="AB45" s="47">
        <f t="shared" si="9"/>
        <v>40909.410024392098</v>
      </c>
      <c r="AD45" s="45">
        <f t="shared" si="10"/>
        <v>104637886.63334301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0"/>
      <c r="M46" s="27">
        <f>'[3]E-Auto'!$E44*(1/100)</f>
        <v>0.95766387096774197</v>
      </c>
      <c r="O46" s="36">
        <f t="shared" si="12"/>
        <v>14335.483346595423</v>
      </c>
      <c r="P46" s="40">
        <f t="shared" si="0"/>
        <v>1490.9469047538926</v>
      </c>
      <c r="Q46" s="140"/>
      <c r="R46" s="33">
        <f t="shared" si="1"/>
        <v>1</v>
      </c>
      <c r="S46" s="38">
        <f t="shared" si="2"/>
        <v>1</v>
      </c>
      <c r="T46" s="140"/>
      <c r="U46" s="44">
        <f t="shared" si="3"/>
        <v>0.33549655237112258</v>
      </c>
      <c r="V46" s="38">
        <f t="shared" si="4"/>
        <v>0.33866666676127172</v>
      </c>
      <c r="W46" s="140"/>
      <c r="X46" s="80">
        <f t="shared" si="5"/>
        <v>4000</v>
      </c>
      <c r="Y46" s="46">
        <f t="shared" si="6"/>
        <v>104756819.17943445</v>
      </c>
      <c r="Z46" s="46">
        <f t="shared" si="7"/>
        <v>299547.62704723253</v>
      </c>
      <c r="AA46" s="46">
        <f t="shared" si="8"/>
        <v>6848.4820927959763</v>
      </c>
      <c r="AB46" s="47">
        <f t="shared" si="9"/>
        <v>41093.425675255799</v>
      </c>
      <c r="AD46" s="45">
        <f t="shared" si="10"/>
        <v>105108308.71424973</v>
      </c>
      <c r="AE46" s="119"/>
      <c r="AF46" s="54"/>
      <c r="AG46" s="55">
        <f>'[4]Risikoschätzung '!$S$22</f>
        <v>3.8183974898599521E-6</v>
      </c>
      <c r="AH46" s="53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0"/>
      <c r="M47" s="27">
        <f>'[3]E-Auto'!$E45*(1/100)</f>
        <v>0.98649580645161294</v>
      </c>
      <c r="O47" s="36">
        <f t="shared" si="12"/>
        <v>14399.718995111962</v>
      </c>
      <c r="P47" s="40">
        <f t="shared" si="0"/>
        <v>1497.5978638012948</v>
      </c>
      <c r="Q47" s="140"/>
      <c r="R47" s="33">
        <f t="shared" si="1"/>
        <v>1</v>
      </c>
      <c r="S47" s="38">
        <f t="shared" si="2"/>
        <v>1</v>
      </c>
      <c r="T47" s="140"/>
      <c r="U47" s="44">
        <f t="shared" si="3"/>
        <v>0.33549657144177658</v>
      </c>
      <c r="V47" s="38">
        <f t="shared" si="4"/>
        <v>0.33866666676297114</v>
      </c>
      <c r="W47" s="140"/>
      <c r="X47" s="80">
        <f t="shared" si="5"/>
        <v>4000</v>
      </c>
      <c r="Y47" s="46">
        <f t="shared" si="6"/>
        <v>105226099.08648917</v>
      </c>
      <c r="Z47" s="46">
        <f t="shared" si="7"/>
        <v>300889.73490353819</v>
      </c>
      <c r="AA47" s="46">
        <f t="shared" si="8"/>
        <v>6460.9253115290976</v>
      </c>
      <c r="AB47" s="47">
        <f t="shared" si="9"/>
        <v>41277.4413261195</v>
      </c>
      <c r="AD47" s="45">
        <f t="shared" ref="AD47:AD54" si="13">SUM(X47:AB47)</f>
        <v>105578727.18803038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0"/>
      <c r="M48" s="27">
        <f>'[3]E-Auto'!$E46*(1/100)</f>
        <v>1</v>
      </c>
      <c r="O48" s="36">
        <f t="shared" si="12"/>
        <v>14463.954643628502</v>
      </c>
      <c r="P48" s="40">
        <f t="shared" si="0"/>
        <v>1504.2488228486975</v>
      </c>
      <c r="Q48" s="140"/>
      <c r="R48" s="33">
        <f t="shared" si="1"/>
        <v>1</v>
      </c>
      <c r="S48" s="38">
        <f t="shared" si="2"/>
        <v>1</v>
      </c>
      <c r="T48" s="140"/>
      <c r="U48" s="44">
        <f t="shared" si="3"/>
        <v>0.33549659076936217</v>
      </c>
      <c r="V48" s="38">
        <f t="shared" si="4"/>
        <v>0.33866666676469337</v>
      </c>
      <c r="W48" s="140"/>
      <c r="X48" s="80">
        <f t="shared" si="5"/>
        <v>4000</v>
      </c>
      <c r="Y48" s="46">
        <f t="shared" si="6"/>
        <v>105695379.11958338</v>
      </c>
      <c r="Z48" s="46">
        <f t="shared" si="7"/>
        <v>302231.84275984386</v>
      </c>
      <c r="AA48" s="46">
        <f t="shared" si="8"/>
        <v>6292.9773863498895</v>
      </c>
      <c r="AB48" s="47">
        <f t="shared" si="9"/>
        <v>41461.456976983201</v>
      </c>
      <c r="AD48" s="45">
        <f t="shared" si="13"/>
        <v>106049365.39670657</v>
      </c>
      <c r="AE48" s="119"/>
      <c r="AF48" s="84" t="s">
        <v>47</v>
      </c>
      <c r="AG48" s="85"/>
      <c r="AH48" s="86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0"/>
      <c r="M49" s="27">
        <f>'[3]E-Auto'!$E47*(1/100)</f>
        <v>1</v>
      </c>
      <c r="O49" s="36">
        <f t="shared" si="12"/>
        <v>14528.19029214504</v>
      </c>
      <c r="P49" s="40">
        <f t="shared" si="0"/>
        <v>1510.8997818960997</v>
      </c>
      <c r="Q49" s="140"/>
      <c r="R49" s="33">
        <f t="shared" si="1"/>
        <v>1</v>
      </c>
      <c r="S49" s="38">
        <f t="shared" si="2"/>
        <v>1</v>
      </c>
      <c r="T49" s="140"/>
      <c r="U49" s="44">
        <f t="shared" si="3"/>
        <v>0.33549661035617673</v>
      </c>
      <c r="V49" s="38">
        <f t="shared" si="4"/>
        <v>0.33866666676643858</v>
      </c>
      <c r="W49" s="140"/>
      <c r="X49" s="80">
        <f t="shared" si="5"/>
        <v>4000</v>
      </c>
      <c r="Y49" s="46">
        <f t="shared" si="6"/>
        <v>106164659.28041129</v>
      </c>
      <c r="Z49" s="46">
        <f t="shared" si="7"/>
        <v>303573.95061614952</v>
      </c>
      <c r="AA49" s="46">
        <f t="shared" si="8"/>
        <v>6320.9250323064643</v>
      </c>
      <c r="AB49" s="47">
        <f t="shared" si="9"/>
        <v>41645.472627846895</v>
      </c>
      <c r="AD49" s="45">
        <f t="shared" si="13"/>
        <v>106520199.62868759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0"/>
      <c r="M50" s="27">
        <f>'[3]E-Auto'!$E48*(1/100)</f>
        <v>1</v>
      </c>
      <c r="O50" s="36">
        <f t="shared" si="12"/>
        <v>14592.42594066158</v>
      </c>
      <c r="P50" s="40">
        <f t="shared" si="0"/>
        <v>1517.5507409435024</v>
      </c>
      <c r="Q50" s="140"/>
      <c r="R50" s="33">
        <f t="shared" si="1"/>
        <v>1</v>
      </c>
      <c r="S50" s="38">
        <f t="shared" si="2"/>
        <v>1</v>
      </c>
      <c r="T50" s="140"/>
      <c r="U50" s="44">
        <f t="shared" si="3"/>
        <v>0.33549663020452786</v>
      </c>
      <c r="V50" s="38">
        <f t="shared" si="4"/>
        <v>0.338666666768207</v>
      </c>
      <c r="W50" s="140"/>
      <c r="X50" s="80">
        <f t="shared" si="5"/>
        <v>4000</v>
      </c>
      <c r="Y50" s="46">
        <f t="shared" si="6"/>
        <v>106633939.57068233</v>
      </c>
      <c r="Z50" s="46">
        <f t="shared" si="7"/>
        <v>304916.05847245525</v>
      </c>
      <c r="AA50" s="46">
        <f t="shared" si="8"/>
        <v>6348.8726782630411</v>
      </c>
      <c r="AB50" s="47">
        <f t="shared" si="9"/>
        <v>41829.488278710589</v>
      </c>
      <c r="AD50" s="45">
        <f t="shared" si="13"/>
        <v>106991033.99011177</v>
      </c>
      <c r="AE50" s="119"/>
      <c r="AF50" s="54"/>
      <c r="AG50" s="55">
        <f>'[4]Risikoschätzung '!$S$21</f>
        <v>2.6432999158184737E-7</v>
      </c>
      <c r="AH50" s="53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0"/>
      <c r="M51" s="27">
        <f>'[3]E-Auto'!$E49*(1/100)</f>
        <v>1</v>
      </c>
      <c r="O51" s="36">
        <f t="shared" si="12"/>
        <v>14656.661589178118</v>
      </c>
      <c r="P51" s="40">
        <f t="shared" si="0"/>
        <v>1524.2016999909047</v>
      </c>
      <c r="Q51" s="140"/>
      <c r="R51" s="33">
        <f t="shared" si="1"/>
        <v>1</v>
      </c>
      <c r="S51" s="38">
        <f t="shared" si="2"/>
        <v>1</v>
      </c>
      <c r="T51" s="140"/>
      <c r="U51" s="44">
        <f t="shared" si="3"/>
        <v>0.33549665031673337</v>
      </c>
      <c r="V51" s="38">
        <f t="shared" si="4"/>
        <v>0.33866666676999879</v>
      </c>
      <c r="W51" s="140"/>
      <c r="X51" s="80">
        <f t="shared" si="5"/>
        <v>4000</v>
      </c>
      <c r="Y51" s="46">
        <f t="shared" si="6"/>
        <v>107103219.99212103</v>
      </c>
      <c r="Z51" s="46">
        <f t="shared" si="7"/>
        <v>306258.16632876091</v>
      </c>
      <c r="AA51" s="46">
        <f t="shared" si="8"/>
        <v>6376.8203242196159</v>
      </c>
      <c r="AB51" s="47">
        <f t="shared" si="9"/>
        <v>42013.503929574297</v>
      </c>
      <c r="AD51" s="45">
        <f t="shared" si="13"/>
        <v>107461868.48270357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0"/>
      <c r="M52" s="27">
        <f>'[3]E-Auto'!$E50*(1/100)</f>
        <v>1</v>
      </c>
      <c r="O52" s="36">
        <f t="shared" si="12"/>
        <v>14720.897237694657</v>
      </c>
      <c r="P52" s="40">
        <f t="shared" si="0"/>
        <v>1530.8526590383071</v>
      </c>
      <c r="Q52" s="140"/>
      <c r="R52" s="33">
        <f t="shared" si="1"/>
        <v>1</v>
      </c>
      <c r="S52" s="38">
        <f t="shared" si="2"/>
        <v>1</v>
      </c>
      <c r="T52" s="140"/>
      <c r="U52" s="44">
        <f t="shared" si="3"/>
        <v>0.33549667069512146</v>
      </c>
      <c r="V52" s="38">
        <f t="shared" si="4"/>
        <v>0.33866666677181423</v>
      </c>
      <c r="W52" s="140"/>
      <c r="X52" s="80">
        <f t="shared" si="5"/>
        <v>4000</v>
      </c>
      <c r="Y52" s="46">
        <f t="shared" si="6"/>
        <v>107572500.54646723</v>
      </c>
      <c r="Z52" s="46">
        <f t="shared" si="7"/>
        <v>307600.27418506658</v>
      </c>
      <c r="AA52" s="46">
        <f t="shared" si="8"/>
        <v>6404.7679701761908</v>
      </c>
      <c r="AB52" s="47">
        <f t="shared" si="9"/>
        <v>42197.519580437984</v>
      </c>
      <c r="AD52" s="45">
        <f t="shared" si="13"/>
        <v>107932703.1082029</v>
      </c>
      <c r="AE52" s="119"/>
      <c r="AF52" s="84" t="s">
        <v>48</v>
      </c>
      <c r="AG52" s="85"/>
      <c r="AH52" s="86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0"/>
      <c r="M53" s="27">
        <f>'[3]E-Auto'!$E51*(1/100)</f>
        <v>1</v>
      </c>
      <c r="O53" s="36">
        <f t="shared" si="12"/>
        <v>14785.132886211197</v>
      </c>
      <c r="P53" s="40">
        <f t="shared" si="0"/>
        <v>1537.5036180857096</v>
      </c>
      <c r="Q53" s="140"/>
      <c r="R53" s="33">
        <f t="shared" si="1"/>
        <v>1</v>
      </c>
      <c r="S53" s="38">
        <f t="shared" si="2"/>
        <v>1</v>
      </c>
      <c r="T53" s="140"/>
      <c r="U53" s="44">
        <f t="shared" si="3"/>
        <v>0.33549669134203031</v>
      </c>
      <c r="V53" s="38">
        <f t="shared" si="4"/>
        <v>0.33866666677365348</v>
      </c>
      <c r="W53" s="140"/>
      <c r="X53" s="80">
        <f t="shared" si="5"/>
        <v>4000</v>
      </c>
      <c r="Y53" s="46">
        <f t="shared" si="6"/>
        <v>108041781.23547608</v>
      </c>
      <c r="Z53" s="46">
        <f t="shared" si="7"/>
        <v>308942.3820413723</v>
      </c>
      <c r="AA53" s="46">
        <f t="shared" si="8"/>
        <v>6432.7156161327675</v>
      </c>
      <c r="AB53" s="47">
        <f t="shared" si="9"/>
        <v>42381.535231301685</v>
      </c>
      <c r="AD53" s="45">
        <f t="shared" si="13"/>
        <v>108403537.86836489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0"/>
      <c r="M54" s="27">
        <f>'[3]E-Auto'!$E52*(1/100)</f>
        <v>1</v>
      </c>
      <c r="O54" s="36">
        <f t="shared" si="12"/>
        <v>14849.368534727735</v>
      </c>
      <c r="P54" s="40">
        <f t="shared" si="0"/>
        <v>1544.1545771331121</v>
      </c>
      <c r="Q54" s="141"/>
      <c r="R54" s="33">
        <f t="shared" si="1"/>
        <v>1</v>
      </c>
      <c r="S54" s="38">
        <f t="shared" si="2"/>
        <v>1</v>
      </c>
      <c r="T54" s="141"/>
      <c r="U54" s="44">
        <f t="shared" si="3"/>
        <v>0.33549671225980848</v>
      </c>
      <c r="V54" s="38">
        <f t="shared" si="4"/>
        <v>0.33866666677551677</v>
      </c>
      <c r="W54" s="141"/>
      <c r="X54" s="80">
        <f t="shared" si="5"/>
        <v>4000</v>
      </c>
      <c r="Y54" s="46">
        <f t="shared" si="6"/>
        <v>108511062.06091806</v>
      </c>
      <c r="Z54" s="46">
        <f t="shared" si="7"/>
        <v>310284.48989767791</v>
      </c>
      <c r="AA54" s="46">
        <f t="shared" si="8"/>
        <v>6460.6632620893442</v>
      </c>
      <c r="AB54" s="47">
        <f t="shared" si="9"/>
        <v>42565.550882165386</v>
      </c>
      <c r="AD54" s="45">
        <f t="shared" si="13"/>
        <v>108874372.76495999</v>
      </c>
      <c r="AE54" s="119"/>
      <c r="AF54" s="54"/>
      <c r="AG54" s="55">
        <f>'[4]Risikoschätzung '!$S$20</f>
        <v>1.3698630136986301E-8</v>
      </c>
      <c r="AH54" s="53" t="s">
        <v>54</v>
      </c>
    </row>
    <row r="55" spans="1:34" ht="15" thickBot="1" x14ac:dyDescent="0.35">
      <c r="AD55" s="45">
        <f>SUM(AD9:AD54)</f>
        <v>4521254929.1747208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4505805003.0619001</v>
      </c>
      <c r="Z56" s="72">
        <f>SUM(Z9:Z54)</f>
        <v>12884004.904016798</v>
      </c>
      <c r="AA56" s="72">
        <f>SUM(AA9:AA54)</f>
        <v>546362.06686834304</v>
      </c>
      <c r="AB56" s="79">
        <f>SUM(AB9:AB54)</f>
        <v>1767559.1419356787</v>
      </c>
      <c r="AD56" s="73">
        <f>X56+Y56+Z56+AA56+AB56</f>
        <v>4521254929.1747208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U29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80"/>
      <c r="S1" s="80"/>
      <c r="T1" s="139"/>
      <c r="U1" s="80"/>
      <c r="V1" s="80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80"/>
      <c r="S2" s="80"/>
      <c r="T2" s="140"/>
      <c r="U2" s="80"/>
      <c r="V2" s="80"/>
      <c r="W2" s="140"/>
      <c r="Y2" s="143" t="s">
        <v>67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66</v>
      </c>
      <c r="P3" s="153"/>
      <c r="Q3" s="140"/>
      <c r="R3" s="80"/>
      <c r="S3" s="80"/>
      <c r="T3" s="140"/>
      <c r="U3" s="80"/>
      <c r="V3" s="80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80"/>
      <c r="S4" s="80"/>
      <c r="T4" s="140"/>
      <c r="U4" s="80"/>
      <c r="V4" s="80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80"/>
      <c r="S7" s="80"/>
      <c r="T7" s="140"/>
      <c r="U7" s="80"/>
      <c r="V7" s="80"/>
      <c r="W7" s="140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82"/>
      <c r="S8" s="81"/>
      <c r="T8" s="140"/>
      <c r="U8" s="82"/>
      <c r="V8" s="81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B9</f>
        <v>11958.76435148346</v>
      </c>
      <c r="P9" s="40">
        <f>C9+(C9*J9)</f>
        <v>1253.7057804353756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0.33549600731844248</v>
      </c>
      <c r="V9" s="38">
        <f>($AI$7/$AG$12)*(1+0.15*(P9/$AG$10)^4)+$AH$32</f>
        <v>0.33866666671396523</v>
      </c>
      <c r="W9" s="140"/>
      <c r="X9" s="80">
        <f>($AG$7*$AG$8*S9+$AG$15*$AG$16*R9)*$AG$24</f>
        <v>4000</v>
      </c>
      <c r="Y9" s="46">
        <f>(O9*U9*$AG$30+P9*V9*$AG$29)*365</f>
        <v>87431801.901964307</v>
      </c>
      <c r="Z9" s="46">
        <f>(O9*$AI$15*$AG$37+P9*$AI$7*$AG$36)*365</f>
        <v>249928.37466262883</v>
      </c>
      <c r="AA9" s="46">
        <f>O9*$AI$15*($AG$41+$AG$40*(1-M9))*365</f>
        <v>17229.918533666874</v>
      </c>
      <c r="AB9" s="47">
        <f>365*((P9*$AI$7*($AG$53*$AG$54+$AG$49*$AG$50+$AG$45*$AG$46))+(O9*1.6*$AI$15*($AG$53*$AG$55+$AG$49*$AG$51+$AG$45*$AG$47)))</f>
        <v>34320.237178056479</v>
      </c>
      <c r="AD9" s="45">
        <f>SUM(X9:AB9)</f>
        <v>87737280.432338655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>B10</f>
        <v>12023</v>
      </c>
      <c r="P10" s="40">
        <f t="shared" ref="P10:P54" si="0">C10+(C10*J10)</f>
        <v>1260.2474266019526</v>
      </c>
      <c r="Q10" s="140"/>
      <c r="R10" s="33">
        <f t="shared" ref="R10:R54" si="1">IF(O10&lt;$AG$18,1,2)</f>
        <v>1</v>
      </c>
      <c r="S10" s="38">
        <f t="shared" ref="S10:S54" si="2">IF(P10&lt;$AG$10,1,2)</f>
        <v>1</v>
      </c>
      <c r="T10" s="140"/>
      <c r="U10" s="44">
        <f t="shared" ref="U10:U54" si="3">($AI$15/$AG$20)*(1+0.15*(O10/$AG$18)^4)+$AH$33</f>
        <v>0.33549601840424526</v>
      </c>
      <c r="V10" s="38">
        <f t="shared" ref="V10:V54" si="4">($AI$7/$AG$12)*(1+0.15*(P10/$AG$10)^4)+$AH$32</f>
        <v>0.33866666671496021</v>
      </c>
      <c r="W10" s="140"/>
      <c r="X10" s="80">
        <f t="shared" ref="X10:X54" si="5">($AG$7*$AG$8*S10+$AG$15*$AG$16*R10)*$AG$24</f>
        <v>4000</v>
      </c>
      <c r="Y10" s="46">
        <f t="shared" ref="Y10:Y54" si="6">(O10*U10*$AG$30+P10*V10*$AG$29)*365</f>
        <v>87900605.266088769</v>
      </c>
      <c r="Z10" s="46">
        <f t="shared" ref="Z10:Z54" si="7">(O10*$AI$15*$AG$37+P10*$AI$7*$AG$36)*365</f>
        <v>251270.00372851655</v>
      </c>
      <c r="AA10" s="46">
        <f t="shared" ref="AA10:AA54" si="8">O10*$AI$15*($AG$41+$AG$40*(1-M10))*365</f>
        <v>17314.231670626003</v>
      </c>
      <c r="AB10" s="47">
        <f t="shared" ref="AB10:AB54" si="9">365*((P10*$AI$7*($AG$53*$AG$54+$AG$49*$AG$50+$AG$45*$AG$46))+(O10*1.6*$AI$15*($AG$53*$AG$55+$AG$49*$AG$51+$AG$45*$AG$47)))</f>
        <v>34503.815414954268</v>
      </c>
      <c r="AD10" s="45">
        <f t="shared" ref="AD10:AD46" si="10">SUM(X10:AB10)</f>
        <v>88207693.316902876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ref="O11:O54" si="12">B11</f>
        <v>12087.23564851654</v>
      </c>
      <c r="P11" s="40">
        <f t="shared" si="0"/>
        <v>1266.7917419090024</v>
      </c>
      <c r="Q11" s="140"/>
      <c r="R11" s="33">
        <f t="shared" si="1"/>
        <v>1</v>
      </c>
      <c r="S11" s="38">
        <f t="shared" si="2"/>
        <v>1</v>
      </c>
      <c r="T11" s="140"/>
      <c r="U11" s="44">
        <f t="shared" si="3"/>
        <v>0.33549602966916459</v>
      </c>
      <c r="V11" s="38">
        <f t="shared" si="4"/>
        <v>0.33866666671597118</v>
      </c>
      <c r="W11" s="140"/>
      <c r="X11" s="80">
        <f t="shared" si="5"/>
        <v>4000</v>
      </c>
      <c r="Y11" s="46">
        <f t="shared" si="6"/>
        <v>88369420.251524866</v>
      </c>
      <c r="Z11" s="46">
        <f t="shared" si="7"/>
        <v>252611.64448523949</v>
      </c>
      <c r="AA11" s="46">
        <f t="shared" si="8"/>
        <v>17396.873832080575</v>
      </c>
      <c r="AB11" s="47">
        <f t="shared" si="9"/>
        <v>34687.404332380385</v>
      </c>
      <c r="AD11" s="45">
        <f t="shared" si="10"/>
        <v>88678116.174174562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12"/>
        <v>12151.471297033078</v>
      </c>
      <c r="P12" s="40">
        <f t="shared" si="0"/>
        <v>1273.3386297753007</v>
      </c>
      <c r="Q12" s="140"/>
      <c r="R12" s="33">
        <f t="shared" si="1"/>
        <v>1</v>
      </c>
      <c r="S12" s="38">
        <f t="shared" si="2"/>
        <v>1</v>
      </c>
      <c r="T12" s="140"/>
      <c r="U12" s="44">
        <f t="shared" si="3"/>
        <v>0.33549604111511949</v>
      </c>
      <c r="V12" s="38">
        <f t="shared" si="4"/>
        <v>0.33866666671699835</v>
      </c>
      <c r="W12" s="140"/>
      <c r="X12" s="80">
        <f t="shared" si="5"/>
        <v>4000</v>
      </c>
      <c r="Y12" s="46">
        <f t="shared" si="6"/>
        <v>88838246.441599265</v>
      </c>
      <c r="Z12" s="46">
        <f t="shared" si="7"/>
        <v>253953.29650977196</v>
      </c>
      <c r="AA12" s="46">
        <f t="shared" si="8"/>
        <v>17477.207711134364</v>
      </c>
      <c r="AB12" s="47">
        <f t="shared" si="9"/>
        <v>34871.003543866405</v>
      </c>
      <c r="AD12" s="45">
        <f t="shared" si="10"/>
        <v>89148547.949364036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12"/>
        <v>12215.706945549618</v>
      </c>
      <c r="P13" s="40">
        <f t="shared" si="0"/>
        <v>1279.8879982237345</v>
      </c>
      <c r="Q13" s="140"/>
      <c r="R13" s="33">
        <f t="shared" si="1"/>
        <v>1</v>
      </c>
      <c r="S13" s="38">
        <f t="shared" si="2"/>
        <v>1</v>
      </c>
      <c r="T13" s="140"/>
      <c r="U13" s="44">
        <f t="shared" si="3"/>
        <v>0.33549605274403932</v>
      </c>
      <c r="V13" s="38">
        <f t="shared" si="4"/>
        <v>0.33866666671804185</v>
      </c>
      <c r="W13" s="140"/>
      <c r="X13" s="80">
        <f t="shared" si="5"/>
        <v>4000</v>
      </c>
      <c r="Y13" s="46">
        <f t="shared" si="6"/>
        <v>89307083.439570889</v>
      </c>
      <c r="Z13" s="46">
        <f t="shared" si="7"/>
        <v>255294.95939925415</v>
      </c>
      <c r="AA13" s="46">
        <f t="shared" si="8"/>
        <v>17544.492054087576</v>
      </c>
      <c r="AB13" s="47">
        <f t="shared" si="9"/>
        <v>35054.612681367194</v>
      </c>
      <c r="AD13" s="45">
        <f t="shared" si="10"/>
        <v>89618977.503705606</v>
      </c>
      <c r="AE13" s="119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12"/>
        <v>12279.942594066157</v>
      </c>
      <c r="P14" s="40">
        <f t="shared" si="0"/>
        <v>1286.4397596101812</v>
      </c>
      <c r="Q14" s="140"/>
      <c r="R14" s="33">
        <f t="shared" si="1"/>
        <v>1</v>
      </c>
      <c r="S14" s="38">
        <f t="shared" si="2"/>
        <v>1</v>
      </c>
      <c r="T14" s="140"/>
      <c r="U14" s="44">
        <f t="shared" si="3"/>
        <v>0.33549606455786352</v>
      </c>
      <c r="V14" s="38">
        <f t="shared" si="4"/>
        <v>0.33866666671910195</v>
      </c>
      <c r="W14" s="140"/>
      <c r="X14" s="80">
        <f>($AG$7*$AG$8*S14+$AG$15*$AG$16*R14)*$AG$24+(AG26*AG7)</f>
        <v>72000</v>
      </c>
      <c r="Y14" s="46">
        <f t="shared" si="6"/>
        <v>89775930.867457911</v>
      </c>
      <c r="Z14" s="46">
        <f t="shared" si="7"/>
        <v>256636.63276980486</v>
      </c>
      <c r="AA14" s="46">
        <f t="shared" si="8"/>
        <v>17280.074321086307</v>
      </c>
      <c r="AB14" s="47">
        <f t="shared" si="9"/>
        <v>35238.231394176022</v>
      </c>
      <c r="AD14" s="45">
        <f t="shared" si="10"/>
        <v>90157085.805942982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12"/>
        <v>12344.178242582695</v>
      </c>
      <c r="P15" s="40">
        <f t="shared" si="0"/>
        <v>1292.993830371322</v>
      </c>
      <c r="Q15" s="140"/>
      <c r="R15" s="33">
        <f t="shared" si="1"/>
        <v>1</v>
      </c>
      <c r="S15" s="38">
        <f t="shared" si="2"/>
        <v>1</v>
      </c>
      <c r="T15" s="140"/>
      <c r="U15" s="44">
        <f t="shared" si="3"/>
        <v>0.33549607655854186</v>
      </c>
      <c r="V15" s="38">
        <f t="shared" si="4"/>
        <v>0.3386666667201787</v>
      </c>
      <c r="W15" s="140"/>
      <c r="X15" s="80">
        <f t="shared" si="5"/>
        <v>4000</v>
      </c>
      <c r="Y15" s="46">
        <f t="shared" si="6"/>
        <v>90244788.364946663</v>
      </c>
      <c r="Z15" s="46">
        <f t="shared" si="7"/>
        <v>257978.31625541669</v>
      </c>
      <c r="AA15" s="46">
        <f t="shared" si="8"/>
        <v>17011.925101773959</v>
      </c>
      <c r="AB15" s="47">
        <f t="shared" si="9"/>
        <v>35421.85934791543</v>
      </c>
      <c r="AD15" s="45">
        <f t="shared" si="10"/>
        <v>90559200.465651765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12"/>
        <v>12408.413891099233</v>
      </c>
      <c r="P16" s="40">
        <f t="shared" si="0"/>
        <v>1299.5501307898676</v>
      </c>
      <c r="Q16" s="140"/>
      <c r="R16" s="33">
        <f t="shared" si="1"/>
        <v>1</v>
      </c>
      <c r="S16" s="38">
        <f t="shared" si="2"/>
        <v>1</v>
      </c>
      <c r="T16" s="140"/>
      <c r="U16" s="44">
        <f t="shared" si="3"/>
        <v>0.33549608874803422</v>
      </c>
      <c r="V16" s="38">
        <f t="shared" si="4"/>
        <v>0.33866666672127232</v>
      </c>
      <c r="W16" s="140"/>
      <c r="X16" s="80">
        <f t="shared" si="5"/>
        <v>4000</v>
      </c>
      <c r="Y16" s="46">
        <f t="shared" si="6"/>
        <v>90713655.588376045</v>
      </c>
      <c r="Z16" s="46">
        <f t="shared" si="7"/>
        <v>259320.00950692795</v>
      </c>
      <c r="AA16" s="46">
        <f t="shared" si="8"/>
        <v>16740.04439615053</v>
      </c>
      <c r="AB16" s="47">
        <f t="shared" si="9"/>
        <v>35605.496223597802</v>
      </c>
      <c r="AD16" s="45">
        <f t="shared" si="10"/>
        <v>91029321.138502717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12"/>
        <v>12472.649539615772</v>
      </c>
      <c r="P17" s="40">
        <f t="shared" si="0"/>
        <v>1306.1085847758056</v>
      </c>
      <c r="Q17" s="140"/>
      <c r="R17" s="33">
        <f t="shared" si="1"/>
        <v>1</v>
      </c>
      <c r="S17" s="38">
        <f t="shared" si="2"/>
        <v>1</v>
      </c>
      <c r="T17" s="140"/>
      <c r="U17" s="44">
        <f t="shared" si="3"/>
        <v>0.3354961011283108</v>
      </c>
      <c r="V17" s="38">
        <f t="shared" si="4"/>
        <v>0.33866666672238305</v>
      </c>
      <c r="W17" s="140"/>
      <c r="X17" s="80">
        <f t="shared" si="5"/>
        <v>4000</v>
      </c>
      <c r="Y17" s="46">
        <f t="shared" si="6"/>
        <v>91182532.209791198</v>
      </c>
      <c r="Z17" s="46">
        <f t="shared" si="7"/>
        <v>260661.71219106438</v>
      </c>
      <c r="AA17" s="46">
        <f t="shared" si="8"/>
        <v>16464.432204216024</v>
      </c>
      <c r="AB17" s="47">
        <f t="shared" si="9"/>
        <v>35789.141716750019</v>
      </c>
      <c r="AD17" s="45">
        <f t="shared" si="10"/>
        <v>91499447.495903224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12"/>
        <v>12536.885188132312</v>
      </c>
      <c r="P18" s="40">
        <f t="shared" si="0"/>
        <v>1312.6691196624124</v>
      </c>
      <c r="Q18" s="140"/>
      <c r="R18" s="33">
        <f t="shared" si="1"/>
        <v>1</v>
      </c>
      <c r="S18" s="38">
        <f t="shared" si="2"/>
        <v>1</v>
      </c>
      <c r="T18" s="140"/>
      <c r="U18" s="44">
        <f t="shared" si="3"/>
        <v>0.33549611370135202</v>
      </c>
      <c r="V18" s="38">
        <f t="shared" si="4"/>
        <v>0.33866666672351092</v>
      </c>
      <c r="W18" s="140"/>
      <c r="X18" s="80">
        <f t="shared" si="5"/>
        <v>4000</v>
      </c>
      <c r="Y18" s="46">
        <f t="shared" si="6"/>
        <v>91651417.916060925</v>
      </c>
      <c r="Z18" s="46">
        <f t="shared" si="7"/>
        <v>262003.42398954584</v>
      </c>
      <c r="AA18" s="46">
        <f t="shared" si="8"/>
        <v>16185.088525970441</v>
      </c>
      <c r="AB18" s="47">
        <f t="shared" si="9"/>
        <v>35972.795536597208</v>
      </c>
      <c r="AD18" s="45">
        <f t="shared" si="10"/>
        <v>91969579.224113032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12"/>
        <v>12601.120836648852</v>
      </c>
      <c r="P19" s="40">
        <f t="shared" si="0"/>
        <v>1319.231666015877</v>
      </c>
      <c r="Q19" s="140"/>
      <c r="R19" s="33">
        <f t="shared" si="1"/>
        <v>1</v>
      </c>
      <c r="S19" s="38">
        <f t="shared" si="2"/>
        <v>1</v>
      </c>
      <c r="T19" s="140"/>
      <c r="U19" s="44">
        <f t="shared" si="3"/>
        <v>0.3354961264691485</v>
      </c>
      <c r="V19" s="38">
        <f t="shared" si="4"/>
        <v>0.33866666672465623</v>
      </c>
      <c r="W19" s="140"/>
      <c r="X19" s="80">
        <f t="shared" si="5"/>
        <v>4000</v>
      </c>
      <c r="Y19" s="46">
        <f t="shared" si="6"/>
        <v>92120312.408054218</v>
      </c>
      <c r="Z19" s="46">
        <f t="shared" si="7"/>
        <v>263345.14459825202</v>
      </c>
      <c r="AA19" s="46">
        <f t="shared" si="8"/>
        <v>15902.013361413778</v>
      </c>
      <c r="AB19" s="47">
        <f t="shared" si="9"/>
        <v>36156.457405300927</v>
      </c>
      <c r="AD19" s="45">
        <f t="shared" si="10"/>
        <v>92439716.023419172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12"/>
        <v>12665.356485165392</v>
      </c>
      <c r="P20" s="40">
        <f t="shared" si="0"/>
        <v>1325.7961574574899</v>
      </c>
      <c r="Q20" s="140"/>
      <c r="R20" s="33">
        <f t="shared" si="1"/>
        <v>1</v>
      </c>
      <c r="S20" s="38">
        <f t="shared" si="2"/>
        <v>1</v>
      </c>
      <c r="T20" s="140"/>
      <c r="U20" s="44">
        <f t="shared" si="3"/>
        <v>0.3354961394337011</v>
      </c>
      <c r="V20" s="38">
        <f t="shared" si="4"/>
        <v>0.33866666672581913</v>
      </c>
      <c r="W20" s="140"/>
      <c r="X20" s="80">
        <f t="shared" si="5"/>
        <v>4000</v>
      </c>
      <c r="Y20" s="46">
        <f t="shared" si="6"/>
        <v>92589215.399870843</v>
      </c>
      <c r="Z20" s="46">
        <f t="shared" si="7"/>
        <v>264686.87372644444</v>
      </c>
      <c r="AA20" s="46">
        <f t="shared" si="8"/>
        <v>15615.206710546036</v>
      </c>
      <c r="AB20" s="47">
        <f t="shared" si="9"/>
        <v>36340.127057247708</v>
      </c>
      <c r="AD20" s="45">
        <f t="shared" si="10"/>
        <v>92909857.607365087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12"/>
        <v>12729.59213368193</v>
      </c>
      <c r="P21" s="40">
        <f t="shared" si="0"/>
        <v>1332.36253049744</v>
      </c>
      <c r="Q21" s="140"/>
      <c r="R21" s="33">
        <f t="shared" si="1"/>
        <v>1</v>
      </c>
      <c r="S21" s="38">
        <f t="shared" si="2"/>
        <v>1</v>
      </c>
      <c r="T21" s="140"/>
      <c r="U21" s="44">
        <f t="shared" si="3"/>
        <v>0.33549615259702092</v>
      </c>
      <c r="V21" s="38">
        <f t="shared" si="4"/>
        <v>0.33866666672699974</v>
      </c>
      <c r="W21" s="140"/>
      <c r="X21" s="80">
        <f t="shared" si="5"/>
        <v>4000</v>
      </c>
      <c r="Y21" s="46">
        <f t="shared" si="6"/>
        <v>93058126.618122578</v>
      </c>
      <c r="Z21" s="46">
        <f t="shared" si="7"/>
        <v>266028.61109603744</v>
      </c>
      <c r="AA21" s="46">
        <f t="shared" si="8"/>
        <v>15324.668573367213</v>
      </c>
      <c r="AB21" s="47">
        <f t="shared" si="9"/>
        <v>36523.804238383949</v>
      </c>
      <c r="AD21" s="45">
        <f t="shared" si="10"/>
        <v>93380003.702030361</v>
      </c>
      <c r="AE21" s="119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12"/>
        <v>12793.827782198468</v>
      </c>
      <c r="P22" s="40">
        <f t="shared" si="0"/>
        <v>1338.9307243793455</v>
      </c>
      <c r="Q22" s="140"/>
      <c r="R22" s="33">
        <f t="shared" si="1"/>
        <v>1</v>
      </c>
      <c r="S22" s="38">
        <f t="shared" si="2"/>
        <v>1</v>
      </c>
      <c r="T22" s="140"/>
      <c r="U22" s="44">
        <f t="shared" si="3"/>
        <v>0.33549616596112919</v>
      </c>
      <c r="V22" s="38">
        <f t="shared" si="4"/>
        <v>0.33866666672819823</v>
      </c>
      <c r="W22" s="140"/>
      <c r="X22" s="80">
        <f t="shared" si="5"/>
        <v>4000</v>
      </c>
      <c r="Y22" s="46">
        <f t="shared" si="6"/>
        <v>93527045.801260442</v>
      </c>
      <c r="Z22" s="46">
        <f t="shared" si="7"/>
        <v>267370.35644091823</v>
      </c>
      <c r="AA22" s="46">
        <f t="shared" si="8"/>
        <v>15030.398949877313</v>
      </c>
      <c r="AB22" s="47">
        <f t="shared" si="9"/>
        <v>36707.488705593845</v>
      </c>
      <c r="AD22" s="45">
        <f t="shared" si="10"/>
        <v>93850154.045356825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12"/>
        <v>12858.063430715009</v>
      </c>
      <c r="P23" s="40">
        <f t="shared" si="0"/>
        <v>1345.5006809347165</v>
      </c>
      <c r="Q23" s="140"/>
      <c r="R23" s="33">
        <f t="shared" si="1"/>
        <v>1</v>
      </c>
      <c r="S23" s="38">
        <f t="shared" si="2"/>
        <v>1</v>
      </c>
      <c r="T23" s="140"/>
      <c r="U23" s="44">
        <f t="shared" si="3"/>
        <v>0.33549617952805744</v>
      </c>
      <c r="V23" s="38">
        <f t="shared" si="4"/>
        <v>0.33866666672941487</v>
      </c>
      <c r="W23" s="140"/>
      <c r="X23" s="80">
        <f t="shared" si="5"/>
        <v>4000</v>
      </c>
      <c r="Y23" s="46">
        <f t="shared" si="6"/>
        <v>93995972.698945269</v>
      </c>
      <c r="Z23" s="46">
        <f t="shared" si="7"/>
        <v>268712.10950630886</v>
      </c>
      <c r="AA23" s="46">
        <f t="shared" si="8"/>
        <v>14732.39784007633</v>
      </c>
      <c r="AB23" s="47">
        <f t="shared" si="9"/>
        <v>36891.180226117009</v>
      </c>
      <c r="AD23" s="45">
        <f t="shared" si="10"/>
        <v>94320308.386517778</v>
      </c>
      <c r="AE23" s="119"/>
      <c r="AF23" s="60" t="s">
        <v>35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12"/>
        <v>12922.299079231549</v>
      </c>
      <c r="P24" s="40">
        <f t="shared" si="0"/>
        <v>1352.0723444466191</v>
      </c>
      <c r="Q24" s="140"/>
      <c r="R24" s="33">
        <f t="shared" si="1"/>
        <v>1</v>
      </c>
      <c r="S24" s="38">
        <f t="shared" si="2"/>
        <v>1</v>
      </c>
      <c r="T24" s="140"/>
      <c r="U24" s="44">
        <f t="shared" si="3"/>
        <v>0.33549619329984753</v>
      </c>
      <c r="V24" s="38">
        <f t="shared" si="4"/>
        <v>0.33866666673064977</v>
      </c>
      <c r="W24" s="140"/>
      <c r="X24" s="80">
        <f t="shared" si="5"/>
        <v>4000</v>
      </c>
      <c r="Y24" s="46">
        <f t="shared" si="6"/>
        <v>94464907.071457803</v>
      </c>
      <c r="Z24" s="46">
        <f t="shared" si="7"/>
        <v>270053.8700481691</v>
      </c>
      <c r="AA24" s="46">
        <f t="shared" si="8"/>
        <v>14430.665243964275</v>
      </c>
      <c r="AB24" s="47">
        <f t="shared" si="9"/>
        <v>37074.878577002884</v>
      </c>
      <c r="AD24" s="45">
        <f t="shared" si="10"/>
        <v>94790466.485326946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12"/>
        <v>12986.534727748087</v>
      </c>
      <c r="P25" s="40">
        <f t="shared" si="0"/>
        <v>1358.6456615218688</v>
      </c>
      <c r="Q25" s="140"/>
      <c r="R25" s="33">
        <f t="shared" si="1"/>
        <v>1</v>
      </c>
      <c r="S25" s="38">
        <f t="shared" si="2"/>
        <v>1</v>
      </c>
      <c r="T25" s="140"/>
      <c r="U25" s="44">
        <f t="shared" si="3"/>
        <v>0.33549620727855134</v>
      </c>
      <c r="V25" s="38">
        <f t="shared" si="4"/>
        <v>0.33866666673190315</v>
      </c>
      <c r="W25" s="140"/>
      <c r="X25" s="80">
        <f t="shared" si="5"/>
        <v>4000</v>
      </c>
      <c r="Y25" s="46">
        <f t="shared" si="6"/>
        <v>94933848.689145774</v>
      </c>
      <c r="Z25" s="46">
        <f t="shared" si="7"/>
        <v>271395.63783263671</v>
      </c>
      <c r="AA25" s="46">
        <f t="shared" si="8"/>
        <v>14125.201161541136</v>
      </c>
      <c r="AB25" s="47">
        <f t="shared" si="9"/>
        <v>37258.583544599402</v>
      </c>
      <c r="AD25" s="45">
        <f t="shared" si="10"/>
        <v>95260628.111684561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12"/>
        <v>13050.770376264627</v>
      </c>
      <c r="P26" s="40">
        <f t="shared" si="0"/>
        <v>1365.2205809711379</v>
      </c>
      <c r="Q26" s="140"/>
      <c r="R26" s="33">
        <f t="shared" si="1"/>
        <v>1</v>
      </c>
      <c r="S26" s="38">
        <f t="shared" si="2"/>
        <v>1</v>
      </c>
      <c r="T26" s="140"/>
      <c r="U26" s="44">
        <f t="shared" si="3"/>
        <v>0.33549622146623109</v>
      </c>
      <c r="V26" s="38">
        <f t="shared" si="4"/>
        <v>0.33866666673317514</v>
      </c>
      <c r="W26" s="140"/>
      <c r="X26" s="80">
        <f t="shared" si="5"/>
        <v>4000</v>
      </c>
      <c r="Y26" s="46">
        <f t="shared" si="6"/>
        <v>95402797.331905484</v>
      </c>
      <c r="Z26" s="46">
        <f t="shared" si="7"/>
        <v>272737.41263550252</v>
      </c>
      <c r="AA26" s="46">
        <f t="shared" si="8"/>
        <v>13816.00559280692</v>
      </c>
      <c r="AB26" s="47">
        <f t="shared" si="9"/>
        <v>37442.294924073169</v>
      </c>
      <c r="AD26" s="45">
        <f t="shared" si="10"/>
        <v>95730793.045057878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12"/>
        <v>13115.006024781167</v>
      </c>
      <c r="P27" s="40">
        <f t="shared" si="0"/>
        <v>1371.7970536964062</v>
      </c>
      <c r="Q27" s="140"/>
      <c r="R27" s="33">
        <f t="shared" si="1"/>
        <v>1</v>
      </c>
      <c r="S27" s="38">
        <f t="shared" si="2"/>
        <v>1</v>
      </c>
      <c r="T27" s="140"/>
      <c r="U27" s="44">
        <f t="shared" si="3"/>
        <v>0.3354962358649593</v>
      </c>
      <c r="V27" s="38">
        <f t="shared" si="4"/>
        <v>0.33866666673446594</v>
      </c>
      <c r="W27" s="140"/>
      <c r="X27" s="80">
        <f t="shared" si="5"/>
        <v>4000</v>
      </c>
      <c r="Y27" s="46">
        <f t="shared" si="6"/>
        <v>95871752.788694665</v>
      </c>
      <c r="Z27" s="46">
        <f t="shared" si="7"/>
        <v>274079.19424171728</v>
      </c>
      <c r="AA27" s="46">
        <f t="shared" si="8"/>
        <v>13503.078537761625</v>
      </c>
      <c r="AB27" s="47">
        <f t="shared" si="9"/>
        <v>37626.012518959171</v>
      </c>
      <c r="AD27" s="45">
        <f t="shared" si="10"/>
        <v>96200961.073993102</v>
      </c>
      <c r="AE27" s="119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12"/>
        <v>13179.241673297707</v>
      </c>
      <c r="P28" s="40">
        <f t="shared" si="0"/>
        <v>1378.375032585245</v>
      </c>
      <c r="Q28" s="140"/>
      <c r="R28" s="33">
        <f t="shared" si="1"/>
        <v>1</v>
      </c>
      <c r="S28" s="38">
        <f t="shared" si="2"/>
        <v>1</v>
      </c>
      <c r="T28" s="140"/>
      <c r="U28" s="44">
        <f t="shared" si="3"/>
        <v>0.33549625047681852</v>
      </c>
      <c r="V28" s="38">
        <f t="shared" si="4"/>
        <v>0.33866666673577578</v>
      </c>
      <c r="W28" s="140"/>
      <c r="X28" s="80">
        <f t="shared" si="5"/>
        <v>4000</v>
      </c>
      <c r="Y28" s="46">
        <f t="shared" si="6"/>
        <v>96340714.857075259</v>
      </c>
      <c r="Z28" s="46">
        <f t="shared" si="7"/>
        <v>275420.98244492849</v>
      </c>
      <c r="AA28" s="46">
        <f t="shared" si="8"/>
        <v>13186.419996405246</v>
      </c>
      <c r="AB28" s="47">
        <f t="shared" si="9"/>
        <v>37809.736140737652</v>
      </c>
      <c r="AD28" s="45">
        <f t="shared" si="10"/>
        <v>96671131.99565734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12"/>
        <v>13243.477321814247</v>
      </c>
      <c r="P29" s="40">
        <f t="shared" si="0"/>
        <v>1384.9544724114442</v>
      </c>
      <c r="Q29" s="140"/>
      <c r="R29" s="33">
        <f t="shared" si="1"/>
        <v>1</v>
      </c>
      <c r="S29" s="38">
        <f t="shared" si="2"/>
        <v>1</v>
      </c>
      <c r="T29" s="140"/>
      <c r="U29" s="44">
        <f t="shared" si="3"/>
        <v>0.33549626530390164</v>
      </c>
      <c r="V29" s="38">
        <f t="shared" si="4"/>
        <v>0.33866666673710477</v>
      </c>
      <c r="W29" s="140"/>
      <c r="X29" s="80">
        <f t="shared" si="5"/>
        <v>4000</v>
      </c>
      <c r="Y29" s="46">
        <f t="shared" si="6"/>
        <v>96809683.342783704</v>
      </c>
      <c r="Z29" s="46">
        <f t="shared" si="7"/>
        <v>276762.77704704535</v>
      </c>
      <c r="AA29" s="46">
        <f t="shared" si="8"/>
        <v>12866.029968737797</v>
      </c>
      <c r="AB29" s="47">
        <f t="shared" si="9"/>
        <v>37993.465608436578</v>
      </c>
      <c r="AD29" s="45">
        <f t="shared" si="10"/>
        <v>97141305.615407914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12"/>
        <v>13307.712970330787</v>
      </c>
      <c r="P30" s="40">
        <f t="shared" si="0"/>
        <v>1391.5353297415527</v>
      </c>
      <c r="Q30" s="140"/>
      <c r="R30" s="33">
        <f t="shared" si="1"/>
        <v>1</v>
      </c>
      <c r="S30" s="38">
        <f t="shared" si="2"/>
        <v>1</v>
      </c>
      <c r="T30" s="140"/>
      <c r="U30" s="44">
        <f t="shared" si="3"/>
        <v>0.3354962803483118</v>
      </c>
      <c r="V30" s="38">
        <f t="shared" si="4"/>
        <v>0.33866666673845314</v>
      </c>
      <c r="W30" s="140"/>
      <c r="X30" s="80">
        <f t="shared" si="5"/>
        <v>4000</v>
      </c>
      <c r="Y30" s="46">
        <f t="shared" si="6"/>
        <v>97278658.05932638</v>
      </c>
      <c r="Z30" s="46">
        <f t="shared" si="7"/>
        <v>278104.57785782928</v>
      </c>
      <c r="AA30" s="46">
        <f t="shared" si="8"/>
        <v>12541.908454759263</v>
      </c>
      <c r="AB30" s="47">
        <f t="shared" si="9"/>
        <v>38177.200748257601</v>
      </c>
      <c r="AD30" s="45">
        <f t="shared" si="10"/>
        <v>97611481.746387228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12"/>
        <v>13371.948618847327</v>
      </c>
      <c r="P31" s="40">
        <f t="shared" si="0"/>
        <v>1398.1175628469175</v>
      </c>
      <c r="Q31" s="140"/>
      <c r="R31" s="33">
        <f t="shared" si="1"/>
        <v>1</v>
      </c>
      <c r="S31" s="38">
        <f t="shared" si="2"/>
        <v>1</v>
      </c>
      <c r="T31" s="140"/>
      <c r="U31" s="44">
        <f t="shared" si="3"/>
        <v>0.33549629561216238</v>
      </c>
      <c r="V31" s="38">
        <f t="shared" si="4"/>
        <v>0.33866666673982104</v>
      </c>
      <c r="W31" s="140"/>
      <c r="X31" s="80">
        <f t="shared" si="5"/>
        <v>4000</v>
      </c>
      <c r="Y31" s="46">
        <f t="shared" si="6"/>
        <v>97747638.827599376</v>
      </c>
      <c r="Z31" s="46">
        <f t="shared" si="7"/>
        <v>279446.38469450886</v>
      </c>
      <c r="AA31" s="46">
        <f t="shared" si="8"/>
        <v>12214.055454469648</v>
      </c>
      <c r="AB31" s="47">
        <f t="shared" si="9"/>
        <v>38360.9413932241</v>
      </c>
      <c r="AD31" s="45">
        <f t="shared" si="10"/>
        <v>98081660.209141567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12"/>
        <v>13436.184267363868</v>
      </c>
      <c r="P32" s="40">
        <f t="shared" si="0"/>
        <v>1404.7011316208545</v>
      </c>
      <c r="Q32" s="140"/>
      <c r="R32" s="33">
        <f t="shared" si="1"/>
        <v>1</v>
      </c>
      <c r="S32" s="38">
        <f t="shared" si="2"/>
        <v>1</v>
      </c>
      <c r="T32" s="140"/>
      <c r="U32" s="44">
        <f t="shared" si="3"/>
        <v>0.33549631109757683</v>
      </c>
      <c r="V32" s="38">
        <f t="shared" si="4"/>
        <v>0.33866666674120871</v>
      </c>
      <c r="W32" s="140"/>
      <c r="X32" s="80">
        <f t="shared" si="5"/>
        <v>4000</v>
      </c>
      <c r="Y32" s="46">
        <f t="shared" si="6"/>
        <v>98216625.475530028</v>
      </c>
      <c r="Z32" s="46">
        <f t="shared" si="7"/>
        <v>280788.1973814168</v>
      </c>
      <c r="AA32" s="46">
        <f t="shared" si="8"/>
        <v>11882.47096786896</v>
      </c>
      <c r="AB32" s="47">
        <f t="shared" si="9"/>
        <v>38544.687382849741</v>
      </c>
      <c r="AD32" s="45">
        <f t="shared" si="10"/>
        <v>98551840.831262171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12"/>
        <v>13500.419915880406</v>
      </c>
      <c r="P33" s="40">
        <f t="shared" si="0"/>
        <v>1411.2859975006002</v>
      </c>
      <c r="Q33" s="140"/>
      <c r="R33" s="33">
        <f t="shared" si="1"/>
        <v>1</v>
      </c>
      <c r="S33" s="38">
        <f t="shared" si="2"/>
        <v>1</v>
      </c>
      <c r="T33" s="140"/>
      <c r="U33" s="44">
        <f t="shared" si="3"/>
        <v>0.33549632680668906</v>
      </c>
      <c r="V33" s="38">
        <f t="shared" si="4"/>
        <v>0.33866666674261631</v>
      </c>
      <c r="W33" s="140"/>
      <c r="X33" s="80">
        <f t="shared" si="5"/>
        <v>4000</v>
      </c>
      <c r="Y33" s="46">
        <f t="shared" si="6"/>
        <v>98685617.837739319</v>
      </c>
      <c r="Z33" s="46">
        <f t="shared" si="7"/>
        <v>282130.0157496481</v>
      </c>
      <c r="AA33" s="46">
        <f t="shared" si="8"/>
        <v>11547.154994957189</v>
      </c>
      <c r="AB33" s="47">
        <f t="shared" si="9"/>
        <v>38728.438562826144</v>
      </c>
      <c r="AD33" s="45">
        <f t="shared" si="10"/>
        <v>99022023.447046757</v>
      </c>
      <c r="AE33" s="119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12"/>
        <v>13564.655564396946</v>
      </c>
      <c r="P34" s="40">
        <f t="shared" si="0"/>
        <v>1417.872123393727</v>
      </c>
      <c r="Q34" s="140"/>
      <c r="R34" s="33">
        <f t="shared" si="1"/>
        <v>1</v>
      </c>
      <c r="S34" s="38">
        <f t="shared" si="2"/>
        <v>1</v>
      </c>
      <c r="T34" s="140"/>
      <c r="U34" s="44">
        <f t="shared" si="3"/>
        <v>0.33549634274164297</v>
      </c>
      <c r="V34" s="38">
        <f t="shared" si="4"/>
        <v>0.33866666674404405</v>
      </c>
      <c r="W34" s="140"/>
      <c r="X34" s="80">
        <f t="shared" si="5"/>
        <v>4000</v>
      </c>
      <c r="Y34" s="46">
        <f t="shared" si="6"/>
        <v>99154615.755223751</v>
      </c>
      <c r="Z34" s="46">
        <f t="shared" si="7"/>
        <v>283471.83963673812</v>
      </c>
      <c r="AA34" s="46">
        <f t="shared" si="8"/>
        <v>11208.107535734338</v>
      </c>
      <c r="AB34" s="47">
        <f t="shared" si="9"/>
        <v>38912.194784728497</v>
      </c>
      <c r="AD34" s="45">
        <f t="shared" si="10"/>
        <v>99492207.89718096</v>
      </c>
      <c r="AE34" s="119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12"/>
        <v>13628.891212913486</v>
      </c>
      <c r="P35" s="40">
        <f t="shared" si="0"/>
        <v>1424.4594736087292</v>
      </c>
      <c r="Q35" s="140"/>
      <c r="R35" s="33">
        <f t="shared" si="1"/>
        <v>1</v>
      </c>
      <c r="S35" s="38">
        <f t="shared" si="2"/>
        <v>1</v>
      </c>
      <c r="T35" s="140"/>
      <c r="U35" s="44">
        <f t="shared" si="3"/>
        <v>0.33549635890459284</v>
      </c>
      <c r="V35" s="38">
        <f t="shared" si="4"/>
        <v>0.33866666674549206</v>
      </c>
      <c r="W35" s="140"/>
      <c r="X35" s="80">
        <f t="shared" si="5"/>
        <v>4000</v>
      </c>
      <c r="Y35" s="46">
        <f t="shared" si="6"/>
        <v>99623619.075054929</v>
      </c>
      <c r="Z35" s="46">
        <f t="shared" si="7"/>
        <v>284813.66888635792</v>
      </c>
      <c r="AA35" s="46">
        <f t="shared" si="8"/>
        <v>10865.32859020041</v>
      </c>
      <c r="AB35" s="47">
        <f t="shared" si="9"/>
        <v>39095.955905737741</v>
      </c>
      <c r="AD35" s="45">
        <f t="shared" si="10"/>
        <v>99962394.028437227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12"/>
        <v>13693.126861430024</v>
      </c>
      <c r="P36" s="40">
        <f t="shared" si="0"/>
        <v>1431.0480137895017</v>
      </c>
      <c r="Q36" s="140"/>
      <c r="R36" s="33">
        <f t="shared" si="1"/>
        <v>1</v>
      </c>
      <c r="S36" s="38">
        <f t="shared" si="2"/>
        <v>1</v>
      </c>
      <c r="T36" s="140"/>
      <c r="U36" s="44">
        <f t="shared" si="3"/>
        <v>0.33549637529770315</v>
      </c>
      <c r="V36" s="38">
        <f t="shared" si="4"/>
        <v>0.33866666674696055</v>
      </c>
      <c r="W36" s="140"/>
      <c r="X36" s="80">
        <f t="shared" si="5"/>
        <v>4000</v>
      </c>
      <c r="Y36" s="46">
        <f t="shared" si="6"/>
        <v>100092627.65009606</v>
      </c>
      <c r="Z36" s="46">
        <f t="shared" si="7"/>
        <v>286155.50334802771</v>
      </c>
      <c r="AA36" s="46">
        <f t="shared" si="8"/>
        <v>10518.818158355401</v>
      </c>
      <c r="AB36" s="47">
        <f t="shared" si="9"/>
        <v>39279.721788378389</v>
      </c>
      <c r="AD36" s="45">
        <f t="shared" si="10"/>
        <v>100432581.69339082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12"/>
        <v>13757.362509946563</v>
      </c>
      <c r="P37" s="40">
        <f t="shared" si="0"/>
        <v>1437.6377108534659</v>
      </c>
      <c r="Q37" s="140"/>
      <c r="R37" s="33">
        <f t="shared" si="1"/>
        <v>1</v>
      </c>
      <c r="S37" s="38">
        <f t="shared" si="2"/>
        <v>1</v>
      </c>
      <c r="T37" s="140"/>
      <c r="U37" s="44">
        <f t="shared" si="3"/>
        <v>0.33549639192314856</v>
      </c>
      <c r="V37" s="38">
        <f t="shared" si="4"/>
        <v>0.33866666674844975</v>
      </c>
      <c r="W37" s="140"/>
      <c r="X37" s="80">
        <f t="shared" si="5"/>
        <v>4000</v>
      </c>
      <c r="Y37" s="46">
        <f t="shared" si="6"/>
        <v>100561641.33873475</v>
      </c>
      <c r="Z37" s="46">
        <f t="shared" si="7"/>
        <v>287497.34287684591</v>
      </c>
      <c r="AA37" s="46">
        <f t="shared" si="8"/>
        <v>10168.576240199312</v>
      </c>
      <c r="AB37" s="47">
        <f t="shared" si="9"/>
        <v>39463.492300270969</v>
      </c>
      <c r="AD37" s="45">
        <f t="shared" si="10"/>
        <v>100902770.75015207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12"/>
        <v>13821.598158463101</v>
      </c>
      <c r="P38" s="40">
        <f t="shared" si="0"/>
        <v>1444.2285329331003</v>
      </c>
      <c r="Q38" s="140"/>
      <c r="R38" s="33">
        <f t="shared" si="1"/>
        <v>1</v>
      </c>
      <c r="S38" s="38">
        <f t="shared" si="2"/>
        <v>1</v>
      </c>
      <c r="T38" s="140"/>
      <c r="U38" s="44">
        <f t="shared" si="3"/>
        <v>0.33549640878311404</v>
      </c>
      <c r="V38" s="38">
        <f t="shared" si="4"/>
        <v>0.33866666674995982</v>
      </c>
      <c r="W38" s="140"/>
      <c r="X38" s="80">
        <f t="shared" si="5"/>
        <v>4000</v>
      </c>
      <c r="Y38" s="46">
        <f t="shared" si="6"/>
        <v>101030660.00462954</v>
      </c>
      <c r="Z38" s="46">
        <f t="shared" si="7"/>
        <v>288839.18733323272</v>
      </c>
      <c r="AA38" s="46">
        <f t="shared" si="8"/>
        <v>9814.6028357321466</v>
      </c>
      <c r="AB38" s="47">
        <f t="shared" si="9"/>
        <v>39647.267313898046</v>
      </c>
      <c r="AD38" s="45">
        <f t="shared" si="10"/>
        <v>101372961.06211239</v>
      </c>
      <c r="AE38" s="119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12"/>
        <v>13885.833806979641</v>
      </c>
      <c r="P39" s="40">
        <f t="shared" si="0"/>
        <v>1450.8204493206649</v>
      </c>
      <c r="Q39" s="140"/>
      <c r="R39" s="33">
        <f t="shared" si="1"/>
        <v>1</v>
      </c>
      <c r="S39" s="38">
        <f t="shared" si="2"/>
        <v>1</v>
      </c>
      <c r="T39" s="140"/>
      <c r="U39" s="44">
        <f t="shared" si="3"/>
        <v>0.33549642587979467</v>
      </c>
      <c r="V39" s="38">
        <f t="shared" si="4"/>
        <v>0.33866666675149099</v>
      </c>
      <c r="W39" s="140"/>
      <c r="X39" s="80">
        <f t="shared" si="5"/>
        <v>4000</v>
      </c>
      <c r="Y39" s="46">
        <f t="shared" si="6"/>
        <v>101499683.5164713</v>
      </c>
      <c r="Z39" s="46">
        <f t="shared" si="7"/>
        <v>290181.03658268839</v>
      </c>
      <c r="AA39" s="46">
        <f t="shared" si="8"/>
        <v>9456.897944953902</v>
      </c>
      <c r="AB39" s="47">
        <f t="shared" si="9"/>
        <v>39831.046706383022</v>
      </c>
      <c r="AD39" s="45">
        <f t="shared" si="10"/>
        <v>101843152.49770533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12"/>
        <v>13950.069455496181</v>
      </c>
      <c r="P40" s="40">
        <f t="shared" si="0"/>
        <v>1457.4134304159165</v>
      </c>
      <c r="Q40" s="140"/>
      <c r="R40" s="33">
        <f t="shared" si="1"/>
        <v>1</v>
      </c>
      <c r="S40" s="38">
        <f t="shared" si="2"/>
        <v>1</v>
      </c>
      <c r="T40" s="140"/>
      <c r="U40" s="44">
        <f t="shared" si="3"/>
        <v>0.33549644321539579</v>
      </c>
      <c r="V40" s="38">
        <f t="shared" si="4"/>
        <v>0.33866666675304341</v>
      </c>
      <c r="W40" s="140"/>
      <c r="X40" s="80">
        <f t="shared" si="5"/>
        <v>4000</v>
      </c>
      <c r="Y40" s="46">
        <f t="shared" si="6"/>
        <v>101968711.74775676</v>
      </c>
      <c r="Z40" s="46">
        <f t="shared" si="7"/>
        <v>291522.89049556362</v>
      </c>
      <c r="AA40" s="46">
        <f t="shared" si="8"/>
        <v>9095.4615678645769</v>
      </c>
      <c r="AB40" s="47">
        <f t="shared" si="9"/>
        <v>40014.830359280939</v>
      </c>
      <c r="AD40" s="45">
        <f t="shared" si="10"/>
        <v>102313344.93017948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12"/>
        <v>14014.305104012723</v>
      </c>
      <c r="P41" s="40">
        <f t="shared" si="0"/>
        <v>1464.0074476766267</v>
      </c>
      <c r="Q41" s="140"/>
      <c r="R41" s="33">
        <f t="shared" si="1"/>
        <v>1</v>
      </c>
      <c r="S41" s="38">
        <f t="shared" si="2"/>
        <v>1</v>
      </c>
      <c r="T41" s="140"/>
      <c r="U41" s="44">
        <f t="shared" si="3"/>
        <v>0.33549646079213308</v>
      </c>
      <c r="V41" s="38">
        <f t="shared" si="4"/>
        <v>0.33866666675461726</v>
      </c>
      <c r="W41" s="140"/>
      <c r="X41" s="80">
        <f t="shared" si="5"/>
        <v>4000</v>
      </c>
      <c r="Y41" s="46">
        <f t="shared" si="6"/>
        <v>102437744.57657473</v>
      </c>
      <c r="Z41" s="46">
        <f t="shared" si="7"/>
        <v>292864.74894684367</v>
      </c>
      <c r="AA41" s="46">
        <f t="shared" si="8"/>
        <v>8730.2937044641767</v>
      </c>
      <c r="AB41" s="47">
        <f t="shared" si="9"/>
        <v>40198.618158380479</v>
      </c>
      <c r="AD41" s="45">
        <f t="shared" si="10"/>
        <v>102783538.23738442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12"/>
        <v>14078.540752529261</v>
      </c>
      <c r="P42" s="40">
        <f t="shared" si="0"/>
        <v>1470.6024735717263</v>
      </c>
      <c r="Q42" s="140"/>
      <c r="R42" s="33">
        <f t="shared" si="1"/>
        <v>1</v>
      </c>
      <c r="S42" s="38">
        <f t="shared" si="2"/>
        <v>1</v>
      </c>
      <c r="T42" s="140"/>
      <c r="U42" s="44">
        <f t="shared" si="3"/>
        <v>0.33549647861223225</v>
      </c>
      <c r="V42" s="38">
        <f t="shared" si="4"/>
        <v>0.33866666675621282</v>
      </c>
      <c r="W42" s="140"/>
      <c r="X42" s="80">
        <f t="shared" si="5"/>
        <v>4000</v>
      </c>
      <c r="Y42" s="46">
        <f t="shared" si="6"/>
        <v>102906781.88540322</v>
      </c>
      <c r="Z42" s="46">
        <f t="shared" si="7"/>
        <v>294206.61181594222</v>
      </c>
      <c r="AA42" s="46">
        <f t="shared" si="8"/>
        <v>8361.3943547526906</v>
      </c>
      <c r="AB42" s="47">
        <f t="shared" si="9"/>
        <v>40382.409993516427</v>
      </c>
      <c r="AD42" s="45">
        <f t="shared" si="10"/>
        <v>103253732.30156742</v>
      </c>
      <c r="AE42" s="119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12"/>
        <v>14142.776401045803</v>
      </c>
      <c r="P43" s="40">
        <f t="shared" si="0"/>
        <v>1477.1984815369262</v>
      </c>
      <c r="Q43" s="140"/>
      <c r="R43" s="33">
        <f t="shared" si="1"/>
        <v>1</v>
      </c>
      <c r="S43" s="38">
        <f t="shared" si="2"/>
        <v>1</v>
      </c>
      <c r="T43" s="140"/>
      <c r="U43" s="44">
        <f t="shared" si="3"/>
        <v>0.33549649667792941</v>
      </c>
      <c r="V43" s="38">
        <f t="shared" si="4"/>
        <v>0.33866666675783019</v>
      </c>
      <c r="W43" s="140"/>
      <c r="X43" s="80">
        <f t="shared" si="5"/>
        <v>4000</v>
      </c>
      <c r="Y43" s="46">
        <f t="shared" si="6"/>
        <v>103375823.56091779</v>
      </c>
      <c r="Z43" s="46">
        <f t="shared" si="7"/>
        <v>295548.47898650798</v>
      </c>
      <c r="AA43" s="46">
        <f t="shared" si="8"/>
        <v>7988.763518730133</v>
      </c>
      <c r="AB43" s="47">
        <f t="shared" si="9"/>
        <v>40566.205758392163</v>
      </c>
      <c r="AD43" s="45">
        <f t="shared" si="10"/>
        <v>103723927.00918142</v>
      </c>
      <c r="AE43" s="119"/>
      <c r="AF43" s="49" t="s">
        <v>44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12"/>
        <v>14207.012049562343</v>
      </c>
      <c r="P44" s="40">
        <f t="shared" si="0"/>
        <v>1483.795445932645</v>
      </c>
      <c r="Q44" s="140"/>
      <c r="R44" s="33">
        <f t="shared" si="1"/>
        <v>1</v>
      </c>
      <c r="S44" s="38">
        <f t="shared" si="2"/>
        <v>1</v>
      </c>
      <c r="T44" s="140"/>
      <c r="U44" s="44">
        <f t="shared" si="3"/>
        <v>0.33549651499147082</v>
      </c>
      <c r="V44" s="38">
        <f t="shared" si="4"/>
        <v>0.3386666667594696</v>
      </c>
      <c r="W44" s="140"/>
      <c r="X44" s="80">
        <f t="shared" si="5"/>
        <v>4000</v>
      </c>
      <c r="Y44" s="46">
        <f t="shared" si="6"/>
        <v>103844869.4938093</v>
      </c>
      <c r="Z44" s="46">
        <f t="shared" si="7"/>
        <v>296890.35034623923</v>
      </c>
      <c r="AA44" s="46">
        <f t="shared" si="8"/>
        <v>7612.401196396494</v>
      </c>
      <c r="AB44" s="47">
        <f t="shared" si="9"/>
        <v>40750.005350411273</v>
      </c>
      <c r="AD44" s="45">
        <f t="shared" si="10"/>
        <v>104194122.25070234</v>
      </c>
      <c r="AE44" s="119"/>
      <c r="AF44" s="84" t="s">
        <v>46</v>
      </c>
      <c r="AG44" s="85"/>
      <c r="AH44" s="86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12"/>
        <v>14271.247698078883</v>
      </c>
      <c r="P45" s="40">
        <f t="shared" si="0"/>
        <v>1490.3933420041212</v>
      </c>
      <c r="Q45" s="140"/>
      <c r="R45" s="33">
        <f t="shared" si="1"/>
        <v>1</v>
      </c>
      <c r="S45" s="38">
        <f t="shared" si="2"/>
        <v>1</v>
      </c>
      <c r="T45" s="140"/>
      <c r="U45" s="44">
        <f t="shared" si="3"/>
        <v>0.335496533555113</v>
      </c>
      <c r="V45" s="38">
        <f t="shared" si="4"/>
        <v>0.33866666676113133</v>
      </c>
      <c r="W45" s="140"/>
      <c r="X45" s="80">
        <f t="shared" si="5"/>
        <v>4000</v>
      </c>
      <c r="Y45" s="46">
        <f t="shared" si="6"/>
        <v>104313919.57861158</v>
      </c>
      <c r="Z45" s="46">
        <f t="shared" si="7"/>
        <v>298232.22578671045</v>
      </c>
      <c r="AA45" s="46">
        <f t="shared" si="8"/>
        <v>7232.3073877517754</v>
      </c>
      <c r="AB45" s="47">
        <f t="shared" si="9"/>
        <v>40933.808670517901</v>
      </c>
      <c r="AD45" s="45">
        <f t="shared" si="10"/>
        <v>104664317.92045657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12"/>
        <v>14335.483346595423</v>
      </c>
      <c r="P46" s="40">
        <f t="shared" si="0"/>
        <v>1496.9921458435724</v>
      </c>
      <c r="Q46" s="140"/>
      <c r="R46" s="33">
        <f t="shared" si="1"/>
        <v>1</v>
      </c>
      <c r="S46" s="38">
        <f t="shared" si="2"/>
        <v>1</v>
      </c>
      <c r="T46" s="140"/>
      <c r="U46" s="44">
        <f t="shared" si="3"/>
        <v>0.33549655237112258</v>
      </c>
      <c r="V46" s="38">
        <f t="shared" si="4"/>
        <v>0.33866666676281543</v>
      </c>
      <c r="W46" s="140"/>
      <c r="X46" s="80">
        <f t="shared" si="5"/>
        <v>4000</v>
      </c>
      <c r="Y46" s="46">
        <f t="shared" si="6"/>
        <v>104782973.71353774</v>
      </c>
      <c r="Z46" s="46">
        <f t="shared" si="7"/>
        <v>299574.10520320531</v>
      </c>
      <c r="AA46" s="46">
        <f t="shared" si="8"/>
        <v>6848.4820927959763</v>
      </c>
      <c r="AB46" s="47">
        <f t="shared" si="9"/>
        <v>41117.615623045414</v>
      </c>
      <c r="AD46" s="45">
        <f t="shared" si="10"/>
        <v>105134513.91645679</v>
      </c>
      <c r="AE46" s="119"/>
      <c r="AF46" s="54"/>
      <c r="AG46" s="55">
        <f>'[4]Risikoschätzung '!$S$22</f>
        <v>3.8183974898599521E-6</v>
      </c>
      <c r="AH46" s="53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12"/>
        <v>14399.718995111962</v>
      </c>
      <c r="P47" s="40">
        <f t="shared" si="0"/>
        <v>1503.5918343542758</v>
      </c>
      <c r="Q47" s="140"/>
      <c r="R47" s="33">
        <f t="shared" si="1"/>
        <v>1</v>
      </c>
      <c r="S47" s="38">
        <f t="shared" si="2"/>
        <v>1</v>
      </c>
      <c r="T47" s="140"/>
      <c r="U47" s="44">
        <f t="shared" si="3"/>
        <v>0.33549657144177658</v>
      </c>
      <c r="V47" s="38">
        <f t="shared" si="4"/>
        <v>0.33866666676452223</v>
      </c>
      <c r="W47" s="140"/>
      <c r="X47" s="80">
        <f t="shared" si="5"/>
        <v>4000</v>
      </c>
      <c r="Y47" s="46">
        <f t="shared" si="6"/>
        <v>105252031.8003248</v>
      </c>
      <c r="Z47" s="46">
        <f t="shared" si="7"/>
        <v>300915.98849456024</v>
      </c>
      <c r="AA47" s="46">
        <f t="shared" si="8"/>
        <v>6460.9253115290976</v>
      </c>
      <c r="AB47" s="47">
        <f t="shared" si="9"/>
        <v>41301.426115572576</v>
      </c>
      <c r="AD47" s="45">
        <f t="shared" ref="AD47:AD54" si="13">SUM(X47:AB47)</f>
        <v>105604710.14024647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12"/>
        <v>14463.954643628502</v>
      </c>
      <c r="P48" s="40">
        <f t="shared" si="0"/>
        <v>1510.1923852164666</v>
      </c>
      <c r="Q48" s="140"/>
      <c r="R48" s="33">
        <f t="shared" si="1"/>
        <v>1</v>
      </c>
      <c r="S48" s="38">
        <f t="shared" si="2"/>
        <v>1</v>
      </c>
      <c r="T48" s="140"/>
      <c r="U48" s="44">
        <f t="shared" si="3"/>
        <v>0.33549659076936217</v>
      </c>
      <c r="V48" s="38">
        <f t="shared" si="4"/>
        <v>0.33866666676625184</v>
      </c>
      <c r="W48" s="140"/>
      <c r="X48" s="80">
        <f t="shared" si="5"/>
        <v>4000</v>
      </c>
      <c r="Y48" s="46">
        <f t="shared" si="6"/>
        <v>105721093.74408631</v>
      </c>
      <c r="Z48" s="46">
        <f t="shared" si="7"/>
        <v>302257.87556301471</v>
      </c>
      <c r="AA48" s="46">
        <f t="shared" si="8"/>
        <v>6292.9773863498895</v>
      </c>
      <c r="AB48" s="47">
        <f t="shared" si="9"/>
        <v>41485.240058787174</v>
      </c>
      <c r="AD48" s="45">
        <f t="shared" si="13"/>
        <v>106075129.83709447</v>
      </c>
      <c r="AE48" s="119"/>
      <c r="AF48" s="84" t="s">
        <v>47</v>
      </c>
      <c r="AG48" s="85"/>
      <c r="AH48" s="86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12"/>
        <v>14528.19029214504</v>
      </c>
      <c r="P49" s="40">
        <f t="shared" si="0"/>
        <v>1516.7937768549373</v>
      </c>
      <c r="Q49" s="140"/>
      <c r="R49" s="33">
        <f t="shared" si="1"/>
        <v>1</v>
      </c>
      <c r="S49" s="38">
        <f t="shared" si="2"/>
        <v>1</v>
      </c>
      <c r="T49" s="140"/>
      <c r="U49" s="44">
        <f t="shared" si="3"/>
        <v>0.33549661035617673</v>
      </c>
      <c r="V49" s="38">
        <f t="shared" si="4"/>
        <v>0.33866666676800455</v>
      </c>
      <c r="W49" s="140"/>
      <c r="X49" s="80">
        <f t="shared" si="5"/>
        <v>4000</v>
      </c>
      <c r="Y49" s="46">
        <f t="shared" si="6"/>
        <v>106190159.45317206</v>
      </c>
      <c r="Z49" s="46">
        <f t="shared" si="7"/>
        <v>303599.76631406927</v>
      </c>
      <c r="AA49" s="46">
        <f t="shared" si="8"/>
        <v>6320.9250323064643</v>
      </c>
      <c r="AB49" s="47">
        <f t="shared" si="9"/>
        <v>41669.057366356319</v>
      </c>
      <c r="AD49" s="45">
        <f t="shared" si="13"/>
        <v>106545749.20188479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12"/>
        <v>14592.42594066158</v>
      </c>
      <c r="P50" s="40">
        <f t="shared" si="0"/>
        <v>1523.395988408251</v>
      </c>
      <c r="Q50" s="140"/>
      <c r="R50" s="33">
        <f t="shared" si="1"/>
        <v>1</v>
      </c>
      <c r="S50" s="38">
        <f t="shared" si="2"/>
        <v>1</v>
      </c>
      <c r="T50" s="140"/>
      <c r="U50" s="44">
        <f t="shared" si="3"/>
        <v>0.33549663020452786</v>
      </c>
      <c r="V50" s="38">
        <f t="shared" si="4"/>
        <v>0.33866666676978052</v>
      </c>
      <c r="W50" s="140"/>
      <c r="X50" s="80">
        <f t="shared" si="5"/>
        <v>4000</v>
      </c>
      <c r="Y50" s="46">
        <f t="shared" si="6"/>
        <v>106659228.8390352</v>
      </c>
      <c r="Z50" s="46">
        <f t="shared" si="7"/>
        <v>304941.66065635084</v>
      </c>
      <c r="AA50" s="46">
        <f t="shared" si="8"/>
        <v>6348.8726782630411</v>
      </c>
      <c r="AB50" s="47">
        <f t="shared" si="9"/>
        <v>41852.877954803247</v>
      </c>
      <c r="AD50" s="45">
        <f t="shared" si="13"/>
        <v>107016372.25032461</v>
      </c>
      <c r="AE50" s="119"/>
      <c r="AF50" s="54"/>
      <c r="AG50" s="55">
        <f>'[4]Risikoschätzung '!$S$21</f>
        <v>2.6432999158184737E-7</v>
      </c>
      <c r="AH50" s="53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12"/>
        <v>14656.661589178118</v>
      </c>
      <c r="P51" s="40">
        <f t="shared" si="0"/>
        <v>1529.9989996994625</v>
      </c>
      <c r="Q51" s="140"/>
      <c r="R51" s="33">
        <f t="shared" si="1"/>
        <v>1</v>
      </c>
      <c r="S51" s="38">
        <f t="shared" si="2"/>
        <v>1</v>
      </c>
      <c r="T51" s="140"/>
      <c r="U51" s="44">
        <f t="shared" si="3"/>
        <v>0.33549665031673337</v>
      </c>
      <c r="V51" s="38">
        <f t="shared" si="4"/>
        <v>0.33866666677157992</v>
      </c>
      <c r="W51" s="140"/>
      <c r="X51" s="80">
        <f t="shared" si="5"/>
        <v>4000</v>
      </c>
      <c r="Y51" s="46">
        <f t="shared" si="6"/>
        <v>107128301.81610535</v>
      </c>
      <c r="Z51" s="46">
        <f t="shared" si="7"/>
        <v>306283.5585014844</v>
      </c>
      <c r="AA51" s="46">
        <f t="shared" si="8"/>
        <v>6376.8203242196159</v>
      </c>
      <c r="AB51" s="47">
        <f t="shared" si="9"/>
        <v>42036.701743390215</v>
      </c>
      <c r="AD51" s="45">
        <f t="shared" si="13"/>
        <v>107486998.89667444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12"/>
        <v>14720.897237694657</v>
      </c>
      <c r="P52" s="40">
        <f t="shared" si="0"/>
        <v>1536.6027912082768</v>
      </c>
      <c r="Q52" s="140"/>
      <c r="R52" s="33">
        <f t="shared" si="1"/>
        <v>1</v>
      </c>
      <c r="S52" s="38">
        <f t="shared" si="2"/>
        <v>1</v>
      </c>
      <c r="T52" s="140"/>
      <c r="U52" s="44">
        <f t="shared" si="3"/>
        <v>0.33549667069512146</v>
      </c>
      <c r="V52" s="38">
        <f t="shared" si="4"/>
        <v>0.33866666677340296</v>
      </c>
      <c r="W52" s="140"/>
      <c r="X52" s="80">
        <f t="shared" si="5"/>
        <v>4000</v>
      </c>
      <c r="Y52" s="46">
        <f t="shared" si="6"/>
        <v>107597378.30166844</v>
      </c>
      <c r="Z52" s="46">
        <f t="shared" si="7"/>
        <v>307625.4597639711</v>
      </c>
      <c r="AA52" s="46">
        <f t="shared" si="8"/>
        <v>6404.7679701761908</v>
      </c>
      <c r="AB52" s="47">
        <f t="shared" si="9"/>
        <v>42220.528654007008</v>
      </c>
      <c r="AD52" s="45">
        <f t="shared" si="13"/>
        <v>107957629.05805659</v>
      </c>
      <c r="AE52" s="119"/>
      <c r="AF52" s="84" t="s">
        <v>48</v>
      </c>
      <c r="AG52" s="85"/>
      <c r="AH52" s="86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12"/>
        <v>14785.132886211197</v>
      </c>
      <c r="P53" s="40">
        <f t="shared" si="0"/>
        <v>1543.2073440445495</v>
      </c>
      <c r="Q53" s="140"/>
      <c r="R53" s="33">
        <f t="shared" si="1"/>
        <v>1</v>
      </c>
      <c r="S53" s="38">
        <f t="shared" si="2"/>
        <v>1</v>
      </c>
      <c r="T53" s="140"/>
      <c r="U53" s="44">
        <f t="shared" si="3"/>
        <v>0.33549669134203031</v>
      </c>
      <c r="V53" s="38">
        <f t="shared" si="4"/>
        <v>0.33866666677524992</v>
      </c>
      <c r="W53" s="140"/>
      <c r="X53" s="80">
        <f t="shared" si="5"/>
        <v>4000</v>
      </c>
      <c r="Y53" s="46">
        <f t="shared" si="6"/>
        <v>108066458.21575209</v>
      </c>
      <c r="Z53" s="46">
        <f t="shared" si="7"/>
        <v>308967.36436107202</v>
      </c>
      <c r="AA53" s="46">
        <f t="shared" si="8"/>
        <v>6432.7156161327675</v>
      </c>
      <c r="AB53" s="47">
        <f t="shared" si="9"/>
        <v>42404.358611065007</v>
      </c>
      <c r="AD53" s="45">
        <f t="shared" si="13"/>
        <v>108428262.65434037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12"/>
        <v>14849.368534727735</v>
      </c>
      <c r="P54" s="40">
        <f t="shared" si="0"/>
        <v>1549.8126399230619</v>
      </c>
      <c r="Q54" s="141"/>
      <c r="R54" s="33">
        <f t="shared" si="1"/>
        <v>1</v>
      </c>
      <c r="S54" s="38">
        <f t="shared" si="2"/>
        <v>1</v>
      </c>
      <c r="T54" s="141"/>
      <c r="U54" s="44">
        <f t="shared" si="3"/>
        <v>0.33549671225980848</v>
      </c>
      <c r="V54" s="38">
        <f t="shared" si="4"/>
        <v>0.33866666677712093</v>
      </c>
      <c r="W54" s="141"/>
      <c r="X54" s="80">
        <f t="shared" si="5"/>
        <v>4000</v>
      </c>
      <c r="Y54" s="46">
        <f t="shared" si="6"/>
        <v>108535541.48101634</v>
      </c>
      <c r="Z54" s="46">
        <f t="shared" si="7"/>
        <v>310309.27221269789</v>
      </c>
      <c r="AA54" s="46">
        <f t="shared" si="8"/>
        <v>6460.6632620893442</v>
      </c>
      <c r="AB54" s="47">
        <f t="shared" si="9"/>
        <v>42588.191541396147</v>
      </c>
      <c r="AD54" s="45">
        <f t="shared" si="13"/>
        <v>108898899.60803252</v>
      </c>
      <c r="AE54" s="119"/>
      <c r="AF54" s="54"/>
      <c r="AG54" s="55">
        <f>'[4]Risikoschätzung '!$S$20</f>
        <v>1.3698630136986301E-8</v>
      </c>
      <c r="AH54" s="53" t="s">
        <v>54</v>
      </c>
    </row>
    <row r="55" spans="1:34" ht="15" thickBot="1" x14ac:dyDescent="0.35">
      <c r="AD55" s="45">
        <f>SUM(AD9:AD54)</f>
        <v>4522654897.9738159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4507202265.0028744</v>
      </c>
      <c r="Z56" s="72">
        <f>SUM(Z9:Z54)</f>
        <v>12885419.454911657</v>
      </c>
      <c r="AA56" s="72">
        <f>SUM(AA9:AA54)</f>
        <v>546362.06686834304</v>
      </c>
      <c r="AB56" s="79">
        <f>SUM(AB9:AB54)</f>
        <v>1768851.4491615901</v>
      </c>
      <c r="AD56" s="73">
        <f>X56+Y56+Z56+AA56+AB56</f>
        <v>4522654897.9738159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U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80"/>
      <c r="S1" s="80"/>
      <c r="T1" s="139"/>
      <c r="U1" s="80"/>
      <c r="V1" s="80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80"/>
      <c r="S2" s="80"/>
      <c r="T2" s="140"/>
      <c r="U2" s="80"/>
      <c r="V2" s="80"/>
      <c r="W2" s="140"/>
      <c r="Y2" s="126" t="s">
        <v>69</v>
      </c>
      <c r="Z2" s="127"/>
      <c r="AA2" s="128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35" t="s">
        <v>68</v>
      </c>
      <c r="P3" s="136"/>
      <c r="Q3" s="140"/>
      <c r="R3" s="80"/>
      <c r="S3" s="80"/>
      <c r="T3" s="140"/>
      <c r="U3" s="80"/>
      <c r="V3" s="80"/>
      <c r="W3" s="140"/>
      <c r="Y3" s="129"/>
      <c r="Z3" s="130"/>
      <c r="AA3" s="131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37"/>
      <c r="P4" s="138"/>
      <c r="Q4" s="140"/>
      <c r="R4" s="80"/>
      <c r="S4" s="80"/>
      <c r="T4" s="140"/>
      <c r="U4" s="80"/>
      <c r="V4" s="80"/>
      <c r="W4" s="140"/>
      <c r="Y4" s="132"/>
      <c r="Z4" s="133"/>
      <c r="AA4" s="134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80"/>
      <c r="S7" s="80"/>
      <c r="T7" s="140"/>
      <c r="U7" s="80"/>
      <c r="V7" s="80"/>
      <c r="W7" s="140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82"/>
      <c r="S8" s="81"/>
      <c r="T8" s="140"/>
      <c r="U8" s="82"/>
      <c r="V8" s="81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B9</f>
        <v>11958.76435148346</v>
      </c>
      <c r="P9" s="40">
        <f>C9+(C9*K9)</f>
        <v>1259.436925997499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0.33549600731844248</v>
      </c>
      <c r="V9" s="38">
        <f>($AI$7/$AG$12)*(1+0.15*(P9/$AG$10)^4)+$AH$32</f>
        <v>0.33866666671483608</v>
      </c>
      <c r="W9" s="140"/>
      <c r="X9" s="80">
        <f>($AG$7*$AG$8*S9+$AG$15*$AG$16*R9)*$AG$24</f>
        <v>4000</v>
      </c>
      <c r="Y9" s="46">
        <f>(O9*U9*$AG$30+P9*V9*$AG$29)*365</f>
        <v>87456597.512218118</v>
      </c>
      <c r="Z9" s="46">
        <f>(O9*$AI$15*$AG$37+P9*$AI$7*$AG$36)*365</f>
        <v>249953.47708019093</v>
      </c>
      <c r="AA9" s="46">
        <f>O9*$AI$15*($AG$41+$AG$40*(1-M9))*365</f>
        <v>17229.918533666874</v>
      </c>
      <c r="AB9" s="47">
        <f>365*((P9*$AI$7*($AG$53*$AG$54+$AG$49*$AG$50+$AG$45*$AG$46))+(O9*1.6*$AI$15*($AG$53*$AG$55+$AG$49*$AG$51+$AG$45*$AG$47)))</f>
        <v>34343.170276979377</v>
      </c>
      <c r="AD9" s="45">
        <f>SUM(X9:AB9)</f>
        <v>87762124.078108966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>B10</f>
        <v>12023</v>
      </c>
      <c r="P10" s="40">
        <f t="shared" ref="P10:P54" si="0">C10+(C10*K10)</f>
        <v>1265.8422304494381</v>
      </c>
      <c r="Q10" s="140"/>
      <c r="R10" s="33">
        <f t="shared" ref="R10:R54" si="1">IF(O10&lt;$AG$18,1,2)</f>
        <v>1</v>
      </c>
      <c r="S10" s="38">
        <f t="shared" ref="S10:S54" si="2">IF(P10&lt;$AG$10,1,2)</f>
        <v>1</v>
      </c>
      <c r="T10" s="140"/>
      <c r="U10" s="44">
        <f t="shared" ref="U10:U54" si="3">($AI$15/$AG$20)*(1+0.15*(O10/$AG$18)^4)+$AH$33</f>
        <v>0.33549601840424526</v>
      </c>
      <c r="V10" s="38">
        <f t="shared" ref="V10:V54" si="4">($AI$7/$AG$12)*(1+0.15*(P10/$AG$10)^4)+$AH$32</f>
        <v>0.33866666671582352</v>
      </c>
      <c r="W10" s="140"/>
      <c r="X10" s="80">
        <f t="shared" ref="X10:X54" si="5">($AG$7*$AG$8*S10+$AG$15*$AG$16*R10)*$AG$24</f>
        <v>4000</v>
      </c>
      <c r="Y10" s="46">
        <f t="shared" ref="Y10:Y54" si="6">(O10*U10*$AG$30+P10*V10*$AG$29)*365</f>
        <v>87924810.998458877</v>
      </c>
      <c r="Z10" s="46">
        <f t="shared" ref="Z10:Z54" si="7">(O10*$AI$15*$AG$37+P10*$AI$7*$AG$36)*365</f>
        <v>251294.50896936853</v>
      </c>
      <c r="AA10" s="46">
        <f t="shared" ref="AA10:AA54" si="8">O10*$AI$15*($AG$41+$AG$40*(1-M10))*365</f>
        <v>17314.231670626003</v>
      </c>
      <c r="AB10" s="47">
        <f t="shared" ref="AB10:AB54" si="9">365*((P10*$AI$7*($AG$53*$AG$54+$AG$49*$AG$50+$AG$45*$AG$46))+(O10*1.6*$AI$15*($AG$53*$AG$55+$AG$49*$AG$51+$AG$45*$AG$47)))</f>
        <v>34526.202944410259</v>
      </c>
      <c r="AD10" s="45">
        <f t="shared" ref="AD10:AD46" si="10">SUM(X10:AB10)</f>
        <v>88231945.94204329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1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ref="O11:O54" si="12">B11</f>
        <v>12087.23564851654</v>
      </c>
      <c r="P11" s="40">
        <f t="shared" si="0"/>
        <v>1272.2556781476355</v>
      </c>
      <c r="Q11" s="140"/>
      <c r="R11" s="33">
        <f t="shared" si="1"/>
        <v>1</v>
      </c>
      <c r="S11" s="38">
        <f t="shared" si="2"/>
        <v>1</v>
      </c>
      <c r="T11" s="140"/>
      <c r="U11" s="44">
        <f t="shared" si="3"/>
        <v>0.33549602966916459</v>
      </c>
      <c r="V11" s="38">
        <f t="shared" si="4"/>
        <v>0.33866666671682732</v>
      </c>
      <c r="W11" s="140"/>
      <c r="X11" s="80">
        <f t="shared" si="5"/>
        <v>4000</v>
      </c>
      <c r="Y11" s="46">
        <f t="shared" si="6"/>
        <v>88393059.789547473</v>
      </c>
      <c r="Z11" s="46">
        <f t="shared" si="7"/>
        <v>252635.57652596472</v>
      </c>
      <c r="AA11" s="46">
        <f t="shared" si="8"/>
        <v>17396.873832080575</v>
      </c>
      <c r="AB11" s="47">
        <f t="shared" si="9"/>
        <v>34709.268196927318</v>
      </c>
      <c r="AD11" s="45">
        <f t="shared" si="10"/>
        <v>88701801.508102447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1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12"/>
        <v>12151.471297033078</v>
      </c>
      <c r="P12" s="40">
        <f t="shared" si="0"/>
        <v>1278.6768707811332</v>
      </c>
      <c r="Q12" s="140"/>
      <c r="R12" s="33">
        <f t="shared" si="1"/>
        <v>1</v>
      </c>
      <c r="S12" s="38">
        <f t="shared" si="2"/>
        <v>1</v>
      </c>
      <c r="T12" s="140"/>
      <c r="U12" s="44">
        <f t="shared" si="3"/>
        <v>0.33549604111511949</v>
      </c>
      <c r="V12" s="38">
        <f t="shared" si="4"/>
        <v>0.33866666671784768</v>
      </c>
      <c r="W12" s="140"/>
      <c r="X12" s="80">
        <f t="shared" si="5"/>
        <v>4000</v>
      </c>
      <c r="Y12" s="46">
        <f t="shared" si="6"/>
        <v>88861342.163386926</v>
      </c>
      <c r="Z12" s="46">
        <f t="shared" si="7"/>
        <v>253976.6780053775</v>
      </c>
      <c r="AA12" s="46">
        <f t="shared" si="8"/>
        <v>17477.207711134364</v>
      </c>
      <c r="AB12" s="47">
        <f t="shared" si="9"/>
        <v>34892.364440694808</v>
      </c>
      <c r="AD12" s="45">
        <f t="shared" si="10"/>
        <v>89171688.413544133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1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12"/>
        <v>12215.706945549618</v>
      </c>
      <c r="P13" s="40">
        <f t="shared" si="0"/>
        <v>1285.1054355990343</v>
      </c>
      <c r="Q13" s="140"/>
      <c r="R13" s="33">
        <f t="shared" si="1"/>
        <v>1</v>
      </c>
      <c r="S13" s="38">
        <f t="shared" si="2"/>
        <v>1</v>
      </c>
      <c r="T13" s="140"/>
      <c r="U13" s="44">
        <f t="shared" si="3"/>
        <v>0.33549605274403932</v>
      </c>
      <c r="V13" s="38">
        <f t="shared" si="4"/>
        <v>0.33866666671888473</v>
      </c>
      <c r="W13" s="140"/>
      <c r="X13" s="80">
        <f t="shared" si="5"/>
        <v>4000</v>
      </c>
      <c r="Y13" s="46">
        <f t="shared" si="6"/>
        <v>89329656.508477822</v>
      </c>
      <c r="Z13" s="46">
        <f t="shared" si="7"/>
        <v>255317.81177495795</v>
      </c>
      <c r="AA13" s="46">
        <f t="shared" si="8"/>
        <v>17544.492054087576</v>
      </c>
      <c r="AB13" s="47">
        <f t="shared" si="9"/>
        <v>35075.49018415522</v>
      </c>
      <c r="AD13" s="45">
        <f t="shared" si="10"/>
        <v>89641594.302491024</v>
      </c>
      <c r="AE13" s="119"/>
    </row>
    <row r="14" spans="1:36" ht="15" thickBot="1" x14ac:dyDescent="0.35">
      <c r="A14" s="20">
        <f t="shared" si="11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12"/>
        <v>12279.942594066157</v>
      </c>
      <c r="P14" s="40">
        <f t="shared" si="0"/>
        <v>1291.5410233926036</v>
      </c>
      <c r="Q14" s="140"/>
      <c r="R14" s="33">
        <f t="shared" si="1"/>
        <v>1</v>
      </c>
      <c r="S14" s="38">
        <f t="shared" si="2"/>
        <v>1</v>
      </c>
      <c r="T14" s="140"/>
      <c r="U14" s="44">
        <f t="shared" si="3"/>
        <v>0.33549606455786352</v>
      </c>
      <c r="V14" s="38">
        <f t="shared" si="4"/>
        <v>0.33866666671993861</v>
      </c>
      <c r="W14" s="140"/>
      <c r="X14" s="80">
        <f>($AG$7*$AG$8*S14+$AG$15*$AG$16*R14)*$AG$24+(AG26*AG7)</f>
        <v>72000</v>
      </c>
      <c r="Y14" s="46">
        <f t="shared" si="6"/>
        <v>89798001.315187663</v>
      </c>
      <c r="Z14" s="46">
        <f t="shared" si="7"/>
        <v>256658.97630517185</v>
      </c>
      <c r="AA14" s="46">
        <f t="shared" si="8"/>
        <v>17280.074321086307</v>
      </c>
      <c r="AB14" s="47">
        <f t="shared" si="9"/>
        <v>35258.644029954681</v>
      </c>
      <c r="AD14" s="45">
        <f t="shared" si="10"/>
        <v>90179199.009843886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1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12"/>
        <v>12344.178242582695</v>
      </c>
      <c r="P15" s="40">
        <f t="shared" si="0"/>
        <v>1297.9833066655667</v>
      </c>
      <c r="Q15" s="140"/>
      <c r="R15" s="33">
        <f t="shared" si="1"/>
        <v>1</v>
      </c>
      <c r="S15" s="38">
        <f t="shared" si="2"/>
        <v>1</v>
      </c>
      <c r="T15" s="140"/>
      <c r="U15" s="44">
        <f t="shared" si="3"/>
        <v>0.33549607655854186</v>
      </c>
      <c r="V15" s="38">
        <f t="shared" si="4"/>
        <v>0.33866666672100948</v>
      </c>
      <c r="W15" s="140"/>
      <c r="X15" s="80">
        <f t="shared" si="5"/>
        <v>4000</v>
      </c>
      <c r="Y15" s="46">
        <f t="shared" si="6"/>
        <v>90266375.167835012</v>
      </c>
      <c r="Z15" s="46">
        <f t="shared" si="7"/>
        <v>258000.17016158547</v>
      </c>
      <c r="AA15" s="46">
        <f t="shared" si="8"/>
        <v>17011.925101773959</v>
      </c>
      <c r="AB15" s="47">
        <f t="shared" si="9"/>
        <v>35441.824667621433</v>
      </c>
      <c r="AD15" s="45">
        <f t="shared" si="10"/>
        <v>90580829.087765992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1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12"/>
        <v>12408.413891099233</v>
      </c>
      <c r="P16" s="40">
        <f t="shared" si="0"/>
        <v>1304.4319779724412</v>
      </c>
      <c r="Q16" s="140"/>
      <c r="R16" s="33">
        <f t="shared" si="1"/>
        <v>1</v>
      </c>
      <c r="S16" s="38">
        <f t="shared" si="2"/>
        <v>1</v>
      </c>
      <c r="T16" s="140"/>
      <c r="U16" s="44">
        <f t="shared" si="3"/>
        <v>0.33549608874803422</v>
      </c>
      <c r="V16" s="38">
        <f t="shared" si="4"/>
        <v>0.3386666667220975</v>
      </c>
      <c r="W16" s="140"/>
      <c r="X16" s="80">
        <f t="shared" si="5"/>
        <v>4000</v>
      </c>
      <c r="Y16" s="46">
        <f t="shared" si="6"/>
        <v>90734776.73750037</v>
      </c>
      <c r="Z16" s="46">
        <f t="shared" si="7"/>
        <v>259341.39199758761</v>
      </c>
      <c r="AA16" s="46">
        <f t="shared" si="8"/>
        <v>16740.04439615053</v>
      </c>
      <c r="AB16" s="47">
        <f t="shared" si="9"/>
        <v>35625.030866916655</v>
      </c>
      <c r="AD16" s="45">
        <f t="shared" si="10"/>
        <v>91050483.204761028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1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12"/>
        <v>12472.649539615772</v>
      </c>
      <c r="P17" s="40">
        <f t="shared" si="0"/>
        <v>1310.8867484071711</v>
      </c>
      <c r="Q17" s="140"/>
      <c r="R17" s="33">
        <f t="shared" si="1"/>
        <v>1</v>
      </c>
      <c r="S17" s="38">
        <f t="shared" si="2"/>
        <v>1</v>
      </c>
      <c r="T17" s="140"/>
      <c r="U17" s="44">
        <f t="shared" si="3"/>
        <v>0.3354961011283108</v>
      </c>
      <c r="V17" s="38">
        <f t="shared" si="4"/>
        <v>0.33866666672320284</v>
      </c>
      <c r="W17" s="140"/>
      <c r="X17" s="80">
        <f t="shared" si="5"/>
        <v>4000</v>
      </c>
      <c r="Y17" s="46">
        <f t="shared" si="6"/>
        <v>91203204.775487304</v>
      </c>
      <c r="Z17" s="46">
        <f t="shared" si="7"/>
        <v>260682.64054776976</v>
      </c>
      <c r="AA17" s="46">
        <f t="shared" si="8"/>
        <v>16464.432204216024</v>
      </c>
      <c r="AB17" s="47">
        <f t="shared" si="9"/>
        <v>35808.261471786805</v>
      </c>
      <c r="AD17" s="45">
        <f t="shared" si="10"/>
        <v>91520160.109711081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1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12"/>
        <v>12536.885188132312</v>
      </c>
      <c r="P18" s="40">
        <f t="shared" si="0"/>
        <v>1317.3473462264355</v>
      </c>
      <c r="Q18" s="140"/>
      <c r="R18" s="33">
        <f t="shared" si="1"/>
        <v>1</v>
      </c>
      <c r="S18" s="38">
        <f t="shared" si="2"/>
        <v>1</v>
      </c>
      <c r="T18" s="140"/>
      <c r="U18" s="44">
        <f t="shared" si="3"/>
        <v>0.33549611370135202</v>
      </c>
      <c r="V18" s="38">
        <f t="shared" si="4"/>
        <v>0.33866666672432566</v>
      </c>
      <c r="W18" s="140"/>
      <c r="X18" s="80">
        <f t="shared" si="5"/>
        <v>4000</v>
      </c>
      <c r="Y18" s="46">
        <f t="shared" si="6"/>
        <v>91671658.107366398</v>
      </c>
      <c r="Z18" s="46">
        <f t="shared" si="7"/>
        <v>262023.91462189626</v>
      </c>
      <c r="AA18" s="46">
        <f t="shared" si="8"/>
        <v>16185.088525970441</v>
      </c>
      <c r="AB18" s="47">
        <f t="shared" si="9"/>
        <v>35991.515394854789</v>
      </c>
      <c r="AD18" s="45">
        <f t="shared" si="10"/>
        <v>91989858.625909105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1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12"/>
        <v>12601.120836648852</v>
      </c>
      <c r="P19" s="40">
        <f t="shared" si="0"/>
        <v>1323.8135155938407</v>
      </c>
      <c r="Q19" s="140"/>
      <c r="R19" s="33">
        <f t="shared" si="1"/>
        <v>1</v>
      </c>
      <c r="S19" s="38">
        <f t="shared" si="2"/>
        <v>1</v>
      </c>
      <c r="T19" s="140"/>
      <c r="U19" s="44">
        <f t="shared" si="3"/>
        <v>0.3354961264691485</v>
      </c>
      <c r="V19" s="38">
        <f t="shared" si="4"/>
        <v>0.33866666672546608</v>
      </c>
      <c r="W19" s="140"/>
      <c r="X19" s="80">
        <f t="shared" si="5"/>
        <v>4000</v>
      </c>
      <c r="Y19" s="46">
        <f t="shared" si="6"/>
        <v>92140135.627542049</v>
      </c>
      <c r="Z19" s="46">
        <f t="shared" si="7"/>
        <v>263365.21309940354</v>
      </c>
      <c r="AA19" s="46">
        <f t="shared" si="8"/>
        <v>15902.013361413778</v>
      </c>
      <c r="AB19" s="47">
        <f t="shared" si="9"/>
        <v>36174.791612394831</v>
      </c>
      <c r="AD19" s="45">
        <f t="shared" si="10"/>
        <v>92459577.645615265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1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12"/>
        <v>12665.356485165392</v>
      </c>
      <c r="P20" s="40">
        <f t="shared" si="0"/>
        <v>1330.2850154327846</v>
      </c>
      <c r="Q20" s="140"/>
      <c r="R20" s="33">
        <f t="shared" si="1"/>
        <v>1</v>
      </c>
      <c r="S20" s="38">
        <f t="shared" si="2"/>
        <v>1</v>
      </c>
      <c r="T20" s="140"/>
      <c r="U20" s="44">
        <f t="shared" si="3"/>
        <v>0.3354961394337011</v>
      </c>
      <c r="V20" s="38">
        <f t="shared" si="4"/>
        <v>0.33866666672662432</v>
      </c>
      <c r="W20" s="140"/>
      <c r="X20" s="80">
        <f t="shared" si="5"/>
        <v>4000</v>
      </c>
      <c r="Y20" s="46">
        <f t="shared" si="6"/>
        <v>92608636.29428944</v>
      </c>
      <c r="Z20" s="46">
        <f t="shared" si="7"/>
        <v>264706.53492437617</v>
      </c>
      <c r="AA20" s="46">
        <f t="shared" si="8"/>
        <v>15615.206710546036</v>
      </c>
      <c r="AB20" s="47">
        <f t="shared" si="9"/>
        <v>36358.089159742303</v>
      </c>
      <c r="AD20" s="45">
        <f t="shared" si="10"/>
        <v>92929316.125084102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1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12"/>
        <v>12729.59213368193</v>
      </c>
      <c r="P21" s="40">
        <f t="shared" si="0"/>
        <v>1336.7616183771818</v>
      </c>
      <c r="Q21" s="140"/>
      <c r="R21" s="33">
        <f t="shared" si="1"/>
        <v>1</v>
      </c>
      <c r="S21" s="38">
        <f t="shared" si="2"/>
        <v>1</v>
      </c>
      <c r="T21" s="140"/>
      <c r="U21" s="44">
        <f t="shared" si="3"/>
        <v>0.33549615259702092</v>
      </c>
      <c r="V21" s="38">
        <f t="shared" si="4"/>
        <v>0.33866666672780049</v>
      </c>
      <c r="W21" s="140"/>
      <c r="X21" s="80">
        <f t="shared" si="5"/>
        <v>4000</v>
      </c>
      <c r="Y21" s="46">
        <f t="shared" si="6"/>
        <v>93077159.125215083</v>
      </c>
      <c r="Z21" s="46">
        <f t="shared" si="7"/>
        <v>266047.87910095067</v>
      </c>
      <c r="AA21" s="46">
        <f t="shared" si="8"/>
        <v>15324.668573367213</v>
      </c>
      <c r="AB21" s="47">
        <f t="shared" si="9"/>
        <v>36541.407127094964</v>
      </c>
      <c r="AD21" s="45">
        <f t="shared" si="10"/>
        <v>93399073.080016494</v>
      </c>
      <c r="AE21" s="119"/>
    </row>
    <row r="22" spans="1:36" ht="15" thickBot="1" x14ac:dyDescent="0.35">
      <c r="A22" s="6">
        <f t="shared" si="11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12"/>
        <v>12793.827782198468</v>
      </c>
      <c r="P22" s="40">
        <f t="shared" si="0"/>
        <v>1343.2431098104485</v>
      </c>
      <c r="Q22" s="140"/>
      <c r="R22" s="33">
        <f t="shared" si="1"/>
        <v>1</v>
      </c>
      <c r="S22" s="38">
        <f t="shared" si="2"/>
        <v>1</v>
      </c>
      <c r="T22" s="140"/>
      <c r="U22" s="44">
        <f t="shared" si="3"/>
        <v>0.33549616596112919</v>
      </c>
      <c r="V22" s="38">
        <f t="shared" si="4"/>
        <v>0.33866666672899481</v>
      </c>
      <c r="W22" s="140"/>
      <c r="X22" s="80">
        <f t="shared" si="5"/>
        <v>4000</v>
      </c>
      <c r="Y22" s="46">
        <f t="shared" si="6"/>
        <v>93545703.193098992</v>
      </c>
      <c r="Z22" s="46">
        <f t="shared" si="7"/>
        <v>267389.24468910642</v>
      </c>
      <c r="AA22" s="46">
        <f t="shared" si="8"/>
        <v>15030.398949877313</v>
      </c>
      <c r="AB22" s="47">
        <f t="shared" si="9"/>
        <v>36724.744655667564</v>
      </c>
      <c r="AD22" s="45">
        <f t="shared" si="10"/>
        <v>93868847.581393644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1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12"/>
        <v>12858.063430715009</v>
      </c>
      <c r="P23" s="40">
        <f t="shared" si="0"/>
        <v>1349.7292869841981</v>
      </c>
      <c r="Q23" s="140"/>
      <c r="R23" s="33">
        <f t="shared" si="1"/>
        <v>1</v>
      </c>
      <c r="S23" s="38">
        <f t="shared" si="2"/>
        <v>1</v>
      </c>
      <c r="T23" s="140"/>
      <c r="U23" s="44">
        <f t="shared" si="3"/>
        <v>0.33549617952805744</v>
      </c>
      <c r="V23" s="38">
        <f t="shared" si="4"/>
        <v>0.3386666667302074</v>
      </c>
      <c r="W23" s="140"/>
      <c r="X23" s="80">
        <f t="shared" si="5"/>
        <v>4000</v>
      </c>
      <c r="Y23" s="46">
        <f t="shared" si="6"/>
        <v>94014267.622081876</v>
      </c>
      <c r="Z23" s="46">
        <f t="shared" si="7"/>
        <v>268730.63080080558</v>
      </c>
      <c r="AA23" s="46">
        <f t="shared" si="8"/>
        <v>14732.39784007633</v>
      </c>
      <c r="AB23" s="47">
        <f t="shared" si="9"/>
        <v>36908.100934165268</v>
      </c>
      <c r="AD23" s="45">
        <f t="shared" si="10"/>
        <v>94338638.75165692</v>
      </c>
      <c r="AE23" s="119"/>
      <c r="AF23" s="60" t="s">
        <v>35</v>
      </c>
      <c r="AG23" s="30"/>
      <c r="AH23" s="53"/>
    </row>
    <row r="24" spans="1:36" x14ac:dyDescent="0.3">
      <c r="A24" s="6">
        <f t="shared" si="11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12"/>
        <v>12922.299079231549</v>
      </c>
      <c r="P24" s="40">
        <f t="shared" si="0"/>
        <v>1356.2199582090477</v>
      </c>
      <c r="Q24" s="140"/>
      <c r="R24" s="33">
        <f t="shared" si="1"/>
        <v>1</v>
      </c>
      <c r="S24" s="38">
        <f t="shared" si="2"/>
        <v>1</v>
      </c>
      <c r="T24" s="140"/>
      <c r="U24" s="44">
        <f t="shared" si="3"/>
        <v>0.33549619329984753</v>
      </c>
      <c r="V24" s="38">
        <f t="shared" si="4"/>
        <v>0.33866666673143853</v>
      </c>
      <c r="W24" s="140"/>
      <c r="X24" s="80">
        <f t="shared" si="5"/>
        <v>4000</v>
      </c>
      <c r="Y24" s="46">
        <f t="shared" si="6"/>
        <v>94482851.584164217</v>
      </c>
      <c r="Z24" s="46">
        <f t="shared" si="7"/>
        <v>270072.03659644851</v>
      </c>
      <c r="AA24" s="46">
        <f t="shared" si="8"/>
        <v>14430.665243964275</v>
      </c>
      <c r="AB24" s="47">
        <f t="shared" si="9"/>
        <v>37091.475195545681</v>
      </c>
      <c r="AD24" s="45">
        <f t="shared" si="10"/>
        <v>94808445.761200175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1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12"/>
        <v>12986.534727748087</v>
      </c>
      <c r="P25" s="40">
        <f t="shared" si="0"/>
        <v>1362.7149421107367</v>
      </c>
      <c r="Q25" s="140"/>
      <c r="R25" s="33">
        <f t="shared" si="1"/>
        <v>1</v>
      </c>
      <c r="S25" s="38">
        <f t="shared" si="2"/>
        <v>1</v>
      </c>
      <c r="T25" s="140"/>
      <c r="U25" s="44">
        <f t="shared" si="3"/>
        <v>0.33549620727855134</v>
      </c>
      <c r="V25" s="38">
        <f t="shared" si="4"/>
        <v>0.33866666673268819</v>
      </c>
      <c r="W25" s="140"/>
      <c r="X25" s="80">
        <f t="shared" si="5"/>
        <v>4000</v>
      </c>
      <c r="Y25" s="46">
        <f t="shared" si="6"/>
        <v>94951454.295987874</v>
      </c>
      <c r="Z25" s="46">
        <f t="shared" si="7"/>
        <v>271413.46128161595</v>
      </c>
      <c r="AA25" s="46">
        <f t="shared" si="8"/>
        <v>14125.201161541136</v>
      </c>
      <c r="AB25" s="47">
        <f t="shared" si="9"/>
        <v>37274.866714042226</v>
      </c>
      <c r="AD25" s="45">
        <f t="shared" si="10"/>
        <v>95278267.825145081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12"/>
        <v>13050.770376264627</v>
      </c>
      <c r="P26" s="40">
        <f t="shared" si="0"/>
        <v>1369.2140669454984</v>
      </c>
      <c r="Q26" s="140"/>
      <c r="R26" s="33">
        <f t="shared" si="1"/>
        <v>1</v>
      </c>
      <c r="S26" s="38">
        <f t="shared" si="2"/>
        <v>1</v>
      </c>
      <c r="T26" s="140"/>
      <c r="U26" s="44">
        <f t="shared" si="3"/>
        <v>0.33549622146623109</v>
      </c>
      <c r="V26" s="38">
        <f t="shared" si="4"/>
        <v>0.33866666673395673</v>
      </c>
      <c r="W26" s="140"/>
      <c r="X26" s="80">
        <f t="shared" si="5"/>
        <v>4000</v>
      </c>
      <c r="Y26" s="46">
        <f t="shared" si="6"/>
        <v>95420075.015874416</v>
      </c>
      <c r="Z26" s="46">
        <f t="shared" si="7"/>
        <v>272754.90410407021</v>
      </c>
      <c r="AA26" s="46">
        <f t="shared" si="8"/>
        <v>13816.00559280692</v>
      </c>
      <c r="AB26" s="47">
        <f t="shared" si="9"/>
        <v>37458.274802424632</v>
      </c>
      <c r="AD26" s="45">
        <f t="shared" si="10"/>
        <v>95748104.200373724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1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12"/>
        <v>13115.006024781167</v>
      </c>
      <c r="P27" s="40">
        <f t="shared" si="0"/>
        <v>1375.7171699692371</v>
      </c>
      <c r="Q27" s="140"/>
      <c r="R27" s="33">
        <f t="shared" si="1"/>
        <v>1</v>
      </c>
      <c r="S27" s="38">
        <f t="shared" si="2"/>
        <v>1</v>
      </c>
      <c r="T27" s="140"/>
      <c r="U27" s="44">
        <f t="shared" si="3"/>
        <v>0.3354962358649593</v>
      </c>
      <c r="V27" s="38">
        <f t="shared" si="4"/>
        <v>0.33866666673524426</v>
      </c>
      <c r="W27" s="140"/>
      <c r="X27" s="80">
        <f t="shared" si="5"/>
        <v>4000</v>
      </c>
      <c r="Y27" s="46">
        <f t="shared" si="6"/>
        <v>95888713.0410956</v>
      </c>
      <c r="Z27" s="46">
        <f t="shared" si="7"/>
        <v>274096.36435099231</v>
      </c>
      <c r="AA27" s="46">
        <f t="shared" si="8"/>
        <v>13503.078537761625</v>
      </c>
      <c r="AB27" s="47">
        <f t="shared" si="9"/>
        <v>37641.698809474678</v>
      </c>
      <c r="AD27" s="45">
        <f t="shared" si="10"/>
        <v>96217954.182793826</v>
      </c>
      <c r="AE27" s="119"/>
    </row>
    <row r="28" spans="1:36" ht="15" thickBot="1" x14ac:dyDescent="0.35">
      <c r="A28" s="6">
        <f t="shared" si="11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12"/>
        <v>13179.241673297707</v>
      </c>
      <c r="P28" s="40">
        <f t="shared" si="0"/>
        <v>1382.2240968556573</v>
      </c>
      <c r="Q28" s="140"/>
      <c r="R28" s="33">
        <f t="shared" si="1"/>
        <v>1</v>
      </c>
      <c r="S28" s="38">
        <f t="shared" si="2"/>
        <v>1</v>
      </c>
      <c r="T28" s="140"/>
      <c r="U28" s="44">
        <f t="shared" si="3"/>
        <v>0.33549625047681852</v>
      </c>
      <c r="V28" s="38">
        <f t="shared" si="4"/>
        <v>0.33866666673655094</v>
      </c>
      <c r="W28" s="140"/>
      <c r="X28" s="80">
        <f t="shared" si="5"/>
        <v>4000</v>
      </c>
      <c r="Y28" s="46">
        <f t="shared" si="6"/>
        <v>96357367.705356136</v>
      </c>
      <c r="Z28" s="46">
        <f t="shared" si="7"/>
        <v>275437.84134643292</v>
      </c>
      <c r="AA28" s="46">
        <f t="shared" si="8"/>
        <v>13186.419996405246</v>
      </c>
      <c r="AB28" s="47">
        <f t="shared" si="9"/>
        <v>37825.138117657829</v>
      </c>
      <c r="AD28" s="45">
        <f t="shared" si="10"/>
        <v>96687817.10481663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1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12"/>
        <v>13243.477321814247</v>
      </c>
      <c r="P29" s="40">
        <f t="shared" si="0"/>
        <v>1388.7347011589532</v>
      </c>
      <c r="Q29" s="140"/>
      <c r="R29" s="33">
        <f t="shared" si="1"/>
        <v>1</v>
      </c>
      <c r="S29" s="38">
        <f t="shared" si="2"/>
        <v>1</v>
      </c>
      <c r="T29" s="140"/>
      <c r="U29" s="44">
        <f t="shared" si="3"/>
        <v>0.33549626530390164</v>
      </c>
      <c r="V29" s="38">
        <f t="shared" si="4"/>
        <v>0.33866666673787699</v>
      </c>
      <c r="W29" s="140"/>
      <c r="X29" s="80">
        <f t="shared" si="5"/>
        <v>4000</v>
      </c>
      <c r="Y29" s="46">
        <f t="shared" si="6"/>
        <v>96826038.376469269</v>
      </c>
      <c r="Z29" s="46">
        <f t="shared" si="7"/>
        <v>276779.33444895945</v>
      </c>
      <c r="AA29" s="46">
        <f t="shared" si="8"/>
        <v>12866.029968737797</v>
      </c>
      <c r="AB29" s="47">
        <f t="shared" si="9"/>
        <v>38008.59214097324</v>
      </c>
      <c r="AD29" s="45">
        <f t="shared" si="10"/>
        <v>97157692.333027944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1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12"/>
        <v>13307.712970330787</v>
      </c>
      <c r="P30" s="40">
        <f t="shared" si="0"/>
        <v>1395.2488438171429</v>
      </c>
      <c r="Q30" s="140"/>
      <c r="R30" s="33">
        <f t="shared" si="1"/>
        <v>1</v>
      </c>
      <c r="S30" s="38">
        <f t="shared" si="2"/>
        <v>1</v>
      </c>
      <c r="T30" s="140"/>
      <c r="U30" s="44">
        <f t="shared" si="3"/>
        <v>0.3354962803483118</v>
      </c>
      <c r="V30" s="38">
        <f t="shared" si="4"/>
        <v>0.33866666673922252</v>
      </c>
      <c r="W30" s="140"/>
      <c r="X30" s="80">
        <f t="shared" si="5"/>
        <v>4000</v>
      </c>
      <c r="Y30" s="46">
        <f t="shared" si="6"/>
        <v>97294724.454207733</v>
      </c>
      <c r="Z30" s="46">
        <f t="shared" si="7"/>
        <v>278120.84304948041</v>
      </c>
      <c r="AA30" s="46">
        <f t="shared" si="8"/>
        <v>12541.908454759263</v>
      </c>
      <c r="AB30" s="47">
        <f t="shared" si="9"/>
        <v>38192.060322966354</v>
      </c>
      <c r="AD30" s="45">
        <f t="shared" si="10"/>
        <v>97627579.266034946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1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12"/>
        <v>13371.948618847327</v>
      </c>
      <c r="P31" s="40">
        <f t="shared" si="0"/>
        <v>1401.7663926924911</v>
      </c>
      <c r="Q31" s="140"/>
      <c r="R31" s="33">
        <f t="shared" si="1"/>
        <v>1</v>
      </c>
      <c r="S31" s="38">
        <f t="shared" si="2"/>
        <v>1</v>
      </c>
      <c r="T31" s="140"/>
      <c r="U31" s="44">
        <f t="shared" si="3"/>
        <v>0.33549629561216238</v>
      </c>
      <c r="V31" s="38">
        <f t="shared" si="4"/>
        <v>0.33866666674058776</v>
      </c>
      <c r="W31" s="140"/>
      <c r="X31" s="80">
        <f t="shared" si="5"/>
        <v>4000</v>
      </c>
      <c r="Y31" s="46">
        <f t="shared" si="6"/>
        <v>97763425.368315741</v>
      </c>
      <c r="Z31" s="46">
        <f t="shared" si="7"/>
        <v>279462.36656923249</v>
      </c>
      <c r="AA31" s="46">
        <f t="shared" si="8"/>
        <v>12214.055454469648</v>
      </c>
      <c r="AB31" s="47">
        <f t="shared" si="9"/>
        <v>38375.542134889845</v>
      </c>
      <c r="AD31" s="45">
        <f t="shared" si="10"/>
        <v>98097477.332474336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1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12"/>
        <v>13436.184267363868</v>
      </c>
      <c r="P32" s="40">
        <f t="shared" si="0"/>
        <v>1408.2872221458406</v>
      </c>
      <c r="Q32" s="140"/>
      <c r="R32" s="33">
        <f t="shared" si="1"/>
        <v>1</v>
      </c>
      <c r="S32" s="38">
        <f t="shared" si="2"/>
        <v>1</v>
      </c>
      <c r="T32" s="140"/>
      <c r="U32" s="44">
        <f t="shared" si="3"/>
        <v>0.33549631109757683</v>
      </c>
      <c r="V32" s="38">
        <f t="shared" si="4"/>
        <v>0.33866666674197288</v>
      </c>
      <c r="W32" s="140"/>
      <c r="X32" s="80">
        <f t="shared" si="5"/>
        <v>4000</v>
      </c>
      <c r="Y32" s="46">
        <f t="shared" si="6"/>
        <v>98232140.57666719</v>
      </c>
      <c r="Z32" s="46">
        <f t="shared" si="7"/>
        <v>280803.90445791621</v>
      </c>
      <c r="AA32" s="46">
        <f t="shared" si="8"/>
        <v>11882.47096786896</v>
      </c>
      <c r="AB32" s="47">
        <f t="shared" si="9"/>
        <v>38559.037074000407</v>
      </c>
      <c r="AD32" s="45">
        <f t="shared" si="10"/>
        <v>98567385.989166975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1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12"/>
        <v>13500.419915880406</v>
      </c>
      <c r="P33" s="40">
        <f t="shared" si="0"/>
        <v>1414.8112126419608</v>
      </c>
      <c r="Q33" s="140"/>
      <c r="R33" s="33">
        <f t="shared" si="1"/>
        <v>1</v>
      </c>
      <c r="S33" s="38">
        <f t="shared" si="2"/>
        <v>1</v>
      </c>
      <c r="T33" s="140"/>
      <c r="U33" s="44">
        <f t="shared" si="3"/>
        <v>0.33549632680668906</v>
      </c>
      <c r="V33" s="38">
        <f t="shared" si="4"/>
        <v>0.33866666674337803</v>
      </c>
      <c r="W33" s="140"/>
      <c r="X33" s="80">
        <f t="shared" si="5"/>
        <v>4000</v>
      </c>
      <c r="Y33" s="46">
        <f t="shared" si="6"/>
        <v>98700869.563558429</v>
      </c>
      <c r="Z33" s="46">
        <f t="shared" si="7"/>
        <v>282145.45619196724</v>
      </c>
      <c r="AA33" s="46">
        <f t="shared" si="8"/>
        <v>11547.154994957189</v>
      </c>
      <c r="AB33" s="47">
        <f t="shared" si="9"/>
        <v>38742.544661979446</v>
      </c>
      <c r="AD33" s="45">
        <f t="shared" si="10"/>
        <v>99037304.71940735</v>
      </c>
      <c r="AE33" s="119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1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12"/>
        <v>13564.655564396946</v>
      </c>
      <c r="P34" s="40">
        <f t="shared" si="0"/>
        <v>1421.3382503833116</v>
      </c>
      <c r="Q34" s="140"/>
      <c r="R34" s="33">
        <f t="shared" si="1"/>
        <v>1</v>
      </c>
      <c r="S34" s="38">
        <f t="shared" si="2"/>
        <v>1</v>
      </c>
      <c r="T34" s="140"/>
      <c r="U34" s="44">
        <f t="shared" si="3"/>
        <v>0.33549634274164297</v>
      </c>
      <c r="V34" s="38">
        <f t="shared" si="4"/>
        <v>0.33866666674480345</v>
      </c>
      <c r="W34" s="140"/>
      <c r="X34" s="80">
        <f t="shared" si="5"/>
        <v>4000</v>
      </c>
      <c r="Y34" s="46">
        <f t="shared" si="6"/>
        <v>99169611.838123858</v>
      </c>
      <c r="Z34" s="46">
        <f t="shared" si="7"/>
        <v>283487.02127295249</v>
      </c>
      <c r="AA34" s="46">
        <f t="shared" si="8"/>
        <v>11208.107535734338</v>
      </c>
      <c r="AB34" s="47">
        <f t="shared" si="9"/>
        <v>38926.064443467723</v>
      </c>
      <c r="AD34" s="45">
        <f t="shared" si="10"/>
        <v>99507233.031376019</v>
      </c>
      <c r="AE34" s="119"/>
    </row>
    <row r="35" spans="1:35" ht="15" thickBot="1" x14ac:dyDescent="0.35">
      <c r="A35" s="6">
        <f t="shared" si="11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12"/>
        <v>13628.891212913486</v>
      </c>
      <c r="P35" s="40">
        <f t="shared" si="0"/>
        <v>1427.8682269698654</v>
      </c>
      <c r="Q35" s="140"/>
      <c r="R35" s="33">
        <f t="shared" si="1"/>
        <v>1</v>
      </c>
      <c r="S35" s="38">
        <f t="shared" si="2"/>
        <v>1</v>
      </c>
      <c r="T35" s="140"/>
      <c r="U35" s="44">
        <f t="shared" si="3"/>
        <v>0.33549635890459284</v>
      </c>
      <c r="V35" s="38">
        <f t="shared" si="4"/>
        <v>0.33866666674624929</v>
      </c>
      <c r="W35" s="140"/>
      <c r="X35" s="80">
        <f t="shared" si="5"/>
        <v>4000</v>
      </c>
      <c r="Y35" s="46">
        <f t="shared" si="6"/>
        <v>99638366.93286401</v>
      </c>
      <c r="Z35" s="46">
        <f t="shared" si="7"/>
        <v>284828.59922607971</v>
      </c>
      <c r="AA35" s="46">
        <f t="shared" si="8"/>
        <v>10865.32859020041</v>
      </c>
      <c r="AB35" s="47">
        <f t="shared" si="9"/>
        <v>39109.595984704036</v>
      </c>
      <c r="AD35" s="45">
        <f t="shared" si="10"/>
        <v>99977170.456664979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1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12"/>
        <v>13693.126861430024</v>
      </c>
      <c r="P36" s="40">
        <f t="shared" si="0"/>
        <v>1434.401039082845</v>
      </c>
      <c r="Q36" s="140"/>
      <c r="R36" s="33">
        <f t="shared" si="1"/>
        <v>1</v>
      </c>
      <c r="S36" s="38">
        <f t="shared" si="2"/>
        <v>1</v>
      </c>
      <c r="T36" s="140"/>
      <c r="U36" s="44">
        <f t="shared" si="3"/>
        <v>0.33549637529770315</v>
      </c>
      <c r="V36" s="38">
        <f t="shared" si="4"/>
        <v>0.33866666674771573</v>
      </c>
      <c r="W36" s="140"/>
      <c r="X36" s="80">
        <f t="shared" si="5"/>
        <v>4000</v>
      </c>
      <c r="Y36" s="46">
        <f t="shared" si="6"/>
        <v>100107134.40227748</v>
      </c>
      <c r="Z36" s="46">
        <f t="shared" si="7"/>
        <v>286170.18959881255</v>
      </c>
      <c r="AA36" s="46">
        <f t="shared" si="8"/>
        <v>10518.818158355401</v>
      </c>
      <c r="AB36" s="47">
        <f t="shared" si="9"/>
        <v>39293.13887225974</v>
      </c>
      <c r="AD36" s="45">
        <f t="shared" si="10"/>
        <v>100447116.54890692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12"/>
        <v>13757.362509946563</v>
      </c>
      <c r="P37" s="40">
        <f t="shared" si="0"/>
        <v>1440.9365881904446</v>
      </c>
      <c r="Q37" s="140"/>
      <c r="R37" s="33">
        <f t="shared" si="1"/>
        <v>1</v>
      </c>
      <c r="S37" s="38">
        <f t="shared" si="2"/>
        <v>1</v>
      </c>
      <c r="T37" s="140"/>
      <c r="U37" s="44">
        <f t="shared" si="3"/>
        <v>0.33549639192314856</v>
      </c>
      <c r="V37" s="38">
        <f t="shared" si="4"/>
        <v>0.33866666674920298</v>
      </c>
      <c r="W37" s="140"/>
      <c r="X37" s="80">
        <f t="shared" si="5"/>
        <v>4000</v>
      </c>
      <c r="Y37" s="46">
        <f t="shared" si="6"/>
        <v>100575913.82158792</v>
      </c>
      <c r="Z37" s="46">
        <f t="shared" si="7"/>
        <v>287511.7919595819</v>
      </c>
      <c r="AA37" s="46">
        <f t="shared" si="8"/>
        <v>10168.576240199312</v>
      </c>
      <c r="AB37" s="47">
        <f t="shared" si="9"/>
        <v>39476.692711861186</v>
      </c>
      <c r="AD37" s="45">
        <f t="shared" si="10"/>
        <v>100917070.88249956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12"/>
        <v>13821.598158463101</v>
      </c>
      <c r="P38" s="40">
        <f t="shared" si="0"/>
        <v>1447.474780273765</v>
      </c>
      <c r="Q38" s="140"/>
      <c r="R38" s="33">
        <f t="shared" si="1"/>
        <v>1</v>
      </c>
      <c r="S38" s="38">
        <f t="shared" si="2"/>
        <v>1</v>
      </c>
      <c r="T38" s="140"/>
      <c r="U38" s="44">
        <f t="shared" si="3"/>
        <v>0.33549640878311404</v>
      </c>
      <c r="V38" s="38">
        <f t="shared" si="4"/>
        <v>0.33866666675071122</v>
      </c>
      <c r="W38" s="140"/>
      <c r="X38" s="80">
        <f t="shared" si="5"/>
        <v>4000</v>
      </c>
      <c r="Y38" s="46">
        <f t="shared" si="6"/>
        <v>101044704.78555803</v>
      </c>
      <c r="Z38" s="46">
        <f t="shared" si="7"/>
        <v>288853.40589658485</v>
      </c>
      <c r="AA38" s="46">
        <f t="shared" si="8"/>
        <v>9814.6028357321466</v>
      </c>
      <c r="AB38" s="47">
        <f t="shared" si="9"/>
        <v>39660.257127293073</v>
      </c>
      <c r="AD38" s="45">
        <f t="shared" si="10"/>
        <v>101387033.05141765</v>
      </c>
      <c r="AE38" s="119"/>
    </row>
    <row r="39" spans="1:35" ht="15" thickBot="1" x14ac:dyDescent="0.35">
      <c r="A39" s="6">
        <f t="shared" si="11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12"/>
        <v>13885.833806979641</v>
      </c>
      <c r="P39" s="40">
        <f t="shared" si="0"/>
        <v>1454.0155255713664</v>
      </c>
      <c r="Q39" s="140"/>
      <c r="R39" s="33">
        <f t="shared" si="1"/>
        <v>1</v>
      </c>
      <c r="S39" s="38">
        <f t="shared" si="2"/>
        <v>1</v>
      </c>
      <c r="T39" s="140"/>
      <c r="U39" s="44">
        <f t="shared" si="3"/>
        <v>0.33549642587979467</v>
      </c>
      <c r="V39" s="38">
        <f t="shared" si="4"/>
        <v>0.33866666675224066</v>
      </c>
      <c r="W39" s="140"/>
      <c r="X39" s="80">
        <f t="shared" si="5"/>
        <v>4000</v>
      </c>
      <c r="Y39" s="46">
        <f t="shared" si="6"/>
        <v>101513506.9073848</v>
      </c>
      <c r="Z39" s="46">
        <f t="shared" si="7"/>
        <v>290195.03101666644</v>
      </c>
      <c r="AA39" s="46">
        <f t="shared" si="8"/>
        <v>9456.897944953902</v>
      </c>
      <c r="AB39" s="47">
        <f t="shared" si="9"/>
        <v>39843.831759376233</v>
      </c>
      <c r="AD39" s="45">
        <f t="shared" si="10"/>
        <v>101857002.6681058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12"/>
        <v>13950.069455496181</v>
      </c>
      <c r="P40" s="40">
        <f t="shared" si="0"/>
        <v>1460.5587383409782</v>
      </c>
      <c r="Q40" s="140"/>
      <c r="R40" s="33">
        <f t="shared" si="1"/>
        <v>1</v>
      </c>
      <c r="S40" s="38">
        <f t="shared" si="2"/>
        <v>1</v>
      </c>
      <c r="T40" s="140"/>
      <c r="U40" s="44">
        <f t="shared" si="3"/>
        <v>0.33549644321539579</v>
      </c>
      <c r="V40" s="38">
        <f t="shared" si="4"/>
        <v>0.33866666675379148</v>
      </c>
      <c r="W40" s="140"/>
      <c r="X40" s="80">
        <f t="shared" si="5"/>
        <v>4000</v>
      </c>
      <c r="Y40" s="46">
        <f t="shared" si="6"/>
        <v>101982319.81766836</v>
      </c>
      <c r="Z40" s="46">
        <f t="shared" si="7"/>
        <v>291536.66694427544</v>
      </c>
      <c r="AA40" s="46">
        <f t="shared" si="8"/>
        <v>9095.4615678645769</v>
      </c>
      <c r="AB40" s="47">
        <f t="shared" si="9"/>
        <v>40027.416265014195</v>
      </c>
      <c r="AD40" s="45">
        <f t="shared" si="10"/>
        <v>102326979.36244552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12"/>
        <v>14014.305104012723</v>
      </c>
      <c r="P41" s="40">
        <f t="shared" si="0"/>
        <v>1467.1043366370361</v>
      </c>
      <c r="Q41" s="140"/>
      <c r="R41" s="33">
        <f t="shared" si="1"/>
        <v>1</v>
      </c>
      <c r="S41" s="38">
        <f t="shared" si="2"/>
        <v>1</v>
      </c>
      <c r="T41" s="140"/>
      <c r="U41" s="44">
        <f t="shared" si="3"/>
        <v>0.33549646079213308</v>
      </c>
      <c r="V41" s="38">
        <f t="shared" si="4"/>
        <v>0.33866666675536383</v>
      </c>
      <c r="W41" s="140"/>
      <c r="X41" s="80">
        <f t="shared" si="5"/>
        <v>4000</v>
      </c>
      <c r="Y41" s="46">
        <f t="shared" si="6"/>
        <v>102451143.16344979</v>
      </c>
      <c r="Z41" s="46">
        <f t="shared" si="7"/>
        <v>292878.3133204903</v>
      </c>
      <c r="AA41" s="46">
        <f t="shared" si="8"/>
        <v>8730.2937044641767</v>
      </c>
      <c r="AB41" s="47">
        <f t="shared" si="9"/>
        <v>40211.010316302913</v>
      </c>
      <c r="AD41" s="45">
        <f t="shared" si="10"/>
        <v>102796962.78079104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12"/>
        <v>14078.540752529261</v>
      </c>
      <c r="P42" s="40">
        <f t="shared" si="0"/>
        <v>1473.6522421028308</v>
      </c>
      <c r="Q42" s="140"/>
      <c r="R42" s="33">
        <f t="shared" si="1"/>
        <v>1</v>
      </c>
      <c r="S42" s="38">
        <f t="shared" si="2"/>
        <v>1</v>
      </c>
      <c r="T42" s="140"/>
      <c r="U42" s="44">
        <f t="shared" si="3"/>
        <v>0.33549647861223225</v>
      </c>
      <c r="V42" s="38">
        <f t="shared" si="4"/>
        <v>0.33866666675695795</v>
      </c>
      <c r="W42" s="140"/>
      <c r="X42" s="80">
        <f t="shared" si="5"/>
        <v>4000</v>
      </c>
      <c r="Y42" s="46">
        <f t="shared" si="6"/>
        <v>102919976.60731161</v>
      </c>
      <c r="Z42" s="46">
        <f t="shared" si="7"/>
        <v>294219.96980210848</v>
      </c>
      <c r="AA42" s="46">
        <f t="shared" si="8"/>
        <v>8361.3943547526906</v>
      </c>
      <c r="AB42" s="47">
        <f t="shared" si="9"/>
        <v>40394.613599699107</v>
      </c>
      <c r="AD42" s="45">
        <f t="shared" si="10"/>
        <v>103266952.58506817</v>
      </c>
      <c r="AE42" s="119"/>
    </row>
    <row r="43" spans="1:35" x14ac:dyDescent="0.3">
      <c r="A43" s="6">
        <f t="shared" si="11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12"/>
        <v>14142.776401045803</v>
      </c>
      <c r="P43" s="40">
        <f t="shared" si="0"/>
        <v>1480.2023797761699</v>
      </c>
      <c r="Q43" s="140"/>
      <c r="R43" s="33">
        <f t="shared" si="1"/>
        <v>1</v>
      </c>
      <c r="S43" s="38">
        <f t="shared" si="2"/>
        <v>1</v>
      </c>
      <c r="T43" s="140"/>
      <c r="U43" s="44">
        <f t="shared" si="3"/>
        <v>0.33549649667792941</v>
      </c>
      <c r="V43" s="38">
        <f t="shared" si="4"/>
        <v>0.33866666675857399</v>
      </c>
      <c r="W43" s="140"/>
      <c r="X43" s="80">
        <f t="shared" si="5"/>
        <v>4000</v>
      </c>
      <c r="Y43" s="46">
        <f t="shared" si="6"/>
        <v>103388819.8265375</v>
      </c>
      <c r="Z43" s="46">
        <f t="shared" si="7"/>
        <v>295561.63606079586</v>
      </c>
      <c r="AA43" s="46">
        <f t="shared" si="8"/>
        <v>7988.763518730133</v>
      </c>
      <c r="AB43" s="47">
        <f t="shared" si="9"/>
        <v>40578.225815242607</v>
      </c>
      <c r="AD43" s="45">
        <f t="shared" si="10"/>
        <v>103736948.45193227</v>
      </c>
      <c r="AE43" s="119"/>
      <c r="AF43" s="49" t="s">
        <v>44</v>
      </c>
      <c r="AG43" s="50"/>
      <c r="AH43" s="51"/>
    </row>
    <row r="44" spans="1:35" x14ac:dyDescent="0.3">
      <c r="A44" s="6">
        <f t="shared" si="11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12"/>
        <v>14207.012049562343</v>
      </c>
      <c r="P44" s="40">
        <f t="shared" si="0"/>
        <v>1486.7546779075244</v>
      </c>
      <c r="Q44" s="140"/>
      <c r="R44" s="33">
        <f t="shared" si="1"/>
        <v>1</v>
      </c>
      <c r="S44" s="38">
        <f t="shared" si="2"/>
        <v>1</v>
      </c>
      <c r="T44" s="140"/>
      <c r="U44" s="44">
        <f t="shared" si="3"/>
        <v>0.33549651499147082</v>
      </c>
      <c r="V44" s="38">
        <f t="shared" si="4"/>
        <v>0.33866666676021218</v>
      </c>
      <c r="W44" s="140"/>
      <c r="X44" s="80">
        <f t="shared" si="5"/>
        <v>4000</v>
      </c>
      <c r="Y44" s="46">
        <f t="shared" si="6"/>
        <v>103857672.51232515</v>
      </c>
      <c r="Z44" s="46">
        <f t="shared" si="7"/>
        <v>296903.31178228924</v>
      </c>
      <c r="AA44" s="46">
        <f t="shared" si="8"/>
        <v>7612.401196396494</v>
      </c>
      <c r="AB44" s="47">
        <f t="shared" si="9"/>
        <v>40761.846675828696</v>
      </c>
      <c r="AD44" s="45">
        <f t="shared" si="10"/>
        <v>104206950.07197966</v>
      </c>
      <c r="AE44" s="119"/>
      <c r="AF44" s="84" t="s">
        <v>46</v>
      </c>
      <c r="AG44" s="85"/>
      <c r="AH44" s="86"/>
    </row>
    <row r="45" spans="1:35" x14ac:dyDescent="0.3">
      <c r="A45" s="6">
        <f t="shared" si="11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12"/>
        <v>14271.247698078883</v>
      </c>
      <c r="P45" s="40">
        <f t="shared" si="0"/>
        <v>1493.3090677897492</v>
      </c>
      <c r="Q45" s="140"/>
      <c r="R45" s="33">
        <f t="shared" si="1"/>
        <v>1</v>
      </c>
      <c r="S45" s="38">
        <f t="shared" si="2"/>
        <v>1</v>
      </c>
      <c r="T45" s="140"/>
      <c r="U45" s="44">
        <f t="shared" si="3"/>
        <v>0.335496533555113</v>
      </c>
      <c r="V45" s="38">
        <f t="shared" si="4"/>
        <v>0.33866666676187274</v>
      </c>
      <c r="W45" s="140"/>
      <c r="X45" s="80">
        <f t="shared" si="5"/>
        <v>4000</v>
      </c>
      <c r="Y45" s="46">
        <f t="shared" si="6"/>
        <v>104326534.36904991</v>
      </c>
      <c r="Z45" s="46">
        <f t="shared" si="7"/>
        <v>298244.99666565144</v>
      </c>
      <c r="AA45" s="46">
        <f t="shared" si="8"/>
        <v>7232.3073877517754</v>
      </c>
      <c r="AB45" s="47">
        <f t="shared" si="9"/>
        <v>40945.475906526663</v>
      </c>
      <c r="AD45" s="45">
        <f t="shared" si="10"/>
        <v>104676957.14900984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1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12"/>
        <v>14335.483346595423</v>
      </c>
      <c r="P46" s="40">
        <f t="shared" si="0"/>
        <v>1499.8654835985162</v>
      </c>
      <c r="Q46" s="140"/>
      <c r="R46" s="33">
        <f t="shared" si="1"/>
        <v>1</v>
      </c>
      <c r="S46" s="38">
        <f t="shared" si="2"/>
        <v>1</v>
      </c>
      <c r="T46" s="140"/>
      <c r="U46" s="44">
        <f t="shared" si="3"/>
        <v>0.33549655237112258</v>
      </c>
      <c r="V46" s="38">
        <f t="shared" si="4"/>
        <v>0.33866666676355578</v>
      </c>
      <c r="W46" s="140"/>
      <c r="X46" s="80">
        <f t="shared" si="5"/>
        <v>4000</v>
      </c>
      <c r="Y46" s="46">
        <f t="shared" si="6"/>
        <v>104795405.11357428</v>
      </c>
      <c r="Z46" s="46">
        <f t="shared" si="7"/>
        <v>299586.69042257196</v>
      </c>
      <c r="AA46" s="46">
        <f t="shared" si="8"/>
        <v>6848.4820927959763</v>
      </c>
      <c r="AB46" s="47">
        <f t="shared" si="9"/>
        <v>41129.1132439414</v>
      </c>
      <c r="AD46" s="45">
        <f t="shared" si="10"/>
        <v>105146969.39933358</v>
      </c>
      <c r="AE46" s="119"/>
      <c r="AF46" s="54"/>
      <c r="AG46" s="55">
        <f>'[4]Risikoschätzung '!$S$22</f>
        <v>3.8183974898599521E-6</v>
      </c>
      <c r="AH46" s="53" t="s">
        <v>53</v>
      </c>
    </row>
    <row r="47" spans="1:35" x14ac:dyDescent="0.3">
      <c r="A47" s="6">
        <f t="shared" si="11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12"/>
        <v>14399.718995111962</v>
      </c>
      <c r="P47" s="40">
        <f t="shared" si="0"/>
        <v>1506.4238622426872</v>
      </c>
      <c r="Q47" s="140"/>
      <c r="R47" s="33">
        <f t="shared" si="1"/>
        <v>1</v>
      </c>
      <c r="S47" s="38">
        <f t="shared" si="2"/>
        <v>1</v>
      </c>
      <c r="T47" s="140"/>
      <c r="U47" s="44">
        <f t="shared" si="3"/>
        <v>0.33549657144177658</v>
      </c>
      <c r="V47" s="38">
        <f t="shared" si="4"/>
        <v>0.33866666676526158</v>
      </c>
      <c r="W47" s="140"/>
      <c r="X47" s="80">
        <f t="shared" si="5"/>
        <v>4000</v>
      </c>
      <c r="Y47" s="46">
        <f t="shared" si="6"/>
        <v>105264284.47460084</v>
      </c>
      <c r="Z47" s="46">
        <f t="shared" si="7"/>
        <v>300928.39277671144</v>
      </c>
      <c r="AA47" s="46">
        <f t="shared" si="8"/>
        <v>6460.9253115290976</v>
      </c>
      <c r="AB47" s="47">
        <f t="shared" si="9"/>
        <v>41312.758435614596</v>
      </c>
      <c r="AD47" s="45">
        <f t="shared" ref="AD47:AD54" si="13">SUM(X47:AB47)</f>
        <v>105616986.55112471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1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12"/>
        <v>14463.954643628502</v>
      </c>
      <c r="P48" s="40">
        <f t="shared" si="0"/>
        <v>1512.9841432239111</v>
      </c>
      <c r="Q48" s="140"/>
      <c r="R48" s="33">
        <f t="shared" si="1"/>
        <v>1</v>
      </c>
      <c r="S48" s="38">
        <f t="shared" si="2"/>
        <v>1</v>
      </c>
      <c r="T48" s="140"/>
      <c r="U48" s="44">
        <f t="shared" si="3"/>
        <v>0.33549659076936217</v>
      </c>
      <c r="V48" s="38">
        <f t="shared" si="4"/>
        <v>0.33866666676699031</v>
      </c>
      <c r="W48" s="140"/>
      <c r="X48" s="80">
        <f t="shared" si="5"/>
        <v>4000</v>
      </c>
      <c r="Y48" s="46">
        <f t="shared" si="6"/>
        <v>105733172.19206473</v>
      </c>
      <c r="Z48" s="46">
        <f t="shared" si="7"/>
        <v>302270.10346308729</v>
      </c>
      <c r="AA48" s="46">
        <f t="shared" si="8"/>
        <v>6292.9773863498895</v>
      </c>
      <c r="AB48" s="47">
        <f t="shared" si="9"/>
        <v>41496.411239462934</v>
      </c>
      <c r="AD48" s="45">
        <f t="shared" si="13"/>
        <v>106087231.68415363</v>
      </c>
      <c r="AE48" s="119"/>
      <c r="AF48" s="84" t="s">
        <v>47</v>
      </c>
      <c r="AG48" s="85"/>
      <c r="AH48" s="86"/>
    </row>
    <row r="49" spans="1:34" x14ac:dyDescent="0.3">
      <c r="A49" s="6">
        <f t="shared" si="11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12"/>
        <v>14528.19029214504</v>
      </c>
      <c r="P49" s="40">
        <f t="shared" si="0"/>
        <v>1519.5462685047858</v>
      </c>
      <c r="Q49" s="140"/>
      <c r="R49" s="33">
        <f t="shared" si="1"/>
        <v>1</v>
      </c>
      <c r="S49" s="38">
        <f t="shared" si="2"/>
        <v>1</v>
      </c>
      <c r="T49" s="140"/>
      <c r="U49" s="44">
        <f t="shared" si="3"/>
        <v>0.33549661035617673</v>
      </c>
      <c r="V49" s="38">
        <f t="shared" si="4"/>
        <v>0.33866666676874213</v>
      </c>
      <c r="W49" s="140"/>
      <c r="X49" s="80">
        <f t="shared" si="5"/>
        <v>4000</v>
      </c>
      <c r="Y49" s="46">
        <f t="shared" si="6"/>
        <v>106202068.01656328</v>
      </c>
      <c r="Z49" s="46">
        <f t="shared" si="7"/>
        <v>303611.82222749561</v>
      </c>
      <c r="AA49" s="46">
        <f t="shared" si="8"/>
        <v>6320.9250323064643</v>
      </c>
      <c r="AB49" s="47">
        <f t="shared" si="9"/>
        <v>41680.071423250571</v>
      </c>
      <c r="AD49" s="45">
        <f t="shared" si="13"/>
        <v>106557680.83524632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1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12"/>
        <v>14592.42594066158</v>
      </c>
      <c r="P50" s="40">
        <f t="shared" si="0"/>
        <v>1526.110182384987</v>
      </c>
      <c r="Q50" s="140"/>
      <c r="R50" s="33">
        <f t="shared" si="1"/>
        <v>1</v>
      </c>
      <c r="S50" s="38">
        <f t="shared" si="2"/>
        <v>1</v>
      </c>
      <c r="T50" s="140"/>
      <c r="U50" s="44">
        <f t="shared" si="3"/>
        <v>0.33549663020452786</v>
      </c>
      <c r="V50" s="38">
        <f t="shared" si="4"/>
        <v>0.33866666677051732</v>
      </c>
      <c r="W50" s="140"/>
      <c r="X50" s="80">
        <f t="shared" si="5"/>
        <v>4000</v>
      </c>
      <c r="Y50" s="46">
        <f t="shared" si="6"/>
        <v>106670971.70882034</v>
      </c>
      <c r="Z50" s="46">
        <f t="shared" si="7"/>
        <v>304953.54882596893</v>
      </c>
      <c r="AA50" s="46">
        <f t="shared" si="8"/>
        <v>6348.8726782630411</v>
      </c>
      <c r="AB50" s="47">
        <f t="shared" si="9"/>
        <v>41863.738764093418</v>
      </c>
      <c r="AD50" s="45">
        <f t="shared" si="13"/>
        <v>107028137.86908866</v>
      </c>
      <c r="AE50" s="119"/>
      <c r="AF50" s="54"/>
      <c r="AG50" s="55">
        <f>'[4]Risikoschätzung '!$S$21</f>
        <v>2.6432999158184737E-7</v>
      </c>
      <c r="AH50" s="53" t="s">
        <v>54</v>
      </c>
    </row>
    <row r="51" spans="1:34" x14ac:dyDescent="0.3">
      <c r="A51" s="6">
        <f t="shared" si="11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12"/>
        <v>14656.661589178118</v>
      </c>
      <c r="P51" s="40">
        <f t="shared" si="0"/>
        <v>1532.6758313847995</v>
      </c>
      <c r="Q51" s="140"/>
      <c r="R51" s="33">
        <f t="shared" si="1"/>
        <v>1</v>
      </c>
      <c r="S51" s="38">
        <f t="shared" si="2"/>
        <v>1</v>
      </c>
      <c r="T51" s="140"/>
      <c r="U51" s="44">
        <f t="shared" si="3"/>
        <v>0.33549665031673337</v>
      </c>
      <c r="V51" s="38">
        <f t="shared" si="4"/>
        <v>0.33866666677231605</v>
      </c>
      <c r="W51" s="140"/>
      <c r="X51" s="80">
        <f t="shared" si="5"/>
        <v>4000</v>
      </c>
      <c r="Y51" s="46">
        <f t="shared" si="6"/>
        <v>107139883.03918223</v>
      </c>
      <c r="Z51" s="46">
        <f t="shared" si="7"/>
        <v>306295.28302426613</v>
      </c>
      <c r="AA51" s="46">
        <f t="shared" si="8"/>
        <v>6376.8203242196159</v>
      </c>
      <c r="AB51" s="47">
        <f t="shared" si="9"/>
        <v>42047.41304799317</v>
      </c>
      <c r="AD51" s="45">
        <f t="shared" si="13"/>
        <v>107498602.55557871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1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12"/>
        <v>14720.897237694657</v>
      </c>
      <c r="P52" s="40">
        <f t="shared" si="0"/>
        <v>1539.2431641355518</v>
      </c>
      <c r="Q52" s="140"/>
      <c r="R52" s="33">
        <f t="shared" si="1"/>
        <v>1</v>
      </c>
      <c r="S52" s="38">
        <f t="shared" si="2"/>
        <v>1</v>
      </c>
      <c r="T52" s="140"/>
      <c r="U52" s="44">
        <f t="shared" si="3"/>
        <v>0.33549667069512146</v>
      </c>
      <c r="V52" s="38">
        <f t="shared" si="4"/>
        <v>0.33866666677413848</v>
      </c>
      <c r="W52" s="140"/>
      <c r="X52" s="80">
        <f t="shared" si="5"/>
        <v>4000</v>
      </c>
      <c r="Y52" s="46">
        <f t="shared" si="6"/>
        <v>107608801.78714393</v>
      </c>
      <c r="Z52" s="46">
        <f t="shared" si="7"/>
        <v>307637.02459739253</v>
      </c>
      <c r="AA52" s="46">
        <f t="shared" si="8"/>
        <v>6404.7679701761908</v>
      </c>
      <c r="AB52" s="47">
        <f t="shared" si="9"/>
        <v>42231.094069398787</v>
      </c>
      <c r="AD52" s="45">
        <f t="shared" si="13"/>
        <v>107969074.67378089</v>
      </c>
      <c r="AE52" s="119"/>
      <c r="AF52" s="84" t="s">
        <v>48</v>
      </c>
      <c r="AG52" s="85"/>
      <c r="AH52" s="86"/>
    </row>
    <row r="53" spans="1:34" x14ac:dyDescent="0.3">
      <c r="A53" s="6">
        <f t="shared" si="11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12"/>
        <v>14785.132886211197</v>
      </c>
      <c r="P53" s="40">
        <f t="shared" si="0"/>
        <v>1545.8121312764665</v>
      </c>
      <c r="Q53" s="140"/>
      <c r="R53" s="33">
        <f t="shared" si="1"/>
        <v>1</v>
      </c>
      <c r="S53" s="38">
        <f t="shared" si="2"/>
        <v>1</v>
      </c>
      <c r="T53" s="140"/>
      <c r="U53" s="44">
        <f t="shared" si="3"/>
        <v>0.33549669134203031</v>
      </c>
      <c r="V53" s="38">
        <f t="shared" si="4"/>
        <v>0.33866666677598489</v>
      </c>
      <c r="W53" s="140"/>
      <c r="X53" s="80">
        <f t="shared" si="5"/>
        <v>4000</v>
      </c>
      <c r="Y53" s="46">
        <f t="shared" si="6"/>
        <v>108077727.74090284</v>
      </c>
      <c r="Z53" s="46">
        <f t="shared" si="7"/>
        <v>308978.77332914778</v>
      </c>
      <c r="AA53" s="46">
        <f t="shared" si="8"/>
        <v>6432.7156161327675</v>
      </c>
      <c r="AB53" s="47">
        <f t="shared" si="9"/>
        <v>42414.781630793812</v>
      </c>
      <c r="AD53" s="45">
        <f t="shared" si="13"/>
        <v>108439554.01147893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12"/>
        <v>14849.368534727735</v>
      </c>
      <c r="P54" s="40">
        <f t="shared" si="0"/>
        <v>1552.3826853575067</v>
      </c>
      <c r="Q54" s="141"/>
      <c r="R54" s="33">
        <f t="shared" si="1"/>
        <v>1</v>
      </c>
      <c r="S54" s="38">
        <f t="shared" si="2"/>
        <v>1</v>
      </c>
      <c r="T54" s="141"/>
      <c r="U54" s="44">
        <f t="shared" si="3"/>
        <v>0.33549671225980848</v>
      </c>
      <c r="V54" s="38">
        <f t="shared" si="4"/>
        <v>0.33866666677785545</v>
      </c>
      <c r="W54" s="141"/>
      <c r="X54" s="80">
        <f t="shared" si="5"/>
        <v>4000</v>
      </c>
      <c r="Y54" s="46">
        <f t="shared" si="6"/>
        <v>108546660.69693847</v>
      </c>
      <c r="Z54" s="46">
        <f t="shared" si="7"/>
        <v>310320.52901170077</v>
      </c>
      <c r="AA54" s="46">
        <f t="shared" si="8"/>
        <v>6460.6632620893442</v>
      </c>
      <c r="AB54" s="47">
        <f t="shared" si="9"/>
        <v>42598.475542307591</v>
      </c>
      <c r="AD54" s="45">
        <f t="shared" si="13"/>
        <v>108910040.36475456</v>
      </c>
      <c r="AE54" s="119"/>
      <c r="AF54" s="54"/>
      <c r="AG54" s="55">
        <f>'[4]Risikoschätzung '!$S$20</f>
        <v>1.3698630136986301E-8</v>
      </c>
      <c r="AH54" s="53" t="s">
        <v>54</v>
      </c>
    </row>
    <row r="55" spans="1:34" ht="15" thickBot="1" x14ac:dyDescent="0.35">
      <c r="AD55" s="45">
        <f>SUM(AD9:AD54)</f>
        <v>4523411821.165225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4507957724.6733198</v>
      </c>
      <c r="Z56" s="72">
        <f>SUM(Z9:Z54)</f>
        <v>12886184.262226257</v>
      </c>
      <c r="AA56" s="72">
        <f>SUM(AA9:AA54)</f>
        <v>546362.06686834304</v>
      </c>
      <c r="AB56" s="79">
        <f>SUM(AB9:AB54)</f>
        <v>1769550.1628117533</v>
      </c>
      <c r="AD56" s="73">
        <f>X56+Y56+Z56+AA56+AB56</f>
        <v>4523411821.165226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U15" workbookViewId="0">
      <selection activeCell="AC46" sqref="AC4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80"/>
      <c r="S1" s="80"/>
      <c r="T1" s="139"/>
      <c r="U1" s="80"/>
      <c r="V1" s="80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80"/>
      <c r="S2" s="80"/>
      <c r="T2" s="140"/>
      <c r="U2" s="80"/>
      <c r="V2" s="80"/>
      <c r="W2" s="140"/>
      <c r="Y2" s="143" t="s">
        <v>71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70</v>
      </c>
      <c r="P3" s="153"/>
      <c r="Q3" s="140"/>
      <c r="R3" s="80"/>
      <c r="S3" s="80"/>
      <c r="T3" s="140"/>
      <c r="U3" s="80"/>
      <c r="V3" s="80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80"/>
      <c r="S4" s="80"/>
      <c r="T4" s="140"/>
      <c r="U4" s="80"/>
      <c r="V4" s="80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80"/>
      <c r="S7" s="80"/>
      <c r="T7" s="140"/>
      <c r="U7" s="80"/>
      <c r="V7" s="80"/>
      <c r="W7" s="140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82"/>
      <c r="S8" s="81"/>
      <c r="T8" s="140"/>
      <c r="U8" s="82"/>
      <c r="V8" s="81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D9</f>
        <v>11899.584311285807</v>
      </c>
      <c r="P9" s="40">
        <f>E9+(E9*I9)</f>
        <v>1238.7010052020473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0.33549599726201801</v>
      </c>
      <c r="V9" s="38">
        <f>($AI$7/$AG$12)*(1+0.15*(P9/$AG$10)^4)+$AH$32</f>
        <v>0.33866666671174123</v>
      </c>
      <c r="W9" s="140"/>
      <c r="X9" s="80">
        <f>($AG$7*$AG$8*S9+$AG$15*$AG$16*R9)*$AG$24</f>
        <v>4000</v>
      </c>
      <c r="Y9" s="46">
        <f>(O9*U9*$AG$30+P9*V9*$AG$29)*365</f>
        <v>86961052.398480386</v>
      </c>
      <c r="Z9" s="46">
        <f>(O9*$AI$15*$AG$37+P9*$AI$7*$AG$36)*365</f>
        <v>248653.01372546685</v>
      </c>
      <c r="AA9" s="46">
        <f>O9*$AI$15*($AG$41+$AG$40*(1-M9))*365</f>
        <v>17144.653263656084</v>
      </c>
      <c r="AB9" s="47">
        <f>365*((P9*$AI$7*($AG$53*$AG$54+$AG$49*$AG$50+$AG$45*$AG$46))+(O9*1.6*$AI$15*($AG$53*$AG$55+$AG$49*$AG$51+$AG$45*$AG$47)))</f>
        <v>34115.182024290982</v>
      </c>
      <c r="AD9" s="45">
        <f>SUM(X9:AB9)</f>
        <v>87264965.247493789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D10</f>
        <v>12023</v>
      </c>
      <c r="P10" s="40">
        <f t="shared" ref="P10:P54" si="1">E10+(E10*I10)</f>
        <v>1251.5123790474024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0.3386666667136351</v>
      </c>
      <c r="W10" s="140"/>
      <c r="X10" s="80">
        <f t="shared" ref="X10:X54" si="6">($AG$7*$AG$8*S10+$AG$15*$AG$16*R10)*$AG$24</f>
        <v>4000</v>
      </c>
      <c r="Y10" s="46">
        <f t="shared" ref="Y10:Y54" si="7">(O10*U10*$AG$30+P10*V10*$AG$29)*365</f>
        <v>87862813.373985693</v>
      </c>
      <c r="Z10" s="46">
        <f t="shared" ref="Z10:Z54" si="8">(O10*$AI$15*$AG$37+P10*$AI$7*$AG$36)*365</f>
        <v>251231.74422022761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34468.862244162607</v>
      </c>
      <c r="AD10" s="45">
        <f t="shared" ref="AD10:AD46" si="11">SUM(X10:AB10)</f>
        <v>88169828.212120712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12146.415688714193</v>
      </c>
      <c r="P11" s="40">
        <f t="shared" si="1"/>
        <v>1264.3234030665508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0.33549604020766788</v>
      </c>
      <c r="V11" s="38">
        <f t="shared" si="5"/>
        <v>0.33866666671558798</v>
      </c>
      <c r="W11" s="140"/>
      <c r="X11" s="80">
        <f t="shared" si="6"/>
        <v>4000</v>
      </c>
      <c r="Y11" s="46">
        <f t="shared" si="7"/>
        <v>88764573.106805414</v>
      </c>
      <c r="Z11" s="46">
        <f t="shared" si="8"/>
        <v>253810.47318274959</v>
      </c>
      <c r="AA11" s="46">
        <f t="shared" si="9"/>
        <v>17482.05027131235</v>
      </c>
      <c r="AB11" s="47">
        <f t="shared" si="10"/>
        <v>34822.541064209559</v>
      </c>
      <c r="AD11" s="45">
        <f t="shared" si="11"/>
        <v>89074688.171323687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12269.831377428385</v>
      </c>
      <c r="P12" s="40">
        <f t="shared" si="1"/>
        <v>1277.1340828072928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0.33549606268592963</v>
      </c>
      <c r="V12" s="38">
        <f t="shared" si="5"/>
        <v>0.33866666671760109</v>
      </c>
      <c r="W12" s="140"/>
      <c r="X12" s="80">
        <f t="shared" si="6"/>
        <v>4000</v>
      </c>
      <c r="Y12" s="46">
        <f t="shared" si="7"/>
        <v>89666331.62936756</v>
      </c>
      <c r="Z12" s="46">
        <f t="shared" si="8"/>
        <v>256389.20063733213</v>
      </c>
      <c r="AA12" s="46">
        <f t="shared" si="9"/>
        <v>17647.442546012378</v>
      </c>
      <c r="AB12" s="47">
        <f t="shared" si="10"/>
        <v>35176.218506631267</v>
      </c>
      <c r="AD12" s="45">
        <f t="shared" si="11"/>
        <v>89979544.49105753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12393.24706614258</v>
      </c>
      <c r="P13" s="40">
        <f t="shared" si="1"/>
        <v>1289.9444237007381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0.3354960858528136</v>
      </c>
      <c r="V13" s="38">
        <f t="shared" si="5"/>
        <v>0.33866666671967566</v>
      </c>
      <c r="W13" s="140"/>
      <c r="X13" s="80">
        <f t="shared" si="6"/>
        <v>4000</v>
      </c>
      <c r="Y13" s="46">
        <f t="shared" si="7"/>
        <v>90568088.973768339</v>
      </c>
      <c r="Z13" s="46">
        <f t="shared" si="8"/>
        <v>258967.92660776351</v>
      </c>
      <c r="AA13" s="46">
        <f t="shared" si="9"/>
        <v>17799.479444412926</v>
      </c>
      <c r="AB13" s="47">
        <f t="shared" si="10"/>
        <v>35529.89459316025</v>
      </c>
      <c r="AD13" s="45">
        <f t="shared" si="11"/>
        <v>90884386.274413675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12516.662754856772</v>
      </c>
      <c r="P14" s="40">
        <f t="shared" si="1"/>
        <v>1302.7544310643564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0.3354961097222422</v>
      </c>
      <c r="V14" s="38">
        <f t="shared" si="5"/>
        <v>0.33866666672181289</v>
      </c>
      <c r="W14" s="140"/>
      <c r="X14" s="80">
        <f>($AG$7*$AG$8*S14+$AG$15*$AG$16*R14)*$AG$24+(AG26*AG7)</f>
        <v>72000</v>
      </c>
      <c r="Y14" s="46">
        <f t="shared" si="7"/>
        <v>91469845.171786889</v>
      </c>
      <c r="Z14" s="46">
        <f t="shared" si="8"/>
        <v>261546.65111733429</v>
      </c>
      <c r="AA14" s="46">
        <f t="shared" si="9"/>
        <v>17613.181902040138</v>
      </c>
      <c r="AB14" s="47">
        <f t="shared" si="10"/>
        <v>35883.569345074291</v>
      </c>
      <c r="AD14" s="45">
        <f t="shared" si="11"/>
        <v>91856888.574151337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12640.078443570965</v>
      </c>
      <c r="P15" s="40">
        <f t="shared" si="1"/>
        <v>1315.5641101049355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0.33549613430827707</v>
      </c>
      <c r="V15" s="38">
        <f t="shared" si="5"/>
        <v>0.33866666672401408</v>
      </c>
      <c r="W15" s="140"/>
      <c r="X15" s="80">
        <f t="shared" si="6"/>
        <v>4000</v>
      </c>
      <c r="Y15" s="46">
        <f t="shared" si="7"/>
        <v>92371600.254900083</v>
      </c>
      <c r="Z15" s="46">
        <f t="shared" si="8"/>
        <v>264125.37418885017</v>
      </c>
      <c r="AA15" s="46">
        <f t="shared" si="9"/>
        <v>17419.715070282957</v>
      </c>
      <c r="AB15" s="47">
        <f t="shared" si="10"/>
        <v>36237.242783208283</v>
      </c>
      <c r="AD15" s="45">
        <f t="shared" si="11"/>
        <v>92693382.586942419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12763.494132285157</v>
      </c>
      <c r="P16" s="40">
        <f t="shared" si="1"/>
        <v>1328.3734659214454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0.33549615962511942</v>
      </c>
      <c r="V16" s="38">
        <f t="shared" si="5"/>
        <v>0.33866666672628043</v>
      </c>
      <c r="W16" s="140"/>
      <c r="X16" s="80">
        <f t="shared" si="6"/>
        <v>4000</v>
      </c>
      <c r="Y16" s="46">
        <f t="shared" si="7"/>
        <v>93273354.254296511</v>
      </c>
      <c r="Z16" s="46">
        <f t="shared" si="8"/>
        <v>266704.09584464453</v>
      </c>
      <c r="AA16" s="46">
        <f t="shared" si="9"/>
        <v>17219.078949141382</v>
      </c>
      <c r="AB16" s="47">
        <f t="shared" si="10"/>
        <v>36590.914927965678</v>
      </c>
      <c r="AD16" s="45">
        <f t="shared" si="11"/>
        <v>93597868.344018251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12886.909820999348</v>
      </c>
      <c r="P17" s="40">
        <f t="shared" si="1"/>
        <v>1341.1825035078148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0.33549618568710959</v>
      </c>
      <c r="V17" s="38">
        <f t="shared" si="5"/>
        <v>0.33866666672861323</v>
      </c>
      <c r="W17" s="140"/>
      <c r="X17" s="80">
        <f t="shared" si="6"/>
        <v>4000</v>
      </c>
      <c r="Y17" s="46">
        <f t="shared" si="7"/>
        <v>94175107.200890332</v>
      </c>
      <c r="Z17" s="46">
        <f t="shared" si="8"/>
        <v>269282.81610659097</v>
      </c>
      <c r="AA17" s="46">
        <f t="shared" si="9"/>
        <v>17011.273538615409</v>
      </c>
      <c r="AB17" s="47">
        <f t="shared" si="10"/>
        <v>36944.585799329594</v>
      </c>
      <c r="AD17" s="45">
        <f t="shared" si="11"/>
        <v>94502345.876334876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13010.325509713541</v>
      </c>
      <c r="P18" s="40">
        <f t="shared" si="1"/>
        <v>1353.9912277556223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0.33549621250872735</v>
      </c>
      <c r="V18" s="38">
        <f t="shared" si="5"/>
        <v>0.33866666673101375</v>
      </c>
      <c r="W18" s="140"/>
      <c r="X18" s="80">
        <f t="shared" si="6"/>
        <v>4000</v>
      </c>
      <c r="Y18" s="46">
        <f t="shared" si="7"/>
        <v>95076859.12533462</v>
      </c>
      <c r="Z18" s="46">
        <f t="shared" si="8"/>
        <v>271861.53499611438</v>
      </c>
      <c r="AA18" s="46">
        <f t="shared" si="9"/>
        <v>16796.298838705039</v>
      </c>
      <c r="AB18" s="47">
        <f t="shared" si="10"/>
        <v>37298.255416873631</v>
      </c>
      <c r="AD18" s="45">
        <f t="shared" si="11"/>
        <v>95406815.214586303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13133.741198427733</v>
      </c>
      <c r="P19" s="40">
        <f t="shared" si="1"/>
        <v>1366.7996434567046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0.33549624010459178</v>
      </c>
      <c r="V19" s="38">
        <f t="shared" si="5"/>
        <v>0.33866666673348339</v>
      </c>
      <c r="W19" s="140"/>
      <c r="X19" s="80">
        <f t="shared" si="6"/>
        <v>4000</v>
      </c>
      <c r="Y19" s="46">
        <f t="shared" si="7"/>
        <v>95978610.058034465</v>
      </c>
      <c r="Z19" s="46">
        <f t="shared" si="8"/>
        <v>274440.25253420323</v>
      </c>
      <c r="AA19" s="46">
        <f t="shared" si="9"/>
        <v>16574.154849410275</v>
      </c>
      <c r="AB19" s="47">
        <f t="shared" si="10"/>
        <v>37651.923799772267</v>
      </c>
      <c r="AD19" s="45">
        <f t="shared" si="11"/>
        <v>96311276.389217839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13257.156887141928</v>
      </c>
      <c r="P20" s="40">
        <f t="shared" si="1"/>
        <v>1379.6077553056873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0.33549626848946129</v>
      </c>
      <c r="V20" s="38">
        <f t="shared" si="5"/>
        <v>0.3386666667360233</v>
      </c>
      <c r="W20" s="140"/>
      <c r="X20" s="80">
        <f t="shared" si="6"/>
        <v>4000</v>
      </c>
      <c r="Y20" s="46">
        <f t="shared" si="7"/>
        <v>96880360.02915965</v>
      </c>
      <c r="Z20" s="46">
        <f t="shared" si="8"/>
        <v>277018.9687414199</v>
      </c>
      <c r="AA20" s="46">
        <f t="shared" si="9"/>
        <v>16344.841570731116</v>
      </c>
      <c r="AB20" s="47">
        <f t="shared" si="10"/>
        <v>38005.590966810967</v>
      </c>
      <c r="AD20" s="45">
        <f t="shared" si="11"/>
        <v>97215729.430438608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13380.57257585612</v>
      </c>
      <c r="P21" s="40">
        <f t="shared" si="1"/>
        <v>1392.415567902435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0.33549629767823363</v>
      </c>
      <c r="V21" s="38">
        <f t="shared" si="5"/>
        <v>0.33866666673863494</v>
      </c>
      <c r="W21" s="140"/>
      <c r="X21" s="80">
        <f t="shared" si="6"/>
        <v>4000</v>
      </c>
      <c r="Y21" s="46">
        <f t="shared" si="7"/>
        <v>97782109.068656936</v>
      </c>
      <c r="Z21" s="46">
        <f t="shared" si="8"/>
        <v>279597.6836379118</v>
      </c>
      <c r="AA21" s="46">
        <f t="shared" si="9"/>
        <v>16108.359002667561</v>
      </c>
      <c r="AB21" s="47">
        <f t="shared" si="10"/>
        <v>38359.256936396036</v>
      </c>
      <c r="AD21" s="45">
        <f t="shared" si="11"/>
        <v>98120174.368233919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13503.988264570315</v>
      </c>
      <c r="P22" s="40">
        <f t="shared" si="1"/>
        <v>1405.2230857544328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0.33549632768594601</v>
      </c>
      <c r="V22" s="38">
        <f t="shared" si="5"/>
        <v>0.33866666674131957</v>
      </c>
      <c r="W22" s="140"/>
      <c r="X22" s="80">
        <f t="shared" si="6"/>
        <v>4000</v>
      </c>
      <c r="Y22" s="46">
        <f t="shared" si="7"/>
        <v>98683857.206262276</v>
      </c>
      <c r="Z22" s="46">
        <f t="shared" si="8"/>
        <v>282176.39724342164</v>
      </c>
      <c r="AA22" s="46">
        <f t="shared" si="9"/>
        <v>15864.707145219611</v>
      </c>
      <c r="AB22" s="47">
        <f t="shared" si="10"/>
        <v>38712.921726564105</v>
      </c>
      <c r="AD22" s="45">
        <f t="shared" si="11"/>
        <v>99024611.232377484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13627.403953284507</v>
      </c>
      <c r="P23" s="40">
        <f t="shared" si="1"/>
        <v>1418.0303132790923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0.33549635852777471</v>
      </c>
      <c r="V23" s="38">
        <f t="shared" si="5"/>
        <v>0.33866666674407858</v>
      </c>
      <c r="W23" s="140"/>
      <c r="X23" s="80">
        <f t="shared" si="6"/>
        <v>4000</v>
      </c>
      <c r="Y23" s="46">
        <f t="shared" si="7"/>
        <v>99585604.471512452</v>
      </c>
      <c r="Z23" s="46">
        <f t="shared" si="8"/>
        <v>284755.10957729776</v>
      </c>
      <c r="AA23" s="46">
        <f t="shared" si="9"/>
        <v>15613.885998387261</v>
      </c>
      <c r="AB23" s="47">
        <f t="shared" si="10"/>
        <v>39066.585354991374</v>
      </c>
      <c r="AD23" s="45">
        <f t="shared" si="11"/>
        <v>99929040.052443132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13750.819641998702</v>
      </c>
      <c r="P24" s="40">
        <f t="shared" si="1"/>
        <v>1430.8372548059913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0.33549639021903566</v>
      </c>
      <c r="V24" s="38">
        <f t="shared" si="5"/>
        <v>0.33866666674691326</v>
      </c>
      <c r="W24" s="140"/>
      <c r="X24" s="80">
        <f t="shared" si="6"/>
        <v>4000</v>
      </c>
      <c r="Y24" s="46">
        <f t="shared" si="7"/>
        <v>100487350.89375648</v>
      </c>
      <c r="Z24" s="46">
        <f t="shared" si="8"/>
        <v>287333.82065850374</v>
      </c>
      <c r="AA24" s="46">
        <f t="shared" si="9"/>
        <v>15355.895562170523</v>
      </c>
      <c r="AB24" s="47">
        <f t="shared" si="10"/>
        <v>39420.247839002601</v>
      </c>
      <c r="AD24" s="45">
        <f t="shared" si="11"/>
        <v>100833460.85781616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13874.235330712894</v>
      </c>
      <c r="P25" s="40">
        <f t="shared" si="1"/>
        <v>1443.6439145790446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0.33549642277518382</v>
      </c>
      <c r="V25" s="38">
        <f t="shared" si="5"/>
        <v>0.33866666674982504</v>
      </c>
      <c r="W25" s="140"/>
      <c r="X25" s="80">
        <f t="shared" si="6"/>
        <v>4000</v>
      </c>
      <c r="Y25" s="46">
        <f t="shared" si="7"/>
        <v>101389096.50216688</v>
      </c>
      <c r="Z25" s="46">
        <f t="shared" si="8"/>
        <v>289912.53050562774</v>
      </c>
      <c r="AA25" s="46">
        <f t="shared" si="9"/>
        <v>15090.73583656938</v>
      </c>
      <c r="AB25" s="47">
        <f t="shared" si="10"/>
        <v>39773.909195579756</v>
      </c>
      <c r="AD25" s="45">
        <f t="shared" si="11"/>
        <v>101737873.67770466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13997.651019427089</v>
      </c>
      <c r="P26" s="40">
        <f t="shared" si="1"/>
        <v>1456.4502967586143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0.33549645621181373</v>
      </c>
      <c r="V26" s="38">
        <f t="shared" si="5"/>
        <v>0.33866666675281532</v>
      </c>
      <c r="W26" s="140"/>
      <c r="X26" s="80">
        <f t="shared" si="6"/>
        <v>4000</v>
      </c>
      <c r="Y26" s="46">
        <f t="shared" si="7"/>
        <v>102290841.32575051</v>
      </c>
      <c r="Z26" s="46">
        <f t="shared" si="8"/>
        <v>292491.23913689249</v>
      </c>
      <c r="AA26" s="46">
        <f t="shared" si="9"/>
        <v>14818.406821583851</v>
      </c>
      <c r="AB26" s="47">
        <f t="shared" si="10"/>
        <v>40127.569441370462</v>
      </c>
      <c r="AD26" s="45">
        <f t="shared" si="11"/>
        <v>102642278.54115035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14121.066708141281</v>
      </c>
      <c r="P27" s="40">
        <f t="shared" si="1"/>
        <v>1469.2564054235538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0.33549649054465919</v>
      </c>
      <c r="V27" s="38">
        <f t="shared" si="5"/>
        <v>0.33866666675588541</v>
      </c>
      <c r="W27" s="140"/>
      <c r="X27" s="80">
        <f t="shared" si="6"/>
        <v>4000</v>
      </c>
      <c r="Y27" s="46">
        <f t="shared" si="7"/>
        <v>103192585.39335907</v>
      </c>
      <c r="Z27" s="46">
        <f t="shared" si="8"/>
        <v>295069.94657016295</v>
      </c>
      <c r="AA27" s="46">
        <f t="shared" si="9"/>
        <v>14538.908517213917</v>
      </c>
      <c r="AB27" s="47">
        <f t="shared" si="10"/>
        <v>40481.228592696185</v>
      </c>
      <c r="AD27" s="45">
        <f t="shared" si="11"/>
        <v>103546675.47703913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14244.482396855472</v>
      </c>
      <c r="P28" s="40">
        <f t="shared" si="1"/>
        <v>1482.0622445731958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0.33549652578959321</v>
      </c>
      <c r="V28" s="38">
        <f t="shared" si="5"/>
        <v>0.33866666675903678</v>
      </c>
      <c r="W28" s="140"/>
      <c r="X28" s="80">
        <f t="shared" si="6"/>
        <v>4000</v>
      </c>
      <c r="Y28" s="46">
        <f t="shared" si="7"/>
        <v>104094328.73369959</v>
      </c>
      <c r="Z28" s="46">
        <f t="shared" si="8"/>
        <v>297648.65282295644</v>
      </c>
      <c r="AA28" s="46">
        <f t="shared" si="9"/>
        <v>14252.240923459582</v>
      </c>
      <c r="AB28" s="47">
        <f t="shared" si="10"/>
        <v>40834.886665560218</v>
      </c>
      <c r="AD28" s="45">
        <f t="shared" si="11"/>
        <v>104451064.51411156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14367.898085569666</v>
      </c>
      <c r="P29" s="40">
        <f t="shared" si="1"/>
        <v>1494.8678181292801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0.33549656196262839</v>
      </c>
      <c r="V29" s="38">
        <f t="shared" si="5"/>
        <v>0.33866666676227086</v>
      </c>
      <c r="W29" s="140"/>
      <c r="X29" s="80">
        <f t="shared" si="6"/>
        <v>4000</v>
      </c>
      <c r="Y29" s="46">
        <f t="shared" si="7"/>
        <v>104996071.37534463</v>
      </c>
      <c r="Z29" s="46">
        <f t="shared" si="8"/>
        <v>300227.35791245021</v>
      </c>
      <c r="AA29" s="46">
        <f t="shared" si="9"/>
        <v>13958.404040320864</v>
      </c>
      <c r="AB29" s="47">
        <f t="shared" si="10"/>
        <v>41188.543675655339</v>
      </c>
      <c r="AD29" s="45">
        <f t="shared" si="11"/>
        <v>105355445.68097307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14491.313774283859</v>
      </c>
      <c r="P30" s="40">
        <f t="shared" si="1"/>
        <v>1507.6731299378255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0.33549659907991647</v>
      </c>
      <c r="V30" s="38">
        <f t="shared" si="5"/>
        <v>0.33866666676558904</v>
      </c>
      <c r="W30" s="140"/>
      <c r="X30" s="80">
        <f t="shared" si="6"/>
        <v>4000</v>
      </c>
      <c r="Y30" s="46">
        <f t="shared" si="7"/>
        <v>105897813.34674171</v>
      </c>
      <c r="Z30" s="46">
        <f t="shared" si="8"/>
        <v>302806.06185548968</v>
      </c>
      <c r="AA30" s="46">
        <f t="shared" si="9"/>
        <v>13657.397867797745</v>
      </c>
      <c r="AB30" s="47">
        <f t="shared" si="10"/>
        <v>41542.199638371334</v>
      </c>
      <c r="AD30" s="45">
        <f t="shared" si="11"/>
        <v>106259819.00610337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14614.729462998052</v>
      </c>
      <c r="P31" s="40">
        <f t="shared" si="1"/>
        <v>1520.4781837709506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0.33549663715774858</v>
      </c>
      <c r="V31" s="38">
        <f t="shared" si="5"/>
        <v>0.33866666676899276</v>
      </c>
      <c r="W31" s="140"/>
      <c r="X31" s="80">
        <f t="shared" si="6"/>
        <v>4000</v>
      </c>
      <c r="Y31" s="46">
        <f t="shared" si="7"/>
        <v>106799554.67622346</v>
      </c>
      <c r="Z31" s="46">
        <f t="shared" si="8"/>
        <v>305384.76466859691</v>
      </c>
      <c r="AA31" s="46">
        <f t="shared" si="9"/>
        <v>13349.222405890227</v>
      </c>
      <c r="AB31" s="47">
        <f t="shared" si="10"/>
        <v>41895.854568802293</v>
      </c>
      <c r="AD31" s="45">
        <f t="shared" si="11"/>
        <v>107164184.51786676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14738.145151712242</v>
      </c>
      <c r="P32" s="40">
        <f t="shared" si="1"/>
        <v>1533.2829833286382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0.33549667621255519</v>
      </c>
      <c r="V32" s="38">
        <f t="shared" si="5"/>
        <v>0.33866666677248353</v>
      </c>
      <c r="W32" s="140"/>
      <c r="X32" s="80">
        <f t="shared" si="6"/>
        <v>4000</v>
      </c>
      <c r="Y32" s="46">
        <f t="shared" si="7"/>
        <v>107701295.39201669</v>
      </c>
      <c r="Z32" s="46">
        <f t="shared" si="8"/>
        <v>307963.46636797767</v>
      </c>
      <c r="AA32" s="46">
        <f t="shared" si="9"/>
        <v>13033.877654598318</v>
      </c>
      <c r="AB32" s="47">
        <f t="shared" si="10"/>
        <v>42249.508481753626</v>
      </c>
      <c r="AD32" s="45">
        <f t="shared" si="11"/>
        <v>108068542.24452102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14861.560840426435</v>
      </c>
      <c r="P33" s="40">
        <f t="shared" si="1"/>
        <v>1546.0875322404534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0.33549671626090616</v>
      </c>
      <c r="V33" s="38">
        <f t="shared" si="5"/>
        <v>0.33866666677606283</v>
      </c>
      <c r="W33" s="140"/>
      <c r="X33" s="80">
        <f t="shared" si="6"/>
        <v>4000</v>
      </c>
      <c r="Y33" s="46">
        <f t="shared" si="7"/>
        <v>108603035.52225167</v>
      </c>
      <c r="Z33" s="46">
        <f t="shared" si="8"/>
        <v>310542.16696952947</v>
      </c>
      <c r="AA33" s="46">
        <f t="shared" si="9"/>
        <v>12711.363613922013</v>
      </c>
      <c r="AB33" s="47">
        <f t="shared" si="10"/>
        <v>42603.161391749025</v>
      </c>
      <c r="AD33" s="45">
        <f t="shared" si="11"/>
        <v>108972892.21422686</v>
      </c>
      <c r="AE33" s="119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14984.976529140627</v>
      </c>
      <c r="P34" s="40">
        <f t="shared" si="1"/>
        <v>1558.8918340672083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0.33549675731951051</v>
      </c>
      <c r="V34" s="38">
        <f t="shared" si="5"/>
        <v>0.33866666677973206</v>
      </c>
      <c r="W34" s="140"/>
      <c r="X34" s="80">
        <f t="shared" si="6"/>
        <v>4000</v>
      </c>
      <c r="Y34" s="46">
        <f t="shared" si="7"/>
        <v>109504775.09497108</v>
      </c>
      <c r="Z34" s="46">
        <f t="shared" si="8"/>
        <v>313120.86648884875</v>
      </c>
      <c r="AA34" s="46">
        <f t="shared" si="9"/>
        <v>12381.680283861309</v>
      </c>
      <c r="AB34" s="47">
        <f t="shared" si="10"/>
        <v>42956.81331303699</v>
      </c>
      <c r="AD34" s="45">
        <f t="shared" si="11"/>
        <v>109877234.45505682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15108.392217854818</v>
      </c>
      <c r="P35" s="40">
        <f t="shared" si="1"/>
        <v>1571.6958923025848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0.33549679940521687</v>
      </c>
      <c r="V35" s="38">
        <f t="shared" si="5"/>
        <v>0.33866666678349272</v>
      </c>
      <c r="W35" s="140"/>
      <c r="X35" s="80">
        <f t="shared" si="6"/>
        <v>4000</v>
      </c>
      <c r="Y35" s="46">
        <f t="shared" si="7"/>
        <v>110406514.13813885</v>
      </c>
      <c r="Z35" s="46">
        <f t="shared" si="8"/>
        <v>315699.5649412378</v>
      </c>
      <c r="AA35" s="46">
        <f t="shared" si="9"/>
        <v>12044.827664416209</v>
      </c>
      <c r="AB35" s="47">
        <f t="shared" si="10"/>
        <v>43310.464259597451</v>
      </c>
      <c r="AD35" s="45">
        <f t="shared" si="11"/>
        <v>110781568.9950041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15231.807906569011</v>
      </c>
      <c r="P36" s="40">
        <f t="shared" si="1"/>
        <v>1584.499710374708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0.335496842535013</v>
      </c>
      <c r="V36" s="38">
        <f t="shared" si="5"/>
        <v>0.33866666678734642</v>
      </c>
      <c r="W36" s="140"/>
      <c r="X36" s="80">
        <f t="shared" si="6"/>
        <v>4000</v>
      </c>
      <c r="Y36" s="46">
        <f t="shared" si="7"/>
        <v>111308252.67964859</v>
      </c>
      <c r="Z36" s="46">
        <f t="shared" si="8"/>
        <v>318278.26234171179</v>
      </c>
      <c r="AA36" s="46">
        <f t="shared" si="9"/>
        <v>11700.805755586716</v>
      </c>
      <c r="AB36" s="47">
        <f t="shared" si="10"/>
        <v>43664.114245148012</v>
      </c>
      <c r="AD36" s="45">
        <f t="shared" si="11"/>
        <v>111685895.86199103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15355.223595283205</v>
      </c>
      <c r="P37" s="40">
        <f t="shared" si="1"/>
        <v>1597.3032916476768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0.33549688672602601</v>
      </c>
      <c r="V37" s="38">
        <f t="shared" si="5"/>
        <v>0.33866666679129459</v>
      </c>
      <c r="W37" s="140"/>
      <c r="X37" s="80">
        <f t="shared" si="6"/>
        <v>4000</v>
      </c>
      <c r="Y37" s="46">
        <f t="shared" si="7"/>
        <v>112209990.74733216</v>
      </c>
      <c r="Z37" s="46">
        <f t="shared" si="8"/>
        <v>320856.95870500559</v>
      </c>
      <c r="AA37" s="46">
        <f t="shared" si="9"/>
        <v>11349.614557372826</v>
      </c>
      <c r="AB37" s="47">
        <f t="shared" si="10"/>
        <v>44017.763283150081</v>
      </c>
      <c r="AD37" s="45">
        <f t="shared" si="11"/>
        <v>112590215.08387768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15478.639283997396</v>
      </c>
      <c r="P38" s="40">
        <f t="shared" si="1"/>
        <v>1610.1066394230513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0.3354969319955225</v>
      </c>
      <c r="V38" s="38">
        <f t="shared" si="5"/>
        <v>0.33866666679533874</v>
      </c>
      <c r="W38" s="140"/>
      <c r="X38" s="80">
        <f t="shared" si="6"/>
        <v>4000</v>
      </c>
      <c r="Y38" s="46">
        <f t="shared" si="7"/>
        <v>113111728.36896759</v>
      </c>
      <c r="Z38" s="46">
        <f t="shared" si="8"/>
        <v>323435.65404557978</v>
      </c>
      <c r="AA38" s="46">
        <f t="shared" si="9"/>
        <v>10991.254069774541</v>
      </c>
      <c r="AB38" s="47">
        <f t="shared" si="10"/>
        <v>44371.411386814769</v>
      </c>
      <c r="AD38" s="45">
        <f t="shared" si="11"/>
        <v>113494526.68846977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15602.054972711589</v>
      </c>
      <c r="P39" s="40">
        <f t="shared" si="1"/>
        <v>1622.9097569413002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0.33549697836090819</v>
      </c>
      <c r="V39" s="38">
        <f t="shared" si="5"/>
        <v>0.33866666679948049</v>
      </c>
      <c r="W39" s="140"/>
      <c r="X39" s="80">
        <f t="shared" si="6"/>
        <v>4000</v>
      </c>
      <c r="Y39" s="46">
        <f t="shared" si="7"/>
        <v>114013465.57228746</v>
      </c>
      <c r="Z39" s="46">
        <f t="shared" si="8"/>
        <v>326014.34837762773</v>
      </c>
      <c r="AA39" s="46">
        <f t="shared" si="9"/>
        <v>10625.724292791858</v>
      </c>
      <c r="AB39" s="47">
        <f t="shared" si="10"/>
        <v>44725.058569108791</v>
      </c>
      <c r="AD39" s="45">
        <f t="shared" si="11"/>
        <v>114398830.70352697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15725.470661425783</v>
      </c>
      <c r="P40" s="40">
        <f t="shared" si="1"/>
        <v>1635.7126473832072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0.33549702583972835</v>
      </c>
      <c r="V40" s="38">
        <f t="shared" si="5"/>
        <v>0.33866666680372132</v>
      </c>
      <c r="W40" s="140"/>
      <c r="X40" s="80">
        <f t="shared" si="6"/>
        <v>4000</v>
      </c>
      <c r="Y40" s="46">
        <f t="shared" si="7"/>
        <v>114915202.3849864</v>
      </c>
      <c r="Z40" s="46">
        <f t="shared" si="8"/>
        <v>328593.04171508143</v>
      </c>
      <c r="AA40" s="46">
        <f t="shared" si="9"/>
        <v>10253.025226424781</v>
      </c>
      <c r="AB40" s="47">
        <f t="shared" si="10"/>
        <v>45078.704842760009</v>
      </c>
      <c r="AD40" s="45">
        <f t="shared" si="11"/>
        <v>115303127.15677068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15848.886350139976</v>
      </c>
      <c r="P41" s="40">
        <f t="shared" si="1"/>
        <v>1648.5153138712376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0.33549707444966742</v>
      </c>
      <c r="V41" s="38">
        <f t="shared" si="5"/>
        <v>0.33866666680806284</v>
      </c>
      <c r="W41" s="140"/>
      <c r="X41" s="80">
        <f t="shared" si="6"/>
        <v>4000</v>
      </c>
      <c r="Y41" s="46">
        <f t="shared" si="7"/>
        <v>115816938.83472897</v>
      </c>
      <c r="Z41" s="46">
        <f t="shared" si="8"/>
        <v>331171.73407161707</v>
      </c>
      <c r="AA41" s="46">
        <f t="shared" si="9"/>
        <v>9873.1568706733087</v>
      </c>
      <c r="AB41" s="47">
        <f t="shared" si="10"/>
        <v>45432.350220262902</v>
      </c>
      <c r="AD41" s="45">
        <f t="shared" si="11"/>
        <v>116207416.07589152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15972.302038854168</v>
      </c>
      <c r="P42" s="40">
        <f t="shared" si="1"/>
        <v>1661.3177594708702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0.33549712420854927</v>
      </c>
      <c r="V42" s="38">
        <f t="shared" si="5"/>
        <v>0.33866666681250662</v>
      </c>
      <c r="W42" s="140"/>
      <c r="X42" s="80">
        <f t="shared" si="6"/>
        <v>4000</v>
      </c>
      <c r="Y42" s="46">
        <f t="shared" si="7"/>
        <v>116718674.94915712</v>
      </c>
      <c r="Z42" s="46">
        <f t="shared" si="8"/>
        <v>333750.42546066159</v>
      </c>
      <c r="AA42" s="46">
        <f t="shared" si="9"/>
        <v>9486.1192255374408</v>
      </c>
      <c r="AB42" s="47">
        <f t="shared" si="10"/>
        <v>45785.994713883971</v>
      </c>
      <c r="AD42" s="45">
        <f t="shared" si="11"/>
        <v>117111697.4885572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16095.717727568361</v>
      </c>
      <c r="P43" s="40">
        <f t="shared" si="1"/>
        <v>1674.1199871918911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0.33549717513433708</v>
      </c>
      <c r="V43" s="38">
        <f t="shared" si="5"/>
        <v>0.33866666681705426</v>
      </c>
      <c r="W43" s="140"/>
      <c r="X43" s="80">
        <f t="shared" si="6"/>
        <v>4000</v>
      </c>
      <c r="Y43" s="46">
        <f t="shared" si="7"/>
        <v>117620410.75589748</v>
      </c>
      <c r="Z43" s="46">
        <f t="shared" si="8"/>
        <v>336329.11589539773</v>
      </c>
      <c r="AA43" s="46">
        <f t="shared" si="9"/>
        <v>9091.9122910171754</v>
      </c>
      <c r="AB43" s="47">
        <f t="shared" si="10"/>
        <v>46139.638335666816</v>
      </c>
      <c r="AD43" s="45">
        <f t="shared" si="11"/>
        <v>118015971.42241955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16219.133416282555</v>
      </c>
      <c r="P44" s="40">
        <f t="shared" si="1"/>
        <v>1686.921999989652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0.33549722724513337</v>
      </c>
      <c r="V44" s="38">
        <f t="shared" si="5"/>
        <v>0.33866666682170737</v>
      </c>
      <c r="W44" s="140"/>
      <c r="X44" s="80">
        <f t="shared" si="6"/>
        <v>4000</v>
      </c>
      <c r="Y44" s="46">
        <f t="shared" si="7"/>
        <v>118522146.28256871</v>
      </c>
      <c r="Z44" s="46">
        <f t="shared" si="8"/>
        <v>338907.80538877007</v>
      </c>
      <c r="AA44" s="46">
        <f t="shared" si="9"/>
        <v>8690.5360671125181</v>
      </c>
      <c r="AB44" s="47">
        <f t="shared" si="10"/>
        <v>46493.281097437233</v>
      </c>
      <c r="AD44" s="45">
        <f t="shared" si="11"/>
        <v>118920237.90512203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16342.54910499675</v>
      </c>
      <c r="P45" s="40">
        <f t="shared" si="1"/>
        <v>1699.7238007662966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0.33549728055917999</v>
      </c>
      <c r="V45" s="38">
        <f t="shared" si="5"/>
        <v>0.33866666682646757</v>
      </c>
      <c r="W45" s="140"/>
      <c r="X45" s="80">
        <f t="shared" si="6"/>
        <v>4000</v>
      </c>
      <c r="Y45" s="46">
        <f t="shared" si="7"/>
        <v>119423881.55678843</v>
      </c>
      <c r="Z45" s="46">
        <f t="shared" si="8"/>
        <v>341486.49395348987</v>
      </c>
      <c r="AA45" s="46">
        <f t="shared" si="9"/>
        <v>8281.9905538234616</v>
      </c>
      <c r="AB45" s="47">
        <f t="shared" si="10"/>
        <v>46846.923010808132</v>
      </c>
      <c r="AD45" s="45">
        <f t="shared" si="11"/>
        <v>119824496.96430656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16465.964793710944</v>
      </c>
      <c r="P46" s="40">
        <f t="shared" si="1"/>
        <v>1712.5253923719511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0.33549733509485818</v>
      </c>
      <c r="V46" s="38">
        <f t="shared" si="5"/>
        <v>0.33866666683133639</v>
      </c>
      <c r="W46" s="140"/>
      <c r="X46" s="80">
        <f t="shared" si="6"/>
        <v>4000</v>
      </c>
      <c r="Y46" s="46">
        <f t="shared" si="7"/>
        <v>120325616.60618018</v>
      </c>
      <c r="Z46" s="46">
        <f t="shared" si="8"/>
        <v>344065.18160204077</v>
      </c>
      <c r="AA46" s="46">
        <f t="shared" si="9"/>
        <v>7866.2757511500104</v>
      </c>
      <c r="AB46" s="47">
        <f t="shared" si="10"/>
        <v>47200.564087184219</v>
      </c>
      <c r="AD46" s="45">
        <f t="shared" si="11"/>
        <v>120728748.62762055</v>
      </c>
      <c r="AE46" s="119"/>
      <c r="AF46" s="54"/>
      <c r="AG46" s="55">
        <f>'[4]Risikoschätzung '!$S$22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16589.380482425138</v>
      </c>
      <c r="P47" s="40">
        <f t="shared" si="1"/>
        <v>1725.3267776058856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0.33549739087068842</v>
      </c>
      <c r="V47" s="38">
        <f t="shared" si="5"/>
        <v>0.33866666683631563</v>
      </c>
      <c r="W47" s="140"/>
      <c r="X47" s="80">
        <f t="shared" si="6"/>
        <v>4000</v>
      </c>
      <c r="Y47" s="46">
        <f t="shared" si="7"/>
        <v>121227351.45838012</v>
      </c>
      <c r="Z47" s="46">
        <f t="shared" si="8"/>
        <v>346643.86834668362</v>
      </c>
      <c r="AA47" s="46">
        <f t="shared" si="9"/>
        <v>7443.3916590921635</v>
      </c>
      <c r="AB47" s="47">
        <f t="shared" si="10"/>
        <v>47554.204337766765</v>
      </c>
      <c r="AD47" s="45">
        <f t="shared" ref="AD47:AD54" si="13">SUM(X47:AB47)</f>
        <v>121632992.92272365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16712.796171139333</v>
      </c>
      <c r="P48" s="40">
        <f t="shared" si="1"/>
        <v>1738.1279592176429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0.33549744790533059</v>
      </c>
      <c r="V48" s="38">
        <f t="shared" si="5"/>
        <v>0.33866666684140684</v>
      </c>
      <c r="W48" s="140"/>
      <c r="X48" s="80">
        <f t="shared" si="6"/>
        <v>4000</v>
      </c>
      <c r="Y48" s="46">
        <f t="shared" si="7"/>
        <v>122129086.14104393</v>
      </c>
      <c r="Z48" s="46">
        <f t="shared" si="8"/>
        <v>349222.55419946124</v>
      </c>
      <c r="AA48" s="46">
        <f t="shared" si="9"/>
        <v>7271.4033581393014</v>
      </c>
      <c r="AB48" s="47">
        <f t="shared" si="10"/>
        <v>47907.843773557994</v>
      </c>
      <c r="AD48" s="45">
        <f t="shared" si="13"/>
        <v>122537487.94237509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16836.211859853523</v>
      </c>
      <c r="P49" s="40">
        <f t="shared" si="1"/>
        <v>1750.9289399081383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0.3354975062175839</v>
      </c>
      <c r="V49" s="38">
        <f t="shared" si="5"/>
        <v>0.33866666684661167</v>
      </c>
      <c r="W49" s="140"/>
      <c r="X49" s="80">
        <f t="shared" si="6"/>
        <v>4000</v>
      </c>
      <c r="Y49" s="46">
        <f t="shared" si="7"/>
        <v>123030820.68185291</v>
      </c>
      <c r="Z49" s="46">
        <f t="shared" si="8"/>
        <v>351801.23917220364</v>
      </c>
      <c r="AA49" s="46">
        <f t="shared" si="9"/>
        <v>7325.0990559850707</v>
      </c>
      <c r="AB49" s="47">
        <f t="shared" si="10"/>
        <v>48261.48240536559</v>
      </c>
      <c r="AD49" s="45">
        <f t="shared" si="13"/>
        <v>123442208.50248647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16959.627548567718</v>
      </c>
      <c r="P50" s="40">
        <f t="shared" si="1"/>
        <v>1763.7297223307291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0.33549756582638685</v>
      </c>
      <c r="V50" s="38">
        <f t="shared" si="5"/>
        <v>0.33866666685193186</v>
      </c>
      <c r="W50" s="140"/>
      <c r="X50" s="80">
        <f t="shared" si="6"/>
        <v>4000</v>
      </c>
      <c r="Y50" s="46">
        <f t="shared" si="7"/>
        <v>123932555.10852084</v>
      </c>
      <c r="Z50" s="46">
        <f t="shared" si="8"/>
        <v>354379.92327653273</v>
      </c>
      <c r="AA50" s="46">
        <f t="shared" si="9"/>
        <v>7378.7947538308426</v>
      </c>
      <c r="AB50" s="47">
        <f t="shared" si="10"/>
        <v>48615.120243806967</v>
      </c>
      <c r="AD50" s="45">
        <f t="shared" si="13"/>
        <v>124346928.946795</v>
      </c>
      <c r="AE50" s="119"/>
      <c r="AF50" s="54"/>
      <c r="AG50" s="55">
        <f>'[4]Risikoschätzung '!$S$21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17083.043237281912</v>
      </c>
      <c r="P51" s="40">
        <f t="shared" si="1"/>
        <v>1776.5303090922573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0.3354976267508174</v>
      </c>
      <c r="V51" s="38">
        <f t="shared" si="5"/>
        <v>0.33866666685736913</v>
      </c>
      <c r="W51" s="140"/>
      <c r="X51" s="80">
        <f t="shared" si="6"/>
        <v>4000</v>
      </c>
      <c r="Y51" s="46">
        <f t="shared" si="7"/>
        <v>124834289.44879982</v>
      </c>
      <c r="Z51" s="46">
        <f t="shared" si="8"/>
        <v>356958.60652386636</v>
      </c>
      <c r="AA51" s="46">
        <f t="shared" si="9"/>
        <v>7432.4904516766155</v>
      </c>
      <c r="AB51" s="47">
        <f t="shared" si="10"/>
        <v>48968.757299313314</v>
      </c>
      <c r="AD51" s="45">
        <f t="shared" si="13"/>
        <v>125251649.30307469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17206.458925996103</v>
      </c>
      <c r="P52" s="40">
        <f t="shared" si="1"/>
        <v>1789.3307027540648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0.33549768901009269</v>
      </c>
      <c r="V52" s="38">
        <f t="shared" si="5"/>
        <v>0.33866666686292507</v>
      </c>
      <c r="W52" s="140"/>
      <c r="X52" s="80">
        <f t="shared" si="6"/>
        <v>4000</v>
      </c>
      <c r="Y52" s="46">
        <f t="shared" si="7"/>
        <v>125736023.73048665</v>
      </c>
      <c r="Z52" s="46">
        <f t="shared" si="8"/>
        <v>359537.28892542311</v>
      </c>
      <c r="AA52" s="46">
        <f t="shared" si="9"/>
        <v>7486.1861495223848</v>
      </c>
      <c r="AB52" s="47">
        <f t="shared" si="10"/>
        <v>49322.393582133824</v>
      </c>
      <c r="AD52" s="45">
        <f t="shared" si="13"/>
        <v>126156369.59914373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17329.874614710297</v>
      </c>
      <c r="P53" s="40">
        <f t="shared" si="1"/>
        <v>1802.1309058329807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0.33549775262356935</v>
      </c>
      <c r="V53" s="38">
        <f t="shared" si="5"/>
        <v>0.33866666686860142</v>
      </c>
      <c r="W53" s="140"/>
      <c r="X53" s="80">
        <f t="shared" si="6"/>
        <v>4000</v>
      </c>
      <c r="Y53" s="46">
        <f t="shared" si="7"/>
        <v>126637757.98142892</v>
      </c>
      <c r="Z53" s="46">
        <f t="shared" si="8"/>
        <v>362115.97049222689</v>
      </c>
      <c r="AA53" s="46">
        <f t="shared" si="9"/>
        <v>7539.8818473681558</v>
      </c>
      <c r="AB53" s="47">
        <f t="shared" si="10"/>
        <v>49676.029102339569</v>
      </c>
      <c r="AD53" s="45">
        <f t="shared" si="13"/>
        <v>127061089.86287086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17453.290303424488</v>
      </c>
      <c r="P54" s="40">
        <f t="shared" si="1"/>
        <v>1814.9309208022851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0.33549781761074321</v>
      </c>
      <c r="V54" s="38">
        <f t="shared" si="5"/>
        <v>0.3386666668744</v>
      </c>
      <c r="W54" s="141"/>
      <c r="X54" s="80">
        <f t="shared" si="6"/>
        <v>4000</v>
      </c>
      <c r="Y54" s="46">
        <f t="shared" si="7"/>
        <v>127539492.22953071</v>
      </c>
      <c r="Z54" s="46">
        <f t="shared" si="8"/>
        <v>364694.65123511053</v>
      </c>
      <c r="AA54" s="46">
        <f t="shared" si="9"/>
        <v>7593.5775452139269</v>
      </c>
      <c r="AB54" s="47">
        <f t="shared" si="10"/>
        <v>50029.663869827324</v>
      </c>
      <c r="AD54" s="45">
        <f t="shared" si="13"/>
        <v>127965810.12218085</v>
      </c>
      <c r="AE54" s="119"/>
      <c r="AF54" s="54"/>
      <c r="AG54" s="55">
        <f>'[4]Risikoschätzung '!$S$20</f>
        <v>1.3698630136986301E-8</v>
      </c>
      <c r="AH54" s="53" t="s">
        <v>54</v>
      </c>
    </row>
    <row r="55" spans="1:34" ht="15" thickBot="1" x14ac:dyDescent="0.35">
      <c r="AD55" s="45">
        <f>SUM(AD9:AD54)</f>
        <v>4950398285.826932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4933517114.2362499</v>
      </c>
      <c r="Z56" s="72">
        <f>SUM(Z9:Z54)</f>
        <v>14107004.80498809</v>
      </c>
      <c r="AA56" s="72">
        <f>SUM(AA9:AA54)</f>
        <v>586827.55473511782</v>
      </c>
      <c r="AB56" s="79">
        <f>SUM(AB9:AB54)</f>
        <v>1935339.2309589528</v>
      </c>
      <c r="AD56" s="73">
        <f>X56+Y56+Z56+AA56+AB56</f>
        <v>4950398285.826932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U26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80"/>
      <c r="S1" s="80"/>
      <c r="T1" s="139"/>
      <c r="U1" s="80"/>
      <c r="V1" s="80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80"/>
      <c r="S2" s="80"/>
      <c r="T2" s="140"/>
      <c r="U2" s="80"/>
      <c r="V2" s="80"/>
      <c r="W2" s="140"/>
      <c r="Y2" s="143" t="s">
        <v>73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72</v>
      </c>
      <c r="P3" s="153"/>
      <c r="Q3" s="140"/>
      <c r="R3" s="80"/>
      <c r="S3" s="80"/>
      <c r="T3" s="140"/>
      <c r="U3" s="80"/>
      <c r="V3" s="80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80"/>
      <c r="S4" s="80"/>
      <c r="T4" s="140"/>
      <c r="U4" s="80"/>
      <c r="V4" s="80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80"/>
      <c r="S7" s="80"/>
      <c r="T7" s="140"/>
      <c r="U7" s="80"/>
      <c r="V7" s="80"/>
      <c r="W7" s="140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82"/>
      <c r="S8" s="81"/>
      <c r="T8" s="140"/>
      <c r="U8" s="82"/>
      <c r="V8" s="81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D9</f>
        <v>11899.584311285807</v>
      </c>
      <c r="P9" s="40">
        <f>E9+(E9*J9)</f>
        <v>1247.5015977705511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0.33549599726201801</v>
      </c>
      <c r="V9" s="38">
        <f>($AI$7/$AG$12)*(1+0.15*(P9/$AG$10)^4)+$AH$32</f>
        <v>0.33866666671303591</v>
      </c>
      <c r="W9" s="140"/>
      <c r="X9" s="80">
        <f>($AG$7*$AG$8*S9+$AG$15*$AG$16*R9)*$AG$24</f>
        <v>4000</v>
      </c>
      <c r="Y9" s="46">
        <f>(O9*U9*$AG$30+P9*V9*$AG$29)*365</f>
        <v>86999127.868900642</v>
      </c>
      <c r="Z9" s="46">
        <f>(O9*$AI$15*$AG$37+P9*$AI$7*$AG$36)*365</f>
        <v>248691.56032091693</v>
      </c>
      <c r="AA9" s="46">
        <f>O9*$AI$15*($AG$41+$AG$40*(1-M9))*365</f>
        <v>17144.653263656084</v>
      </c>
      <c r="AB9" s="47">
        <f>365*((P9*$AI$7*($AG$53*$AG$54+$AG$49*$AG$50+$AG$45*$AG$46))+(O9*1.6*$AI$15*($AG$53*$AG$55+$AG$49*$AG$51+$AG$45*$AG$47)))</f>
        <v>34150.397472540542</v>
      </c>
      <c r="AD9" s="45">
        <f>SUM(X9:AB9)</f>
        <v>87303114.479957759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D10</f>
        <v>12023</v>
      </c>
      <c r="P10" s="40">
        <f t="shared" ref="P10:P54" si="1">E10+(E10*J10)</f>
        <v>1260.2474266019526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0.33866666671496021</v>
      </c>
      <c r="W10" s="140"/>
      <c r="X10" s="80">
        <f t="shared" ref="X10:X54" si="6">($AG$7*$AG$8*S10+$AG$15*$AG$16*R10)*$AG$24</f>
        <v>4000</v>
      </c>
      <c r="Y10" s="46">
        <f t="shared" ref="Y10:Y54" si="7">(O10*U10*$AG$30+P10*V10*$AG$29)*365</f>
        <v>87900605.266088769</v>
      </c>
      <c r="Z10" s="46">
        <f t="shared" ref="Z10:Z54" si="8">(O10*$AI$15*$AG$37+P10*$AI$7*$AG$36)*365</f>
        <v>251270.00372851655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34503.815414954268</v>
      </c>
      <c r="AD10" s="45">
        <f t="shared" ref="AD10:AD46" si="11">SUM(X10:AB10)</f>
        <v>88207693.316902876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12146.415688714193</v>
      </c>
      <c r="P11" s="40">
        <f t="shared" si="1"/>
        <v>1272.9940522128832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0.33549604020766788</v>
      </c>
      <c r="V11" s="38">
        <f t="shared" si="5"/>
        <v>0.3386666667169439</v>
      </c>
      <c r="W11" s="140"/>
      <c r="X11" s="80">
        <f t="shared" si="6"/>
        <v>4000</v>
      </c>
      <c r="Y11" s="46">
        <f t="shared" si="7"/>
        <v>88802086.381342843</v>
      </c>
      <c r="Z11" s="46">
        <f t="shared" si="8"/>
        <v>253848.45062601048</v>
      </c>
      <c r="AA11" s="46">
        <f t="shared" si="9"/>
        <v>17482.05027131235</v>
      </c>
      <c r="AB11" s="47">
        <f t="shared" si="10"/>
        <v>34857.236545670152</v>
      </c>
      <c r="AD11" s="45">
        <f t="shared" si="11"/>
        <v>89112274.118785843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12269.831377428385</v>
      </c>
      <c r="P12" s="40">
        <f t="shared" si="1"/>
        <v>1285.7414457723603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0.33549606268592963</v>
      </c>
      <c r="V12" s="38">
        <f t="shared" si="5"/>
        <v>0.33866666671898815</v>
      </c>
      <c r="W12" s="140"/>
      <c r="X12" s="80">
        <f t="shared" si="6"/>
        <v>4000</v>
      </c>
      <c r="Y12" s="46">
        <f t="shared" si="7"/>
        <v>89703571.098352209</v>
      </c>
      <c r="Z12" s="46">
        <f t="shared" si="8"/>
        <v>256426.90088711915</v>
      </c>
      <c r="AA12" s="46">
        <f t="shared" si="9"/>
        <v>17647.442546012378</v>
      </c>
      <c r="AB12" s="47">
        <f t="shared" si="10"/>
        <v>35210.660749321418</v>
      </c>
      <c r="AD12" s="45">
        <f t="shared" si="11"/>
        <v>90016856.102534652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12393.24706614258</v>
      </c>
      <c r="P13" s="40">
        <f t="shared" si="1"/>
        <v>1298.4895798237999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0.3354960858528136</v>
      </c>
      <c r="V13" s="38">
        <f t="shared" si="5"/>
        <v>0.3386666667210943</v>
      </c>
      <c r="W13" s="140"/>
      <c r="X13" s="80">
        <f t="shared" si="6"/>
        <v>4000</v>
      </c>
      <c r="Y13" s="46">
        <f t="shared" si="7"/>
        <v>90605059.306925535</v>
      </c>
      <c r="Z13" s="46">
        <f t="shared" si="8"/>
        <v>259005.35439158254</v>
      </c>
      <c r="AA13" s="46">
        <f t="shared" si="9"/>
        <v>17799.479444412926</v>
      </c>
      <c r="AB13" s="47">
        <f t="shared" si="10"/>
        <v>35564.087916040931</v>
      </c>
      <c r="AD13" s="45">
        <f t="shared" si="11"/>
        <v>90921428.228677586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12516.662754856772</v>
      </c>
      <c r="P14" s="40">
        <f t="shared" si="1"/>
        <v>1311.2384282040812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0.3354961097222422</v>
      </c>
      <c r="V14" s="38">
        <f t="shared" si="5"/>
        <v>0.33866666672326351</v>
      </c>
      <c r="W14" s="140"/>
      <c r="X14" s="80">
        <f>($AG$7*$AG$8*S14+$AG$15*$AG$16*R14)*$AG$24+(AG26*AG7)</f>
        <v>72000</v>
      </c>
      <c r="Y14" s="46">
        <f t="shared" si="7"/>
        <v>91506550.90264228</v>
      </c>
      <c r="Z14" s="46">
        <f t="shared" si="8"/>
        <v>261583.81102480629</v>
      </c>
      <c r="AA14" s="46">
        <f t="shared" si="9"/>
        <v>17613.181902040138</v>
      </c>
      <c r="AB14" s="47">
        <f t="shared" si="10"/>
        <v>35917.517941137325</v>
      </c>
      <c r="AD14" s="45">
        <f t="shared" si="11"/>
        <v>91893665.413510248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12640.078443570965</v>
      </c>
      <c r="P15" s="40">
        <f t="shared" si="1"/>
        <v>1323.987965968267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0.33549613430827707</v>
      </c>
      <c r="V15" s="38">
        <f t="shared" si="5"/>
        <v>0.33866666672549706</v>
      </c>
      <c r="W15" s="140"/>
      <c r="X15" s="80">
        <f t="shared" si="6"/>
        <v>4000</v>
      </c>
      <c r="Y15" s="46">
        <f t="shared" si="7"/>
        <v>92408045.786528841</v>
      </c>
      <c r="Z15" s="46">
        <f t="shared" si="8"/>
        <v>264162.27067753155</v>
      </c>
      <c r="AA15" s="46">
        <f t="shared" si="9"/>
        <v>17419.715070282957</v>
      </c>
      <c r="AB15" s="47">
        <f t="shared" si="10"/>
        <v>36270.950724793787</v>
      </c>
      <c r="AD15" s="45">
        <f t="shared" si="11"/>
        <v>92729898.72300145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12763.494132285157</v>
      </c>
      <c r="P16" s="40">
        <f t="shared" si="1"/>
        <v>1336.7381693195193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0.33549615962511942</v>
      </c>
      <c r="V16" s="38">
        <f t="shared" si="5"/>
        <v>0.33866666672779622</v>
      </c>
      <c r="W16" s="140"/>
      <c r="X16" s="80">
        <f t="shared" si="6"/>
        <v>4000</v>
      </c>
      <c r="Y16" s="46">
        <f t="shared" si="7"/>
        <v>93309543.864757091</v>
      </c>
      <c r="Z16" s="46">
        <f t="shared" si="8"/>
        <v>266740.73324552807</v>
      </c>
      <c r="AA16" s="46">
        <f t="shared" si="9"/>
        <v>17219.078949141382</v>
      </c>
      <c r="AB16" s="47">
        <f t="shared" si="10"/>
        <v>36624.386171787599</v>
      </c>
      <c r="AD16" s="45">
        <f t="shared" si="11"/>
        <v>93634128.063123539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12886.909820999348</v>
      </c>
      <c r="P17" s="40">
        <f t="shared" si="1"/>
        <v>1349.4890155437977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0.33549618568710959</v>
      </c>
      <c r="V17" s="38">
        <f t="shared" si="5"/>
        <v>0.33866666673016221</v>
      </c>
      <c r="W17" s="140"/>
      <c r="X17" s="80">
        <f t="shared" si="6"/>
        <v>4000</v>
      </c>
      <c r="Y17" s="46">
        <f t="shared" si="7"/>
        <v>94211045.048363551</v>
      </c>
      <c r="Z17" s="46">
        <f t="shared" si="8"/>
        <v>269319.19862930855</v>
      </c>
      <c r="AA17" s="46">
        <f t="shared" si="9"/>
        <v>17011.273538615409</v>
      </c>
      <c r="AB17" s="47">
        <f t="shared" si="10"/>
        <v>36977.824191228836</v>
      </c>
      <c r="AD17" s="45">
        <f t="shared" si="11"/>
        <v>94538353.344722703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13010.325509713541</v>
      </c>
      <c r="P18" s="40">
        <f t="shared" si="1"/>
        <v>1362.240482948966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0.33549621250872735</v>
      </c>
      <c r="V18" s="38">
        <f t="shared" si="5"/>
        <v>0.33866666673259632</v>
      </c>
      <c r="W18" s="140"/>
      <c r="X18" s="80">
        <f t="shared" si="6"/>
        <v>4000</v>
      </c>
      <c r="Y18" s="46">
        <f t="shared" si="7"/>
        <v>95112549.252987772</v>
      </c>
      <c r="Z18" s="46">
        <f t="shared" si="8"/>
        <v>271897.66673386126</v>
      </c>
      <c r="AA18" s="46">
        <f t="shared" si="9"/>
        <v>16796.298838705039</v>
      </c>
      <c r="AB18" s="47">
        <f t="shared" si="10"/>
        <v>37331.264696316735</v>
      </c>
      <c r="AD18" s="45">
        <f t="shared" si="11"/>
        <v>95442574.483256653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13133.741198427733</v>
      </c>
      <c r="P19" s="40">
        <f t="shared" si="1"/>
        <v>1374.9925508079632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0.33549624010459178</v>
      </c>
      <c r="V19" s="38">
        <f t="shared" si="5"/>
        <v>0.33866666673509987</v>
      </c>
      <c r="W19" s="140"/>
      <c r="X19" s="80">
        <f t="shared" si="6"/>
        <v>4000</v>
      </c>
      <c r="Y19" s="46">
        <f t="shared" si="7"/>
        <v>96014056.39862816</v>
      </c>
      <c r="Z19" s="46">
        <f t="shared" si="8"/>
        <v>274476.13746840175</v>
      </c>
      <c r="AA19" s="46">
        <f t="shared" si="9"/>
        <v>16574.154849410275</v>
      </c>
      <c r="AB19" s="47">
        <f t="shared" si="10"/>
        <v>37684.707604112249</v>
      </c>
      <c r="AD19" s="45">
        <f t="shared" si="11"/>
        <v>96346791.398550078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13257.156887141928</v>
      </c>
      <c r="P20" s="40">
        <f t="shared" si="1"/>
        <v>1387.7451993057221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0.33549626848946129</v>
      </c>
      <c r="V20" s="38">
        <f t="shared" si="5"/>
        <v>0.3386666667376742</v>
      </c>
      <c r="W20" s="140"/>
      <c r="X20" s="80">
        <f t="shared" si="6"/>
        <v>4000</v>
      </c>
      <c r="Y20" s="46">
        <f t="shared" si="7"/>
        <v>96915566.409414142</v>
      </c>
      <c r="Z20" s="46">
        <f t="shared" si="8"/>
        <v>277054.61074614007</v>
      </c>
      <c r="AA20" s="46">
        <f t="shared" si="9"/>
        <v>16344.841570731116</v>
      </c>
      <c r="AB20" s="47">
        <f t="shared" si="10"/>
        <v>38038.152835325658</v>
      </c>
      <c r="AD20" s="45">
        <f t="shared" si="11"/>
        <v>97251004.014566347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13380.57257585612</v>
      </c>
      <c r="P21" s="40">
        <f t="shared" si="1"/>
        <v>1400.4984094895563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0.33549629767823363</v>
      </c>
      <c r="V21" s="38">
        <f t="shared" si="5"/>
        <v>0.33866666674032064</v>
      </c>
      <c r="W21" s="140"/>
      <c r="X21" s="80">
        <f t="shared" si="6"/>
        <v>4000</v>
      </c>
      <c r="Y21" s="46">
        <f t="shared" si="7"/>
        <v>97817079.213393152</v>
      </c>
      <c r="Z21" s="46">
        <f t="shared" si="8"/>
        <v>279633.08648406336</v>
      </c>
      <c r="AA21" s="46">
        <f t="shared" si="9"/>
        <v>16108.359002667561</v>
      </c>
      <c r="AB21" s="47">
        <f t="shared" si="10"/>
        <v>38391.600314118055</v>
      </c>
      <c r="AD21" s="45">
        <f t="shared" si="11"/>
        <v>98155212.259194002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13503.988264570315</v>
      </c>
      <c r="P22" s="40">
        <f t="shared" si="1"/>
        <v>1413.2521632227508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0.33549632768594601</v>
      </c>
      <c r="V22" s="38">
        <f t="shared" si="5"/>
        <v>0.33866666674304047</v>
      </c>
      <c r="W22" s="140"/>
      <c r="X22" s="80">
        <f t="shared" si="6"/>
        <v>4000</v>
      </c>
      <c r="Y22" s="46">
        <f t="shared" si="7"/>
        <v>98718594.742331773</v>
      </c>
      <c r="Z22" s="46">
        <f t="shared" si="8"/>
        <v>282211.56460273289</v>
      </c>
      <c r="AA22" s="46">
        <f t="shared" si="9"/>
        <v>15864.707145219611</v>
      </c>
      <c r="AB22" s="47">
        <f t="shared" si="10"/>
        <v>38745.049967915627</v>
      </c>
      <c r="AD22" s="45">
        <f t="shared" si="11"/>
        <v>99059416.064047635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13627.403953284507</v>
      </c>
      <c r="P23" s="40">
        <f t="shared" si="1"/>
        <v>1426.0064431411149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0.33549635852777471</v>
      </c>
      <c r="V23" s="38">
        <f t="shared" si="5"/>
        <v>0.33866666674583501</v>
      </c>
      <c r="W23" s="140"/>
      <c r="X23" s="80">
        <f t="shared" si="6"/>
        <v>4000</v>
      </c>
      <c r="Y23" s="46">
        <f t="shared" si="7"/>
        <v>99620112.931529373</v>
      </c>
      <c r="Z23" s="46">
        <f t="shared" si="8"/>
        <v>284790.04502609343</v>
      </c>
      <c r="AA23" s="46">
        <f t="shared" si="9"/>
        <v>15613.885998387261</v>
      </c>
      <c r="AB23" s="47">
        <f t="shared" si="10"/>
        <v>39098.501727235795</v>
      </c>
      <c r="AD23" s="45">
        <f t="shared" si="11"/>
        <v>99963615.364281088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13750.819641998702</v>
      </c>
      <c r="P24" s="40">
        <f t="shared" si="1"/>
        <v>1438.7612326122869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0.33549639021903566</v>
      </c>
      <c r="V24" s="38">
        <f t="shared" si="5"/>
        <v>0.33866666674870571</v>
      </c>
      <c r="W24" s="140"/>
      <c r="X24" s="80">
        <f t="shared" si="6"/>
        <v>4000</v>
      </c>
      <c r="Y24" s="46">
        <f t="shared" si="7"/>
        <v>100521633.71964389</v>
      </c>
      <c r="Z24" s="46">
        <f t="shared" si="8"/>
        <v>287368.52768129529</v>
      </c>
      <c r="AA24" s="46">
        <f t="shared" si="9"/>
        <v>15355.895562170523</v>
      </c>
      <c r="AB24" s="47">
        <f t="shared" si="10"/>
        <v>39451.955525524412</v>
      </c>
      <c r="AD24" s="45">
        <f t="shared" si="11"/>
        <v>100867810.09841287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13874.235330712894</v>
      </c>
      <c r="P25" s="40">
        <f t="shared" si="1"/>
        <v>1451.5165156975786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0.33549642277518382</v>
      </c>
      <c r="V25" s="38">
        <f t="shared" si="5"/>
        <v>0.33866666675165391</v>
      </c>
      <c r="W25" s="140"/>
      <c r="X25" s="80">
        <f t="shared" si="6"/>
        <v>4000</v>
      </c>
      <c r="Y25" s="46">
        <f t="shared" si="7"/>
        <v>101423157.04852846</v>
      </c>
      <c r="Z25" s="46">
        <f t="shared" si="8"/>
        <v>289947.01249852695</v>
      </c>
      <c r="AA25" s="46">
        <f t="shared" si="9"/>
        <v>15090.73583656938</v>
      </c>
      <c r="AB25" s="47">
        <f t="shared" si="10"/>
        <v>39805.411299003041</v>
      </c>
      <c r="AD25" s="45">
        <f t="shared" si="11"/>
        <v>101772000.20816256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13997.651019427089</v>
      </c>
      <c r="P26" s="40">
        <f t="shared" si="1"/>
        <v>1464.2722771161875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0.33549645621181373</v>
      </c>
      <c r="V26" s="38">
        <f t="shared" si="5"/>
        <v>0.33866666675468093</v>
      </c>
      <c r="W26" s="140"/>
      <c r="X26" s="80">
        <f t="shared" si="6"/>
        <v>4000</v>
      </c>
      <c r="Y26" s="46">
        <f t="shared" si="7"/>
        <v>102324682.86307839</v>
      </c>
      <c r="Z26" s="46">
        <f t="shared" si="8"/>
        <v>292525.49941085861</v>
      </c>
      <c r="AA26" s="46">
        <f t="shared" si="9"/>
        <v>14818.406821583851</v>
      </c>
      <c r="AB26" s="47">
        <f t="shared" si="10"/>
        <v>40158.868986525755</v>
      </c>
      <c r="AD26" s="45">
        <f t="shared" si="11"/>
        <v>102676185.63829735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14121.066708141281</v>
      </c>
      <c r="P27" s="40">
        <f t="shared" si="1"/>
        <v>1477.0285022115986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0.33549649054465919</v>
      </c>
      <c r="V27" s="38">
        <f t="shared" si="5"/>
        <v>0.33866666675778823</v>
      </c>
      <c r="W27" s="140"/>
      <c r="X27" s="80">
        <f t="shared" si="6"/>
        <v>4000</v>
      </c>
      <c r="Y27" s="46">
        <f t="shared" si="7"/>
        <v>103226211.1110874</v>
      </c>
      <c r="Z27" s="46">
        <f t="shared" si="8"/>
        <v>295103.98835409456</v>
      </c>
      <c r="AA27" s="46">
        <f t="shared" si="9"/>
        <v>14538.908517213917</v>
      </c>
      <c r="AB27" s="47">
        <f t="shared" si="10"/>
        <v>40512.328529444712</v>
      </c>
      <c r="AD27" s="45">
        <f t="shared" si="11"/>
        <v>103580366.33648816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14244.482396855472</v>
      </c>
      <c r="P28" s="40">
        <f t="shared" si="1"/>
        <v>1489.7851769200265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0.33549652578959321</v>
      </c>
      <c r="V28" s="38">
        <f t="shared" si="5"/>
        <v>0.33866666676097723</v>
      </c>
      <c r="W28" s="140"/>
      <c r="X28" s="80">
        <f t="shared" si="6"/>
        <v>4000</v>
      </c>
      <c r="Y28" s="46">
        <f t="shared" si="7"/>
        <v>104127741.74311313</v>
      </c>
      <c r="Z28" s="46">
        <f t="shared" si="8"/>
        <v>297682.47926663555</v>
      </c>
      <c r="AA28" s="46">
        <f t="shared" si="9"/>
        <v>14252.240923459582</v>
      </c>
      <c r="AB28" s="47">
        <f t="shared" si="10"/>
        <v>40865.789871483874</v>
      </c>
      <c r="AD28" s="45">
        <f t="shared" si="11"/>
        <v>104484542.25317471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14367.898085569666</v>
      </c>
      <c r="P29" s="40">
        <f t="shared" si="1"/>
        <v>1502.5422877407514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0.33549656196262839</v>
      </c>
      <c r="V29" s="38">
        <f t="shared" si="5"/>
        <v>0.33866666676424928</v>
      </c>
      <c r="W29" s="140"/>
      <c r="X29" s="80">
        <f t="shared" si="6"/>
        <v>4000</v>
      </c>
      <c r="Y29" s="46">
        <f t="shared" si="7"/>
        <v>105029274.71235034</v>
      </c>
      <c r="Z29" s="46">
        <f t="shared" si="8"/>
        <v>300260.97208934842</v>
      </c>
      <c r="AA29" s="46">
        <f t="shared" si="9"/>
        <v>13958.404040320864</v>
      </c>
      <c r="AB29" s="47">
        <f t="shared" si="10"/>
        <v>41219.252958620316</v>
      </c>
      <c r="AD29" s="45">
        <f t="shared" si="11"/>
        <v>105388713.34143864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14491.313774283859</v>
      </c>
      <c r="P30" s="40">
        <f t="shared" si="1"/>
        <v>1515.2998217082188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0.33549659907991647</v>
      </c>
      <c r="V30" s="38">
        <f t="shared" si="5"/>
        <v>0.33866666676760593</v>
      </c>
      <c r="W30" s="140"/>
      <c r="X30" s="80">
        <f t="shared" si="6"/>
        <v>4000</v>
      </c>
      <c r="Y30" s="46">
        <f t="shared" si="7"/>
        <v>105930809.97451194</v>
      </c>
      <c r="Z30" s="46">
        <f t="shared" si="8"/>
        <v>302839.46676544403</v>
      </c>
      <c r="AA30" s="46">
        <f t="shared" si="9"/>
        <v>13657.397867797745</v>
      </c>
      <c r="AB30" s="47">
        <f t="shared" si="10"/>
        <v>41572.717738972518</v>
      </c>
      <c r="AD30" s="45">
        <f t="shared" si="11"/>
        <v>106292879.55688415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14614.729462998052</v>
      </c>
      <c r="P31" s="40">
        <f t="shared" si="1"/>
        <v>1528.0577663657839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0.33549663715774858</v>
      </c>
      <c r="V31" s="38">
        <f t="shared" si="5"/>
        <v>0.33866666677104845</v>
      </c>
      <c r="W31" s="140"/>
      <c r="X31" s="80">
        <f t="shared" si="6"/>
        <v>4000</v>
      </c>
      <c r="Y31" s="46">
        <f t="shared" si="7"/>
        <v>106832347.4877173</v>
      </c>
      <c r="Z31" s="46">
        <f t="shared" si="8"/>
        <v>305417.9632403623</v>
      </c>
      <c r="AA31" s="46">
        <f t="shared" si="9"/>
        <v>13349.222405890227</v>
      </c>
      <c r="AB31" s="47">
        <f t="shared" si="10"/>
        <v>41926.184162695426</v>
      </c>
      <c r="AD31" s="45">
        <f t="shared" si="11"/>
        <v>107197040.85752624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14738.145151712242</v>
      </c>
      <c r="P32" s="40">
        <f t="shared" si="1"/>
        <v>1540.8161097409834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0.33549667621255519</v>
      </c>
      <c r="V32" s="38">
        <f t="shared" si="5"/>
        <v>0.33866666677457846</v>
      </c>
      <c r="W32" s="140"/>
      <c r="X32" s="80">
        <f t="shared" si="6"/>
        <v>4000</v>
      </c>
      <c r="Y32" s="46">
        <f t="shared" si="7"/>
        <v>107733887.21238691</v>
      </c>
      <c r="Z32" s="46">
        <f t="shared" si="8"/>
        <v>307996.46146166371</v>
      </c>
      <c r="AA32" s="46">
        <f t="shared" si="9"/>
        <v>13033.877654598318</v>
      </c>
      <c r="AB32" s="47">
        <f t="shared" si="10"/>
        <v>42279.652181881364</v>
      </c>
      <c r="AD32" s="45">
        <f t="shared" si="11"/>
        <v>108101197.20368505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14861.560840426435</v>
      </c>
      <c r="P33" s="40">
        <f t="shared" si="1"/>
        <v>1553.5748403222392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0.33549671626090616</v>
      </c>
      <c r="V33" s="38">
        <f t="shared" si="5"/>
        <v>0.33866666677819734</v>
      </c>
      <c r="W33" s="140"/>
      <c r="X33" s="80">
        <f t="shared" si="6"/>
        <v>4000</v>
      </c>
      <c r="Y33" s="46">
        <f t="shared" si="7"/>
        <v>108635429.11114343</v>
      </c>
      <c r="Z33" s="46">
        <f t="shared" si="8"/>
        <v>310574.96137892775</v>
      </c>
      <c r="AA33" s="46">
        <f t="shared" si="9"/>
        <v>12711.363613922013</v>
      </c>
      <c r="AB33" s="47">
        <f t="shared" si="10"/>
        <v>42633.12175046694</v>
      </c>
      <c r="AD33" s="45">
        <f t="shared" si="11"/>
        <v>109005348.55788675</v>
      </c>
      <c r="AE33" s="119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14984.976529140627</v>
      </c>
      <c r="P34" s="40">
        <f t="shared" si="1"/>
        <v>1566.3339470368901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0.33549675731951051</v>
      </c>
      <c r="V34" s="38">
        <f t="shared" si="5"/>
        <v>0.33866666678190666</v>
      </c>
      <c r="W34" s="140"/>
      <c r="X34" s="80">
        <f t="shared" si="6"/>
        <v>4000</v>
      </c>
      <c r="Y34" s="46">
        <f t="shared" si="7"/>
        <v>109536973.14871824</v>
      </c>
      <c r="Z34" s="46">
        <f t="shared" si="8"/>
        <v>313153.46294365596</v>
      </c>
      <c r="AA34" s="46">
        <f t="shared" si="9"/>
        <v>12381.680283861309</v>
      </c>
      <c r="AB34" s="47">
        <f t="shared" si="10"/>
        <v>42986.592824145046</v>
      </c>
      <c r="AD34" s="45">
        <f t="shared" si="11"/>
        <v>109909494.8847699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15108.392217854818</v>
      </c>
      <c r="P35" s="40">
        <f t="shared" si="1"/>
        <v>1579.0934192304721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0.33549679940521687</v>
      </c>
      <c r="V35" s="38">
        <f t="shared" si="5"/>
        <v>0.33866666678570778</v>
      </c>
      <c r="W35" s="140"/>
      <c r="X35" s="80">
        <f t="shared" si="6"/>
        <v>4000</v>
      </c>
      <c r="Y35" s="46">
        <f t="shared" si="7"/>
        <v>110438519.29186384</v>
      </c>
      <c r="Z35" s="46">
        <f t="shared" si="8"/>
        <v>315731.96610918193</v>
      </c>
      <c r="AA35" s="46">
        <f t="shared" si="9"/>
        <v>12044.827664416209</v>
      </c>
      <c r="AB35" s="47">
        <f t="shared" si="10"/>
        <v>43340.065360281973</v>
      </c>
      <c r="AD35" s="45">
        <f t="shared" si="11"/>
        <v>110813636.15099773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15231.807906569011</v>
      </c>
      <c r="P36" s="40">
        <f t="shared" si="1"/>
        <v>1591.8532466471593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0.335496842535013</v>
      </c>
      <c r="V36" s="38">
        <f t="shared" si="5"/>
        <v>0.33866666678960233</v>
      </c>
      <c r="W36" s="140"/>
      <c r="X36" s="80">
        <f t="shared" si="6"/>
        <v>4000</v>
      </c>
      <c r="Y36" s="46">
        <f t="shared" si="7"/>
        <v>111340067.50927068</v>
      </c>
      <c r="Z36" s="46">
        <f t="shared" si="8"/>
        <v>318310.47083058517</v>
      </c>
      <c r="AA36" s="46">
        <f t="shared" si="9"/>
        <v>11700.805755586716</v>
      </c>
      <c r="AB36" s="47">
        <f t="shared" si="10"/>
        <v>43693.539317839211</v>
      </c>
      <c r="AD36" s="45">
        <f t="shared" si="11"/>
        <v>111717772.3251747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15355.223595283205</v>
      </c>
      <c r="P37" s="40">
        <f t="shared" si="1"/>
        <v>1604.6134194112926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0.33549688672602601</v>
      </c>
      <c r="V37" s="38">
        <f t="shared" si="5"/>
        <v>0.33866666679359175</v>
      </c>
      <c r="W37" s="140"/>
      <c r="X37" s="80">
        <f t="shared" si="6"/>
        <v>4000</v>
      </c>
      <c r="Y37" s="46">
        <f t="shared" si="7"/>
        <v>112241617.77148923</v>
      </c>
      <c r="Z37" s="46">
        <f t="shared" si="8"/>
        <v>320888.97706461023</v>
      </c>
      <c r="AA37" s="46">
        <f t="shared" si="9"/>
        <v>11349.614557372826</v>
      </c>
      <c r="AB37" s="47">
        <f t="shared" si="10"/>
        <v>44047.014657299427</v>
      </c>
      <c r="AD37" s="45">
        <f t="shared" si="11"/>
        <v>112621903.37776852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15478.639283997396</v>
      </c>
      <c r="P38" s="40">
        <f t="shared" si="1"/>
        <v>1617.3739280099251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0.3354969319955225</v>
      </c>
      <c r="V38" s="38">
        <f t="shared" si="5"/>
        <v>0.3386666667976776</v>
      </c>
      <c r="W38" s="140"/>
      <c r="X38" s="80">
        <f t="shared" si="6"/>
        <v>4000</v>
      </c>
      <c r="Y38" s="46">
        <f t="shared" si="7"/>
        <v>113143170.05085602</v>
      </c>
      <c r="Z38" s="46">
        <f t="shared" si="8"/>
        <v>323467.48476959026</v>
      </c>
      <c r="AA38" s="46">
        <f t="shared" si="9"/>
        <v>10991.254069774541</v>
      </c>
      <c r="AB38" s="47">
        <f t="shared" si="10"/>
        <v>44400.491340596702</v>
      </c>
      <c r="AD38" s="45">
        <f t="shared" si="11"/>
        <v>113526029.28103599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15602.054972711589</v>
      </c>
      <c r="P39" s="40">
        <f t="shared" si="1"/>
        <v>1630.1347632763245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0.33549697836090819</v>
      </c>
      <c r="V39" s="38">
        <f t="shared" si="5"/>
        <v>0.33866666680186142</v>
      </c>
      <c r="W39" s="140"/>
      <c r="X39" s="80">
        <f t="shared" si="6"/>
        <v>4000</v>
      </c>
      <c r="Y39" s="46">
        <f t="shared" si="7"/>
        <v>114044724.32142422</v>
      </c>
      <c r="Z39" s="46">
        <f t="shared" si="8"/>
        <v>326045.99390537513</v>
      </c>
      <c r="AA39" s="46">
        <f t="shared" si="9"/>
        <v>10625.724292791858</v>
      </c>
      <c r="AB39" s="47">
        <f t="shared" si="10"/>
        <v>44753.969331050481</v>
      </c>
      <c r="AD39" s="45">
        <f t="shared" si="11"/>
        <v>114430150.00895344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15725.470661425783</v>
      </c>
      <c r="P40" s="40">
        <f t="shared" si="1"/>
        <v>1642.8959163743627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0.33549702583972835</v>
      </c>
      <c r="V40" s="38">
        <f t="shared" si="5"/>
        <v>0.33866666680614471</v>
      </c>
      <c r="W40" s="140"/>
      <c r="X40" s="80">
        <f t="shared" si="6"/>
        <v>4000</v>
      </c>
      <c r="Y40" s="46">
        <f t="shared" si="7"/>
        <v>114946280.55889778</v>
      </c>
      <c r="Z40" s="46">
        <f t="shared" si="8"/>
        <v>328624.50443326274</v>
      </c>
      <c r="AA40" s="46">
        <f t="shared" si="9"/>
        <v>10253.025226424781</v>
      </c>
      <c r="AB40" s="47">
        <f t="shared" si="10"/>
        <v>45107.448593303132</v>
      </c>
      <c r="AD40" s="45">
        <f t="shared" si="11"/>
        <v>115334265.53715077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15848.886350139976</v>
      </c>
      <c r="P41" s="40">
        <f t="shared" si="1"/>
        <v>1655.657378783744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0.33549707444966742</v>
      </c>
      <c r="V41" s="38">
        <f t="shared" si="5"/>
        <v>0.33866666681052915</v>
      </c>
      <c r="W41" s="140"/>
      <c r="X41" s="80">
        <f t="shared" si="6"/>
        <v>4000</v>
      </c>
      <c r="Y41" s="46">
        <f t="shared" si="7"/>
        <v>115847838.74056917</v>
      </c>
      <c r="Z41" s="46">
        <f t="shared" si="8"/>
        <v>331203.0163159339</v>
      </c>
      <c r="AA41" s="46">
        <f t="shared" si="9"/>
        <v>9873.1568706733087</v>
      </c>
      <c r="AB41" s="47">
        <f t="shared" si="10"/>
        <v>45460.929093260784</v>
      </c>
      <c r="AD41" s="45">
        <f t="shared" si="11"/>
        <v>116238375.84284905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15972.302038854168</v>
      </c>
      <c r="P42" s="40">
        <f t="shared" si="1"/>
        <v>1668.4191422860213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0.33549712420854927</v>
      </c>
      <c r="V42" s="38">
        <f t="shared" si="5"/>
        <v>0.33866666681501628</v>
      </c>
      <c r="W42" s="140"/>
      <c r="X42" s="80">
        <f t="shared" si="6"/>
        <v>4000</v>
      </c>
      <c r="Y42" s="46">
        <f t="shared" si="7"/>
        <v>116749398.84526084</v>
      </c>
      <c r="Z42" s="46">
        <f t="shared" si="8"/>
        <v>333781.52951739199</v>
      </c>
      <c r="AA42" s="46">
        <f t="shared" si="9"/>
        <v>9486.1192255374408</v>
      </c>
      <c r="AB42" s="47">
        <f t="shared" si="10"/>
        <v>45814.410798037468</v>
      </c>
      <c r="AD42" s="45">
        <f t="shared" si="11"/>
        <v>117142480.90480182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16095.717727568361</v>
      </c>
      <c r="P43" s="40">
        <f t="shared" si="1"/>
        <v>1681.1811989513451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0.33549717513433708</v>
      </c>
      <c r="V43" s="38">
        <f t="shared" si="5"/>
        <v>0.33866666681960761</v>
      </c>
      <c r="W43" s="140"/>
      <c r="X43" s="80">
        <f t="shared" si="6"/>
        <v>4000</v>
      </c>
      <c r="Y43" s="46">
        <f t="shared" si="7"/>
        <v>117650960.85326944</v>
      </c>
      <c r="Z43" s="46">
        <f t="shared" si="8"/>
        <v>336360.04400290415</v>
      </c>
      <c r="AA43" s="46">
        <f t="shared" si="9"/>
        <v>9091.9122910171754</v>
      </c>
      <c r="AB43" s="47">
        <f t="shared" si="10"/>
        <v>46167.893675902</v>
      </c>
      <c r="AD43" s="45">
        <f t="shared" si="11"/>
        <v>118046580.70323928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16219.133416282555</v>
      </c>
      <c r="P44" s="40">
        <f t="shared" si="1"/>
        <v>1693.9435411259049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0.33549722724513337</v>
      </c>
      <c r="V44" s="38">
        <f t="shared" si="5"/>
        <v>0.33866666682430485</v>
      </c>
      <c r="W44" s="140"/>
      <c r="X44" s="80">
        <f t="shared" si="6"/>
        <v>4000</v>
      </c>
      <c r="Y44" s="46">
        <f t="shared" si="7"/>
        <v>118552524.74631347</v>
      </c>
      <c r="Z44" s="46">
        <f t="shared" si="8"/>
        <v>338938.5597389469</v>
      </c>
      <c r="AA44" s="46">
        <f t="shared" si="9"/>
        <v>8690.5360671125181</v>
      </c>
      <c r="AB44" s="47">
        <f t="shared" si="10"/>
        <v>46521.377696227733</v>
      </c>
      <c r="AD44" s="45">
        <f t="shared" si="11"/>
        <v>118950675.21981576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16342.54910499675</v>
      </c>
      <c r="P45" s="40">
        <f t="shared" si="1"/>
        <v>1706.706161420024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0.33549728055917999</v>
      </c>
      <c r="V45" s="38">
        <f t="shared" si="5"/>
        <v>0.33866666682910956</v>
      </c>
      <c r="W45" s="140"/>
      <c r="X45" s="80">
        <f t="shared" si="6"/>
        <v>4000</v>
      </c>
      <c r="Y45" s="46">
        <f t="shared" si="7"/>
        <v>119454090.50748329</v>
      </c>
      <c r="Z45" s="46">
        <f t="shared" si="8"/>
        <v>341517.07669315324</v>
      </c>
      <c r="AA45" s="46">
        <f t="shared" si="9"/>
        <v>8281.9905538234616</v>
      </c>
      <c r="AB45" s="47">
        <f t="shared" si="10"/>
        <v>46874.862829445017</v>
      </c>
      <c r="AD45" s="45">
        <f t="shared" si="11"/>
        <v>119854764.43755971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16465.964793710944</v>
      </c>
      <c r="P46" s="40">
        <f t="shared" si="1"/>
        <v>1719.4690526968611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0.33549733509485818</v>
      </c>
      <c r="V46" s="38">
        <f t="shared" si="5"/>
        <v>0.33866666683402341</v>
      </c>
      <c r="W46" s="140"/>
      <c r="X46" s="80">
        <f t="shared" si="6"/>
        <v>4000</v>
      </c>
      <c r="Y46" s="46">
        <f t="shared" si="7"/>
        <v>120355658.12119418</v>
      </c>
      <c r="Z46" s="46">
        <f t="shared" si="8"/>
        <v>344095.5948342639</v>
      </c>
      <c r="AA46" s="46">
        <f t="shared" si="9"/>
        <v>7866.2757511500104</v>
      </c>
      <c r="AB46" s="47">
        <f t="shared" si="10"/>
        <v>47228.349046995849</v>
      </c>
      <c r="AD46" s="45">
        <f t="shared" si="11"/>
        <v>120758848.34082659</v>
      </c>
      <c r="AE46" s="119"/>
      <c r="AF46" s="54"/>
      <c r="AG46" s="55">
        <f>'[4]Risikoschätzung '!$S$22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16589.380482425138</v>
      </c>
      <c r="P47" s="40">
        <f t="shared" si="1"/>
        <v>1732.2322080616887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0.33549739087068842</v>
      </c>
      <c r="V47" s="38">
        <f t="shared" si="5"/>
        <v>0.338666666839048</v>
      </c>
      <c r="W47" s="140"/>
      <c r="X47" s="80">
        <f t="shared" si="6"/>
        <v>4000</v>
      </c>
      <c r="Y47" s="46">
        <f t="shared" si="7"/>
        <v>121257227.57314157</v>
      </c>
      <c r="Z47" s="46">
        <f t="shared" si="8"/>
        <v>346674.11413208005</v>
      </c>
      <c r="AA47" s="46">
        <f t="shared" si="9"/>
        <v>7443.3916590921635</v>
      </c>
      <c r="AB47" s="47">
        <f t="shared" si="10"/>
        <v>47581.836321291099</v>
      </c>
      <c r="AD47" s="45">
        <f t="shared" ref="AD47:AD54" si="13">SUM(X47:AB47)</f>
        <v>121662926.91525404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16712.796171139333</v>
      </c>
      <c r="P48" s="40">
        <f t="shared" si="1"/>
        <v>1744.9956208517133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0.33549744790533059</v>
      </c>
      <c r="V48" s="38">
        <f t="shared" si="5"/>
        <v>0.33866666684418495</v>
      </c>
      <c r="W48" s="140"/>
      <c r="X48" s="80">
        <f t="shared" si="6"/>
        <v>4000</v>
      </c>
      <c r="Y48" s="46">
        <f t="shared" si="7"/>
        <v>122158798.85025893</v>
      </c>
      <c r="Z48" s="46">
        <f t="shared" si="8"/>
        <v>349252.63455741847</v>
      </c>
      <c r="AA48" s="46">
        <f t="shared" si="9"/>
        <v>7271.4033581393014</v>
      </c>
      <c r="AB48" s="47">
        <f t="shared" si="10"/>
        <v>47935.324625669666</v>
      </c>
      <c r="AD48" s="45">
        <f t="shared" si="13"/>
        <v>122567258.21280016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16836.211859853523</v>
      </c>
      <c r="P49" s="40">
        <f t="shared" si="1"/>
        <v>1757.7592846264029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0.3354975062175839</v>
      </c>
      <c r="V49" s="38">
        <f t="shared" si="5"/>
        <v>0.33866666684943603</v>
      </c>
      <c r="W49" s="140"/>
      <c r="X49" s="80">
        <f t="shared" si="6"/>
        <v>4000</v>
      </c>
      <c r="Y49" s="46">
        <f t="shared" si="7"/>
        <v>123060371.94067745</v>
      </c>
      <c r="Z49" s="46">
        <f t="shared" si="8"/>
        <v>351831.15608206968</v>
      </c>
      <c r="AA49" s="46">
        <f t="shared" si="9"/>
        <v>7325.0990559850707</v>
      </c>
      <c r="AB49" s="47">
        <f t="shared" si="10"/>
        <v>48288.813934359852</v>
      </c>
      <c r="AD49" s="45">
        <f t="shared" si="13"/>
        <v>123471817.00974986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16959.627548567718</v>
      </c>
      <c r="P50" s="40">
        <f t="shared" si="1"/>
        <v>1770.523193158298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0.33549756582638685</v>
      </c>
      <c r="V50" s="38">
        <f t="shared" si="5"/>
        <v>0.33866666685480279</v>
      </c>
      <c r="W50" s="140"/>
      <c r="X50" s="80">
        <f t="shared" si="6"/>
        <v>4000</v>
      </c>
      <c r="Y50" s="46">
        <f t="shared" si="7"/>
        <v>123961946.83368829</v>
      </c>
      <c r="Z50" s="46">
        <f t="shared" si="8"/>
        <v>354409.67867875751</v>
      </c>
      <c r="AA50" s="46">
        <f t="shared" si="9"/>
        <v>7378.7947538308426</v>
      </c>
      <c r="AB50" s="47">
        <f t="shared" si="10"/>
        <v>48642.30422244261</v>
      </c>
      <c r="AD50" s="45">
        <f t="shared" si="13"/>
        <v>124376377.61134332</v>
      </c>
      <c r="AE50" s="119"/>
      <c r="AF50" s="54"/>
      <c r="AG50" s="55">
        <f>'[4]Risikoschätzung '!$S$21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17083.043237281912</v>
      </c>
      <c r="P51" s="40">
        <f t="shared" si="1"/>
        <v>1783.2873404242694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0.3354976267508174</v>
      </c>
      <c r="V51" s="38">
        <f t="shared" si="5"/>
        <v>0.33866666686028701</v>
      </c>
      <c r="W51" s="140"/>
      <c r="X51" s="80">
        <f t="shared" si="6"/>
        <v>4000</v>
      </c>
      <c r="Y51" s="46">
        <f t="shared" si="7"/>
        <v>124863523.51970631</v>
      </c>
      <c r="Z51" s="46">
        <f t="shared" si="8"/>
        <v>356988.20232110057</v>
      </c>
      <c r="AA51" s="46">
        <f t="shared" si="9"/>
        <v>7432.4904516766155</v>
      </c>
      <c r="AB51" s="47">
        <f t="shared" si="10"/>
        <v>48995.795465816416</v>
      </c>
      <c r="AD51" s="45">
        <f t="shared" si="13"/>
        <v>125280940.0079449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17206.458925996103</v>
      </c>
      <c r="P52" s="40">
        <f t="shared" si="1"/>
        <v>1796.0517205972085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0.33549768901009269</v>
      </c>
      <c r="V52" s="38">
        <f t="shared" si="5"/>
        <v>0.33866666686589042</v>
      </c>
      <c r="W52" s="140"/>
      <c r="X52" s="80">
        <f t="shared" si="6"/>
        <v>4000</v>
      </c>
      <c r="Y52" s="46">
        <f t="shared" si="7"/>
        <v>125765101.99023598</v>
      </c>
      <c r="Z52" s="46">
        <f t="shared" si="8"/>
        <v>359566.72698357608</v>
      </c>
      <c r="AA52" s="46">
        <f t="shared" si="9"/>
        <v>7486.1861495223848</v>
      </c>
      <c r="AB52" s="47">
        <f t="shared" si="10"/>
        <v>49349.287641164199</v>
      </c>
      <c r="AD52" s="45">
        <f t="shared" si="13"/>
        <v>126185504.19101025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17329.874614710297</v>
      </c>
      <c r="P53" s="40">
        <f t="shared" si="1"/>
        <v>1808.8163280381166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0.33549775262356935</v>
      </c>
      <c r="V53" s="38">
        <f t="shared" si="5"/>
        <v>0.33866666687161462</v>
      </c>
      <c r="W53" s="140"/>
      <c r="X53" s="80">
        <f t="shared" si="6"/>
        <v>4000</v>
      </c>
      <c r="Y53" s="46">
        <f t="shared" si="7"/>
        <v>126666682.23783892</v>
      </c>
      <c r="Z53" s="46">
        <f t="shared" si="8"/>
        <v>362145.25264148542</v>
      </c>
      <c r="AA53" s="46">
        <f t="shared" si="9"/>
        <v>7539.8818473681558</v>
      </c>
      <c r="AB53" s="47">
        <f t="shared" si="10"/>
        <v>49702.780725921606</v>
      </c>
      <c r="AD53" s="45">
        <f t="shared" si="13"/>
        <v>127090070.1530537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17453.290303424488</v>
      </c>
      <c r="P54" s="40">
        <f t="shared" si="1"/>
        <v>1821.5811572885739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0.33549781761074321</v>
      </c>
      <c r="V54" s="38">
        <f t="shared" si="5"/>
        <v>0.33866666687746144</v>
      </c>
      <c r="W54" s="141"/>
      <c r="X54" s="80">
        <f t="shared" si="6"/>
        <v>4000</v>
      </c>
      <c r="Y54" s="46">
        <f t="shared" si="7"/>
        <v>127568264.25610298</v>
      </c>
      <c r="Z54" s="46">
        <f t="shared" si="8"/>
        <v>364723.7792709205</v>
      </c>
      <c r="AA54" s="46">
        <f t="shared" si="9"/>
        <v>7593.5775452139269</v>
      </c>
      <c r="AB54" s="47">
        <f t="shared" si="10"/>
        <v>50056.274698246809</v>
      </c>
      <c r="AD54" s="45">
        <f t="shared" si="13"/>
        <v>127994637.88761735</v>
      </c>
      <c r="AE54" s="119"/>
      <c r="AF54" s="54"/>
      <c r="AG54" s="55">
        <f>'[4]Risikoschätzung '!$S$20</f>
        <v>1.3698630136986301E-8</v>
      </c>
      <c r="AH54" s="53" t="s">
        <v>54</v>
      </c>
    </row>
    <row r="55" spans="1:34" ht="15" thickBot="1" x14ac:dyDescent="0.35">
      <c r="AD55" s="45">
        <f>SUM(AD9:AD54)</f>
        <v>4951916618.4307861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4935032511.1240091</v>
      </c>
      <c r="Z56" s="72">
        <f>SUM(Z9:Z54)</f>
        <v>14108538.952566033</v>
      </c>
      <c r="AA56" s="72">
        <f>SUM(AA9:AA54)</f>
        <v>586827.55473511782</v>
      </c>
      <c r="AB56" s="79">
        <f>SUM(AB9:AB54)</f>
        <v>1936740.7994764147</v>
      </c>
      <c r="AD56" s="73">
        <f>X56+Y56+Z56+AA56+AB56</f>
        <v>4951916618.4307871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U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80"/>
      <c r="S1" s="80"/>
      <c r="T1" s="139"/>
      <c r="U1" s="80"/>
      <c r="V1" s="80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80"/>
      <c r="S2" s="80"/>
      <c r="T2" s="140"/>
      <c r="U2" s="80"/>
      <c r="V2" s="80"/>
      <c r="W2" s="140"/>
      <c r="Y2" s="143" t="s">
        <v>75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74</v>
      </c>
      <c r="P3" s="153"/>
      <c r="Q3" s="140"/>
      <c r="R3" s="80"/>
      <c r="S3" s="80"/>
      <c r="T3" s="140"/>
      <c r="U3" s="80"/>
      <c r="V3" s="80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80"/>
      <c r="S4" s="80"/>
      <c r="T4" s="140"/>
      <c r="U4" s="80"/>
      <c r="V4" s="80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80"/>
      <c r="S7" s="80"/>
      <c r="T7" s="140"/>
      <c r="U7" s="80"/>
      <c r="V7" s="80"/>
      <c r="W7" s="140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82"/>
      <c r="S8" s="81"/>
      <c r="T8" s="140"/>
      <c r="U8" s="82"/>
      <c r="V8" s="81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D9</f>
        <v>11899.584311285807</v>
      </c>
      <c r="P9" s="40">
        <f>E9+(E9*K9)</f>
        <v>1253.2043817549416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0.33549599726201801</v>
      </c>
      <c r="V9" s="38">
        <f>($AI$7/$AG$12)*(1+0.15*(P9/$AG$10)^4)+$AH$32</f>
        <v>0.33866666671388962</v>
      </c>
      <c r="W9" s="140"/>
      <c r="X9" s="80">
        <f>($AG$7*$AG$8*S9+$AG$15*$AG$16*R9)*$AG$24</f>
        <v>4000</v>
      </c>
      <c r="Y9" s="46">
        <f>(O9*U9*$AG$30+P9*V9*$AG$29)*365</f>
        <v>87023800.773733348</v>
      </c>
      <c r="Z9" s="46">
        <f>(O9*$AI$15*$AG$37+P9*$AI$7*$AG$36)*365</f>
        <v>248716.53851476856</v>
      </c>
      <c r="AA9" s="46">
        <f>O9*$AI$15*($AG$41+$AG$40*(1-M9))*365</f>
        <v>17144.653263656084</v>
      </c>
      <c r="AB9" s="47">
        <f>365*((P9*$AI$7*($AG$53*$AG$54+$AG$49*$AG$50+$AG$45*$AG$46))+(O9*1.6*$AI$15*($AG$53*$AG$55+$AG$49*$AG$51+$AG$45*$AG$47)))</f>
        <v>34173.217083006261</v>
      </c>
      <c r="AD9" s="45">
        <f>SUM(X9:AB9)</f>
        <v>87327835.182594776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D10</f>
        <v>12023</v>
      </c>
      <c r="P10" s="40">
        <f t="shared" ref="P10:P54" si="1">E10+(E10*K10)</f>
        <v>1265.8422304494381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0.33866666671582352</v>
      </c>
      <c r="W10" s="140"/>
      <c r="X10" s="80">
        <f t="shared" ref="X10:X54" si="6">($AG$7*$AG$8*S10+$AG$15*$AG$16*R10)*$AG$24</f>
        <v>4000</v>
      </c>
      <c r="Y10" s="46">
        <f t="shared" ref="Y10:Y54" si="7">(O10*U10*$AG$30+P10*V10*$AG$29)*365</f>
        <v>87924810.998458877</v>
      </c>
      <c r="Z10" s="46">
        <f t="shared" ref="Z10:Z54" si="8">(O10*$AI$15*$AG$37+P10*$AI$7*$AG$36)*365</f>
        <v>251294.50896936853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34526.202944410259</v>
      </c>
      <c r="AD10" s="45">
        <f t="shared" ref="AD10:AD46" si="11">SUM(X10:AB10)</f>
        <v>88231945.94204329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12146.415688714193</v>
      </c>
      <c r="P11" s="40">
        <f t="shared" si="1"/>
        <v>1278.484740305757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0.33549604020766788</v>
      </c>
      <c r="V11" s="38">
        <f t="shared" si="5"/>
        <v>0.33866666671781692</v>
      </c>
      <c r="W11" s="140"/>
      <c r="X11" s="80">
        <f t="shared" si="6"/>
        <v>4000</v>
      </c>
      <c r="Y11" s="46">
        <f t="shared" si="7"/>
        <v>88825841.660371512</v>
      </c>
      <c r="Z11" s="46">
        <f t="shared" si="8"/>
        <v>253872.49983985731</v>
      </c>
      <c r="AA11" s="46">
        <f t="shared" si="9"/>
        <v>17482.05027131235</v>
      </c>
      <c r="AB11" s="47">
        <f t="shared" si="10"/>
        <v>34879.207457388198</v>
      </c>
      <c r="AD11" s="45">
        <f t="shared" si="11"/>
        <v>89136075.41794008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12269.831377428385</v>
      </c>
      <c r="P12" s="40">
        <f t="shared" si="1"/>
        <v>1291.1316833322871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0.33549606268592963</v>
      </c>
      <c r="V12" s="38">
        <f t="shared" si="5"/>
        <v>0.33866666671987111</v>
      </c>
      <c r="W12" s="140"/>
      <c r="X12" s="80">
        <f t="shared" si="6"/>
        <v>4000</v>
      </c>
      <c r="Y12" s="46">
        <f t="shared" si="7"/>
        <v>89726891.78149882</v>
      </c>
      <c r="Z12" s="46">
        <f t="shared" si="8"/>
        <v>256450.51012763163</v>
      </c>
      <c r="AA12" s="46">
        <f t="shared" si="9"/>
        <v>17647.442546012378</v>
      </c>
      <c r="AB12" s="47">
        <f t="shared" si="10"/>
        <v>35232.229709634819</v>
      </c>
      <c r="AD12" s="45">
        <f t="shared" si="11"/>
        <v>90040221.963882104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12393.24706614258</v>
      </c>
      <c r="P13" s="40">
        <f t="shared" si="1"/>
        <v>1303.7828461678957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0.3354960858528136</v>
      </c>
      <c r="V13" s="38">
        <f t="shared" si="5"/>
        <v>0.33866666672198725</v>
      </c>
      <c r="W13" s="140"/>
      <c r="X13" s="80">
        <f t="shared" si="6"/>
        <v>4000</v>
      </c>
      <c r="Y13" s="46">
        <f t="shared" si="7"/>
        <v>90627960.447339609</v>
      </c>
      <c r="Z13" s="46">
        <f t="shared" si="8"/>
        <v>259028.53889816967</v>
      </c>
      <c r="AA13" s="46">
        <f t="shared" si="9"/>
        <v>17799.479444412926</v>
      </c>
      <c r="AB13" s="47">
        <f t="shared" si="10"/>
        <v>35585.268847388528</v>
      </c>
      <c r="AD13" s="45">
        <f t="shared" si="11"/>
        <v>90944373.734529585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12516.662754856772</v>
      </c>
      <c r="P14" s="40">
        <f t="shared" si="1"/>
        <v>1316.438028926889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0.3354961097222422</v>
      </c>
      <c r="V14" s="38">
        <f t="shared" si="5"/>
        <v>0.33866666672416662</v>
      </c>
      <c r="W14" s="140"/>
      <c r="X14" s="80">
        <f>($AG$7*$AG$8*S14+$AG$15*$AG$16*R14)*$AG$24+(AG26*AG7)</f>
        <v>72000</v>
      </c>
      <c r="Y14" s="46">
        <f t="shared" si="7"/>
        <v>91529046.801868424</v>
      </c>
      <c r="Z14" s="46">
        <f t="shared" si="8"/>
        <v>261606.5852759722</v>
      </c>
      <c r="AA14" s="46">
        <f t="shared" si="9"/>
        <v>17613.181902040138</v>
      </c>
      <c r="AB14" s="47">
        <f t="shared" si="10"/>
        <v>35938.324070809518</v>
      </c>
      <c r="AD14" s="45">
        <f t="shared" si="11"/>
        <v>91916204.893117249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12640.078443570965</v>
      </c>
      <c r="P15" s="40">
        <f t="shared" si="1"/>
        <v>1329.0970441517004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0.33549613430827707</v>
      </c>
      <c r="V15" s="38">
        <f t="shared" si="5"/>
        <v>0.33866666672641044</v>
      </c>
      <c r="W15" s="140"/>
      <c r="X15" s="80">
        <f t="shared" si="6"/>
        <v>4000</v>
      </c>
      <c r="Y15" s="46">
        <f t="shared" si="7"/>
        <v>92430150.043006212</v>
      </c>
      <c r="Z15" s="46">
        <f t="shared" si="8"/>
        <v>264184.64843997499</v>
      </c>
      <c r="AA15" s="46">
        <f t="shared" si="9"/>
        <v>17419.715070282957</v>
      </c>
      <c r="AB15" s="47">
        <f t="shared" si="10"/>
        <v>36291.394629788956</v>
      </c>
      <c r="AD15" s="45">
        <f t="shared" si="11"/>
        <v>92752045.801146254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12763.494132285157</v>
      </c>
      <c r="P16" s="40">
        <f t="shared" si="1"/>
        <v>1341.7597158617561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0.33549615962511942</v>
      </c>
      <c r="V16" s="38">
        <f t="shared" si="5"/>
        <v>0.33866666672871992</v>
      </c>
      <c r="W16" s="140"/>
      <c r="X16" s="80">
        <f t="shared" si="6"/>
        <v>4000</v>
      </c>
      <c r="Y16" s="46">
        <f t="shared" si="7"/>
        <v>93331269.41850695</v>
      </c>
      <c r="Z16" s="46">
        <f t="shared" si="8"/>
        <v>266762.72761938308</v>
      </c>
      <c r="AA16" s="46">
        <f t="shared" si="9"/>
        <v>17219.078949141382</v>
      </c>
      <c r="AB16" s="47">
        <f t="shared" si="10"/>
        <v>36644.479820143031</v>
      </c>
      <c r="AD16" s="45">
        <f t="shared" si="11"/>
        <v>93655895.704895616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12886.909820999348</v>
      </c>
      <c r="P17" s="40">
        <f t="shared" si="1"/>
        <v>1354.425878688377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0.33549618568710959</v>
      </c>
      <c r="V17" s="38">
        <f t="shared" si="5"/>
        <v>0.33866666673109647</v>
      </c>
      <c r="W17" s="140"/>
      <c r="X17" s="80">
        <f t="shared" si="6"/>
        <v>4000</v>
      </c>
      <c r="Y17" s="46">
        <f t="shared" si="7"/>
        <v>94232404.222216636</v>
      </c>
      <c r="Z17" s="46">
        <f t="shared" si="8"/>
        <v>269340.82208988181</v>
      </c>
      <c r="AA17" s="46">
        <f t="shared" si="9"/>
        <v>17011.273538615409</v>
      </c>
      <c r="AB17" s="47">
        <f t="shared" si="10"/>
        <v>36997.578980151273</v>
      </c>
      <c r="AD17" s="45">
        <f t="shared" si="11"/>
        <v>94559753.896825284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13010.325509713541</v>
      </c>
      <c r="P18" s="40">
        <f t="shared" si="1"/>
        <v>1367.0953770867659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0.33549621250872735</v>
      </c>
      <c r="V18" s="38">
        <f t="shared" si="5"/>
        <v>0.33866666673354123</v>
      </c>
      <c r="W18" s="140"/>
      <c r="X18" s="80">
        <f t="shared" si="6"/>
        <v>4000</v>
      </c>
      <c r="Y18" s="46">
        <f t="shared" si="7"/>
        <v>95133553.790665761</v>
      </c>
      <c r="Z18" s="46">
        <f t="shared" si="8"/>
        <v>271918.93117018481</v>
      </c>
      <c r="AA18" s="46">
        <f t="shared" si="9"/>
        <v>16796.298838705039</v>
      </c>
      <c r="AB18" s="47">
        <f t="shared" si="10"/>
        <v>37350.691487403361</v>
      </c>
      <c r="AD18" s="45">
        <f t="shared" si="11"/>
        <v>95463619.712162048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13133.741198427733</v>
      </c>
      <c r="P19" s="40">
        <f t="shared" si="1"/>
        <v>1379.7680646171862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0.33549624010459178</v>
      </c>
      <c r="V19" s="38">
        <f t="shared" si="5"/>
        <v>0.33866666673605555</v>
      </c>
      <c r="W19" s="140"/>
      <c r="X19" s="80">
        <f t="shared" si="6"/>
        <v>4000</v>
      </c>
      <c r="Y19" s="46">
        <f t="shared" si="7"/>
        <v>96034717.499960989</v>
      </c>
      <c r="Z19" s="46">
        <f t="shared" si="8"/>
        <v>274497.05421888613</v>
      </c>
      <c r="AA19" s="46">
        <f t="shared" si="9"/>
        <v>16574.154849410275</v>
      </c>
      <c r="AB19" s="47">
        <f t="shared" si="10"/>
        <v>37703.816755922729</v>
      </c>
      <c r="AD19" s="45">
        <f t="shared" si="11"/>
        <v>96367492.525785208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13257.156887141928</v>
      </c>
      <c r="P20" s="40">
        <f t="shared" si="1"/>
        <v>1392.4438032883484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0.33549626848946129</v>
      </c>
      <c r="V20" s="38">
        <f t="shared" si="5"/>
        <v>0.33866666673864076</v>
      </c>
      <c r="W20" s="140"/>
      <c r="X20" s="80">
        <f t="shared" si="6"/>
        <v>4000</v>
      </c>
      <c r="Y20" s="46">
        <f t="shared" si="7"/>
        <v>96935894.762946293</v>
      </c>
      <c r="Z20" s="46">
        <f t="shared" si="8"/>
        <v>277075.19063158397</v>
      </c>
      <c r="AA20" s="46">
        <f t="shared" si="9"/>
        <v>16344.841570731116</v>
      </c>
      <c r="AB20" s="47">
        <f t="shared" si="10"/>
        <v>38056.954233539174</v>
      </c>
      <c r="AD20" s="45">
        <f t="shared" si="11"/>
        <v>97271371.749382153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13380.57257585612</v>
      </c>
      <c r="P21" s="40">
        <f t="shared" si="1"/>
        <v>1405.122462956808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0.33549629767823363</v>
      </c>
      <c r="V21" s="38">
        <f t="shared" si="5"/>
        <v>0.33866666674129819</v>
      </c>
      <c r="W21" s="140"/>
      <c r="X21" s="80">
        <f t="shared" si="6"/>
        <v>4000</v>
      </c>
      <c r="Y21" s="46">
        <f t="shared" si="7"/>
        <v>97837085.026605994</v>
      </c>
      <c r="Z21" s="46">
        <f t="shared" si="8"/>
        <v>279653.3398382499</v>
      </c>
      <c r="AA21" s="46">
        <f t="shared" si="9"/>
        <v>16108.359002667561</v>
      </c>
      <c r="AB21" s="47">
        <f t="shared" si="10"/>
        <v>38410.10339948551</v>
      </c>
      <c r="AD21" s="45">
        <f t="shared" si="11"/>
        <v>98175256.828846395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13503.988264570315</v>
      </c>
      <c r="P22" s="40">
        <f t="shared" si="1"/>
        <v>1417.8039207768852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0.33549632768594601</v>
      </c>
      <c r="V22" s="38">
        <f t="shared" si="5"/>
        <v>0.33866666674402912</v>
      </c>
      <c r="W22" s="140"/>
      <c r="X22" s="80">
        <f t="shared" si="6"/>
        <v>4000</v>
      </c>
      <c r="Y22" s="46">
        <f t="shared" si="7"/>
        <v>98738287.769686833</v>
      </c>
      <c r="Z22" s="46">
        <f t="shared" si="8"/>
        <v>282231.50130081997</v>
      </c>
      <c r="AA22" s="46">
        <f t="shared" si="9"/>
        <v>15864.707145219611</v>
      </c>
      <c r="AB22" s="47">
        <f t="shared" si="10"/>
        <v>38763.26376219646</v>
      </c>
      <c r="AD22" s="45">
        <f t="shared" si="11"/>
        <v>99079147.241895065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13627.403953284507</v>
      </c>
      <c r="P23" s="40">
        <f t="shared" si="1"/>
        <v>1430.4880606962079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0.33549635852777471</v>
      </c>
      <c r="V23" s="38">
        <f t="shared" si="5"/>
        <v>0.33866666674683499</v>
      </c>
      <c r="W23" s="140"/>
      <c r="X23" s="80">
        <f t="shared" si="6"/>
        <v>4000</v>
      </c>
      <c r="Y23" s="46">
        <f t="shared" si="7"/>
        <v>99639502.50051704</v>
      </c>
      <c r="Z23" s="46">
        <f t="shared" si="8"/>
        <v>284809.67451098474</v>
      </c>
      <c r="AA23" s="46">
        <f t="shared" si="9"/>
        <v>15613.885998387261</v>
      </c>
      <c r="AB23" s="47">
        <f t="shared" si="10"/>
        <v>39116.434857290078</v>
      </c>
      <c r="AD23" s="45">
        <f t="shared" si="11"/>
        <v>99983042.495883703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13750.819641998702</v>
      </c>
      <c r="P24" s="40">
        <f t="shared" si="1"/>
        <v>1443.1747729925346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0.33549639021903566</v>
      </c>
      <c r="V24" s="38">
        <f t="shared" si="5"/>
        <v>0.33866666674971702</v>
      </c>
      <c r="W24" s="140"/>
      <c r="X24" s="80">
        <f t="shared" si="6"/>
        <v>4000</v>
      </c>
      <c r="Y24" s="46">
        <f t="shared" si="7"/>
        <v>100540728.7550043</v>
      </c>
      <c r="Z24" s="46">
        <f t="shared" si="8"/>
        <v>287387.85898816079</v>
      </c>
      <c r="AA24" s="46">
        <f t="shared" si="9"/>
        <v>15355.895562170523</v>
      </c>
      <c r="AB24" s="47">
        <f t="shared" si="10"/>
        <v>39469.616245714351</v>
      </c>
      <c r="AD24" s="45">
        <f t="shared" si="11"/>
        <v>100886942.12580036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13874.235330712894</v>
      </c>
      <c r="P25" s="40">
        <f t="shared" si="1"/>
        <v>1455.8639538479592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0.33549642277518382</v>
      </c>
      <c r="V25" s="38">
        <f t="shared" si="5"/>
        <v>0.33866666675267665</v>
      </c>
      <c r="W25" s="140"/>
      <c r="X25" s="80">
        <f t="shared" si="6"/>
        <v>4000</v>
      </c>
      <c r="Y25" s="46">
        <f t="shared" si="7"/>
        <v>101441966.09479521</v>
      </c>
      <c r="Z25" s="46">
        <f t="shared" si="8"/>
        <v>289966.05427762563</v>
      </c>
      <c r="AA25" s="46">
        <f t="shared" si="9"/>
        <v>15090.73583656938</v>
      </c>
      <c r="AB25" s="47">
        <f t="shared" si="10"/>
        <v>39822.807512043379</v>
      </c>
      <c r="AD25" s="45">
        <f t="shared" si="11"/>
        <v>101790845.69242145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13997.651019427089</v>
      </c>
      <c r="P26" s="40">
        <f t="shared" si="1"/>
        <v>1468.5555049570312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0.33549645621181373</v>
      </c>
      <c r="V26" s="38">
        <f t="shared" si="5"/>
        <v>0.33866666675571527</v>
      </c>
      <c r="W26" s="140"/>
      <c r="X26" s="80">
        <f t="shared" si="6"/>
        <v>4000</v>
      </c>
      <c r="Y26" s="46">
        <f t="shared" si="7"/>
        <v>102343214.10558176</v>
      </c>
      <c r="Z26" s="46">
        <f t="shared" si="8"/>
        <v>292544.25994880148</v>
      </c>
      <c r="AA26" s="46">
        <f t="shared" si="9"/>
        <v>14818.406821583851</v>
      </c>
      <c r="AB26" s="47">
        <f t="shared" si="10"/>
        <v>40176.008262909272</v>
      </c>
      <c r="AD26" s="45">
        <f t="shared" si="11"/>
        <v>102694752.78061505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14121.066708141281</v>
      </c>
      <c r="P27" s="40">
        <f t="shared" si="1"/>
        <v>1481.2493331656767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0.33549649054465919</v>
      </c>
      <c r="V27" s="38">
        <f t="shared" si="5"/>
        <v>0.33866666675883428</v>
      </c>
      <c r="W27" s="140"/>
      <c r="X27" s="80">
        <f t="shared" si="6"/>
        <v>4000</v>
      </c>
      <c r="Y27" s="46">
        <f t="shared" si="7"/>
        <v>103244472.39554057</v>
      </c>
      <c r="Z27" s="46">
        <f t="shared" si="8"/>
        <v>295122.47559367341</v>
      </c>
      <c r="AA27" s="46">
        <f t="shared" si="9"/>
        <v>14538.908517213917</v>
      </c>
      <c r="AB27" s="47">
        <f t="shared" si="10"/>
        <v>40529.218125557301</v>
      </c>
      <c r="AD27" s="45">
        <f t="shared" si="11"/>
        <v>103598662.997777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14244.482396855472</v>
      </c>
      <c r="P28" s="40">
        <f t="shared" si="1"/>
        <v>1493.9453501381365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0.33549652578959321</v>
      </c>
      <c r="V28" s="38">
        <f t="shared" si="5"/>
        <v>0.33866666676203505</v>
      </c>
      <c r="W28" s="140"/>
      <c r="X28" s="80">
        <f t="shared" si="6"/>
        <v>4000</v>
      </c>
      <c r="Y28" s="46">
        <f t="shared" si="7"/>
        <v>104145740.59389405</v>
      </c>
      <c r="Z28" s="46">
        <f t="shared" si="8"/>
        <v>297700.70082533086</v>
      </c>
      <c r="AA28" s="46">
        <f t="shared" si="9"/>
        <v>14252.240923459582</v>
      </c>
      <c r="AB28" s="47">
        <f t="shared" si="10"/>
        <v>40882.436746513165</v>
      </c>
      <c r="AD28" s="45">
        <f t="shared" si="11"/>
        <v>104502575.97238936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14367.898085569666</v>
      </c>
      <c r="P29" s="40">
        <f t="shared" si="1"/>
        <v>1506.6434720494137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0.33549656196262839</v>
      </c>
      <c r="V29" s="38">
        <f t="shared" si="5"/>
        <v>0.33866666676531909</v>
      </c>
      <c r="W29" s="140"/>
      <c r="X29" s="80">
        <f t="shared" si="6"/>
        <v>4000</v>
      </c>
      <c r="Y29" s="46">
        <f t="shared" si="7"/>
        <v>105047018.34958133</v>
      </c>
      <c r="Z29" s="46">
        <f t="shared" si="8"/>
        <v>300278.93527662038</v>
      </c>
      <c r="AA29" s="46">
        <f t="shared" si="9"/>
        <v>13958.404040320864</v>
      </c>
      <c r="AB29" s="47">
        <f t="shared" si="10"/>
        <v>41235.663790352315</v>
      </c>
      <c r="AD29" s="45">
        <f t="shared" si="11"/>
        <v>105406491.35268863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14491.313774283859</v>
      </c>
      <c r="P30" s="40">
        <f t="shared" si="1"/>
        <v>1519.3436193009811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0.33549659907991647</v>
      </c>
      <c r="V30" s="38">
        <f t="shared" si="5"/>
        <v>0.33866666676868773</v>
      </c>
      <c r="W30" s="140"/>
      <c r="X30" s="80">
        <f t="shared" si="6"/>
        <v>4000</v>
      </c>
      <c r="Y30" s="46">
        <f t="shared" si="7"/>
        <v>105948305.33002999</v>
      </c>
      <c r="Z30" s="46">
        <f t="shared" si="8"/>
        <v>302857.17859890033</v>
      </c>
      <c r="AA30" s="46">
        <f t="shared" si="9"/>
        <v>13657.397867797745</v>
      </c>
      <c r="AB30" s="47">
        <f t="shared" si="10"/>
        <v>41588.898938562335</v>
      </c>
      <c r="AD30" s="45">
        <f t="shared" si="11"/>
        <v>106310408.80543526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14614.729462998052</v>
      </c>
      <c r="P31" s="40">
        <f t="shared" si="1"/>
        <v>1532.0457162577247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0.33549663715774858</v>
      </c>
      <c r="V31" s="38">
        <f t="shared" si="5"/>
        <v>0.33866666677214241</v>
      </c>
      <c r="W31" s="140"/>
      <c r="X31" s="80">
        <f t="shared" si="6"/>
        <v>4000</v>
      </c>
      <c r="Y31" s="46">
        <f t="shared" si="7"/>
        <v>106849601.22001985</v>
      </c>
      <c r="Z31" s="46">
        <f t="shared" si="8"/>
        <v>305435.43046088901</v>
      </c>
      <c r="AA31" s="46">
        <f t="shared" si="9"/>
        <v>13349.222405890227</v>
      </c>
      <c r="AB31" s="47">
        <f t="shared" si="10"/>
        <v>41942.141888490398</v>
      </c>
      <c r="AD31" s="45">
        <f t="shared" si="11"/>
        <v>107214328.01477511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14738.145151712242</v>
      </c>
      <c r="P32" s="40">
        <f t="shared" si="1"/>
        <v>1544.7496910042889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0.33549667621255519</v>
      </c>
      <c r="V32" s="38">
        <f t="shared" si="5"/>
        <v>0.33866666677568469</v>
      </c>
      <c r="W32" s="140"/>
      <c r="X32" s="80">
        <f t="shared" si="6"/>
        <v>4000</v>
      </c>
      <c r="Y32" s="46">
        <f t="shared" si="7"/>
        <v>107750905.72063047</v>
      </c>
      <c r="Z32" s="46">
        <f t="shared" si="8"/>
        <v>308013.69054759701</v>
      </c>
      <c r="AA32" s="46">
        <f t="shared" si="9"/>
        <v>13033.877654598318</v>
      </c>
      <c r="AB32" s="47">
        <f t="shared" si="10"/>
        <v>42295.392352368195</v>
      </c>
      <c r="AD32" s="45">
        <f t="shared" si="11"/>
        <v>108118248.68118504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14861.560840426435</v>
      </c>
      <c r="P33" s="40">
        <f t="shared" si="1"/>
        <v>1557.4554751191831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0.33549671626090616</v>
      </c>
      <c r="V33" s="38">
        <f t="shared" si="5"/>
        <v>0.33866666677931589</v>
      </c>
      <c r="W33" s="140"/>
      <c r="X33" s="80">
        <f t="shared" si="6"/>
        <v>4000</v>
      </c>
      <c r="Y33" s="46">
        <f t="shared" si="7"/>
        <v>108652218.54826568</v>
      </c>
      <c r="Z33" s="46">
        <f t="shared" si="8"/>
        <v>310591.95855933835</v>
      </c>
      <c r="AA33" s="46">
        <f t="shared" si="9"/>
        <v>12711.363613922013</v>
      </c>
      <c r="AB33" s="47">
        <f t="shared" si="10"/>
        <v>42648.650056408107</v>
      </c>
      <c r="AD33" s="45">
        <f t="shared" si="11"/>
        <v>109022170.52049534</v>
      </c>
      <c r="AE33" s="119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14984.976529140627</v>
      </c>
      <c r="P34" s="40">
        <f t="shared" si="1"/>
        <v>1570.1630034651471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0.33549675731951051</v>
      </c>
      <c r="V34" s="38">
        <f t="shared" si="5"/>
        <v>0.33866666678303764</v>
      </c>
      <c r="W34" s="140"/>
      <c r="X34" s="80">
        <f t="shared" si="6"/>
        <v>4000</v>
      </c>
      <c r="Y34" s="46">
        <f t="shared" si="7"/>
        <v>109553539.4337482</v>
      </c>
      <c r="Z34" s="46">
        <f t="shared" si="8"/>
        <v>313170.23421081173</v>
      </c>
      <c r="AA34" s="46">
        <f t="shared" si="9"/>
        <v>12381.680283861309</v>
      </c>
      <c r="AB34" s="47">
        <f t="shared" si="10"/>
        <v>43001.914739964275</v>
      </c>
      <c r="AD34" s="45">
        <f t="shared" si="11"/>
        <v>109926093.26298285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15108.392217854818</v>
      </c>
      <c r="P35" s="40">
        <f t="shared" si="1"/>
        <v>1582.8722139944352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0.33549679940521687</v>
      </c>
      <c r="V35" s="38">
        <f t="shared" si="5"/>
        <v>0.33866666678685137</v>
      </c>
      <c r="W35" s="140"/>
      <c r="X35" s="80">
        <f t="shared" si="6"/>
        <v>4000</v>
      </c>
      <c r="Y35" s="46">
        <f t="shared" si="7"/>
        <v>110454868.12147917</v>
      </c>
      <c r="Z35" s="46">
        <f t="shared" si="8"/>
        <v>315748.51723024814</v>
      </c>
      <c r="AA35" s="46">
        <f t="shared" si="9"/>
        <v>12044.827664416209</v>
      </c>
      <c r="AB35" s="47">
        <f t="shared" si="10"/>
        <v>43355.186154753508</v>
      </c>
      <c r="AD35" s="45">
        <f t="shared" si="11"/>
        <v>110830016.65252858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15231.807906569011</v>
      </c>
      <c r="P36" s="40">
        <f t="shared" si="1"/>
        <v>1595.5830475677899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0.335496842535013</v>
      </c>
      <c r="V36" s="38">
        <f t="shared" si="5"/>
        <v>0.33866666679075857</v>
      </c>
      <c r="W36" s="140"/>
      <c r="X36" s="80">
        <f t="shared" si="6"/>
        <v>4000</v>
      </c>
      <c r="Y36" s="46">
        <f t="shared" si="7"/>
        <v>111356204.36865652</v>
      </c>
      <c r="Z36" s="46">
        <f t="shared" si="8"/>
        <v>318326.80735861749</v>
      </c>
      <c r="AA36" s="46">
        <f t="shared" si="9"/>
        <v>11700.805755586716</v>
      </c>
      <c r="AB36" s="47">
        <f t="shared" si="10"/>
        <v>43708.464064130923</v>
      </c>
      <c r="AD36" s="45">
        <f t="shared" si="11"/>
        <v>111733940.44583486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15355.223595283205</v>
      </c>
      <c r="P37" s="40">
        <f t="shared" si="1"/>
        <v>1608.2954477859971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0.33549688672602601</v>
      </c>
      <c r="V37" s="38">
        <f t="shared" si="5"/>
        <v>0.33866666679476076</v>
      </c>
      <c r="W37" s="140"/>
      <c r="X37" s="80">
        <f t="shared" si="6"/>
        <v>4000</v>
      </c>
      <c r="Y37" s="46">
        <f t="shared" si="7"/>
        <v>112257547.94454812</v>
      </c>
      <c r="Z37" s="46">
        <f t="shared" si="8"/>
        <v>320905.10434889141</v>
      </c>
      <c r="AA37" s="46">
        <f t="shared" si="9"/>
        <v>11349.614557372826</v>
      </c>
      <c r="AB37" s="47">
        <f t="shared" si="10"/>
        <v>44061.748242415837</v>
      </c>
      <c r="AD37" s="45">
        <f t="shared" si="11"/>
        <v>112637864.41169681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15478.639283997396</v>
      </c>
      <c r="P38" s="40">
        <f t="shared" si="1"/>
        <v>1621.0093608330112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0.3354969319955225</v>
      </c>
      <c r="V38" s="38">
        <f t="shared" si="5"/>
        <v>0.33866666679885948</v>
      </c>
      <c r="W38" s="140"/>
      <c r="X38" s="80">
        <f t="shared" si="6"/>
        <v>4000</v>
      </c>
      <c r="Y38" s="46">
        <f t="shared" si="7"/>
        <v>113158898.62981455</v>
      </c>
      <c r="Z38" s="46">
        <f t="shared" si="8"/>
        <v>323483.40796535532</v>
      </c>
      <c r="AA38" s="46">
        <f t="shared" si="9"/>
        <v>10991.254069774541</v>
      </c>
      <c r="AB38" s="47">
        <f t="shared" si="10"/>
        <v>44415.038474264082</v>
      </c>
      <c r="AD38" s="45">
        <f t="shared" si="11"/>
        <v>113541788.33032395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15602.054972711589</v>
      </c>
      <c r="P39" s="40">
        <f t="shared" si="1"/>
        <v>1633.7247353297414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0.33549697836090819</v>
      </c>
      <c r="V39" s="38">
        <f t="shared" si="5"/>
        <v>0.33866666680305629</v>
      </c>
      <c r="W39" s="140"/>
      <c r="X39" s="80">
        <f t="shared" si="6"/>
        <v>4000</v>
      </c>
      <c r="Y39" s="46">
        <f t="shared" si="7"/>
        <v>114060256.21587874</v>
      </c>
      <c r="Z39" s="46">
        <f t="shared" si="8"/>
        <v>326061.71798296913</v>
      </c>
      <c r="AA39" s="46">
        <f t="shared" si="9"/>
        <v>10625.724292791858</v>
      </c>
      <c r="AB39" s="47">
        <f t="shared" si="10"/>
        <v>44768.334554082954</v>
      </c>
      <c r="AD39" s="45">
        <f t="shared" si="11"/>
        <v>114445711.99270856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15725.470661425783</v>
      </c>
      <c r="P40" s="40">
        <f t="shared" si="1"/>
        <v>1646.4415221976526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0.33549702583972835</v>
      </c>
      <c r="V40" s="38">
        <f t="shared" si="5"/>
        <v>0.33866666680735269</v>
      </c>
      <c r="W40" s="140"/>
      <c r="X40" s="80">
        <f t="shared" si="6"/>
        <v>4000</v>
      </c>
      <c r="Y40" s="46">
        <f t="shared" si="7"/>
        <v>114961620.50433709</v>
      </c>
      <c r="Z40" s="46">
        <f t="shared" si="8"/>
        <v>328640.03418676869</v>
      </c>
      <c r="AA40" s="46">
        <f t="shared" si="9"/>
        <v>10253.025226424781</v>
      </c>
      <c r="AB40" s="47">
        <f t="shared" si="10"/>
        <v>45121.636285485394</v>
      </c>
      <c r="AD40" s="45">
        <f t="shared" si="11"/>
        <v>115349635.20003577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15848.886350139976</v>
      </c>
      <c r="P41" s="40">
        <f t="shared" si="1"/>
        <v>1659.1596745314282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0.33549707444966742</v>
      </c>
      <c r="V41" s="38">
        <f t="shared" si="5"/>
        <v>0.33866666681175034</v>
      </c>
      <c r="W41" s="140"/>
      <c r="X41" s="80">
        <f t="shared" si="6"/>
        <v>4000</v>
      </c>
      <c r="Y41" s="46">
        <f t="shared" si="7"/>
        <v>115862991.30641067</v>
      </c>
      <c r="Z41" s="46">
        <f t="shared" si="8"/>
        <v>331218.35637130874</v>
      </c>
      <c r="AA41" s="46">
        <f t="shared" si="9"/>
        <v>9873.1568706733087</v>
      </c>
      <c r="AB41" s="47">
        <f t="shared" si="10"/>
        <v>45474.943480780406</v>
      </c>
      <c r="AD41" s="45">
        <f t="shared" si="11"/>
        <v>116253557.76313344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15972.302038854168</v>
      </c>
      <c r="P42" s="40">
        <f t="shared" si="1"/>
        <v>1671.87914748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0.33549712420854927</v>
      </c>
      <c r="V42" s="38">
        <f t="shared" si="5"/>
        <v>0.33866666681625068</v>
      </c>
      <c r="W42" s="140"/>
      <c r="X42" s="80">
        <f t="shared" si="6"/>
        <v>4000</v>
      </c>
      <c r="Y42" s="46">
        <f t="shared" si="7"/>
        <v>116764368.44243202</v>
      </c>
      <c r="Z42" s="46">
        <f t="shared" si="8"/>
        <v>333796.68434014166</v>
      </c>
      <c r="AA42" s="46">
        <f t="shared" si="9"/>
        <v>9486.1192255374408</v>
      </c>
      <c r="AB42" s="47">
        <f t="shared" si="10"/>
        <v>45828.255960497081</v>
      </c>
      <c r="AD42" s="45">
        <f t="shared" si="11"/>
        <v>117157479.50195818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16095.717727568361</v>
      </c>
      <c r="P43" s="40">
        <f t="shared" si="1"/>
        <v>1684.5998981353064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0.33549717513433708</v>
      </c>
      <c r="V43" s="38">
        <f t="shared" si="5"/>
        <v>0.33866666682085544</v>
      </c>
      <c r="W43" s="140"/>
      <c r="X43" s="80">
        <f t="shared" si="6"/>
        <v>4000</v>
      </c>
      <c r="Y43" s="46">
        <f t="shared" si="7"/>
        <v>117665751.74136575</v>
      </c>
      <c r="Z43" s="46">
        <f t="shared" si="8"/>
        <v>336375.01790532994</v>
      </c>
      <c r="AA43" s="46">
        <f t="shared" si="9"/>
        <v>9091.9122910171754</v>
      </c>
      <c r="AB43" s="47">
        <f t="shared" si="10"/>
        <v>46181.573552939422</v>
      </c>
      <c r="AD43" s="45">
        <f t="shared" si="11"/>
        <v>118061400.24511503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16219.133416282555</v>
      </c>
      <c r="P44" s="40">
        <f t="shared" si="1"/>
        <v>1697.3218854282015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0.33549722724513337</v>
      </c>
      <c r="V44" s="38">
        <f t="shared" si="5"/>
        <v>0.33866666682556618</v>
      </c>
      <c r="W44" s="140"/>
      <c r="X44" s="80">
        <f t="shared" si="6"/>
        <v>4000</v>
      </c>
      <c r="Y44" s="46">
        <f t="shared" si="7"/>
        <v>118567141.04036002</v>
      </c>
      <c r="Z44" s="46">
        <f t="shared" si="8"/>
        <v>338953.35688699089</v>
      </c>
      <c r="AA44" s="46">
        <f t="shared" si="9"/>
        <v>8690.5360671125181</v>
      </c>
      <c r="AB44" s="47">
        <f t="shared" si="10"/>
        <v>46534.896093769799</v>
      </c>
      <c r="AD44" s="45">
        <f t="shared" si="11"/>
        <v>118965319.8294079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16342.54910499675</v>
      </c>
      <c r="P45" s="40">
        <f t="shared" si="1"/>
        <v>1710.0450700309891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0.33549728055917999</v>
      </c>
      <c r="V45" s="38">
        <f t="shared" si="5"/>
        <v>0.33866666683038449</v>
      </c>
      <c r="W45" s="140"/>
      <c r="X45" s="80">
        <f t="shared" si="6"/>
        <v>4000</v>
      </c>
      <c r="Y45" s="46">
        <f t="shared" si="7"/>
        <v>119468536.18432645</v>
      </c>
      <c r="Z45" s="46">
        <f t="shared" si="8"/>
        <v>341531.70111286925</v>
      </c>
      <c r="AA45" s="46">
        <f t="shared" si="9"/>
        <v>8281.9905538234616</v>
      </c>
      <c r="AB45" s="47">
        <f t="shared" si="10"/>
        <v>46888.223425618991</v>
      </c>
      <c r="AD45" s="45">
        <f t="shared" si="11"/>
        <v>119869238.09941876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16465.964793710944</v>
      </c>
      <c r="P46" s="40">
        <f t="shared" si="1"/>
        <v>1722.7694142660844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0.33549733509485818</v>
      </c>
      <c r="V46" s="38">
        <f t="shared" si="5"/>
        <v>0.33866666683531199</v>
      </c>
      <c r="W46" s="140"/>
      <c r="X46" s="80">
        <f t="shared" si="6"/>
        <v>4000</v>
      </c>
      <c r="Y46" s="46">
        <f t="shared" si="7"/>
        <v>120369937.0255468</v>
      </c>
      <c r="Z46" s="46">
        <f t="shared" si="8"/>
        <v>344110.05041793711</v>
      </c>
      <c r="AA46" s="46">
        <f t="shared" si="9"/>
        <v>7866.2757511500104</v>
      </c>
      <c r="AB46" s="47">
        <f t="shared" si="10"/>
        <v>47241.555397720665</v>
      </c>
      <c r="AD46" s="45">
        <f t="shared" si="11"/>
        <v>120773154.9071136</v>
      </c>
      <c r="AE46" s="119"/>
      <c r="AF46" s="54"/>
      <c r="AG46" s="55">
        <f>'[4]Risikoschätzung '!$S$22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16589.380482425138</v>
      </c>
      <c r="P47" s="40">
        <f t="shared" si="1"/>
        <v>1735.4948820203711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0.33549739087068842</v>
      </c>
      <c r="V47" s="38">
        <f t="shared" si="5"/>
        <v>0.33866666684035041</v>
      </c>
      <c r="W47" s="140"/>
      <c r="X47" s="80">
        <f t="shared" si="6"/>
        <v>4000</v>
      </c>
      <c r="Y47" s="46">
        <f t="shared" si="7"/>
        <v>121271343.42330408</v>
      </c>
      <c r="Z47" s="46">
        <f t="shared" si="8"/>
        <v>346688.40464401903</v>
      </c>
      <c r="AA47" s="46">
        <f t="shared" si="9"/>
        <v>7443.3916590921635</v>
      </c>
      <c r="AB47" s="47">
        <f t="shared" si="10"/>
        <v>47594.891865568687</v>
      </c>
      <c r="AD47" s="45">
        <f t="shared" ref="AD47:AD54" si="13">SUM(X47:AB47)</f>
        <v>121677070.11147276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16712.796171139333</v>
      </c>
      <c r="P48" s="40">
        <f t="shared" si="1"/>
        <v>1748.2214386648325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0.33549744790533059</v>
      </c>
      <c r="V48" s="38">
        <f t="shared" si="5"/>
        <v>0.33866666684550123</v>
      </c>
      <c r="W48" s="140"/>
      <c r="X48" s="80">
        <f t="shared" si="6"/>
        <v>4000</v>
      </c>
      <c r="Y48" s="46">
        <f t="shared" si="7"/>
        <v>122172755.24353686</v>
      </c>
      <c r="Z48" s="46">
        <f t="shared" si="8"/>
        <v>349266.76363943995</v>
      </c>
      <c r="AA48" s="46">
        <f t="shared" si="9"/>
        <v>7271.4033581393014</v>
      </c>
      <c r="AB48" s="47">
        <f t="shared" si="10"/>
        <v>47948.232690595549</v>
      </c>
      <c r="AD48" s="45">
        <f t="shared" si="13"/>
        <v>122581241.64322504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16836.211859853523</v>
      </c>
      <c r="P49" s="40">
        <f t="shared" si="1"/>
        <v>1760.9490509790903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0.3354975062175839</v>
      </c>
      <c r="V49" s="38">
        <f t="shared" si="5"/>
        <v>0.3386666668507663</v>
      </c>
      <c r="W49" s="140"/>
      <c r="X49" s="80">
        <f t="shared" si="6"/>
        <v>4000</v>
      </c>
      <c r="Y49" s="46">
        <f t="shared" si="7"/>
        <v>123074172.35851417</v>
      </c>
      <c r="Z49" s="46">
        <f t="shared" si="8"/>
        <v>351845.12725869444</v>
      </c>
      <c r="AA49" s="46">
        <f t="shared" si="9"/>
        <v>7325.0990559850707</v>
      </c>
      <c r="AB49" s="47">
        <f t="shared" si="10"/>
        <v>48301.577739870321</v>
      </c>
      <c r="AD49" s="45">
        <f t="shared" si="13"/>
        <v>123485644.16256872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16959.627548567718</v>
      </c>
      <c r="P50" s="40">
        <f t="shared" si="1"/>
        <v>1773.6776870805006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0.33549756582638685</v>
      </c>
      <c r="V50" s="38">
        <f t="shared" si="5"/>
        <v>0.33866666685614716</v>
      </c>
      <c r="W50" s="140"/>
      <c r="X50" s="80">
        <f t="shared" si="6"/>
        <v>4000</v>
      </c>
      <c r="Y50" s="46">
        <f t="shared" si="7"/>
        <v>123975594.64653097</v>
      </c>
      <c r="Z50" s="46">
        <f t="shared" si="8"/>
        <v>354423.49536213675</v>
      </c>
      <c r="AA50" s="46">
        <f t="shared" si="9"/>
        <v>7378.7947538308426</v>
      </c>
      <c r="AB50" s="47">
        <f t="shared" si="10"/>
        <v>48654.926885815119</v>
      </c>
      <c r="AD50" s="45">
        <f t="shared" si="13"/>
        <v>124390051.86353275</v>
      </c>
      <c r="AE50" s="119"/>
      <c r="AF50" s="54"/>
      <c r="AG50" s="55">
        <f>'[4]Risikoschätzung '!$S$21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17083.043237281912</v>
      </c>
      <c r="P51" s="40">
        <f t="shared" si="1"/>
        <v>1786.4073163574863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0.3354976267508174</v>
      </c>
      <c r="V51" s="38">
        <f t="shared" si="5"/>
        <v>0.33866666686164559</v>
      </c>
      <c r="W51" s="140"/>
      <c r="X51" s="80">
        <f t="shared" si="6"/>
        <v>4000</v>
      </c>
      <c r="Y51" s="46">
        <f t="shared" si="7"/>
        <v>124877021.9916209</v>
      </c>
      <c r="Z51" s="46">
        <f t="shared" si="8"/>
        <v>357001.86781568808</v>
      </c>
      <c r="AA51" s="46">
        <f t="shared" si="9"/>
        <v>7432.4904516766155</v>
      </c>
      <c r="AB51" s="47">
        <f t="shared" si="10"/>
        <v>49008.280005938097</v>
      </c>
      <c r="AD51" s="45">
        <f t="shared" si="13"/>
        <v>125294464.6298942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17206.458925996103</v>
      </c>
      <c r="P52" s="40">
        <f t="shared" si="1"/>
        <v>1799.1379094068236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0.33549768901009269</v>
      </c>
      <c r="V52" s="38">
        <f t="shared" si="5"/>
        <v>0.33866666686726327</v>
      </c>
      <c r="W52" s="140"/>
      <c r="X52" s="80">
        <f t="shared" si="6"/>
        <v>4000</v>
      </c>
      <c r="Y52" s="46">
        <f t="shared" si="7"/>
        <v>125778454.28328721</v>
      </c>
      <c r="Z52" s="46">
        <f t="shared" si="8"/>
        <v>359580.24449056218</v>
      </c>
      <c r="AA52" s="46">
        <f t="shared" si="9"/>
        <v>7486.1861495223848</v>
      </c>
      <c r="AB52" s="47">
        <f t="shared" si="10"/>
        <v>49361.636982582677</v>
      </c>
      <c r="AD52" s="45">
        <f t="shared" si="13"/>
        <v>126198882.35090989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17329.874614710297</v>
      </c>
      <c r="P53" s="40">
        <f t="shared" si="1"/>
        <v>1811.8694379746003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0.33549775262356935</v>
      </c>
      <c r="V53" s="38">
        <f t="shared" si="5"/>
        <v>0.3386666668730019</v>
      </c>
      <c r="W53" s="140"/>
      <c r="X53" s="80">
        <f t="shared" si="6"/>
        <v>4000</v>
      </c>
      <c r="Y53" s="46">
        <f t="shared" si="7"/>
        <v>126679891.41624889</v>
      </c>
      <c r="Z53" s="46">
        <f t="shared" si="8"/>
        <v>362158.62526300718</v>
      </c>
      <c r="AA53" s="46">
        <f t="shared" si="9"/>
        <v>7539.8818473681558</v>
      </c>
      <c r="AB53" s="47">
        <f t="shared" si="10"/>
        <v>49714.997702691238</v>
      </c>
      <c r="AD53" s="45">
        <f t="shared" si="13"/>
        <v>127103304.92106195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17453.290303424488</v>
      </c>
      <c r="P54" s="40">
        <f t="shared" si="1"/>
        <v>1824.6018749006028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0.33549781761074321</v>
      </c>
      <c r="V54" s="38">
        <f t="shared" si="5"/>
        <v>0.33866666687886315</v>
      </c>
      <c r="W54" s="141"/>
      <c r="X54" s="80">
        <f t="shared" si="6"/>
        <v>4000</v>
      </c>
      <c r="Y54" s="46">
        <f t="shared" si="7"/>
        <v>127581333.29020163</v>
      </c>
      <c r="Z54" s="46">
        <f t="shared" si="8"/>
        <v>364737.01001406118</v>
      </c>
      <c r="AA54" s="46">
        <f t="shared" si="9"/>
        <v>7593.5775452139269</v>
      </c>
      <c r="AB54" s="47">
        <f t="shared" si="10"/>
        <v>50068.362057582548</v>
      </c>
      <c r="AD54" s="45">
        <f t="shared" si="13"/>
        <v>128007732.23981848</v>
      </c>
      <c r="AE54" s="119"/>
      <c r="AF54" s="54"/>
      <c r="AG54" s="55">
        <f>'[4]Risikoschätzung '!$S$20</f>
        <v>1.3698630136986301E-8</v>
      </c>
      <c r="AH54" s="53" t="s">
        <v>54</v>
      </c>
    </row>
    <row r="55" spans="1:34" ht="15" thickBot="1" x14ac:dyDescent="0.35">
      <c r="AD55" s="45">
        <f>SUM(AD9:AD54)</f>
        <v>4952733302.5992537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4935847616.2228765</v>
      </c>
      <c r="Z56" s="72">
        <f>SUM(Z9:Z54)</f>
        <v>14109364.143328503</v>
      </c>
      <c r="AA56" s="72">
        <f>SUM(AA9:AA54)</f>
        <v>586827.55473511782</v>
      </c>
      <c r="AB56" s="79">
        <f>SUM(AB9:AB54)</f>
        <v>1937494.6783145447</v>
      </c>
      <c r="AD56" s="73">
        <f>X56+Y56+Z56+AA56+AB56</f>
        <v>4952733302.5992546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U27" workbookViewId="0">
      <selection activeCell="AB52" sqref="AB52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80"/>
      <c r="S1" s="80"/>
      <c r="T1" s="139"/>
      <c r="U1" s="80"/>
      <c r="V1" s="80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80"/>
      <c r="S2" s="80"/>
      <c r="T2" s="140"/>
      <c r="U2" s="80"/>
      <c r="V2" s="80"/>
      <c r="W2" s="140"/>
      <c r="Y2" s="126" t="s">
        <v>77</v>
      </c>
      <c r="Z2" s="127"/>
      <c r="AA2" s="128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76</v>
      </c>
      <c r="P3" s="153"/>
      <c r="Q3" s="140"/>
      <c r="R3" s="80"/>
      <c r="S3" s="80"/>
      <c r="T3" s="140"/>
      <c r="U3" s="80"/>
      <c r="V3" s="80"/>
      <c r="W3" s="140"/>
      <c r="Y3" s="129"/>
      <c r="Z3" s="130"/>
      <c r="AA3" s="131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80"/>
      <c r="S4" s="80"/>
      <c r="T4" s="140"/>
      <c r="U4" s="80"/>
      <c r="V4" s="80"/>
      <c r="W4" s="140"/>
      <c r="Y4" s="132"/>
      <c r="Z4" s="133"/>
      <c r="AA4" s="134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80"/>
      <c r="S7" s="80"/>
      <c r="T7" s="140"/>
      <c r="U7" s="80"/>
      <c r="V7" s="80"/>
      <c r="W7" s="140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82"/>
      <c r="S8" s="81"/>
      <c r="T8" s="140"/>
      <c r="U8" s="82"/>
      <c r="V8" s="81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F9</f>
        <v>11843.319917818244</v>
      </c>
      <c r="P9" s="40">
        <f>G9+(G9*I9)</f>
        <v>1232.8440980259491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0.33549598783917128</v>
      </c>
      <c r="V9" s="38">
        <f>($AI$7/$AG$12)*(1+0.15*(P9/$AG$10)^4)+$AH$32</f>
        <v>0.33866666671089474</v>
      </c>
      <c r="W9" s="140"/>
      <c r="X9" s="80">
        <f>($AG$7*$AG$8*S9+$AG$15*$AG$16*R9)*$AG$24</f>
        <v>4000</v>
      </c>
      <c r="Y9" s="46">
        <f>(O9*U9*$AG$30+P9*V9*$AG$29)*365</f>
        <v>86549875.177132323</v>
      </c>
      <c r="Z9" s="46">
        <f>(O9*$AI$15*$AG$37+P9*$AI$7*$AG$36)*365</f>
        <v>247477.31626955856</v>
      </c>
      <c r="AA9" s="46">
        <f>O9*$AI$15*($AG$41+$AG$40*(1-M9))*365</f>
        <v>17063.58879183446</v>
      </c>
      <c r="AB9" s="47">
        <f>365*((P9*$AI$7*($AG$53*$AG$54+$AG$49*$AG$50+$AG$45*$AG$46))+(O9*1.6*$AI$15*($AG$53*$AG$55+$AG$49*$AG$51+$AG$45*$AG$47)))</f>
        <v>33953.876387520817</v>
      </c>
      <c r="AD9" s="45">
        <f>SUM(X9:AB9)</f>
        <v>86852369.958581239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F10</f>
        <v>12023</v>
      </c>
      <c r="P10" s="40">
        <f t="shared" ref="P10:P54" si="1">G10+(G10*I10)</f>
        <v>1251.5123790474024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0.3386666667136351</v>
      </c>
      <c r="W10" s="140"/>
      <c r="X10" s="80">
        <f t="shared" ref="X10:X54" si="6">($AG$7*$AG$8*S10+$AG$15*$AG$16*R10)*$AG$24</f>
        <v>4000</v>
      </c>
      <c r="Y10" s="46">
        <f t="shared" ref="Y10:Y54" si="7">(O10*U10*$AG$30+P10*V10*$AG$29)*365</f>
        <v>87862813.373985693</v>
      </c>
      <c r="Z10" s="46">
        <f t="shared" ref="Z10:Z54" si="8">(O10*$AI$15*$AG$37+P10*$AI$7*$AG$36)*365</f>
        <v>251231.74422022761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34468.862244162607</v>
      </c>
      <c r="AD10" s="45">
        <f t="shared" ref="AD10:AD46" si="11">SUM(X10:AB10)</f>
        <v>88169828.212120712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12202.680082181758</v>
      </c>
      <c r="P11" s="40">
        <f t="shared" si="1"/>
        <v>1270.1799776514699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0.33549605037083341</v>
      </c>
      <c r="V11" s="38">
        <f t="shared" si="5"/>
        <v>0.33866666671650075</v>
      </c>
      <c r="W11" s="140"/>
      <c r="X11" s="80">
        <f t="shared" si="6"/>
        <v>4000</v>
      </c>
      <c r="Y11" s="46">
        <f t="shared" si="7"/>
        <v>89175749.192466214</v>
      </c>
      <c r="Z11" s="46">
        <f t="shared" si="8"/>
        <v>254986.16918190857</v>
      </c>
      <c r="AA11" s="46">
        <f t="shared" si="9"/>
        <v>17563.03028881651</v>
      </c>
      <c r="AB11" s="47">
        <f t="shared" si="10"/>
        <v>34983.845370120762</v>
      </c>
      <c r="AD11" s="45">
        <f t="shared" si="11"/>
        <v>89487282.237307057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12382.360164363514</v>
      </c>
      <c r="P12" s="40">
        <f t="shared" si="1"/>
        <v>1288.8469046604268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0.3354960837811376</v>
      </c>
      <c r="V12" s="38">
        <f t="shared" si="5"/>
        <v>0.33866666671949547</v>
      </c>
      <c r="W12" s="140"/>
      <c r="X12" s="80">
        <f t="shared" si="6"/>
        <v>4000</v>
      </c>
      <c r="Y12" s="46">
        <f t="shared" si="7"/>
        <v>90488682.705519184</v>
      </c>
      <c r="Z12" s="46">
        <f t="shared" si="8"/>
        <v>258740.59120200292</v>
      </c>
      <c r="AA12" s="46">
        <f t="shared" si="9"/>
        <v>17809.290353135737</v>
      </c>
      <c r="AB12" s="47">
        <f t="shared" si="10"/>
        <v>35498.825808700465</v>
      </c>
      <c r="AD12" s="45">
        <f t="shared" si="11"/>
        <v>90804731.412883028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12562.04024654527</v>
      </c>
      <c r="P13" s="40">
        <f t="shared" si="1"/>
        <v>1307.5131706689151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0.33549611867798573</v>
      </c>
      <c r="V13" s="38">
        <f t="shared" si="5"/>
        <v>0.33866666672262308</v>
      </c>
      <c r="W13" s="140"/>
      <c r="X13" s="80">
        <f t="shared" si="6"/>
        <v>4000</v>
      </c>
      <c r="Y13" s="46">
        <f t="shared" si="7"/>
        <v>91801613.985885799</v>
      </c>
      <c r="Z13" s="46">
        <f t="shared" si="8"/>
        <v>262495.01032691519</v>
      </c>
      <c r="AA13" s="46">
        <f t="shared" si="9"/>
        <v>18041.904268908085</v>
      </c>
      <c r="AB13" s="47">
        <f t="shared" si="10"/>
        <v>36013.80360229603</v>
      </c>
      <c r="AD13" s="45">
        <f t="shared" si="11"/>
        <v>92122164.70408392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12741.720328727028</v>
      </c>
      <c r="P14" s="40">
        <f t="shared" si="1"/>
        <v>1326.1787860498978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0.33549615510483166</v>
      </c>
      <c r="V14" s="38">
        <f t="shared" si="5"/>
        <v>0.33866666672588741</v>
      </c>
      <c r="W14" s="140"/>
      <c r="X14" s="80">
        <f>($AG$7*$AG$8*S14+$AG$15*$AG$16*R14)*$AG$24+(AG26*AG7)</f>
        <v>72000</v>
      </c>
      <c r="Y14" s="46">
        <f t="shared" si="7"/>
        <v>93114543.106140405</v>
      </c>
      <c r="Z14" s="46">
        <f t="shared" si="8"/>
        <v>266249.42660207895</v>
      </c>
      <c r="AA14" s="46">
        <f t="shared" si="9"/>
        <v>17929.87813846071</v>
      </c>
      <c r="AB14" s="47">
        <f t="shared" si="10"/>
        <v>36528.77879241472</v>
      </c>
      <c r="AD14" s="45">
        <f t="shared" si="11"/>
        <v>93507251.189673364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12921.400410908785</v>
      </c>
      <c r="P15" s="40">
        <f t="shared" si="1"/>
        <v>1344.8437609604243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0.33549619310575535</v>
      </c>
      <c r="V15" s="38">
        <f t="shared" si="5"/>
        <v>0.33866666672929241</v>
      </c>
      <c r="W15" s="140"/>
      <c r="X15" s="80">
        <f t="shared" si="6"/>
        <v>4000</v>
      </c>
      <c r="Y15" s="46">
        <f t="shared" si="7"/>
        <v>94427470.13872686</v>
      </c>
      <c r="Z15" s="46">
        <f t="shared" si="8"/>
        <v>270003.84007198218</v>
      </c>
      <c r="AA15" s="46">
        <f t="shared" si="9"/>
        <v>17807.414287175776</v>
      </c>
      <c r="AB15" s="47">
        <f t="shared" si="10"/>
        <v>37043.751419699816</v>
      </c>
      <c r="AD15" s="45">
        <f t="shared" si="11"/>
        <v>94756325.144505709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13101.080493090543</v>
      </c>
      <c r="P16" s="40">
        <f t="shared" si="1"/>
        <v>1363.5081053472225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0.3354962327254627</v>
      </c>
      <c r="V16" s="38">
        <f t="shared" si="5"/>
        <v>0.33866666673284207</v>
      </c>
      <c r="W16" s="140"/>
      <c r="X16" s="80">
        <f t="shared" si="6"/>
        <v>4000</v>
      </c>
      <c r="Y16" s="46">
        <f t="shared" si="7"/>
        <v>95740395.155994326</v>
      </c>
      <c r="Z16" s="46">
        <f t="shared" si="8"/>
        <v>273758.25078019156</v>
      </c>
      <c r="AA16" s="46">
        <f t="shared" si="9"/>
        <v>17674.512715053297</v>
      </c>
      <c r="AB16" s="47">
        <f t="shared" si="10"/>
        <v>37558.72152395302</v>
      </c>
      <c r="AD16" s="45">
        <f t="shared" si="11"/>
        <v>96073386.641013533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13280.760575272299</v>
      </c>
      <c r="P17" s="40">
        <f t="shared" si="1"/>
        <v>1382.1718289521107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0.33549627400928556</v>
      </c>
      <c r="V17" s="38">
        <f t="shared" si="5"/>
        <v>0.33866666673654039</v>
      </c>
      <c r="W17" s="140"/>
      <c r="X17" s="80">
        <f t="shared" si="6"/>
        <v>4000</v>
      </c>
      <c r="Y17" s="46">
        <f t="shared" si="7"/>
        <v>97053318.23023206</v>
      </c>
      <c r="Z17" s="46">
        <f t="shared" si="8"/>
        <v>277512.65876937605</v>
      </c>
      <c r="AA17" s="46">
        <f t="shared" si="9"/>
        <v>17531.173422093263</v>
      </c>
      <c r="AB17" s="47">
        <f t="shared" si="10"/>
        <v>38073.68914415608</v>
      </c>
      <c r="AD17" s="45">
        <f t="shared" si="11"/>
        <v>97390435.751567677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13460.440657454055</v>
      </c>
      <c r="P18" s="40">
        <f t="shared" si="1"/>
        <v>1400.8349413172516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0.335496317003182</v>
      </c>
      <c r="V18" s="38">
        <f t="shared" si="5"/>
        <v>0.33866666674039148</v>
      </c>
      <c r="W18" s="140"/>
      <c r="X18" s="80">
        <f t="shared" si="6"/>
        <v>4000</v>
      </c>
      <c r="Y18" s="46">
        <f t="shared" si="7"/>
        <v>98366239.43370384</v>
      </c>
      <c r="Z18" s="46">
        <f t="shared" si="8"/>
        <v>281267.06408133043</v>
      </c>
      <c r="AA18" s="46">
        <f t="shared" si="9"/>
        <v>17377.39640829567</v>
      </c>
      <c r="AB18" s="47">
        <f t="shared" si="10"/>
        <v>38588.654318491826</v>
      </c>
      <c r="AD18" s="45">
        <f t="shared" si="11"/>
        <v>98707472.548511952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13640.120739635813</v>
      </c>
      <c r="P19" s="40">
        <f t="shared" si="1"/>
        <v>1419.4974517902378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0.33549636175373593</v>
      </c>
      <c r="V19" s="38">
        <f t="shared" si="5"/>
        <v>0.33866666674439944</v>
      </c>
      <c r="W19" s="140"/>
      <c r="X19" s="80">
        <f t="shared" si="6"/>
        <v>4000</v>
      </c>
      <c r="Y19" s="46">
        <f t="shared" si="7"/>
        <v>99679158.838681161</v>
      </c>
      <c r="Z19" s="46">
        <f t="shared" si="8"/>
        <v>285021.46675699728</v>
      </c>
      <c r="AA19" s="46">
        <f t="shared" si="9"/>
        <v>17213.181673660532</v>
      </c>
      <c r="AB19" s="47">
        <f t="shared" si="10"/>
        <v>39103.617084364523</v>
      </c>
      <c r="AD19" s="45">
        <f t="shared" si="11"/>
        <v>100024497.10419619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13819.800821817569</v>
      </c>
      <c r="P20" s="40">
        <f t="shared" si="1"/>
        <v>1438.1593695290267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0.33549640830815736</v>
      </c>
      <c r="V20" s="38">
        <f t="shared" si="5"/>
        <v>0.33866666674856855</v>
      </c>
      <c r="W20" s="140"/>
      <c r="X20" s="80">
        <f t="shared" si="6"/>
        <v>4000</v>
      </c>
      <c r="Y20" s="46">
        <f t="shared" si="7"/>
        <v>100992076.51747645</v>
      </c>
      <c r="Z20" s="46">
        <f t="shared" si="8"/>
        <v>288775.86683648825</v>
      </c>
      <c r="AA20" s="46">
        <f t="shared" si="9"/>
        <v>17038.529218187836</v>
      </c>
      <c r="AB20" s="47">
        <f t="shared" si="10"/>
        <v>39618.577478419618</v>
      </c>
      <c r="AD20" s="45">
        <f t="shared" si="11"/>
        <v>101341509.49100955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13999.480903999325</v>
      </c>
      <c r="P21" s="40">
        <f t="shared" si="1"/>
        <v>1456.8207035067257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0.33549645671428224</v>
      </c>
      <c r="V21" s="38">
        <f t="shared" si="5"/>
        <v>0.33866666675290297</v>
      </c>
      <c r="W21" s="140"/>
      <c r="X21" s="80">
        <f t="shared" si="6"/>
        <v>4000</v>
      </c>
      <c r="Y21" s="46">
        <f t="shared" si="7"/>
        <v>102304992.54247493</v>
      </c>
      <c r="Z21" s="46">
        <f t="shared" si="8"/>
        <v>292530.26435910561</v>
      </c>
      <c r="AA21" s="46">
        <f t="shared" si="9"/>
        <v>16853.439041877587</v>
      </c>
      <c r="AB21" s="47">
        <f t="shared" si="10"/>
        <v>40133.535536562849</v>
      </c>
      <c r="AD21" s="45">
        <f t="shared" si="11"/>
        <v>102658509.78141247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14179.160986181081</v>
      </c>
      <c r="P22" s="40">
        <f t="shared" si="1"/>
        <v>1475.4814625162323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0.33549650702057265</v>
      </c>
      <c r="V22" s="38">
        <f t="shared" si="5"/>
        <v>0.33866666675740709</v>
      </c>
      <c r="W22" s="140"/>
      <c r="X22" s="80">
        <f t="shared" si="6"/>
        <v>4000</v>
      </c>
      <c r="Y22" s="46">
        <f t="shared" si="7"/>
        <v>103617906.98616639</v>
      </c>
      <c r="Z22" s="46">
        <f t="shared" si="8"/>
        <v>296284.65936336241</v>
      </c>
      <c r="AA22" s="46">
        <f t="shared" si="9"/>
        <v>16657.911144729791</v>
      </c>
      <c r="AB22" s="47">
        <f t="shared" si="10"/>
        <v>40648.491293978899</v>
      </c>
      <c r="AD22" s="45">
        <f t="shared" si="11"/>
        <v>103975498.04796846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14358.841068362839</v>
      </c>
      <c r="P23" s="40">
        <f t="shared" si="1"/>
        <v>1494.1416551747359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0.3354965592761166</v>
      </c>
      <c r="V23" s="38">
        <f t="shared" si="5"/>
        <v>0.33866666676208523</v>
      </c>
      <c r="W23" s="140"/>
      <c r="X23" s="80">
        <f t="shared" si="6"/>
        <v>4000</v>
      </c>
      <c r="Y23" s="46">
        <f t="shared" si="7"/>
        <v>104930819.92117608</v>
      </c>
      <c r="Z23" s="46">
        <f t="shared" si="8"/>
        <v>300039.05188700173</v>
      </c>
      <c r="AA23" s="46">
        <f t="shared" si="9"/>
        <v>16451.945526744435</v>
      </c>
      <c r="AB23" s="47">
        <f t="shared" si="10"/>
        <v>41163.444785149317</v>
      </c>
      <c r="AD23" s="45">
        <f t="shared" si="11"/>
        <v>105292474.36337498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14538.521150544595</v>
      </c>
      <c r="P24" s="40">
        <f t="shared" si="1"/>
        <v>1512.8012899280839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0.33549661353062815</v>
      </c>
      <c r="V24" s="38">
        <f t="shared" si="5"/>
        <v>0.33866666676694179</v>
      </c>
      <c r="W24" s="140"/>
      <c r="X24" s="80">
        <f t="shared" si="6"/>
        <v>4000</v>
      </c>
      <c r="Y24" s="46">
        <f t="shared" si="7"/>
        <v>106243731.42029507</v>
      </c>
      <c r="Z24" s="46">
        <f t="shared" si="8"/>
        <v>303793.44196701655</v>
      </c>
      <c r="AA24" s="46">
        <f t="shared" si="9"/>
        <v>16235.542187921536</v>
      </c>
      <c r="AB24" s="47">
        <f t="shared" si="10"/>
        <v>41678.396043870052</v>
      </c>
      <c r="AD24" s="45">
        <f t="shared" si="11"/>
        <v>106609438.80049387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14718.201232726351</v>
      </c>
      <c r="P25" s="40">
        <f t="shared" si="1"/>
        <v>1531.4603750550209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0.33549666983444731</v>
      </c>
      <c r="V25" s="38">
        <f t="shared" si="5"/>
        <v>0.33866666677198132</v>
      </c>
      <c r="W25" s="140"/>
      <c r="X25" s="80">
        <f t="shared" si="6"/>
        <v>4000</v>
      </c>
      <c r="Y25" s="46">
        <f t="shared" si="7"/>
        <v>107556641.55651025</v>
      </c>
      <c r="Z25" s="46">
        <f t="shared" si="8"/>
        <v>307547.82963966759</v>
      </c>
      <c r="AA25" s="46">
        <f t="shared" si="9"/>
        <v>16008.701128261077</v>
      </c>
      <c r="AB25" s="47">
        <f t="shared" si="10"/>
        <v>42193.345103268366</v>
      </c>
      <c r="AD25" s="45">
        <f t="shared" si="11"/>
        <v>107926391.43238145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14897.881314908107</v>
      </c>
      <c r="P26" s="40">
        <f t="shared" si="1"/>
        <v>1550.1189186712991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0.33549672823854026</v>
      </c>
      <c r="V26" s="38">
        <f t="shared" si="5"/>
        <v>0.3386666667772083</v>
      </c>
      <c r="W26" s="140"/>
      <c r="X26" s="80">
        <f t="shared" si="6"/>
        <v>4000</v>
      </c>
      <c r="Y26" s="46">
        <f t="shared" si="7"/>
        <v>108869550.40303344</v>
      </c>
      <c r="Z26" s="46">
        <f t="shared" si="8"/>
        <v>311302.21494050202</v>
      </c>
      <c r="AA26" s="46">
        <f t="shared" si="9"/>
        <v>15771.422347763066</v>
      </c>
      <c r="AB26" s="47">
        <f t="shared" si="10"/>
        <v>42708.291995819352</v>
      </c>
      <c r="AD26" s="45">
        <f t="shared" si="11"/>
        <v>109243332.33231753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15077.561397089865</v>
      </c>
      <c r="P27" s="40">
        <f t="shared" si="1"/>
        <v>1568.7769287336728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0.33549678879449901</v>
      </c>
      <c r="V27" s="38">
        <f t="shared" si="5"/>
        <v>0.3386666667826273</v>
      </c>
      <c r="W27" s="140"/>
      <c r="X27" s="80">
        <f t="shared" si="6"/>
        <v>4000</v>
      </c>
      <c r="Y27" s="46">
        <f t="shared" si="7"/>
        <v>110182458.03333016</v>
      </c>
      <c r="Z27" s="46">
        <f t="shared" si="8"/>
        <v>315056.59790437034</v>
      </c>
      <c r="AA27" s="46">
        <f t="shared" si="9"/>
        <v>15523.705846427505</v>
      </c>
      <c r="AB27" s="47">
        <f t="shared" si="10"/>
        <v>43223.236753361845</v>
      </c>
      <c r="AD27" s="45">
        <f t="shared" si="11"/>
        <v>110560261.57383431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15257.241479271621</v>
      </c>
      <c r="P28" s="40">
        <f t="shared" si="1"/>
        <v>1587.4344130437687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0.33549685155454179</v>
      </c>
      <c r="V28" s="38">
        <f t="shared" si="5"/>
        <v>0.33866666678824298</v>
      </c>
      <c r="W28" s="140"/>
      <c r="X28" s="80">
        <f t="shared" si="6"/>
        <v>4000</v>
      </c>
      <c r="Y28" s="46">
        <f t="shared" si="7"/>
        <v>111495364.521148</v>
      </c>
      <c r="Z28" s="46">
        <f t="shared" si="8"/>
        <v>318810.97856544366</v>
      </c>
      <c r="AA28" s="46">
        <f t="shared" si="9"/>
        <v>15265.551624254385</v>
      </c>
      <c r="AB28" s="47">
        <f t="shared" si="10"/>
        <v>43738.17940711393</v>
      </c>
      <c r="AD28" s="45">
        <f t="shared" si="11"/>
        <v>111877179.23074481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15436.921561453377</v>
      </c>
      <c r="P29" s="40">
        <f t="shared" si="1"/>
        <v>1606.0913792518531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0.33549691657151254</v>
      </c>
      <c r="V29" s="38">
        <f t="shared" si="5"/>
        <v>0.33866666679405999</v>
      </c>
      <c r="W29" s="140"/>
      <c r="X29" s="80">
        <f t="shared" si="6"/>
        <v>4000</v>
      </c>
      <c r="Y29" s="46">
        <f t="shared" si="7"/>
        <v>112808269.94054431</v>
      </c>
      <c r="Z29" s="46">
        <f t="shared" si="8"/>
        <v>322565.35695723013</v>
      </c>
      <c r="AA29" s="46">
        <f t="shared" si="9"/>
        <v>14996.959681243719</v>
      </c>
      <c r="AB29" s="47">
        <f t="shared" si="10"/>
        <v>44253.119987688056</v>
      </c>
      <c r="AD29" s="45">
        <f t="shared" si="11"/>
        <v>113194085.37717046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15616.601643635135</v>
      </c>
      <c r="P30" s="40">
        <f t="shared" si="1"/>
        <v>1624.7478348604816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0.33549698389888161</v>
      </c>
      <c r="V30" s="38">
        <f t="shared" si="5"/>
        <v>0.33866666680008317</v>
      </c>
      <c r="W30" s="140"/>
      <c r="X30" s="80">
        <f t="shared" si="6"/>
        <v>4000</v>
      </c>
      <c r="Y30" s="46">
        <f t="shared" si="7"/>
        <v>114121174.3659136</v>
      </c>
      <c r="Z30" s="46">
        <f t="shared" si="8"/>
        <v>326319.73311259109</v>
      </c>
      <c r="AA30" s="46">
        <f t="shared" si="9"/>
        <v>14717.930017395498</v>
      </c>
      <c r="AB30" s="47">
        <f t="shared" si="10"/>
        <v>44768.058525105596</v>
      </c>
      <c r="AD30" s="45">
        <f t="shared" si="11"/>
        <v>114510980.08756869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15796.281725816891</v>
      </c>
      <c r="P31" s="40">
        <f t="shared" si="1"/>
        <v>1643.4037872280473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0.335497053590745</v>
      </c>
      <c r="V31" s="38">
        <f t="shared" si="5"/>
        <v>0.3386666668063173</v>
      </c>
      <c r="W31" s="140"/>
      <c r="X31" s="80">
        <f t="shared" si="6"/>
        <v>4000</v>
      </c>
      <c r="Y31" s="46">
        <f t="shared" si="7"/>
        <v>115434077.87201409</v>
      </c>
      <c r="Z31" s="46">
        <f t="shared" si="8"/>
        <v>330074.10706375609</v>
      </c>
      <c r="AA31" s="46">
        <f t="shared" si="9"/>
        <v>14428.462632709723</v>
      </c>
      <c r="AB31" s="47">
        <f t="shared" si="10"/>
        <v>45282.995048811048</v>
      </c>
      <c r="AD31" s="45">
        <f t="shared" si="11"/>
        <v>115827863.43675937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15975.961807998649</v>
      </c>
      <c r="P32" s="40">
        <f t="shared" si="1"/>
        <v>1662.0592435722285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0.33549712570182499</v>
      </c>
      <c r="V32" s="38">
        <f t="shared" si="5"/>
        <v>0.33866666681276719</v>
      </c>
      <c r="W32" s="140"/>
      <c r="X32" s="80">
        <f t="shared" si="6"/>
        <v>4000</v>
      </c>
      <c r="Y32" s="46">
        <f t="shared" si="7"/>
        <v>116746980.53399463</v>
      </c>
      <c r="Z32" s="46">
        <f t="shared" si="8"/>
        <v>333828.47884233872</v>
      </c>
      <c r="AA32" s="46">
        <f t="shared" si="9"/>
        <v>14128.5575271864</v>
      </c>
      <c r="AB32" s="47">
        <f t="shared" si="10"/>
        <v>45797.92958768586</v>
      </c>
      <c r="AD32" s="45">
        <f t="shared" si="11"/>
        <v>117144735.49995184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16155.641890180405</v>
      </c>
      <c r="P33" s="40">
        <f t="shared" si="1"/>
        <v>1680.714210973334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0.33549720028746977</v>
      </c>
      <c r="V33" s="38">
        <f t="shared" si="5"/>
        <v>0.3386666668194378</v>
      </c>
      <c r="W33" s="140"/>
      <c r="X33" s="80">
        <f t="shared" si="6"/>
        <v>4000</v>
      </c>
      <c r="Y33" s="46">
        <f t="shared" si="7"/>
        <v>118059882.42742018</v>
      </c>
      <c r="Z33" s="46">
        <f t="shared" si="8"/>
        <v>337582.84847935062</v>
      </c>
      <c r="AA33" s="46">
        <f t="shared" si="9"/>
        <v>13818.214700825522</v>
      </c>
      <c r="AB33" s="47">
        <f t="shared" si="10"/>
        <v>46312.862170061773</v>
      </c>
      <c r="AD33" s="45">
        <f t="shared" si="11"/>
        <v>118461596.35277042</v>
      </c>
      <c r="AE33" s="119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16335.321972362161</v>
      </c>
      <c r="P34" s="40">
        <f t="shared" si="1"/>
        <v>1699.3686963775583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0.33549727740365348</v>
      </c>
      <c r="V34" s="38">
        <f t="shared" si="5"/>
        <v>0.33866666682633406</v>
      </c>
      <c r="W34" s="140"/>
      <c r="X34" s="80">
        <f t="shared" si="6"/>
        <v>4000</v>
      </c>
      <c r="Y34" s="46">
        <f t="shared" si="7"/>
        <v>119372783.62829767</v>
      </c>
      <c r="Z34" s="46">
        <f t="shared" si="8"/>
        <v>341337.21600521624</v>
      </c>
      <c r="AA34" s="46">
        <f t="shared" si="9"/>
        <v>13497.434153627088</v>
      </c>
      <c r="AB34" s="47">
        <f t="shared" si="10"/>
        <v>46827.792823733907</v>
      </c>
      <c r="AD34" s="45">
        <f t="shared" si="11"/>
        <v>119778446.07128026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16515.002054543915</v>
      </c>
      <c r="P35" s="40">
        <f t="shared" si="1"/>
        <v>1718.0227066001394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0.33549735710697642</v>
      </c>
      <c r="V35" s="38">
        <f t="shared" si="5"/>
        <v>0.33866666683346103</v>
      </c>
      <c r="W35" s="140"/>
      <c r="X35" s="80">
        <f t="shared" si="6"/>
        <v>4000</v>
      </c>
      <c r="Y35" s="46">
        <f t="shared" si="7"/>
        <v>120685684.21310101</v>
      </c>
      <c r="Z35" s="46">
        <f t="shared" si="8"/>
        <v>345091.58144978626</v>
      </c>
      <c r="AA35" s="46">
        <f t="shared" si="9"/>
        <v>13166.2158855911</v>
      </c>
      <c r="AB35" s="47">
        <f t="shared" si="10"/>
        <v>47342.721575973323</v>
      </c>
      <c r="AD35" s="45">
        <f t="shared" si="11"/>
        <v>121095284.73201238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16694.682136725674</v>
      </c>
      <c r="P36" s="40">
        <f t="shared" si="1"/>
        <v>1736.6762483284338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0.33549743945466481</v>
      </c>
      <c r="V36" s="38">
        <f t="shared" si="5"/>
        <v>0.33866666684082375</v>
      </c>
      <c r="W36" s="140"/>
      <c r="X36" s="80">
        <f t="shared" si="6"/>
        <v>4000</v>
      </c>
      <c r="Y36" s="46">
        <f t="shared" si="7"/>
        <v>121998584.2587961</v>
      </c>
      <c r="Z36" s="46">
        <f t="shared" si="8"/>
        <v>348845.94484235125</v>
      </c>
      <c r="AA36" s="46">
        <f t="shared" si="9"/>
        <v>12824.559896717568</v>
      </c>
      <c r="AB36" s="47">
        <f t="shared" si="10"/>
        <v>47857.648453539397</v>
      </c>
      <c r="AD36" s="45">
        <f t="shared" si="11"/>
        <v>122412112.41198871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16874.36221890743</v>
      </c>
      <c r="P37" s="40">
        <f t="shared" si="1"/>
        <v>1755.3293281248968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0.33549752450457088</v>
      </c>
      <c r="V37" s="38">
        <f t="shared" si="5"/>
        <v>0.33866666684842744</v>
      </c>
      <c r="W37" s="140"/>
      <c r="X37" s="80">
        <f t="shared" si="6"/>
        <v>4000</v>
      </c>
      <c r="Y37" s="46">
        <f t="shared" si="7"/>
        <v>123311483.84286489</v>
      </c>
      <c r="Z37" s="46">
        <f t="shared" si="8"/>
        <v>352600.30621165491</v>
      </c>
      <c r="AA37" s="46">
        <f t="shared" si="9"/>
        <v>12472.466187006477</v>
      </c>
      <c r="AB37" s="47">
        <f t="shared" si="10"/>
        <v>48372.573482691711</v>
      </c>
      <c r="AD37" s="45">
        <f t="shared" si="11"/>
        <v>123728929.18874623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17054.042301089186</v>
      </c>
      <c r="P38" s="40">
        <f t="shared" si="1"/>
        <v>1773.9819524299917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0.33549761231517294</v>
      </c>
      <c r="V38" s="38">
        <f t="shared" si="5"/>
        <v>0.33866666685627722</v>
      </c>
      <c r="W38" s="140"/>
      <c r="X38" s="80">
        <f t="shared" si="6"/>
        <v>4000</v>
      </c>
      <c r="Y38" s="46">
        <f t="shared" si="7"/>
        <v>124624383.04332972</v>
      </c>
      <c r="Z38" s="46">
        <f t="shared" si="8"/>
        <v>356354.6655859063</v>
      </c>
      <c r="AA38" s="46">
        <f t="shared" si="9"/>
        <v>12109.934756457837</v>
      </c>
      <c r="AB38" s="47">
        <f t="shared" si="10"/>
        <v>48887.49668920166</v>
      </c>
      <c r="AD38" s="45">
        <f t="shared" si="11"/>
        <v>125045735.14036128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17233.722383270942</v>
      </c>
      <c r="P39" s="40">
        <f t="shared" si="1"/>
        <v>1792.6341275650054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0.33549770294557529</v>
      </c>
      <c r="V39" s="38">
        <f t="shared" si="5"/>
        <v>0.33866666686437835</v>
      </c>
      <c r="W39" s="140"/>
      <c r="X39" s="80">
        <f t="shared" si="6"/>
        <v>4000</v>
      </c>
      <c r="Y39" s="46">
        <f t="shared" si="7"/>
        <v>125937281.93877701</v>
      </c>
      <c r="Z39" s="46">
        <f t="shared" si="8"/>
        <v>360109.02299279277</v>
      </c>
      <c r="AA39" s="46">
        <f t="shared" si="9"/>
        <v>11736.96560507164</v>
      </c>
      <c r="AB39" s="47">
        <f t="shared" si="10"/>
        <v>49402.418098363807</v>
      </c>
      <c r="AD39" s="45">
        <f t="shared" si="11"/>
        <v>126362530.34547323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17413.402465452702</v>
      </c>
      <c r="P40" s="40">
        <f t="shared" si="1"/>
        <v>1811.2858597347958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0.3354977964555082</v>
      </c>
      <c r="V40" s="38">
        <f t="shared" si="5"/>
        <v>0.33866666687273617</v>
      </c>
      <c r="W40" s="140"/>
      <c r="X40" s="80">
        <f t="shared" si="6"/>
        <v>4000</v>
      </c>
      <c r="Y40" s="46">
        <f t="shared" si="7"/>
        <v>127250180.60838045</v>
      </c>
      <c r="Z40" s="46">
        <f t="shared" si="8"/>
        <v>363863.37845949159</v>
      </c>
      <c r="AA40" s="46">
        <f t="shared" si="9"/>
        <v>11353.558732847894</v>
      </c>
      <c r="AB40" s="47">
        <f t="shared" si="10"/>
        <v>49917.337735006811</v>
      </c>
      <c r="AD40" s="45">
        <f t="shared" si="11"/>
        <v>127679314.88330781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17593.082547634458</v>
      </c>
      <c r="P41" s="40">
        <f t="shared" si="1"/>
        <v>1829.9371550304584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0.335497892905328</v>
      </c>
      <c r="V41" s="38">
        <f t="shared" si="5"/>
        <v>0.33866666688135599</v>
      </c>
      <c r="W41" s="140"/>
      <c r="X41" s="80">
        <f t="shared" si="6"/>
        <v>4000</v>
      </c>
      <c r="Y41" s="46">
        <f t="shared" si="7"/>
        <v>128563079.1319242</v>
      </c>
      <c r="Z41" s="46">
        <f t="shared" si="8"/>
        <v>367617.73201268172</v>
      </c>
      <c r="AA41" s="46">
        <f t="shared" si="9"/>
        <v>10959.714139786594</v>
      </c>
      <c r="AB41" s="47">
        <f t="shared" si="10"/>
        <v>50432.255623504083</v>
      </c>
      <c r="AD41" s="45">
        <f t="shared" si="11"/>
        <v>128996088.83370018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17772.762629816214</v>
      </c>
      <c r="P42" s="40">
        <f t="shared" si="1"/>
        <v>1848.5880194319225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0.33549799235601707</v>
      </c>
      <c r="V42" s="38">
        <f t="shared" si="5"/>
        <v>0.33866666689024322</v>
      </c>
      <c r="W42" s="140"/>
      <c r="X42" s="80">
        <f t="shared" si="6"/>
        <v>4000</v>
      </c>
      <c r="Y42" s="46">
        <f t="shared" si="7"/>
        <v>129875977.58982548</v>
      </c>
      <c r="Z42" s="46">
        <f t="shared" si="8"/>
        <v>371372.08367855515</v>
      </c>
      <c r="AA42" s="46">
        <f t="shared" si="9"/>
        <v>10555.431825887739</v>
      </c>
      <c r="AB42" s="47">
        <f t="shared" si="10"/>
        <v>50947.171787784246</v>
      </c>
      <c r="AD42" s="45">
        <f t="shared" si="11"/>
        <v>130312852.27711771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17952.44271199797</v>
      </c>
      <c r="P43" s="40">
        <f t="shared" si="1"/>
        <v>1867.2384588104758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0.33549809486918375</v>
      </c>
      <c r="V43" s="38">
        <f t="shared" si="5"/>
        <v>0.33866666689940339</v>
      </c>
      <c r="W43" s="140"/>
      <c r="X43" s="80">
        <f t="shared" si="6"/>
        <v>4000</v>
      </c>
      <c r="Y43" s="46">
        <f t="shared" si="7"/>
        <v>131188876.06315722</v>
      </c>
      <c r="Z43" s="46">
        <f t="shared" si="8"/>
        <v>375126.43348282838</v>
      </c>
      <c r="AA43" s="46">
        <f t="shared" si="9"/>
        <v>10140.711791151334</v>
      </c>
      <c r="AB43" s="47">
        <f t="shared" si="10"/>
        <v>51462.086251341163</v>
      </c>
      <c r="AD43" s="45">
        <f t="shared" si="11"/>
        <v>131629605.29468255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18132.12279417973</v>
      </c>
      <c r="P44" s="40">
        <f t="shared" si="1"/>
        <v>1885.8884789312201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0.33549820050706236</v>
      </c>
      <c r="V44" s="38">
        <f t="shared" si="5"/>
        <v>0.33866666690884195</v>
      </c>
      <c r="W44" s="140"/>
      <c r="X44" s="80">
        <f t="shared" si="6"/>
        <v>4000</v>
      </c>
      <c r="Y44" s="46">
        <f t="shared" si="7"/>
        <v>132501774.63366987</v>
      </c>
      <c r="Z44" s="46">
        <f t="shared" si="8"/>
        <v>378880.78145075246</v>
      </c>
      <c r="AA44" s="46">
        <f t="shared" si="9"/>
        <v>9715.5540355773828</v>
      </c>
      <c r="AB44" s="47">
        <f t="shared" si="10"/>
        <v>51976.999037243819</v>
      </c>
      <c r="AD44" s="45">
        <f t="shared" si="11"/>
        <v>132946347.96819344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18311.802876361486</v>
      </c>
      <c r="P45" s="40">
        <f t="shared" si="1"/>
        <v>1904.5380854554598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0.33549830933251334</v>
      </c>
      <c r="V45" s="38">
        <f t="shared" si="5"/>
        <v>0.33866666691856451</v>
      </c>
      <c r="W45" s="140"/>
      <c r="X45" s="80">
        <f t="shared" si="6"/>
        <v>4000</v>
      </c>
      <c r="Y45" s="46">
        <f t="shared" si="7"/>
        <v>133814673.38381343</v>
      </c>
      <c r="Z45" s="46">
        <f t="shared" si="8"/>
        <v>382635.12760712369</v>
      </c>
      <c r="AA45" s="46">
        <f t="shared" si="9"/>
        <v>9279.9585591658724</v>
      </c>
      <c r="AB45" s="47">
        <f t="shared" si="10"/>
        <v>52491.910168145827</v>
      </c>
      <c r="AD45" s="45">
        <f t="shared" si="11"/>
        <v>134263080.38014787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18491.482958543242</v>
      </c>
      <c r="P46" s="40">
        <f t="shared" si="1"/>
        <v>1923.1872839430305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0.33549842140902314</v>
      </c>
      <c r="V46" s="38">
        <f t="shared" si="5"/>
        <v>0.33866666692857667</v>
      </c>
      <c r="W46" s="140"/>
      <c r="X46" s="80">
        <f t="shared" si="6"/>
        <v>4000</v>
      </c>
      <c r="Y46" s="46">
        <f t="shared" si="7"/>
        <v>135127572.39675909</v>
      </c>
      <c r="Z46" s="46">
        <f t="shared" si="8"/>
        <v>386389.47197629436</v>
      </c>
      <c r="AA46" s="46">
        <f t="shared" si="9"/>
        <v>8833.9253619168067</v>
      </c>
      <c r="AB46" s="47">
        <f t="shared" si="10"/>
        <v>53006.819666294803</v>
      </c>
      <c r="AD46" s="45">
        <f t="shared" si="11"/>
        <v>135579802.6137636</v>
      </c>
      <c r="AE46" s="119"/>
      <c r="AF46" s="54"/>
      <c r="AG46" s="55">
        <f>'[4]Risikoschätzung '!$S$22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18671.163040724998</v>
      </c>
      <c r="P47" s="40">
        <f t="shared" si="1"/>
        <v>1941.8360798545596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0.33549853680070407</v>
      </c>
      <c r="V47" s="38">
        <f t="shared" si="5"/>
        <v>0.33866666693888414</v>
      </c>
      <c r="W47" s="140"/>
      <c r="X47" s="80">
        <f t="shared" si="6"/>
        <v>4000</v>
      </c>
      <c r="Y47" s="46">
        <f t="shared" si="7"/>
        <v>136440471.7564202</v>
      </c>
      <c r="Z47" s="46">
        <f t="shared" si="8"/>
        <v>390143.81458218192</v>
      </c>
      <c r="AA47" s="46">
        <f t="shared" si="9"/>
        <v>8377.4544438301909</v>
      </c>
      <c r="AB47" s="47">
        <f t="shared" si="10"/>
        <v>53521.727553541372</v>
      </c>
      <c r="AD47" s="45">
        <f t="shared" ref="AD47:AD54" si="13">SUM(X47:AB47)</f>
        <v>136896514.75299975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18850.843122906754</v>
      </c>
      <c r="P48" s="40">
        <f t="shared" si="1"/>
        <v>1960.4844785536693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0.33549865557229464</v>
      </c>
      <c r="V48" s="38">
        <f t="shared" si="5"/>
        <v>0.33866666694949271</v>
      </c>
      <c r="W48" s="140"/>
      <c r="X48" s="80">
        <f t="shared" si="6"/>
        <v>4000</v>
      </c>
      <c r="Y48" s="46">
        <f t="shared" si="7"/>
        <v>137753371.54747364</v>
      </c>
      <c r="Z48" s="46">
        <f t="shared" si="8"/>
        <v>393898.15544827911</v>
      </c>
      <c r="AA48" s="46">
        <f t="shared" si="9"/>
        <v>8201.6248259142703</v>
      </c>
      <c r="AB48" s="47">
        <f t="shared" si="10"/>
        <v>54036.633851347986</v>
      </c>
      <c r="AD48" s="45">
        <f t="shared" si="13"/>
        <v>138213507.9615992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19030.52320508851</v>
      </c>
      <c r="P49" s="40">
        <f t="shared" si="1"/>
        <v>1979.1324853091237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0.33549877778915926</v>
      </c>
      <c r="V49" s="38">
        <f t="shared" si="5"/>
        <v>0.33866666696040809</v>
      </c>
      <c r="W49" s="140"/>
      <c r="X49" s="80">
        <f t="shared" si="6"/>
        <v>4000</v>
      </c>
      <c r="Y49" s="46">
        <f t="shared" si="7"/>
        <v>139066271.85538045</v>
      </c>
      <c r="Z49" s="46">
        <f t="shared" si="8"/>
        <v>397652.49459766311</v>
      </c>
      <c r="AA49" s="46">
        <f t="shared" si="9"/>
        <v>8279.8000360699098</v>
      </c>
      <c r="AB49" s="47">
        <f t="shared" si="10"/>
        <v>54551.538580797554</v>
      </c>
      <c r="AD49" s="45">
        <f t="shared" si="13"/>
        <v>139530755.688595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19210.203287270266</v>
      </c>
      <c r="P50" s="40">
        <f t="shared" si="1"/>
        <v>1997.780105296913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0.33549890351728845</v>
      </c>
      <c r="V50" s="38">
        <f t="shared" si="5"/>
        <v>0.33866666697163622</v>
      </c>
      <c r="W50" s="140"/>
      <c r="X50" s="80">
        <f t="shared" si="6"/>
        <v>4000</v>
      </c>
      <c r="Y50" s="46">
        <f t="shared" si="7"/>
        <v>140379172.76640621</v>
      </c>
      <c r="Z50" s="46">
        <f t="shared" si="8"/>
        <v>401406.83205300476</v>
      </c>
      <c r="AA50" s="46">
        <f t="shared" si="9"/>
        <v>8357.9752462255474</v>
      </c>
      <c r="AB50" s="47">
        <f t="shared" si="10"/>
        <v>55066.441762601709</v>
      </c>
      <c r="AD50" s="45">
        <f t="shared" si="13"/>
        <v>140848004.01546803</v>
      </c>
      <c r="AE50" s="119"/>
      <c r="AF50" s="54"/>
      <c r="AG50" s="55">
        <f>'[4]Risikoschätzung '!$S$21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19389.883369452022</v>
      </c>
      <c r="P51" s="40">
        <f t="shared" si="1"/>
        <v>2016.4273436022895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0.33549903282329868</v>
      </c>
      <c r="V51" s="38">
        <f t="shared" si="5"/>
        <v>0.33866666698318298</v>
      </c>
      <c r="W51" s="140"/>
      <c r="X51" s="80">
        <f t="shared" si="6"/>
        <v>4000</v>
      </c>
      <c r="Y51" s="46">
        <f t="shared" si="7"/>
        <v>141692074.36764166</v>
      </c>
      <c r="Z51" s="46">
        <f t="shared" si="8"/>
        <v>405161.16783657734</v>
      </c>
      <c r="AA51" s="46">
        <f t="shared" si="9"/>
        <v>8436.150456381185</v>
      </c>
      <c r="AB51" s="47">
        <f t="shared" si="10"/>
        <v>55581.343417109005</v>
      </c>
      <c r="AD51" s="45">
        <f t="shared" si="13"/>
        <v>142165253.02935171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19569.563451633778</v>
      </c>
      <c r="P52" s="40">
        <f t="shared" si="1"/>
        <v>2035.0742052217456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0.33549916577443245</v>
      </c>
      <c r="V52" s="38">
        <f t="shared" si="5"/>
        <v>0.33866666699505427</v>
      </c>
      <c r="W52" s="140"/>
      <c r="X52" s="80">
        <f t="shared" si="6"/>
        <v>4000</v>
      </c>
      <c r="Y52" s="46">
        <f t="shared" si="7"/>
        <v>143004976.74702248</v>
      </c>
      <c r="Z52" s="46">
        <f t="shared" si="8"/>
        <v>408915.50197026564</v>
      </c>
      <c r="AA52" s="46">
        <f t="shared" si="9"/>
        <v>8514.3256665368244</v>
      </c>
      <c r="AB52" s="47">
        <f t="shared" si="10"/>
        <v>56096.243564312863</v>
      </c>
      <c r="AD52" s="45">
        <f t="shared" si="13"/>
        <v>143482502.8182236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19749.243533815534</v>
      </c>
      <c r="P53" s="40">
        <f t="shared" si="1"/>
        <v>2053.720695064942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0.33549930243855824</v>
      </c>
      <c r="V53" s="38">
        <f t="shared" si="5"/>
        <v>0.33866666700725617</v>
      </c>
      <c r="W53" s="140"/>
      <c r="X53" s="80">
        <f t="shared" si="6"/>
        <v>4000</v>
      </c>
      <c r="Y53" s="46">
        <f t="shared" si="7"/>
        <v>144317879.99334925</v>
      </c>
      <c r="Z53" s="46">
        <f t="shared" si="8"/>
        <v>412669.83447557385</v>
      </c>
      <c r="AA53" s="46">
        <f t="shared" si="9"/>
        <v>8592.500876692462</v>
      </c>
      <c r="AB53" s="47">
        <f t="shared" si="10"/>
        <v>56611.142223859206</v>
      </c>
      <c r="AD53" s="45">
        <f t="shared" si="13"/>
        <v>144799753.47092539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19928.923615997293</v>
      </c>
      <c r="P54" s="40">
        <f t="shared" si="1"/>
        <v>2072.3668179565875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0.33549944288417061</v>
      </c>
      <c r="V54" s="38">
        <f t="shared" si="5"/>
        <v>0.33866666701979475</v>
      </c>
      <c r="W54" s="141"/>
      <c r="X54" s="80">
        <f t="shared" si="6"/>
        <v>4000</v>
      </c>
      <c r="Y54" s="46">
        <f t="shared" si="7"/>
        <v>145630784.19630703</v>
      </c>
      <c r="Z54" s="46">
        <f t="shared" si="8"/>
        <v>416424.16537363449</v>
      </c>
      <c r="AA54" s="46">
        <f t="shared" si="9"/>
        <v>8670.6760868481033</v>
      </c>
      <c r="AB54" s="47">
        <f t="shared" si="10"/>
        <v>57126.03941505406</v>
      </c>
      <c r="AD54" s="45">
        <f t="shared" si="13"/>
        <v>146117005.07718256</v>
      </c>
      <c r="AE54" s="119"/>
      <c r="AF54" s="54"/>
      <c r="AG54" s="55">
        <f>'[4]Risikoschätzung '!$S$20</f>
        <v>1.3698630136986301E-8</v>
      </c>
      <c r="AH54" s="53" t="s">
        <v>54</v>
      </c>
    </row>
    <row r="55" spans="1:34" ht="15" thickBot="1" x14ac:dyDescent="0.35">
      <c r="AD55" s="45">
        <f>SUM(AD9:AD54)</f>
        <v>5358403027.6673231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5340161124.3426619</v>
      </c>
      <c r="Z56" s="72">
        <f>SUM(Z9:Z54)</f>
        <v>15269750.680273406</v>
      </c>
      <c r="AA56" s="72">
        <f>SUM(AA9:AA54)</f>
        <v>625299.4132128919</v>
      </c>
      <c r="AB56" s="79">
        <f>SUM(AB9:AB54)</f>
        <v>2094853.2311742257</v>
      </c>
      <c r="AD56" s="73">
        <f>X56+Y56+Z56+AA56+AB56</f>
        <v>5358403027.6673222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T27" workbookViewId="0">
      <selection activeCell="AB53" sqref="AB5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3"/>
      <c r="S1" s="3"/>
      <c r="T1" s="139"/>
      <c r="U1" s="29"/>
      <c r="V1" s="29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3"/>
      <c r="S2" s="3"/>
      <c r="T2" s="140"/>
      <c r="U2" s="29"/>
      <c r="V2" s="29"/>
      <c r="W2" s="140"/>
      <c r="Y2" s="143" t="s">
        <v>79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78</v>
      </c>
      <c r="P3" s="153"/>
      <c r="Q3" s="140"/>
      <c r="R3" s="3"/>
      <c r="S3" s="3"/>
      <c r="T3" s="140"/>
      <c r="U3" s="29"/>
      <c r="V3" s="29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3"/>
      <c r="S4" s="3"/>
      <c r="T4" s="140"/>
      <c r="U4" s="29"/>
      <c r="V4" s="29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3"/>
      <c r="S7" s="3"/>
      <c r="T7" s="140"/>
      <c r="U7" s="29"/>
      <c r="V7" s="29"/>
      <c r="W7" s="140"/>
      <c r="X7" s="4" t="s">
        <v>9</v>
      </c>
      <c r="Y7" s="37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32"/>
      <c r="S8" s="37"/>
      <c r="T8" s="140"/>
      <c r="U8" s="32"/>
      <c r="V8" s="37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F9</f>
        <v>11843.319917818244</v>
      </c>
      <c r="P9" s="40">
        <f>G9+(G9*J9)</f>
        <v>1241.6030790565985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0.33549598783917128</v>
      </c>
      <c r="V9" s="38">
        <f>($AI$7/$AG$12)*(1+0.15*(P9/$AG$10)^4)+$AH$32</f>
        <v>0.33866666671216511</v>
      </c>
      <c r="W9" s="140"/>
      <c r="X9" s="29">
        <f>($AG$7*$AG$8*S9+$AG$15*$AG$16*R9)*$AG$24</f>
        <v>4000</v>
      </c>
      <c r="Y9" s="46">
        <f>(O9*U9*$AG$30+P9*V9*$AG$29)*365</f>
        <v>86587770.616620496</v>
      </c>
      <c r="Z9" s="46">
        <f>(O9*$AI$15*$AG$37+P9*$AI$7*$AG$36)*365</f>
        <v>247515.68060647286</v>
      </c>
      <c r="AA9" s="46">
        <f>O9*$AI$15*($AG$41+$AG$40*(1-M9))*365</f>
        <v>17063.58879183446</v>
      </c>
      <c r="AB9" s="47">
        <f>365*((P9*$AI$7*($AG$53*$AG$54+$AG$49*$AG$50+$AG$45*$AG$46))+(O9*1.6*$AI$15*($AG$53*$AG$55+$AG$49*$AG$51+$AG$45*$AG$47)))</f>
        <v>33988.925327782817</v>
      </c>
      <c r="AD9" s="45">
        <f>SUM(X9:AB9)</f>
        <v>86890338.811346576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F10</f>
        <v>12023</v>
      </c>
      <c r="P10" s="40">
        <f t="shared" ref="P10:P54" si="1">G10+(G10*J10)</f>
        <v>1260.2474266019526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0.33866666671496021</v>
      </c>
      <c r="W10" s="140"/>
      <c r="X10" s="29">
        <f t="shared" ref="X10:X54" si="6">($AG$7*$AG$8*S10+$AG$15*$AG$16*R10)*$AG$24</f>
        <v>4000</v>
      </c>
      <c r="Y10" s="46">
        <f t="shared" ref="Y10:Y54" si="7">(O10*U10*$AG$30+P10*V10*$AG$29)*365</f>
        <v>87900605.266088769</v>
      </c>
      <c r="Z10" s="46">
        <f t="shared" ref="Z10:Z54" si="8">(O10*$AI$15*$AG$37+P10*$AI$7*$AG$36)*365</f>
        <v>251270.00372851655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34503.815414954268</v>
      </c>
      <c r="AD10" s="45">
        <f t="shared" ref="AD10:AD46" si="11">SUM(X10:AB10)</f>
        <v>88207693.316902876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12202.680082181758</v>
      </c>
      <c r="P11" s="40">
        <f t="shared" si="1"/>
        <v>1278.8907908122485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0.33549605037083341</v>
      </c>
      <c r="V11" s="38">
        <f t="shared" si="5"/>
        <v>0.33866666671788193</v>
      </c>
      <c r="W11" s="140"/>
      <c r="X11" s="29">
        <f t="shared" si="6"/>
        <v>4000</v>
      </c>
      <c r="Y11" s="46">
        <f t="shared" si="7"/>
        <v>89213436.235274002</v>
      </c>
      <c r="Z11" s="46">
        <f t="shared" si="8"/>
        <v>255024.32254355276</v>
      </c>
      <c r="AA11" s="46">
        <f t="shared" si="9"/>
        <v>17563.03028881651</v>
      </c>
      <c r="AB11" s="47">
        <f t="shared" si="10"/>
        <v>35018.70156732422</v>
      </c>
      <c r="AD11" s="45">
        <f t="shared" si="11"/>
        <v>89525042.289673686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12382.360164363514</v>
      </c>
      <c r="P12" s="40">
        <f t="shared" si="1"/>
        <v>1297.5332072688666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0.3354960837811376</v>
      </c>
      <c r="V12" s="38">
        <f t="shared" si="5"/>
        <v>0.33866666672093415</v>
      </c>
      <c r="W12" s="140"/>
      <c r="X12" s="29">
        <f t="shared" si="6"/>
        <v>4000</v>
      </c>
      <c r="Y12" s="46">
        <f t="shared" si="7"/>
        <v>90526263.704240888</v>
      </c>
      <c r="Z12" s="46">
        <f t="shared" si="8"/>
        <v>258778.63720742788</v>
      </c>
      <c r="AA12" s="46">
        <f t="shared" si="9"/>
        <v>17809.290353135737</v>
      </c>
      <c r="AB12" s="47">
        <f t="shared" si="10"/>
        <v>35533.583927271065</v>
      </c>
      <c r="AD12" s="45">
        <f t="shared" si="11"/>
        <v>90842385.21572873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12562.04024654527</v>
      </c>
      <c r="P13" s="40">
        <f t="shared" si="1"/>
        <v>1316.1747098569922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0.33549611867798573</v>
      </c>
      <c r="V13" s="38">
        <f t="shared" si="5"/>
        <v>0.3386666667241206</v>
      </c>
      <c r="W13" s="140"/>
      <c r="X13" s="29">
        <f t="shared" si="6"/>
        <v>4000</v>
      </c>
      <c r="Y13" s="46">
        <f t="shared" si="7"/>
        <v>91839087.846496418</v>
      </c>
      <c r="Z13" s="46">
        <f t="shared" si="8"/>
        <v>262532.94786855893</v>
      </c>
      <c r="AA13" s="46">
        <f t="shared" si="9"/>
        <v>18041.904268908085</v>
      </c>
      <c r="AB13" s="47">
        <f t="shared" si="10"/>
        <v>36048.462630385904</v>
      </c>
      <c r="AD13" s="45">
        <f t="shared" si="11"/>
        <v>92159711.161264271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12741.720328727028</v>
      </c>
      <c r="P14" s="40">
        <f t="shared" si="1"/>
        <v>1334.8153308654994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0.33549615510483166</v>
      </c>
      <c r="V14" s="38">
        <f t="shared" si="5"/>
        <v>0.33866666672744522</v>
      </c>
      <c r="W14" s="140"/>
      <c r="X14" s="29">
        <f>($AG$7*$AG$8*S14+$AG$15*$AG$16*R14)*$AG$24+(AG26*AG7)</f>
        <v>72000</v>
      </c>
      <c r="Y14" s="46">
        <f t="shared" si="7"/>
        <v>93151908.829433382</v>
      </c>
      <c r="Z14" s="46">
        <f t="shared" si="8"/>
        <v>266287.25466837129</v>
      </c>
      <c r="AA14" s="46">
        <f t="shared" si="9"/>
        <v>17929.87813846071</v>
      </c>
      <c r="AB14" s="47">
        <f t="shared" si="10"/>
        <v>36563.337805872208</v>
      </c>
      <c r="AD14" s="45">
        <f t="shared" si="11"/>
        <v>93544689.300046086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12921.400410908785</v>
      </c>
      <c r="P15" s="40">
        <f t="shared" si="1"/>
        <v>1353.4551010798561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0.33549619310575535</v>
      </c>
      <c r="V15" s="38">
        <f t="shared" si="5"/>
        <v>0.33866666673091195</v>
      </c>
      <c r="W15" s="140"/>
      <c r="X15" s="29">
        <f t="shared" si="6"/>
        <v>4000</v>
      </c>
      <c r="Y15" s="46">
        <f t="shared" si="7"/>
        <v>94464726.814743802</v>
      </c>
      <c r="Z15" s="46">
        <f t="shared" si="8"/>
        <v>270041.55774170533</v>
      </c>
      <c r="AA15" s="46">
        <f t="shared" si="9"/>
        <v>17807.414287175776</v>
      </c>
      <c r="AB15" s="47">
        <f t="shared" si="10"/>
        <v>37078.209576917609</v>
      </c>
      <c r="AD15" s="45">
        <f t="shared" si="11"/>
        <v>94793653.996349603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13101.080493090543</v>
      </c>
      <c r="P16" s="40">
        <f t="shared" si="1"/>
        <v>1372.0940498686207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0.3354962327254627</v>
      </c>
      <c r="V16" s="38">
        <f t="shared" si="5"/>
        <v>0.33866666673452467</v>
      </c>
      <c r="W16" s="140"/>
      <c r="X16" s="29">
        <f t="shared" si="6"/>
        <v>4000</v>
      </c>
      <c r="Y16" s="46">
        <f t="shared" si="7"/>
        <v>95777541.958804771</v>
      </c>
      <c r="Z16" s="46">
        <f t="shared" si="8"/>
        <v>273795.85721719527</v>
      </c>
      <c r="AA16" s="46">
        <f t="shared" si="9"/>
        <v>17674.512715053297</v>
      </c>
      <c r="AB16" s="47">
        <f t="shared" si="10"/>
        <v>37593.078061039967</v>
      </c>
      <c r="AD16" s="45">
        <f t="shared" si="11"/>
        <v>96110605.406798065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13280.760575272299</v>
      </c>
      <c r="P17" s="40">
        <f t="shared" si="1"/>
        <v>1390.7322052640286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0.33549627400928556</v>
      </c>
      <c r="V17" s="38">
        <f t="shared" si="5"/>
        <v>0.33866666673828755</v>
      </c>
      <c r="W17" s="140"/>
      <c r="X17" s="29">
        <f t="shared" si="6"/>
        <v>4000</v>
      </c>
      <c r="Y17" s="46">
        <f t="shared" si="7"/>
        <v>97090354.413038388</v>
      </c>
      <c r="Z17" s="46">
        <f t="shared" si="8"/>
        <v>277550.1532176222</v>
      </c>
      <c r="AA17" s="46">
        <f t="shared" si="9"/>
        <v>17531.173422093263</v>
      </c>
      <c r="AB17" s="47">
        <f t="shared" si="10"/>
        <v>38107.943370409892</v>
      </c>
      <c r="AD17" s="45">
        <f t="shared" si="11"/>
        <v>97427543.683048531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13460.440657454055</v>
      </c>
      <c r="P18" s="40">
        <f t="shared" si="1"/>
        <v>1409.369594037147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0.335496317003182</v>
      </c>
      <c r="V18" s="38">
        <f t="shared" si="5"/>
        <v>0.33866666674220464</v>
      </c>
      <c r="W18" s="140"/>
      <c r="X18" s="29">
        <f t="shared" si="6"/>
        <v>4000</v>
      </c>
      <c r="Y18" s="46">
        <f t="shared" si="7"/>
        <v>98403164.324248716</v>
      </c>
      <c r="Z18" s="46">
        <f t="shared" si="8"/>
        <v>281304.44586024358</v>
      </c>
      <c r="AA18" s="46">
        <f t="shared" si="9"/>
        <v>17377.39640829567</v>
      </c>
      <c r="AB18" s="47">
        <f t="shared" si="10"/>
        <v>38622.805612151431</v>
      </c>
      <c r="AD18" s="45">
        <f t="shared" si="11"/>
        <v>98744468.97212939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13640.120739635813</v>
      </c>
      <c r="P19" s="40">
        <f t="shared" si="1"/>
        <v>1428.0062417680085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0.33549636175373593</v>
      </c>
      <c r="V19" s="38">
        <f t="shared" si="5"/>
        <v>0.33866666674628004</v>
      </c>
      <c r="W19" s="140"/>
      <c r="X19" s="29">
        <f t="shared" si="6"/>
        <v>4000</v>
      </c>
      <c r="Y19" s="46">
        <f t="shared" si="7"/>
        <v>99715971.834936425</v>
      </c>
      <c r="Z19" s="46">
        <f t="shared" si="8"/>
        <v>285058.73525709991</v>
      </c>
      <c r="AA19" s="46">
        <f t="shared" si="9"/>
        <v>17213.181673660532</v>
      </c>
      <c r="AB19" s="47">
        <f t="shared" si="10"/>
        <v>39137.664888622727</v>
      </c>
      <c r="AD19" s="45">
        <f t="shared" si="11"/>
        <v>100061381.41675581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13819.800821817569</v>
      </c>
      <c r="P20" s="40">
        <f t="shared" si="1"/>
        <v>1446.6421729111189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0.33549640830815736</v>
      </c>
      <c r="V20" s="38">
        <f t="shared" si="5"/>
        <v>0.33866666675051804</v>
      </c>
      <c r="W20" s="140"/>
      <c r="X20" s="29">
        <f t="shared" si="6"/>
        <v>4000</v>
      </c>
      <c r="Y20" s="46">
        <f t="shared" si="7"/>
        <v>101028777.08359388</v>
      </c>
      <c r="Z20" s="46">
        <f t="shared" si="8"/>
        <v>288813.02151530178</v>
      </c>
      <c r="AA20" s="46">
        <f t="shared" si="9"/>
        <v>17038.529218187836</v>
      </c>
      <c r="AB20" s="47">
        <f t="shared" si="10"/>
        <v>39652.521297678148</v>
      </c>
      <c r="AD20" s="45">
        <f t="shared" si="11"/>
        <v>101378281.15562503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13999.480903999325</v>
      </c>
      <c r="P21" s="40">
        <f t="shared" si="1"/>
        <v>1465.2774108566889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0.33549645671428224</v>
      </c>
      <c r="V21" s="38">
        <f t="shared" si="5"/>
        <v>0.33866666675492285</v>
      </c>
      <c r="W21" s="140"/>
      <c r="X21" s="29">
        <f t="shared" si="6"/>
        <v>4000</v>
      </c>
      <c r="Y21" s="46">
        <f t="shared" si="7"/>
        <v>102341580.20498142</v>
      </c>
      <c r="Z21" s="46">
        <f t="shared" si="8"/>
        <v>292567.30473729846</v>
      </c>
      <c r="AA21" s="46">
        <f t="shared" si="9"/>
        <v>16853.439041877587</v>
      </c>
      <c r="AB21" s="47">
        <f t="shared" si="10"/>
        <v>40167.374932913292</v>
      </c>
      <c r="AD21" s="45">
        <f t="shared" si="11"/>
        <v>102695168.32369351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14179.160986181081</v>
      </c>
      <c r="P22" s="40">
        <f t="shared" si="1"/>
        <v>1483.9119779879088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0.33549650702057265</v>
      </c>
      <c r="V22" s="38">
        <f t="shared" si="5"/>
        <v>0.3386666667594988</v>
      </c>
      <c r="W22" s="140"/>
      <c r="X22" s="29">
        <f t="shared" si="6"/>
        <v>4000</v>
      </c>
      <c r="Y22" s="46">
        <f t="shared" si="7"/>
        <v>103654381.33038683</v>
      </c>
      <c r="Z22" s="46">
        <f t="shared" si="8"/>
        <v>296321.58502112835</v>
      </c>
      <c r="AA22" s="46">
        <f t="shared" si="9"/>
        <v>16657.911144729791</v>
      </c>
      <c r="AB22" s="47">
        <f t="shared" si="10"/>
        <v>40682.225883894178</v>
      </c>
      <c r="AD22" s="45">
        <f t="shared" si="11"/>
        <v>104012043.05243659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14358.841068362839</v>
      </c>
      <c r="P23" s="40">
        <f t="shared" si="1"/>
        <v>1502.5458957345679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0.3354965592761166</v>
      </c>
      <c r="V23" s="38">
        <f t="shared" si="5"/>
        <v>0.33866666676425022</v>
      </c>
      <c r="W23" s="140"/>
      <c r="X23" s="29">
        <f t="shared" si="6"/>
        <v>4000</v>
      </c>
      <c r="Y23" s="46">
        <f t="shared" si="7"/>
        <v>104967180.58786863</v>
      </c>
      <c r="Z23" s="46">
        <f t="shared" si="8"/>
        <v>300075.86246065382</v>
      </c>
      <c r="AA23" s="46">
        <f t="shared" si="9"/>
        <v>16451.945526744435</v>
      </c>
      <c r="AB23" s="47">
        <f t="shared" si="10"/>
        <v>41197.074236371824</v>
      </c>
      <c r="AD23" s="45">
        <f t="shared" si="11"/>
        <v>105328905.47009242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14538.521150544595</v>
      </c>
      <c r="P24" s="40">
        <f t="shared" si="1"/>
        <v>1521.1791846232784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0.33549661353062815</v>
      </c>
      <c r="V24" s="38">
        <f t="shared" si="5"/>
        <v>0.33866666676918161</v>
      </c>
      <c r="W24" s="140"/>
      <c r="X24" s="29">
        <f t="shared" si="6"/>
        <v>4000</v>
      </c>
      <c r="Y24" s="46">
        <f t="shared" si="7"/>
        <v>106279978.10248494</v>
      </c>
      <c r="Z24" s="46">
        <f t="shared" si="8"/>
        <v>303830.13714578148</v>
      </c>
      <c r="AA24" s="46">
        <f t="shared" si="9"/>
        <v>16235.542187921536</v>
      </c>
      <c r="AB24" s="47">
        <f t="shared" si="10"/>
        <v>41711.920072483175</v>
      </c>
      <c r="AD24" s="45">
        <f t="shared" si="11"/>
        <v>106645755.70189112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14718.201232726351</v>
      </c>
      <c r="P25" s="40">
        <f t="shared" si="1"/>
        <v>1539.8118643245643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0.33549666983444731</v>
      </c>
      <c r="V25" s="38">
        <f t="shared" si="5"/>
        <v>0.33866666677429741</v>
      </c>
      <c r="W25" s="140"/>
      <c r="X25" s="29">
        <f t="shared" si="6"/>
        <v>4000</v>
      </c>
      <c r="Y25" s="46">
        <f t="shared" si="7"/>
        <v>107592773.99650876</v>
      </c>
      <c r="Z25" s="46">
        <f t="shared" si="8"/>
        <v>307584.40916266822</v>
      </c>
      <c r="AA25" s="46">
        <f t="shared" si="9"/>
        <v>16008.701128261077</v>
      </c>
      <c r="AB25" s="47">
        <f t="shared" si="10"/>
        <v>42226.763470939528</v>
      </c>
      <c r="AD25" s="45">
        <f t="shared" si="11"/>
        <v>107962593.87027062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14897.881314908107</v>
      </c>
      <c r="P26" s="40">
        <f t="shared" si="1"/>
        <v>1558.4439536970285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0.33549672823854026</v>
      </c>
      <c r="V26" s="38">
        <f t="shared" si="5"/>
        <v>0.33866666677960217</v>
      </c>
      <c r="W26" s="140"/>
      <c r="X26" s="29">
        <f t="shared" si="6"/>
        <v>4000</v>
      </c>
      <c r="Y26" s="46">
        <f t="shared" si="7"/>
        <v>108905568.38963051</v>
      </c>
      <c r="Z26" s="46">
        <f t="shared" si="8"/>
        <v>311338.67859391466</v>
      </c>
      <c r="AA26" s="46">
        <f t="shared" si="9"/>
        <v>15771.422347763066</v>
      </c>
      <c r="AB26" s="47">
        <f t="shared" si="10"/>
        <v>42741.604507203367</v>
      </c>
      <c r="AD26" s="45">
        <f t="shared" si="11"/>
        <v>109279420.09507941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15077.561397089865</v>
      </c>
      <c r="P27" s="40">
        <f t="shared" si="1"/>
        <v>1577.0754708288182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0.33549678879449901</v>
      </c>
      <c r="V27" s="38">
        <f t="shared" si="5"/>
        <v>0.33866666678510043</v>
      </c>
      <c r="W27" s="140"/>
      <c r="X27" s="29">
        <f t="shared" si="6"/>
        <v>4000</v>
      </c>
      <c r="Y27" s="46">
        <f t="shared" si="7"/>
        <v>110218361.39914885</v>
      </c>
      <c r="Z27" s="46">
        <f t="shared" si="8"/>
        <v>315092.94551874709</v>
      </c>
      <c r="AA27" s="46">
        <f t="shared" si="9"/>
        <v>15523.705846427505</v>
      </c>
      <c r="AB27" s="47">
        <f t="shared" si="10"/>
        <v>43256.443253654135</v>
      </c>
      <c r="AD27" s="45">
        <f t="shared" si="11"/>
        <v>110596234.49376768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15257.241479271621</v>
      </c>
      <c r="P28" s="40">
        <f t="shared" si="1"/>
        <v>1595.70643307657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0.33549685155454179</v>
      </c>
      <c r="V28" s="38">
        <f t="shared" si="5"/>
        <v>0.33866666679079693</v>
      </c>
      <c r="W28" s="140"/>
      <c r="X28" s="29">
        <f t="shared" si="6"/>
        <v>4000</v>
      </c>
      <c r="Y28" s="46">
        <f t="shared" si="7"/>
        <v>111531153.14015083</v>
      </c>
      <c r="Z28" s="46">
        <f t="shared" si="8"/>
        <v>318847.21001318732</v>
      </c>
      <c r="AA28" s="46">
        <f t="shared" si="9"/>
        <v>15265.551624254385</v>
      </c>
      <c r="AB28" s="47">
        <f t="shared" si="10"/>
        <v>43771.279779744182</v>
      </c>
      <c r="AD28" s="45">
        <f t="shared" si="11"/>
        <v>111913037.18156801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15436.921561453377</v>
      </c>
      <c r="P29" s="40">
        <f t="shared" si="1"/>
        <v>1614.3368571020214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0.33549691657151254</v>
      </c>
      <c r="V29" s="38">
        <f t="shared" si="5"/>
        <v>0.33866666679669633</v>
      </c>
      <c r="W29" s="140"/>
      <c r="X29" s="29">
        <f t="shared" si="6"/>
        <v>4000</v>
      </c>
      <c r="Y29" s="46">
        <f t="shared" si="7"/>
        <v>112843943.72568157</v>
      </c>
      <c r="Z29" s="46">
        <f t="shared" si="8"/>
        <v>322601.47215021384</v>
      </c>
      <c r="AA29" s="46">
        <f t="shared" si="9"/>
        <v>14996.959681243719</v>
      </c>
      <c r="AB29" s="47">
        <f t="shared" si="10"/>
        <v>44286.114152145201</v>
      </c>
      <c r="AD29" s="45">
        <f t="shared" si="11"/>
        <v>113229828.27166517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15616.601643635135</v>
      </c>
      <c r="P30" s="40">
        <f t="shared" si="1"/>
        <v>1632.9667589064422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0.33549698389888161</v>
      </c>
      <c r="V30" s="38">
        <f t="shared" si="5"/>
        <v>0.33866666680280333</v>
      </c>
      <c r="W30" s="140"/>
      <c r="X30" s="29">
        <f t="shared" si="6"/>
        <v>4000</v>
      </c>
      <c r="Y30" s="46">
        <f t="shared" si="7"/>
        <v>114156733.26690504</v>
      </c>
      <c r="Z30" s="46">
        <f t="shared" si="8"/>
        <v>326355.73199991242</v>
      </c>
      <c r="AA30" s="46">
        <f t="shared" si="9"/>
        <v>14717.930017395498</v>
      </c>
      <c r="AB30" s="47">
        <f t="shared" si="10"/>
        <v>44800.946434886064</v>
      </c>
      <c r="AD30" s="45">
        <f t="shared" si="11"/>
        <v>114546607.87535724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15796.281725816891</v>
      </c>
      <c r="P31" s="40">
        <f t="shared" si="1"/>
        <v>1651.5961538630381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0.335497053590745</v>
      </c>
      <c r="V31" s="38">
        <f t="shared" si="5"/>
        <v>0.33866666680912283</v>
      </c>
      <c r="W31" s="140"/>
      <c r="X31" s="29">
        <f t="shared" si="6"/>
        <v>4000</v>
      </c>
      <c r="Y31" s="46">
        <f t="shared" si="7"/>
        <v>115469521.87325531</v>
      </c>
      <c r="Z31" s="46">
        <f t="shared" si="8"/>
        <v>330109.98962961737</v>
      </c>
      <c r="AA31" s="46">
        <f t="shared" si="9"/>
        <v>14428.462632709723</v>
      </c>
      <c r="AB31" s="47">
        <f t="shared" si="10"/>
        <v>45315.776689482438</v>
      </c>
      <c r="AD31" s="45">
        <f t="shared" si="11"/>
        <v>115863376.10220712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15975.961807998649</v>
      </c>
      <c r="P32" s="40">
        <f t="shared" si="1"/>
        <v>1670.2250567474684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0.33549712570182499</v>
      </c>
      <c r="V32" s="38">
        <f t="shared" si="5"/>
        <v>0.3386666668156596</v>
      </c>
      <c r="W32" s="140"/>
      <c r="X32" s="29">
        <f t="shared" si="6"/>
        <v>4000</v>
      </c>
      <c r="Y32" s="46">
        <f t="shared" si="7"/>
        <v>116782309.65258048</v>
      </c>
      <c r="Z32" s="46">
        <f t="shared" si="8"/>
        <v>333864.24510404625</v>
      </c>
      <c r="AA32" s="46">
        <f t="shared" si="9"/>
        <v>14128.5575271864</v>
      </c>
      <c r="AB32" s="47">
        <f t="shared" si="10"/>
        <v>45830.604975058915</v>
      </c>
      <c r="AD32" s="45">
        <f t="shared" si="11"/>
        <v>117180133.06018677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16155.641890180405</v>
      </c>
      <c r="P33" s="40">
        <f t="shared" si="1"/>
        <v>1688.853481766597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0.33549720028746977</v>
      </c>
      <c r="V33" s="38">
        <f t="shared" si="5"/>
        <v>0.33866666682241869</v>
      </c>
      <c r="W33" s="140"/>
      <c r="X33" s="29">
        <f t="shared" si="6"/>
        <v>4000</v>
      </c>
      <c r="Y33" s="46">
        <f t="shared" si="7"/>
        <v>118095096.71127841</v>
      </c>
      <c r="Z33" s="46">
        <f t="shared" si="8"/>
        <v>337618.49848542514</v>
      </c>
      <c r="AA33" s="46">
        <f t="shared" si="9"/>
        <v>13818.214700825522</v>
      </c>
      <c r="AB33" s="47">
        <f t="shared" si="10"/>
        <v>46345.431348464052</v>
      </c>
      <c r="AD33" s="45">
        <f t="shared" si="11"/>
        <v>118496878.85581313</v>
      </c>
      <c r="AE33" s="119"/>
      <c r="AF33" s="66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16335.321972362161</v>
      </c>
      <c r="P34" s="40">
        <f t="shared" si="1"/>
        <v>1707.4814425856043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0.33549727740365348</v>
      </c>
      <c r="V34" s="38">
        <f t="shared" si="5"/>
        <v>0.33866666682940494</v>
      </c>
      <c r="W34" s="140"/>
      <c r="X34" s="29">
        <f t="shared" si="6"/>
        <v>4000</v>
      </c>
      <c r="Y34" s="46">
        <f t="shared" si="7"/>
        <v>119407883.15442544</v>
      </c>
      <c r="Z34" s="46">
        <f t="shared" si="8"/>
        <v>341372.74983360752</v>
      </c>
      <c r="AA34" s="46">
        <f t="shared" si="9"/>
        <v>13497.434153627088</v>
      </c>
      <c r="AB34" s="47">
        <f t="shared" si="10"/>
        <v>46860.255864378894</v>
      </c>
      <c r="AD34" s="45">
        <f t="shared" si="11"/>
        <v>119813613.59427707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16515.002054543915</v>
      </c>
      <c r="P35" s="40">
        <f t="shared" si="1"/>
        <v>1726.1089523535575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0.33549735710697642</v>
      </c>
      <c r="V35" s="38">
        <f t="shared" si="5"/>
        <v>0.3386666668366235</v>
      </c>
      <c r="W35" s="140"/>
      <c r="X35" s="29">
        <f t="shared" si="6"/>
        <v>4000</v>
      </c>
      <c r="Y35" s="46">
        <f t="shared" si="7"/>
        <v>120720669.08589864</v>
      </c>
      <c r="Z35" s="46">
        <f t="shared" si="8"/>
        <v>345126.99920618621</v>
      </c>
      <c r="AA35" s="46">
        <f t="shared" si="9"/>
        <v>13166.2158855911</v>
      </c>
      <c r="AB35" s="47">
        <f t="shared" si="10"/>
        <v>47375.078575419233</v>
      </c>
      <c r="AD35" s="45">
        <f t="shared" si="11"/>
        <v>121130337.37956583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16694.682136725674</v>
      </c>
      <c r="P36" s="40">
        <f t="shared" si="1"/>
        <v>1744.7360237275518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0.33549743945466481</v>
      </c>
      <c r="V36" s="38">
        <f t="shared" si="5"/>
        <v>0.33866666684407937</v>
      </c>
      <c r="W36" s="140"/>
      <c r="X36" s="29">
        <f t="shared" si="6"/>
        <v>4000</v>
      </c>
      <c r="Y36" s="46">
        <f t="shared" si="7"/>
        <v>122033454.60849169</v>
      </c>
      <c r="Z36" s="46">
        <f t="shared" si="8"/>
        <v>348881.24665859941</v>
      </c>
      <c r="AA36" s="46">
        <f t="shared" si="9"/>
        <v>12824.559896717568</v>
      </c>
      <c r="AB36" s="47">
        <f t="shared" si="10"/>
        <v>47889.899532232273</v>
      </c>
      <c r="AD36" s="45">
        <f t="shared" si="11"/>
        <v>122447050.31457923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16874.36221890743</v>
      </c>
      <c r="P37" s="40">
        <f t="shared" si="1"/>
        <v>1763.3626688955019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0.33549752450457088</v>
      </c>
      <c r="V37" s="38">
        <f t="shared" si="5"/>
        <v>0.33866666685177771</v>
      </c>
      <c r="W37" s="140"/>
      <c r="X37" s="29">
        <f t="shared" si="6"/>
        <v>4000</v>
      </c>
      <c r="Y37" s="46">
        <f t="shared" si="7"/>
        <v>123346239.82402499</v>
      </c>
      <c r="Z37" s="46">
        <f t="shared" si="8"/>
        <v>352635.49224423018</v>
      </c>
      <c r="AA37" s="46">
        <f t="shared" si="9"/>
        <v>12472.466187006477</v>
      </c>
      <c r="AB37" s="47">
        <f t="shared" si="10"/>
        <v>48404.718783587785</v>
      </c>
      <c r="AD37" s="45">
        <f t="shared" si="11"/>
        <v>123763752.50123981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17054.042301089186</v>
      </c>
      <c r="P38" s="40">
        <f t="shared" si="1"/>
        <v>1781.9888995976862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0.33549761231517294</v>
      </c>
      <c r="V38" s="38">
        <f t="shared" si="5"/>
        <v>0.33866666685972374</v>
      </c>
      <c r="W38" s="140"/>
      <c r="X38" s="29">
        <f t="shared" si="6"/>
        <v>4000</v>
      </c>
      <c r="Y38" s="46">
        <f t="shared" si="7"/>
        <v>124659024.83345036</v>
      </c>
      <c r="Z38" s="46">
        <f t="shared" si="8"/>
        <v>356389.73601450078</v>
      </c>
      <c r="AA38" s="46">
        <f t="shared" si="9"/>
        <v>12109.934756457837</v>
      </c>
      <c r="AB38" s="47">
        <f t="shared" si="10"/>
        <v>48919.536376464326</v>
      </c>
      <c r="AD38" s="45">
        <f t="shared" si="11"/>
        <v>125080444.04059778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17233.722383270942</v>
      </c>
      <c r="P39" s="40">
        <f t="shared" si="1"/>
        <v>1800.6147271471093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0.33549770294557529</v>
      </c>
      <c r="V39" s="38">
        <f t="shared" si="5"/>
        <v>0.33866666686792274</v>
      </c>
      <c r="W39" s="140"/>
      <c r="X39" s="29">
        <f t="shared" si="6"/>
        <v>4000</v>
      </c>
      <c r="Y39" s="46">
        <f t="shared" si="7"/>
        <v>125971809.73695068</v>
      </c>
      <c r="Z39" s="46">
        <f t="shared" si="8"/>
        <v>360143.97801896243</v>
      </c>
      <c r="AA39" s="46">
        <f t="shared" si="9"/>
        <v>11736.96560507164</v>
      </c>
      <c r="AB39" s="47">
        <f t="shared" si="10"/>
        <v>49434.352356130716</v>
      </c>
      <c r="AD39" s="45">
        <f t="shared" si="11"/>
        <v>126397125.03293085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17413.402465452702</v>
      </c>
      <c r="P40" s="40">
        <f t="shared" si="1"/>
        <v>1819.2401624487634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0.3354977964555082</v>
      </c>
      <c r="V40" s="38">
        <f t="shared" si="5"/>
        <v>0.33866666687637992</v>
      </c>
      <c r="W40" s="140"/>
      <c r="X40" s="29">
        <f t="shared" si="6"/>
        <v>4000</v>
      </c>
      <c r="Y40" s="46">
        <f t="shared" si="7"/>
        <v>127284594.63403465</v>
      </c>
      <c r="Z40" s="46">
        <f t="shared" si="8"/>
        <v>363898.2183053788</v>
      </c>
      <c r="AA40" s="46">
        <f t="shared" si="9"/>
        <v>11353.558732847894</v>
      </c>
      <c r="AB40" s="47">
        <f t="shared" si="10"/>
        <v>49949.166766223141</v>
      </c>
      <c r="AD40" s="45">
        <f t="shared" si="11"/>
        <v>127713795.57783911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17593.082547634458</v>
      </c>
      <c r="P41" s="40">
        <f t="shared" si="1"/>
        <v>1837.8652160178588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0.335497892905328</v>
      </c>
      <c r="V41" s="38">
        <f t="shared" si="5"/>
        <v>0.33866666688510072</v>
      </c>
      <c r="W41" s="140"/>
      <c r="X41" s="29">
        <f t="shared" si="6"/>
        <v>4000</v>
      </c>
      <c r="Y41" s="46">
        <f t="shared" si="7"/>
        <v>128597379.62362714</v>
      </c>
      <c r="Z41" s="46">
        <f t="shared" si="8"/>
        <v>367652.45691980654</v>
      </c>
      <c r="AA41" s="46">
        <f t="shared" si="9"/>
        <v>10959.714139786594</v>
      </c>
      <c r="AB41" s="47">
        <f t="shared" si="10"/>
        <v>50463.979648818065</v>
      </c>
      <c r="AD41" s="45">
        <f t="shared" si="11"/>
        <v>129030455.77433555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17772.762629816214</v>
      </c>
      <c r="P42" s="40">
        <f t="shared" si="1"/>
        <v>1856.489897997086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0.33549799235601707</v>
      </c>
      <c r="V42" s="38">
        <f t="shared" si="5"/>
        <v>0.33866666689409058</v>
      </c>
      <c r="W42" s="140"/>
      <c r="X42" s="29">
        <f t="shared" si="6"/>
        <v>4000</v>
      </c>
      <c r="Y42" s="46">
        <f t="shared" si="7"/>
        <v>129910164.80415553</v>
      </c>
      <c r="Z42" s="46">
        <f t="shared" si="8"/>
        <v>371406.69390667061</v>
      </c>
      <c r="AA42" s="46">
        <f t="shared" si="9"/>
        <v>10555.431825887739</v>
      </c>
      <c r="AB42" s="47">
        <f t="shared" si="10"/>
        <v>50978.791044501319</v>
      </c>
      <c r="AD42" s="45">
        <f t="shared" si="11"/>
        <v>130347105.72093259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17952.44271199797</v>
      </c>
      <c r="P43" s="40">
        <f t="shared" si="1"/>
        <v>1875.1142181729651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0.33549809486918375</v>
      </c>
      <c r="V43" s="38">
        <f t="shared" si="5"/>
        <v>0.3386666669033549</v>
      </c>
      <c r="W43" s="140"/>
      <c r="X43" s="29">
        <f t="shared" si="6"/>
        <v>4000</v>
      </c>
      <c r="Y43" s="46">
        <f t="shared" si="7"/>
        <v>131222950.27363178</v>
      </c>
      <c r="Z43" s="46">
        <f t="shared" si="8"/>
        <v>375160.92930883606</v>
      </c>
      <c r="AA43" s="46">
        <f t="shared" si="9"/>
        <v>10140.711791151334</v>
      </c>
      <c r="AB43" s="47">
        <f t="shared" si="10"/>
        <v>51493.600992433523</v>
      </c>
      <c r="AD43" s="45">
        <f t="shared" si="11"/>
        <v>131663745.5157242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18132.12279417973</v>
      </c>
      <c r="P44" s="40">
        <f t="shared" si="1"/>
        <v>1893.7381859913462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0.33549820050706236</v>
      </c>
      <c r="V44" s="38">
        <f t="shared" si="5"/>
        <v>0.33866666691289926</v>
      </c>
      <c r="W44" s="140"/>
      <c r="X44" s="29">
        <f t="shared" si="6"/>
        <v>4000</v>
      </c>
      <c r="Y44" s="46">
        <f t="shared" si="7"/>
        <v>132535736.12973104</v>
      </c>
      <c r="Z44" s="46">
        <f t="shared" si="8"/>
        <v>378915.16316767572</v>
      </c>
      <c r="AA44" s="46">
        <f t="shared" si="9"/>
        <v>9715.5540355773828</v>
      </c>
      <c r="AB44" s="47">
        <f t="shared" si="10"/>
        <v>52008.409530412129</v>
      </c>
      <c r="AD44" s="45">
        <f t="shared" si="11"/>
        <v>132980375.2564647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18311.802876361486</v>
      </c>
      <c r="P45" s="40">
        <f t="shared" si="1"/>
        <v>1912.3618105721021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0.33549830933251334</v>
      </c>
      <c r="V45" s="38">
        <f t="shared" si="5"/>
        <v>0.33866666692272918</v>
      </c>
      <c r="W45" s="140"/>
      <c r="X45" s="29">
        <f t="shared" si="6"/>
        <v>4000</v>
      </c>
      <c r="Y45" s="46">
        <f t="shared" si="7"/>
        <v>133848522.46986666</v>
      </c>
      <c r="Z45" s="46">
        <f t="shared" si="8"/>
        <v>382669.39552313456</v>
      </c>
      <c r="AA45" s="46">
        <f t="shared" si="9"/>
        <v>9279.9585591658724</v>
      </c>
      <c r="AB45" s="47">
        <f t="shared" si="10"/>
        <v>52523.216694930168</v>
      </c>
      <c r="AD45" s="45">
        <f t="shared" si="11"/>
        <v>134296995.04064387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18491.482958543242</v>
      </c>
      <c r="P46" s="40">
        <f t="shared" si="1"/>
        <v>1930.9851007230729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0.33549842140902314</v>
      </c>
      <c r="V46" s="38">
        <f t="shared" si="5"/>
        <v>0.33866666693285036</v>
      </c>
      <c r="W46" s="140"/>
      <c r="X46" s="29">
        <f t="shared" si="6"/>
        <v>4000</v>
      </c>
      <c r="Y46" s="46">
        <f t="shared" si="7"/>
        <v>135161309.39126223</v>
      </c>
      <c r="Z46" s="46">
        <f t="shared" si="8"/>
        <v>386423.62641379092</v>
      </c>
      <c r="AA46" s="46">
        <f t="shared" si="9"/>
        <v>8833.9253619168067</v>
      </c>
      <c r="AB46" s="47">
        <f t="shared" si="10"/>
        <v>53038.022521232095</v>
      </c>
      <c r="AD46" s="45">
        <f t="shared" si="11"/>
        <v>135613604.96555918</v>
      </c>
      <c r="AE46" s="119"/>
      <c r="AF46" s="54"/>
      <c r="AG46" s="55">
        <f>'[4]Risikoschätzung '!$S$22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18671.163040724998</v>
      </c>
      <c r="P47" s="40">
        <f t="shared" si="1"/>
        <v>1949.6080649532967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0.33549853680070407</v>
      </c>
      <c r="V47" s="38">
        <f t="shared" si="5"/>
        <v>0.33866666694326847</v>
      </c>
      <c r="W47" s="140"/>
      <c r="X47" s="29">
        <f t="shared" si="6"/>
        <v>4000</v>
      </c>
      <c r="Y47" s="46">
        <f t="shared" si="7"/>
        <v>136474096.99101996</v>
      </c>
      <c r="Z47" s="46">
        <f t="shared" si="8"/>
        <v>390177.85587691434</v>
      </c>
      <c r="AA47" s="46">
        <f t="shared" si="9"/>
        <v>8377.4544438301909</v>
      </c>
      <c r="AB47" s="47">
        <f t="shared" si="10"/>
        <v>53552.827043366691</v>
      </c>
      <c r="AD47" s="45">
        <f t="shared" ref="AD47:AD54" si="13">SUM(X47:AB47)</f>
        <v>136930205.12838408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18850.843122906754</v>
      </c>
      <c r="P48" s="40">
        <f t="shared" si="1"/>
        <v>1968.2307114855723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0.33549865557229464</v>
      </c>
      <c r="V48" s="38">
        <f t="shared" si="5"/>
        <v>0.33866666695398928</v>
      </c>
      <c r="W48" s="140"/>
      <c r="X48" s="29">
        <f t="shared" si="6"/>
        <v>4000</v>
      </c>
      <c r="Y48" s="46">
        <f t="shared" si="7"/>
        <v>137786885.36618683</v>
      </c>
      <c r="Z48" s="46">
        <f t="shared" si="8"/>
        <v>393932.08394852077</v>
      </c>
      <c r="AA48" s="46">
        <f t="shared" si="9"/>
        <v>8201.6248259142703</v>
      </c>
      <c r="AB48" s="47">
        <f t="shared" si="10"/>
        <v>54067.630294237395</v>
      </c>
      <c r="AD48" s="45">
        <f t="shared" si="13"/>
        <v>138247086.70525551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19030.52320508851</v>
      </c>
      <c r="P49" s="40">
        <f t="shared" si="1"/>
        <v>1986.8530482683987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0.33549877778915926</v>
      </c>
      <c r="V49" s="38">
        <f t="shared" si="5"/>
        <v>0.33866666696501851</v>
      </c>
      <c r="W49" s="140"/>
      <c r="X49" s="29">
        <f t="shared" si="6"/>
        <v>4000</v>
      </c>
      <c r="Y49" s="46">
        <f t="shared" si="7"/>
        <v>139099674.61381766</v>
      </c>
      <c r="Z49" s="46">
        <f t="shared" si="8"/>
        <v>397686.31066342472</v>
      </c>
      <c r="AA49" s="46">
        <f t="shared" si="9"/>
        <v>8279.8000360699098</v>
      </c>
      <c r="AB49" s="47">
        <f t="shared" si="10"/>
        <v>54582.43230565</v>
      </c>
      <c r="AD49" s="45">
        <f t="shared" si="13"/>
        <v>139564223.15682283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19210.203287270266</v>
      </c>
      <c r="P50" s="40">
        <f t="shared" si="1"/>
        <v>2005.475082987314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0.33549890351728845</v>
      </c>
      <c r="V50" s="38">
        <f t="shared" si="5"/>
        <v>0.33866666697636211</v>
      </c>
      <c r="W50" s="140"/>
      <c r="X50" s="29">
        <f t="shared" si="6"/>
        <v>4000</v>
      </c>
      <c r="Y50" s="46">
        <f t="shared" si="7"/>
        <v>140412464.83103552</v>
      </c>
      <c r="Z50" s="46">
        <f t="shared" si="8"/>
        <v>401440.53605528869</v>
      </c>
      <c r="AA50" s="46">
        <f t="shared" si="9"/>
        <v>8357.9752462255474</v>
      </c>
      <c r="AB50" s="47">
        <f t="shared" si="10"/>
        <v>55097.233108358087</v>
      </c>
      <c r="AD50" s="45">
        <f t="shared" si="13"/>
        <v>140881360.57544541</v>
      </c>
      <c r="AE50" s="119"/>
      <c r="AF50" s="54"/>
      <c r="AG50" s="55">
        <f>'[4]Risikoschätzung '!$S$21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19389.883369452022</v>
      </c>
      <c r="P51" s="40">
        <f t="shared" si="1"/>
        <v>2024.0968230756841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0.33549903282329868</v>
      </c>
      <c r="V51" s="38">
        <f t="shared" si="5"/>
        <v>0.338666666988026</v>
      </c>
      <c r="W51" s="140"/>
      <c r="X51" s="29">
        <f t="shared" si="6"/>
        <v>4000</v>
      </c>
      <c r="Y51" s="46">
        <f t="shared" si="7"/>
        <v>141725256.11509022</v>
      </c>
      <c r="Z51" s="46">
        <f t="shared" si="8"/>
        <v>405194.76015667076</v>
      </c>
      <c r="AA51" s="46">
        <f t="shared" si="9"/>
        <v>8436.150456381185</v>
      </c>
      <c r="AB51" s="47">
        <f t="shared" si="10"/>
        <v>55612.032732106163</v>
      </c>
      <c r="AD51" s="45">
        <f t="shared" si="13"/>
        <v>142198499.05843535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19569.563451633778</v>
      </c>
      <c r="P52" s="40">
        <f t="shared" si="1"/>
        <v>2042.7182757249593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0.33549916577443245</v>
      </c>
      <c r="V52" s="38">
        <f t="shared" si="5"/>
        <v>0.33866666700001608</v>
      </c>
      <c r="W52" s="140"/>
      <c r="X52" s="29">
        <f t="shared" si="6"/>
        <v>4000</v>
      </c>
      <c r="Y52" s="46">
        <f t="shared" si="7"/>
        <v>143038048.56341386</v>
      </c>
      <c r="Z52" s="46">
        <f t="shared" si="8"/>
        <v>408948.98299906967</v>
      </c>
      <c r="AA52" s="46">
        <f t="shared" si="9"/>
        <v>8514.3256665368244</v>
      </c>
      <c r="AB52" s="47">
        <f t="shared" si="10"/>
        <v>56126.831205670715</v>
      </c>
      <c r="AD52" s="45">
        <f t="shared" si="13"/>
        <v>143515638.70328513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19749.243533815534</v>
      </c>
      <c r="P53" s="40">
        <f t="shared" si="1"/>
        <v>2061.339447894436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0.33549930243855824</v>
      </c>
      <c r="V53" s="38">
        <f t="shared" si="5"/>
        <v>0.33866666701233838</v>
      </c>
      <c r="W53" s="140"/>
      <c r="X53" s="29">
        <f t="shared" si="6"/>
        <v>4000</v>
      </c>
      <c r="Y53" s="46">
        <f t="shared" si="7"/>
        <v>144350842.27367461</v>
      </c>
      <c r="Z53" s="46">
        <f t="shared" si="8"/>
        <v>412703.20461296709</v>
      </c>
      <c r="AA53" s="46">
        <f t="shared" si="9"/>
        <v>8592.500876692462</v>
      </c>
      <c r="AB53" s="47">
        <f t="shared" si="10"/>
        <v>56641.628556899268</v>
      </c>
      <c r="AD53" s="45">
        <f t="shared" si="13"/>
        <v>144832779.60772118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19928.923615997293</v>
      </c>
      <c r="P54" s="40">
        <f t="shared" si="1"/>
        <v>2079.9603463205526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0.33549944288417061</v>
      </c>
      <c r="V54" s="38">
        <f t="shared" si="5"/>
        <v>0.33866666702499898</v>
      </c>
      <c r="W54" s="141"/>
      <c r="X54" s="29">
        <f t="shared" si="6"/>
        <v>4000</v>
      </c>
      <c r="Y54" s="46">
        <f t="shared" si="7"/>
        <v>145663637.34382865</v>
      </c>
      <c r="Z54" s="46">
        <f t="shared" si="8"/>
        <v>416457.42502786865</v>
      </c>
      <c r="AA54" s="46">
        <f t="shared" si="9"/>
        <v>8670.6760868481033</v>
      </c>
      <c r="AB54" s="47">
        <f t="shared" si="10"/>
        <v>57156.424812747602</v>
      </c>
      <c r="AD54" s="45">
        <f t="shared" si="13"/>
        <v>146149921.8697561</v>
      </c>
      <c r="AE54" s="119"/>
      <c r="AF54" s="54"/>
      <c r="AG54" s="55">
        <f>'[4]Risikoschätzung '!$S$20</f>
        <v>1.3698630136986301E-8</v>
      </c>
      <c r="AH54" s="53" t="s">
        <v>54</v>
      </c>
    </row>
    <row r="55" spans="1:34" ht="15" thickBot="1" x14ac:dyDescent="0.35">
      <c r="AD55" s="45">
        <f>SUM(AD9:AD54)</f>
        <v>5360033892.5994911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5341788835.9759989</v>
      </c>
      <c r="Z56" s="72">
        <f>SUM(Z9:Z54)</f>
        <v>15271398.532316765</v>
      </c>
      <c r="AA56" s="72">
        <f>SUM(AA9:AA54)</f>
        <v>625299.4132128919</v>
      </c>
      <c r="AB56" s="79">
        <f>SUM(AB9:AB54)</f>
        <v>2096358.6779634496</v>
      </c>
      <c r="AD56" s="73">
        <f>X56+Y56+Z56+AA56+AB56</f>
        <v>5360033892.5994921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AF56:AG57"/>
    <mergeCell ref="AF58:AG59"/>
    <mergeCell ref="AF9:AF11"/>
    <mergeCell ref="AH9:AH11"/>
    <mergeCell ref="AF17:AF19"/>
    <mergeCell ref="AH17:AH19"/>
    <mergeCell ref="Y2:AA4"/>
    <mergeCell ref="AD7:AD8"/>
    <mergeCell ref="AF3:AH4"/>
    <mergeCell ref="AE1:AE55"/>
    <mergeCell ref="AF44:AH44"/>
    <mergeCell ref="AF48:AH48"/>
    <mergeCell ref="AF52:AH52"/>
    <mergeCell ref="U56:V56"/>
    <mergeCell ref="T1:T54"/>
    <mergeCell ref="W1:W54"/>
    <mergeCell ref="U5:V6"/>
    <mergeCell ref="O3:P4"/>
    <mergeCell ref="O5:P7"/>
    <mergeCell ref="Q1:Q54"/>
    <mergeCell ref="O2:P2"/>
    <mergeCell ref="B7:C7"/>
    <mergeCell ref="D7:E7"/>
    <mergeCell ref="F7:G7"/>
    <mergeCell ref="B2:D3"/>
    <mergeCell ref="D5:E6"/>
    <mergeCell ref="F2:G3"/>
    <mergeCell ref="H1:H54"/>
    <mergeCell ref="L1:L54"/>
    <mergeCell ref="R5:S6"/>
    <mergeCell ref="I5:K6"/>
    <mergeCell ref="M5:M6"/>
    <mergeCell ref="N1:N1048576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T29" workbookViewId="0">
      <selection activeCell="AB53" sqref="AB5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2" customWidth="1"/>
    <col min="9" max="9" width="15.33203125" customWidth="1"/>
    <col min="10" max="10" width="14.6640625" customWidth="1"/>
    <col min="11" max="11" width="14.88671875" customWidth="1"/>
    <col min="12" max="12" width="3" style="22" customWidth="1"/>
    <col min="13" max="13" width="20.77734375" customWidth="1"/>
    <col min="14" max="14" width="3.21875" style="140" customWidth="1"/>
    <col min="15" max="15" width="20.33203125" style="31" customWidth="1"/>
    <col min="16" max="16" width="16.44140625" style="31" customWidth="1"/>
    <col min="17" max="17" width="3.109375" style="34" customWidth="1"/>
    <col min="18" max="18" width="14.109375" customWidth="1"/>
    <col min="19" max="19" width="13.44140625" customWidth="1"/>
    <col min="20" max="20" width="3.109375" style="34" customWidth="1"/>
    <col min="21" max="21" width="15.6640625" style="34" customWidth="1"/>
    <col min="22" max="22" width="18.44140625" style="34" customWidth="1"/>
    <col min="23" max="23" width="5.6640625" style="34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39"/>
      <c r="L1" s="139"/>
      <c r="N1" s="139"/>
      <c r="Q1" s="139"/>
      <c r="R1" s="80"/>
      <c r="S1" s="80"/>
      <c r="T1" s="139"/>
      <c r="U1" s="80"/>
      <c r="V1" s="80"/>
      <c r="W1" s="139"/>
      <c r="AE1" s="119"/>
    </row>
    <row r="2" spans="1:36" ht="14.4" customHeight="1" thickBot="1" x14ac:dyDescent="0.35">
      <c r="B2" s="120" t="s">
        <v>0</v>
      </c>
      <c r="C2" s="121"/>
      <c r="D2" s="122"/>
      <c r="F2" s="119"/>
      <c r="G2" s="119"/>
      <c r="H2" s="140"/>
      <c r="K2" s="2"/>
      <c r="L2" s="140"/>
      <c r="O2" s="87" t="s">
        <v>57</v>
      </c>
      <c r="P2" s="88"/>
      <c r="Q2" s="140"/>
      <c r="R2" s="80"/>
      <c r="S2" s="80"/>
      <c r="T2" s="140"/>
      <c r="U2" s="80"/>
      <c r="V2" s="80"/>
      <c r="W2" s="140"/>
      <c r="Y2" s="143" t="s">
        <v>81</v>
      </c>
      <c r="Z2" s="144"/>
      <c r="AA2" s="145"/>
      <c r="AB2" s="9"/>
      <c r="AC2" s="9"/>
      <c r="AE2" s="119"/>
    </row>
    <row r="3" spans="1:36" ht="14.4" customHeight="1" thickBot="1" x14ac:dyDescent="0.35">
      <c r="B3" s="123"/>
      <c r="C3" s="124"/>
      <c r="D3" s="125"/>
      <c r="F3" s="119"/>
      <c r="G3" s="119"/>
      <c r="H3" s="140"/>
      <c r="K3" s="2"/>
      <c r="L3" s="140"/>
      <c r="O3" s="152" t="s">
        <v>80</v>
      </c>
      <c r="P3" s="153"/>
      <c r="Q3" s="140"/>
      <c r="R3" s="80"/>
      <c r="S3" s="80"/>
      <c r="T3" s="140"/>
      <c r="U3" s="80"/>
      <c r="V3" s="80"/>
      <c r="W3" s="140"/>
      <c r="Y3" s="146"/>
      <c r="Z3" s="147"/>
      <c r="AA3" s="148"/>
      <c r="AB3" s="9"/>
      <c r="AC3" s="9"/>
      <c r="AE3" s="119"/>
      <c r="AF3" s="97" t="s">
        <v>14</v>
      </c>
      <c r="AG3" s="98"/>
      <c r="AH3" s="99"/>
    </row>
    <row r="4" spans="1:36" ht="14.4" customHeight="1" thickBot="1" x14ac:dyDescent="0.35">
      <c r="H4" s="140"/>
      <c r="K4" s="2"/>
      <c r="L4" s="140"/>
      <c r="O4" s="154"/>
      <c r="P4" s="155"/>
      <c r="Q4" s="140"/>
      <c r="R4" s="80"/>
      <c r="S4" s="80"/>
      <c r="T4" s="140"/>
      <c r="U4" s="80"/>
      <c r="V4" s="80"/>
      <c r="W4" s="140"/>
      <c r="Y4" s="149"/>
      <c r="Z4" s="150"/>
      <c r="AA4" s="151"/>
      <c r="AB4" s="9"/>
      <c r="AC4" s="9"/>
      <c r="AE4" s="119"/>
      <c r="AF4" s="100"/>
      <c r="AG4" s="101"/>
      <c r="AH4" s="102"/>
    </row>
    <row r="5" spans="1:36" ht="14.4" customHeight="1" thickBot="1" x14ac:dyDescent="0.35">
      <c r="D5" s="103" t="s">
        <v>2</v>
      </c>
      <c r="E5" s="104"/>
      <c r="H5" s="140"/>
      <c r="I5" s="103" t="s">
        <v>7</v>
      </c>
      <c r="J5" s="107"/>
      <c r="K5" s="104"/>
      <c r="L5" s="140"/>
      <c r="M5" s="107" t="s">
        <v>3</v>
      </c>
      <c r="O5" s="109"/>
      <c r="P5" s="110"/>
      <c r="Q5" s="140"/>
      <c r="R5" s="107" t="s">
        <v>21</v>
      </c>
      <c r="S5" s="104"/>
      <c r="T5" s="140"/>
      <c r="U5" s="103" t="s">
        <v>30</v>
      </c>
      <c r="V5" s="104"/>
      <c r="W5" s="140"/>
      <c r="AE5" s="119"/>
    </row>
    <row r="6" spans="1:36" ht="14.4" customHeight="1" thickBot="1" x14ac:dyDescent="0.35">
      <c r="D6" s="105"/>
      <c r="E6" s="106"/>
      <c r="H6" s="140"/>
      <c r="I6" s="105"/>
      <c r="J6" s="108"/>
      <c r="K6" s="106"/>
      <c r="L6" s="140"/>
      <c r="M6" s="108"/>
      <c r="O6" s="111"/>
      <c r="P6" s="112"/>
      <c r="Q6" s="140"/>
      <c r="R6" s="108"/>
      <c r="S6" s="106"/>
      <c r="T6" s="140"/>
      <c r="U6" s="105"/>
      <c r="V6" s="106"/>
      <c r="W6" s="140"/>
      <c r="AE6" s="119"/>
      <c r="AF6" s="67" t="s">
        <v>31</v>
      </c>
      <c r="AG6" s="50"/>
      <c r="AH6" s="50"/>
      <c r="AI6" s="50"/>
      <c r="AJ6" s="63"/>
    </row>
    <row r="7" spans="1:36" ht="15" customHeight="1" thickBot="1" x14ac:dyDescent="0.35">
      <c r="B7" s="142" t="s">
        <v>5</v>
      </c>
      <c r="C7" s="142"/>
      <c r="D7" s="115" t="s">
        <v>4</v>
      </c>
      <c r="E7" s="115"/>
      <c r="F7" s="116" t="s">
        <v>6</v>
      </c>
      <c r="G7" s="116"/>
      <c r="H7" s="140"/>
      <c r="I7" s="75" t="s">
        <v>61</v>
      </c>
      <c r="J7" s="15" t="s">
        <v>62</v>
      </c>
      <c r="K7" s="23" t="s">
        <v>63</v>
      </c>
      <c r="L7" s="140"/>
      <c r="M7" s="1" t="s">
        <v>8</v>
      </c>
      <c r="O7" s="113"/>
      <c r="P7" s="114"/>
      <c r="Q7" s="140"/>
      <c r="R7" s="80"/>
      <c r="S7" s="80"/>
      <c r="T7" s="140"/>
      <c r="U7" s="80"/>
      <c r="V7" s="80"/>
      <c r="W7" s="140"/>
      <c r="X7" s="4" t="s">
        <v>9</v>
      </c>
      <c r="Y7" s="81" t="s">
        <v>10</v>
      </c>
      <c r="Z7" s="4" t="s">
        <v>11</v>
      </c>
      <c r="AA7" s="4" t="s">
        <v>12</v>
      </c>
      <c r="AB7" s="4" t="s">
        <v>13</v>
      </c>
      <c r="AD7" s="117" t="s">
        <v>58</v>
      </c>
      <c r="AE7" s="119"/>
      <c r="AF7" s="70" t="s">
        <v>56</v>
      </c>
      <c r="AG7" s="31">
        <v>80</v>
      </c>
      <c r="AH7" s="30" t="s">
        <v>19</v>
      </c>
      <c r="AI7" s="31">
        <v>0.08</v>
      </c>
      <c r="AJ7" s="53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21"/>
      <c r="H8" s="140"/>
      <c r="I8" s="76"/>
      <c r="J8" s="8"/>
      <c r="K8" s="21"/>
      <c r="L8" s="140"/>
      <c r="M8" s="26"/>
      <c r="O8" s="35"/>
      <c r="P8" s="39"/>
      <c r="Q8" s="140"/>
      <c r="R8" s="82"/>
      <c r="S8" s="81"/>
      <c r="T8" s="140"/>
      <c r="U8" s="82"/>
      <c r="V8" s="81"/>
      <c r="W8" s="140"/>
      <c r="X8" s="42"/>
      <c r="Y8" s="11"/>
      <c r="Z8" s="41"/>
      <c r="AA8" s="41"/>
      <c r="AB8" s="41"/>
      <c r="AD8" s="118"/>
      <c r="AE8" s="119"/>
      <c r="AF8" s="64" t="s">
        <v>15</v>
      </c>
      <c r="AG8" s="31">
        <v>3</v>
      </c>
      <c r="AH8" s="30" t="s">
        <v>19</v>
      </c>
      <c r="AI8" s="30"/>
      <c r="AJ8" s="53"/>
    </row>
    <row r="9" spans="1:36" ht="14.4" customHeight="1" x14ac:dyDescent="0.3">
      <c r="A9" s="6">
        <v>2015</v>
      </c>
      <c r="B9" s="12">
        <f>'[1]Szenario 1'!$H9</f>
        <v>11958.76435148346</v>
      </c>
      <c r="C9" s="12">
        <f>'[1]Szenario 1'!$K9</f>
        <v>1238.2104609525973</v>
      </c>
      <c r="D9" s="13">
        <f>'[1]Szenario 2'!$H9</f>
        <v>11899.584311285807</v>
      </c>
      <c r="E9" s="13">
        <f>'[1]Szenario 2'!$K9</f>
        <v>1232.0829595905325</v>
      </c>
      <c r="F9" s="14">
        <f>'[1]Szenario 3'!$H9</f>
        <v>11843.319917818244</v>
      </c>
      <c r="G9" s="74">
        <f>'[1]Szenario 3'!$K9</f>
        <v>1226.2573442909008</v>
      </c>
      <c r="H9" s="140"/>
      <c r="I9" s="77">
        <f>'[2]Szenario 1'!$F9</f>
        <v>5.3714285714285713E-3</v>
      </c>
      <c r="J9" s="16">
        <f>'[2]Szenario 2'!$F9</f>
        <v>1.2514285714285714E-2</v>
      </c>
      <c r="K9" s="24">
        <f>'[2]Szenario 3'!$F9</f>
        <v>1.7142857142857144E-2</v>
      </c>
      <c r="L9" s="140"/>
      <c r="M9" s="27">
        <f>'[3]E-Auto'!$E7*(1/100)</f>
        <v>1.6900000000000001E-3</v>
      </c>
      <c r="O9" s="36">
        <f>F9</f>
        <v>11843.319917818244</v>
      </c>
      <c r="P9" s="40">
        <f>G9+(G9*K9)</f>
        <v>1247.2788987644592</v>
      </c>
      <c r="Q9" s="140"/>
      <c r="R9" s="33">
        <f>IF(O9&lt;$AG$18,1,2)</f>
        <v>1</v>
      </c>
      <c r="S9" s="38">
        <f>IF(P9&lt;$AG$10,1,2)</f>
        <v>1</v>
      </c>
      <c r="T9" s="140"/>
      <c r="U9" s="44">
        <f>($AI$15/$AG$20)*(1+0.15*(O9/$AG$18)^4)+$AH$33</f>
        <v>0.33549598783917128</v>
      </c>
      <c r="V9" s="38">
        <f>($AI$7/$AG$12)*(1+0.15*(P9/$AG$10)^4)+$AH$32</f>
        <v>0.33866666671300283</v>
      </c>
      <c r="W9" s="140"/>
      <c r="X9" s="80">
        <f>($AG$7*$AG$8*S9+$AG$15*$AG$16*R9)*$AG$24</f>
        <v>4000</v>
      </c>
      <c r="Y9" s="46">
        <f>(O9*U9*$AG$30+P9*V9*$AG$29)*365</f>
        <v>86612326.861409217</v>
      </c>
      <c r="Z9" s="46">
        <f>(O9*$AI$15*$AG$37+P9*$AI$7*$AG$36)*365</f>
        <v>247540.54069679326</v>
      </c>
      <c r="AA9" s="46">
        <f>O9*$AI$15*($AG$41+$AG$40*(1-M9))*365</f>
        <v>17063.58879183446</v>
      </c>
      <c r="AB9" s="47">
        <f>365*((P9*$AI$7*($AG$53*$AG$54+$AG$49*$AG$50+$AG$45*$AG$46))+(O9*1.6*$AI$15*($AG$53*$AG$55+$AG$49*$AG$51+$AG$45*$AG$47)))</f>
        <v>34011.637041072601</v>
      </c>
      <c r="AD9" s="45">
        <f>SUM(X9:AB9)</f>
        <v>86914942.627938926</v>
      </c>
      <c r="AE9" s="119"/>
      <c r="AF9" s="93" t="s">
        <v>16</v>
      </c>
      <c r="AG9" s="18"/>
      <c r="AH9" s="96"/>
      <c r="AI9" s="30"/>
      <c r="AJ9" s="53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74">
        <f>'[1]Szenario 3'!$K10</f>
        <v>1244.86142</v>
      </c>
      <c r="H10" s="140"/>
      <c r="I10" s="78">
        <f>'[2]Szenario 1'!$F10</f>
        <v>5.3427304762987378E-3</v>
      </c>
      <c r="J10" s="17">
        <f>'[2]Szenario 2'!$F10</f>
        <v>1.2359613973700547E-2</v>
      </c>
      <c r="K10" s="25">
        <f>'[2]Szenario 3'!$F10</f>
        <v>1.6853932584269662E-2</v>
      </c>
      <c r="L10" s="140"/>
      <c r="M10" s="28">
        <f>'[3]E-Auto'!$E8*(1/100)</f>
        <v>2.3700000000000001E-3</v>
      </c>
      <c r="O10" s="36">
        <f t="shared" ref="O10:O54" si="0">F10</f>
        <v>12023</v>
      </c>
      <c r="P10" s="40">
        <f t="shared" ref="P10:P54" si="1">G10+(G10*K10)</f>
        <v>1265.8422304494381</v>
      </c>
      <c r="Q10" s="140"/>
      <c r="R10" s="33">
        <f t="shared" ref="R10:R54" si="2">IF(O10&lt;$AG$18,1,2)</f>
        <v>1</v>
      </c>
      <c r="S10" s="38">
        <f t="shared" ref="S10:S54" si="3">IF(P10&lt;$AG$10,1,2)</f>
        <v>1</v>
      </c>
      <c r="T10" s="140"/>
      <c r="U10" s="44">
        <f t="shared" ref="U10:U54" si="4">($AI$15/$AG$20)*(1+0.15*(O10/$AG$18)^4)+$AH$33</f>
        <v>0.33549601840424526</v>
      </c>
      <c r="V10" s="38">
        <f t="shared" ref="V10:V54" si="5">($AI$7/$AG$12)*(1+0.15*(P10/$AG$10)^4)+$AH$32</f>
        <v>0.33866666671582352</v>
      </c>
      <c r="W10" s="140"/>
      <c r="X10" s="80">
        <f t="shared" ref="X10:X54" si="6">($AG$7*$AG$8*S10+$AG$15*$AG$16*R10)*$AG$24</f>
        <v>4000</v>
      </c>
      <c r="Y10" s="46">
        <f t="shared" ref="Y10:Y54" si="7">(O10*U10*$AG$30+P10*V10*$AG$29)*365</f>
        <v>87924810.998458877</v>
      </c>
      <c r="Z10" s="46">
        <f t="shared" ref="Z10:Z54" si="8">(O10*$AI$15*$AG$37+P10*$AI$7*$AG$36)*365</f>
        <v>251294.50896936853</v>
      </c>
      <c r="AA10" s="46">
        <f t="shared" ref="AA10:AA54" si="9">O10*$AI$15*($AG$41+$AG$40*(1-M10))*365</f>
        <v>17314.231670626003</v>
      </c>
      <c r="AB10" s="47">
        <f t="shared" ref="AB10:AB54" si="10">365*((P10*$AI$7*($AG$53*$AG$54+$AG$49*$AG$50+$AG$45*$AG$46))+(O10*1.6*$AI$15*($AG$53*$AG$55+$AG$49*$AG$51+$AG$45*$AG$47)))</f>
        <v>34526.202944410259</v>
      </c>
      <c r="AD10" s="45">
        <f t="shared" ref="AD10:AD46" si="11">SUM(X10:AB10)</f>
        <v>88231945.94204329</v>
      </c>
      <c r="AE10" s="119"/>
      <c r="AF10" s="94"/>
      <c r="AG10" s="19">
        <v>80400</v>
      </c>
      <c r="AH10" s="96"/>
      <c r="AI10" s="30"/>
      <c r="AJ10" s="53"/>
    </row>
    <row r="11" spans="1:36" x14ac:dyDescent="0.3">
      <c r="A11" s="6">
        <f t="shared" ref="A11:A54" si="12">A10+1</f>
        <v>2017</v>
      </c>
      <c r="B11" s="12">
        <f>'[1]Szenario 1'!$H11</f>
        <v>12087.23564851654</v>
      </c>
      <c r="C11" s="12">
        <f>'[1]Szenario 1'!$K11</f>
        <v>1251.5123790474024</v>
      </c>
      <c r="D11" s="13">
        <f>'[1]Szenario 2'!$H11</f>
        <v>12146.415688714193</v>
      </c>
      <c r="E11" s="13">
        <f>'[1]Szenario 2'!$K11</f>
        <v>1257.6398804094674</v>
      </c>
      <c r="F11" s="14">
        <f>'[1]Szenario 3'!$H11</f>
        <v>12202.680082181758</v>
      </c>
      <c r="G11" s="74">
        <f>'[1]Szenario 3'!$K11</f>
        <v>1263.4654957090991</v>
      </c>
      <c r="H11" s="140"/>
      <c r="I11" s="78">
        <f>'[2]Szenario 1'!$F11</f>
        <v>5.3143374038896428E-3</v>
      </c>
      <c r="J11" s="17">
        <f>'[2]Szenario 2'!$F11</f>
        <v>1.2208718920726948E-2</v>
      </c>
      <c r="K11" s="25">
        <f>'[2]Szenario 3'!$F11</f>
        <v>1.6574585635359115E-2</v>
      </c>
      <c r="L11" s="140"/>
      <c r="M11" s="28">
        <f>'[3]E-Auto'!$E9*(1/100)</f>
        <v>3.1800000000000001E-3</v>
      </c>
      <c r="O11" s="36">
        <f t="shared" si="0"/>
        <v>12202.680082181758</v>
      </c>
      <c r="P11" s="40">
        <f t="shared" si="1"/>
        <v>1284.4069127650509</v>
      </c>
      <c r="Q11" s="140"/>
      <c r="R11" s="33">
        <f t="shared" si="2"/>
        <v>1</v>
      </c>
      <c r="S11" s="38">
        <f t="shared" si="3"/>
        <v>1</v>
      </c>
      <c r="T11" s="140"/>
      <c r="U11" s="44">
        <f t="shared" si="4"/>
        <v>0.33549605037083341</v>
      </c>
      <c r="V11" s="38">
        <f t="shared" si="5"/>
        <v>0.33866666671877127</v>
      </c>
      <c r="W11" s="140"/>
      <c r="X11" s="80">
        <f t="shared" si="6"/>
        <v>4000</v>
      </c>
      <c r="Y11" s="46">
        <f t="shared" si="7"/>
        <v>89237301.553050265</v>
      </c>
      <c r="Z11" s="46">
        <f t="shared" si="8"/>
        <v>255048.48315770607</v>
      </c>
      <c r="AA11" s="46">
        <f t="shared" si="9"/>
        <v>17563.03028881651</v>
      </c>
      <c r="AB11" s="47">
        <f t="shared" si="10"/>
        <v>35040.774252277552</v>
      </c>
      <c r="AD11" s="45">
        <f t="shared" si="11"/>
        <v>89548953.84074907</v>
      </c>
      <c r="AE11" s="119"/>
      <c r="AF11" s="95"/>
      <c r="AG11" s="18"/>
      <c r="AH11" s="96"/>
      <c r="AI11" s="30"/>
      <c r="AJ11" s="53"/>
    </row>
    <row r="12" spans="1:36" ht="15" thickBot="1" x14ac:dyDescent="0.35">
      <c r="A12" s="6">
        <f t="shared" si="12"/>
        <v>2018</v>
      </c>
      <c r="B12" s="12">
        <f>'[1]Szenario 1'!$H12</f>
        <v>12151.471297033078</v>
      </c>
      <c r="C12" s="12">
        <f>'[1]Szenario 1'!$K12</f>
        <v>1258.1633380948049</v>
      </c>
      <c r="D12" s="13">
        <f>'[1]Szenario 2'!$H12</f>
        <v>12269.831377428385</v>
      </c>
      <c r="E12" s="13">
        <f>'[1]Szenario 2'!$K12</f>
        <v>1270.4183408189349</v>
      </c>
      <c r="F12" s="14">
        <f>'[1]Szenario 3'!$H12</f>
        <v>12382.360164363514</v>
      </c>
      <c r="G12" s="74">
        <f>'[1]Szenario 3'!$K12</f>
        <v>1282.0695714181982</v>
      </c>
      <c r="H12" s="140"/>
      <c r="I12" s="78">
        <f>'[2]Szenario 1'!$F12</f>
        <v>5.28624451692723E-3</v>
      </c>
      <c r="J12" s="17">
        <f>'[2]Szenario 2'!$F12</f>
        <v>1.2061463898221072E-2</v>
      </c>
      <c r="K12" s="25">
        <f>'[2]Szenario 3'!$F12</f>
        <v>1.6304347826086956E-2</v>
      </c>
      <c r="L12" s="140"/>
      <c r="M12" s="28">
        <f>'[3]E-Auto'!$E10*(1/100)</f>
        <v>4.1700000000000001E-3</v>
      </c>
      <c r="O12" s="36">
        <f t="shared" si="0"/>
        <v>12382.360164363514</v>
      </c>
      <c r="P12" s="40">
        <f t="shared" si="1"/>
        <v>1302.9728796478428</v>
      </c>
      <c r="Q12" s="140"/>
      <c r="R12" s="33">
        <f t="shared" si="2"/>
        <v>1</v>
      </c>
      <c r="S12" s="38">
        <f t="shared" si="3"/>
        <v>1</v>
      </c>
      <c r="T12" s="140"/>
      <c r="U12" s="44">
        <f t="shared" si="4"/>
        <v>0.3354960837811376</v>
      </c>
      <c r="V12" s="38">
        <f t="shared" si="5"/>
        <v>0.33866666672184992</v>
      </c>
      <c r="W12" s="140"/>
      <c r="X12" s="80">
        <f t="shared" si="6"/>
        <v>4000</v>
      </c>
      <c r="Y12" s="46">
        <f t="shared" si="7"/>
        <v>90549798.265485138</v>
      </c>
      <c r="Z12" s="46">
        <f t="shared" si="8"/>
        <v>258802.4629724478</v>
      </c>
      <c r="AA12" s="46">
        <f t="shared" si="9"/>
        <v>17809.290353135737</v>
      </c>
      <c r="AB12" s="47">
        <f t="shared" si="10"/>
        <v>35555.350700322459</v>
      </c>
      <c r="AD12" s="45">
        <f t="shared" si="11"/>
        <v>90865965.369511038</v>
      </c>
      <c r="AE12" s="119"/>
      <c r="AF12" s="69" t="s">
        <v>33</v>
      </c>
      <c r="AG12" s="62">
        <v>15</v>
      </c>
      <c r="AH12" s="43" t="s">
        <v>34</v>
      </c>
      <c r="AI12" s="43"/>
      <c r="AJ12" s="58"/>
    </row>
    <row r="13" spans="1:36" ht="15" thickBot="1" x14ac:dyDescent="0.35">
      <c r="A13" s="6">
        <f t="shared" si="12"/>
        <v>2019</v>
      </c>
      <c r="B13" s="12">
        <f>'[1]Szenario 1'!$H13</f>
        <v>12215.706945549618</v>
      </c>
      <c r="C13" s="12">
        <f>'[1]Szenario 1'!$K13</f>
        <v>1264.8142971422074</v>
      </c>
      <c r="D13" s="13">
        <f>'[1]Szenario 2'!$H13</f>
        <v>12393.24706614258</v>
      </c>
      <c r="E13" s="13">
        <f>'[1]Szenario 2'!$K13</f>
        <v>1283.1968012284026</v>
      </c>
      <c r="F13" s="14">
        <f>'[1]Szenario 3'!$H13</f>
        <v>12562.04024654527</v>
      </c>
      <c r="G13" s="74">
        <f>'[1]Szenario 3'!$K13</f>
        <v>1300.673647127297</v>
      </c>
      <c r="H13" s="140"/>
      <c r="I13" s="78">
        <f>'[2]Szenario 1'!$F13</f>
        <v>5.2584470798836425E-3</v>
      </c>
      <c r="J13" s="17">
        <f>'[2]Szenario 2'!$F13</f>
        <v>1.1917718763604701E-2</v>
      </c>
      <c r="K13" s="25">
        <f>'[2]Szenario 3'!$F13</f>
        <v>1.6042780748663103E-2</v>
      </c>
      <c r="L13" s="140"/>
      <c r="M13" s="28">
        <f>'[3]E-Auto'!$E11*(1/100)</f>
        <v>6.2100000000000002E-3</v>
      </c>
      <c r="O13" s="36">
        <f t="shared" si="0"/>
        <v>12562.04024654527</v>
      </c>
      <c r="P13" s="40">
        <f t="shared" si="1"/>
        <v>1321.5400692737244</v>
      </c>
      <c r="Q13" s="140"/>
      <c r="R13" s="33">
        <f t="shared" si="2"/>
        <v>1</v>
      </c>
      <c r="S13" s="38">
        <f t="shared" si="3"/>
        <v>1</v>
      </c>
      <c r="T13" s="140"/>
      <c r="U13" s="44">
        <f t="shared" si="4"/>
        <v>0.33549611867798573</v>
      </c>
      <c r="V13" s="38">
        <f t="shared" si="5"/>
        <v>0.33866666672506318</v>
      </c>
      <c r="W13" s="140"/>
      <c r="X13" s="80">
        <f t="shared" si="6"/>
        <v>4000</v>
      </c>
      <c r="Y13" s="46">
        <f t="shared" si="7"/>
        <v>91862300.895187452</v>
      </c>
      <c r="Z13" s="46">
        <f t="shared" si="8"/>
        <v>262556.44814280426</v>
      </c>
      <c r="AA13" s="46">
        <f t="shared" si="9"/>
        <v>18041.904268908085</v>
      </c>
      <c r="AB13" s="47">
        <f t="shared" si="10"/>
        <v>36069.932041156768</v>
      </c>
      <c r="AD13" s="45">
        <f t="shared" si="11"/>
        <v>92182969.179640323</v>
      </c>
      <c r="AE13" s="119"/>
    </row>
    <row r="14" spans="1:36" ht="15" thickBot="1" x14ac:dyDescent="0.35">
      <c r="A14" s="20">
        <f t="shared" si="12"/>
        <v>2020</v>
      </c>
      <c r="B14" s="12">
        <f>'[1]Szenario 1'!$H14</f>
        <v>12279.942594066157</v>
      </c>
      <c r="C14" s="12">
        <f>'[1]Szenario 1'!$K14</f>
        <v>1271.4652561896098</v>
      </c>
      <c r="D14" s="13">
        <f>'[1]Szenario 2'!$H14</f>
        <v>12516.662754856772</v>
      </c>
      <c r="E14" s="13">
        <f>'[1]Szenario 2'!$K14</f>
        <v>1295.9752616378701</v>
      </c>
      <c r="F14" s="14">
        <f>'[1]Szenario 3'!$H14</f>
        <v>12741.720328727028</v>
      </c>
      <c r="G14" s="74">
        <f>'[1]Szenario 3'!$K14</f>
        <v>1319.2777228363964</v>
      </c>
      <c r="H14" s="140"/>
      <c r="I14" s="78">
        <f>'[2]Szenario 1'!$F14</f>
        <v>5.230940456316082E-3</v>
      </c>
      <c r="J14" s="17">
        <f>'[2]Szenario 2'!$F14</f>
        <v>1.1777359505243345E-2</v>
      </c>
      <c r="K14" s="25">
        <f>'[2]Szenario 3'!$F14</f>
        <v>1.5789473684210527E-2</v>
      </c>
      <c r="L14" s="140"/>
      <c r="M14" s="28">
        <f>'[3]E-Auto'!$E12*(1/100)</f>
        <v>3.5041935483870967E-2</v>
      </c>
      <c r="O14" s="36">
        <f t="shared" si="0"/>
        <v>12741.720328727028</v>
      </c>
      <c r="P14" s="40">
        <f t="shared" si="1"/>
        <v>1340.1084237232869</v>
      </c>
      <c r="Q14" s="140"/>
      <c r="R14" s="33">
        <f t="shared" si="2"/>
        <v>1</v>
      </c>
      <c r="S14" s="38">
        <f t="shared" si="3"/>
        <v>1</v>
      </c>
      <c r="T14" s="140"/>
      <c r="U14" s="44">
        <f t="shared" si="4"/>
        <v>0.33549615510483166</v>
      </c>
      <c r="V14" s="38">
        <f t="shared" si="5"/>
        <v>0.338666666728415</v>
      </c>
      <c r="W14" s="140"/>
      <c r="X14" s="80">
        <f>($AG$7*$AG$8*S14+$AG$15*$AG$16*R14)*$AG$24+(AG26*AG7)</f>
        <v>72000</v>
      </c>
      <c r="Y14" s="46">
        <f t="shared" si="7"/>
        <v>93174809.219266891</v>
      </c>
      <c r="Z14" s="46">
        <f t="shared" si="8"/>
        <v>266310.43841508846</v>
      </c>
      <c r="AA14" s="46">
        <f t="shared" si="9"/>
        <v>17929.87813846071</v>
      </c>
      <c r="AB14" s="47">
        <f t="shared" si="10"/>
        <v>36584.518043016767</v>
      </c>
      <c r="AD14" s="45">
        <f t="shared" si="11"/>
        <v>93567634.053863466</v>
      </c>
      <c r="AE14" s="119"/>
      <c r="AF14" s="67" t="s">
        <v>32</v>
      </c>
      <c r="AG14" s="50"/>
      <c r="AH14" s="50"/>
      <c r="AI14" s="50"/>
      <c r="AJ14" s="63"/>
    </row>
    <row r="15" spans="1:36" x14ac:dyDescent="0.3">
      <c r="A15" s="6">
        <f t="shared" si="12"/>
        <v>2021</v>
      </c>
      <c r="B15" s="12">
        <f>'[1]Szenario 1'!$H15</f>
        <v>12344.178242582695</v>
      </c>
      <c r="C15" s="12">
        <f>'[1]Szenario 1'!$K15</f>
        <v>1278.1162152370121</v>
      </c>
      <c r="D15" s="13">
        <f>'[1]Szenario 2'!$H15</f>
        <v>12640.078443570965</v>
      </c>
      <c r="E15" s="13">
        <f>'[1]Szenario 2'!$K15</f>
        <v>1308.7537220473375</v>
      </c>
      <c r="F15" s="14">
        <f>'[1]Szenario 3'!$H15</f>
        <v>12921.400410908785</v>
      </c>
      <c r="G15" s="74">
        <f>'[1]Szenario 3'!$K15</f>
        <v>1337.8817985454955</v>
      </c>
      <c r="H15" s="140"/>
      <c r="I15" s="78">
        <f>'[2]Szenario 1'!$F15</f>
        <v>5.2037201062887515E-3</v>
      </c>
      <c r="J15" s="17">
        <f>'[2]Szenario 2'!$F15</f>
        <v>1.1640267885617093E-2</v>
      </c>
      <c r="K15" s="25">
        <f>'[2]Szenario 3'!$F15</f>
        <v>1.5544041450777202E-2</v>
      </c>
      <c r="L15" s="140"/>
      <c r="M15" s="28">
        <f>'[3]E-Auto'!$E13*(1/100)</f>
        <v>6.3873870967741941E-2</v>
      </c>
      <c r="O15" s="36">
        <f t="shared" si="0"/>
        <v>12921.400410908785</v>
      </c>
      <c r="P15" s="40">
        <f t="shared" si="1"/>
        <v>1358.677888678327</v>
      </c>
      <c r="Q15" s="140"/>
      <c r="R15" s="33">
        <f t="shared" si="2"/>
        <v>1</v>
      </c>
      <c r="S15" s="38">
        <f t="shared" si="3"/>
        <v>1</v>
      </c>
      <c r="T15" s="140"/>
      <c r="U15" s="44">
        <f t="shared" si="4"/>
        <v>0.33549619310575535</v>
      </c>
      <c r="V15" s="38">
        <f t="shared" si="5"/>
        <v>0.33866666673190932</v>
      </c>
      <c r="W15" s="140"/>
      <c r="X15" s="80">
        <f t="shared" si="6"/>
        <v>4000</v>
      </c>
      <c r="Y15" s="46">
        <f t="shared" si="7"/>
        <v>94487323.031217262</v>
      </c>
      <c r="Z15" s="46">
        <f t="shared" si="8"/>
        <v>270064.43355138664</v>
      </c>
      <c r="AA15" s="46">
        <f t="shared" si="9"/>
        <v>17807.414287175776</v>
      </c>
      <c r="AB15" s="47">
        <f t="shared" si="10"/>
        <v>37099.108488548925</v>
      </c>
      <c r="AD15" s="45">
        <f t="shared" si="11"/>
        <v>94816293.987544373</v>
      </c>
      <c r="AE15" s="119"/>
      <c r="AF15" s="68" t="s">
        <v>55</v>
      </c>
      <c r="AG15" s="31">
        <v>80</v>
      </c>
      <c r="AH15" s="30" t="s">
        <v>19</v>
      </c>
      <c r="AI15" s="31">
        <v>0.08</v>
      </c>
      <c r="AJ15" s="53" t="s">
        <v>20</v>
      </c>
    </row>
    <row r="16" spans="1:36" x14ac:dyDescent="0.3">
      <c r="A16" s="6">
        <f t="shared" si="12"/>
        <v>2022</v>
      </c>
      <c r="B16" s="12">
        <f>'[1]Szenario 1'!$H16</f>
        <v>12408.413891099233</v>
      </c>
      <c r="C16" s="12">
        <f>'[1]Szenario 1'!$K16</f>
        <v>1284.7671742844145</v>
      </c>
      <c r="D16" s="13">
        <f>'[1]Szenario 2'!$H16</f>
        <v>12763.494132285157</v>
      </c>
      <c r="E16" s="13">
        <f>'[1]Szenario 2'!$K16</f>
        <v>1321.532182456805</v>
      </c>
      <c r="F16" s="14">
        <f>'[1]Szenario 3'!$H16</f>
        <v>13101.080493090543</v>
      </c>
      <c r="G16" s="74">
        <f>'[1]Szenario 3'!$K16</f>
        <v>1356.4858742545948</v>
      </c>
      <c r="H16" s="140"/>
      <c r="I16" s="78">
        <f>'[2]Szenario 1'!$F16</f>
        <v>5.1767815838748765E-3</v>
      </c>
      <c r="J16" s="17">
        <f>'[2]Szenario 2'!$F16</f>
        <v>1.1506331109126255E-2</v>
      </c>
      <c r="K16" s="25">
        <f>'[2]Szenario 3'!$F16</f>
        <v>1.5306122448979591E-2</v>
      </c>
      <c r="L16" s="140"/>
      <c r="M16" s="28">
        <f>'[3]E-Auto'!$E14*(1/100)</f>
        <v>9.2705806451612929E-2</v>
      </c>
      <c r="O16" s="36">
        <f t="shared" si="0"/>
        <v>13101.080493090543</v>
      </c>
      <c r="P16" s="40">
        <f t="shared" si="1"/>
        <v>1377.2484131462468</v>
      </c>
      <c r="Q16" s="140"/>
      <c r="R16" s="33">
        <f t="shared" si="2"/>
        <v>1</v>
      </c>
      <c r="S16" s="38">
        <f t="shared" si="3"/>
        <v>1</v>
      </c>
      <c r="T16" s="140"/>
      <c r="U16" s="44">
        <f t="shared" si="4"/>
        <v>0.3354962327254627</v>
      </c>
      <c r="V16" s="38">
        <f t="shared" si="5"/>
        <v>0.33866666673555013</v>
      </c>
      <c r="W16" s="140"/>
      <c r="X16" s="80">
        <f t="shared" si="6"/>
        <v>4000</v>
      </c>
      <c r="Y16" s="46">
        <f t="shared" si="7"/>
        <v>95799842.139735818</v>
      </c>
      <c r="Z16" s="46">
        <f t="shared" si="8"/>
        <v>273818.4333283513</v>
      </c>
      <c r="AA16" s="46">
        <f t="shared" si="9"/>
        <v>17674.512715053297</v>
      </c>
      <c r="AB16" s="47">
        <f t="shared" si="10"/>
        <v>37613.703173707072</v>
      </c>
      <c r="AD16" s="45">
        <f t="shared" si="11"/>
        <v>96132948.788952932</v>
      </c>
      <c r="AE16" s="119"/>
      <c r="AF16" s="64" t="s">
        <v>18</v>
      </c>
      <c r="AG16" s="31">
        <v>7</v>
      </c>
      <c r="AH16" s="30" t="s">
        <v>19</v>
      </c>
      <c r="AI16" s="30"/>
      <c r="AJ16" s="53"/>
    </row>
    <row r="17" spans="1:36" x14ac:dyDescent="0.3">
      <c r="A17" s="6">
        <f t="shared" si="12"/>
        <v>2023</v>
      </c>
      <c r="B17" s="12">
        <f>'[1]Szenario 1'!$H17</f>
        <v>12472.649539615772</v>
      </c>
      <c r="C17" s="12">
        <f>'[1]Szenario 1'!$K17</f>
        <v>1291.418133331817</v>
      </c>
      <c r="D17" s="13">
        <f>'[1]Szenario 2'!$H17</f>
        <v>12886.909820999348</v>
      </c>
      <c r="E17" s="13">
        <f>'[1]Szenario 2'!$K17</f>
        <v>1334.3106428662725</v>
      </c>
      <c r="F17" s="14">
        <f>'[1]Szenario 3'!$H17</f>
        <v>13280.760575272299</v>
      </c>
      <c r="G17" s="74">
        <f>'[1]Szenario 3'!$K17</f>
        <v>1375.0899499636937</v>
      </c>
      <c r="H17" s="140"/>
      <c r="I17" s="78">
        <f>'[2]Szenario 1'!$F17</f>
        <v>5.150120534735919E-3</v>
      </c>
      <c r="J17" s="17">
        <f>'[2]Szenario 2'!$F17</f>
        <v>1.1375441512570122E-2</v>
      </c>
      <c r="K17" s="25">
        <f>'[2]Szenario 3'!$F17</f>
        <v>1.507537688442211E-2</v>
      </c>
      <c r="L17" s="140"/>
      <c r="M17" s="28">
        <f>'[3]E-Auto'!$E15*(1/100)</f>
        <v>0.1215377419354839</v>
      </c>
      <c r="O17" s="36">
        <f t="shared" si="0"/>
        <v>13280.760575272299</v>
      </c>
      <c r="P17" s="40">
        <f t="shared" si="1"/>
        <v>1395.8199492093775</v>
      </c>
      <c r="Q17" s="140"/>
      <c r="R17" s="33">
        <f t="shared" si="2"/>
        <v>1</v>
      </c>
      <c r="S17" s="38">
        <f t="shared" si="3"/>
        <v>1</v>
      </c>
      <c r="T17" s="140"/>
      <c r="U17" s="44">
        <f t="shared" si="4"/>
        <v>0.33549627400928556</v>
      </c>
      <c r="V17" s="38">
        <f t="shared" si="5"/>
        <v>0.33866666673934137</v>
      </c>
      <c r="W17" s="140"/>
      <c r="X17" s="80">
        <f t="shared" si="6"/>
        <v>4000</v>
      </c>
      <c r="Y17" s="46">
        <f t="shared" si="7"/>
        <v>97112366.367649928</v>
      </c>
      <c r="Z17" s="46">
        <f t="shared" si="8"/>
        <v>277572.43753610284</v>
      </c>
      <c r="AA17" s="46">
        <f t="shared" si="9"/>
        <v>17531.173422093263</v>
      </c>
      <c r="AB17" s="47">
        <f t="shared" si="10"/>
        <v>38128.30190674933</v>
      </c>
      <c r="AD17" s="45">
        <f t="shared" si="11"/>
        <v>97449598.280514881</v>
      </c>
      <c r="AE17" s="119"/>
      <c r="AF17" s="93" t="s">
        <v>17</v>
      </c>
      <c r="AG17" s="18"/>
      <c r="AH17" s="96"/>
      <c r="AI17" s="30"/>
      <c r="AJ17" s="53"/>
    </row>
    <row r="18" spans="1:36" x14ac:dyDescent="0.3">
      <c r="A18" s="6">
        <f t="shared" si="12"/>
        <v>2024</v>
      </c>
      <c r="B18" s="12">
        <f>'[1]Szenario 1'!$H18</f>
        <v>12536.885188132312</v>
      </c>
      <c r="C18" s="12">
        <f>'[1]Szenario 1'!$K18</f>
        <v>1298.0690923792195</v>
      </c>
      <c r="D18" s="13">
        <f>'[1]Szenario 2'!$H18</f>
        <v>13010.325509713541</v>
      </c>
      <c r="E18" s="13">
        <f>'[1]Szenario 2'!$K18</f>
        <v>1347.0891032757399</v>
      </c>
      <c r="F18" s="14">
        <f>'[1]Szenario 3'!$H18</f>
        <v>13460.440657454055</v>
      </c>
      <c r="G18" s="74">
        <f>'[1]Szenario 3'!$K18</f>
        <v>1393.6940256727928</v>
      </c>
      <c r="H18" s="140"/>
      <c r="I18" s="78">
        <f>'[2]Szenario 1'!$F18</f>
        <v>5.1237326937752098E-3</v>
      </c>
      <c r="J18" s="17">
        <f>'[2]Szenario 2'!$F18</f>
        <v>1.124749627651379E-2</v>
      </c>
      <c r="K18" s="25">
        <f>'[2]Szenario 3'!$F18</f>
        <v>1.4851485148514851E-2</v>
      </c>
      <c r="L18" s="140"/>
      <c r="M18" s="28">
        <f>'[3]E-Auto'!$E16*(1/100)</f>
        <v>0.15036967741935489</v>
      </c>
      <c r="O18" s="36">
        <f t="shared" si="0"/>
        <v>13460.440657454055</v>
      </c>
      <c r="P18" s="40">
        <f t="shared" si="1"/>
        <v>1414.3924517966461</v>
      </c>
      <c r="Q18" s="140"/>
      <c r="R18" s="33">
        <f t="shared" si="2"/>
        <v>1</v>
      </c>
      <c r="S18" s="38">
        <f t="shared" si="3"/>
        <v>1</v>
      </c>
      <c r="T18" s="140"/>
      <c r="U18" s="44">
        <f t="shared" si="4"/>
        <v>0.335496317003182</v>
      </c>
      <c r="V18" s="38">
        <f t="shared" si="5"/>
        <v>0.33866666674328721</v>
      </c>
      <c r="W18" s="140"/>
      <c r="X18" s="80">
        <f t="shared" si="6"/>
        <v>4000</v>
      </c>
      <c r="Y18" s="46">
        <f t="shared" si="7"/>
        <v>98424895.550941005</v>
      </c>
      <c r="Z18" s="46">
        <f t="shared" si="8"/>
        <v>281326.44597723015</v>
      </c>
      <c r="AA18" s="46">
        <f t="shared" si="9"/>
        <v>17377.39640829567</v>
      </c>
      <c r="AB18" s="47">
        <f t="shared" si="10"/>
        <v>38642.904507324412</v>
      </c>
      <c r="AD18" s="45">
        <f t="shared" si="11"/>
        <v>98766242.297833845</v>
      </c>
      <c r="AE18" s="119"/>
      <c r="AF18" s="94"/>
      <c r="AG18" s="19">
        <v>60000</v>
      </c>
      <c r="AH18" s="96"/>
      <c r="AI18" s="30"/>
      <c r="AJ18" s="53"/>
    </row>
    <row r="19" spans="1:36" x14ac:dyDescent="0.3">
      <c r="A19" s="6">
        <f t="shared" si="12"/>
        <v>2025</v>
      </c>
      <c r="B19" s="12">
        <f>'[1]Szenario 1'!$H19</f>
        <v>12601.120836648852</v>
      </c>
      <c r="C19" s="12">
        <f>'[1]Szenario 1'!$K19</f>
        <v>1304.7200514266219</v>
      </c>
      <c r="D19" s="13">
        <f>'[1]Szenario 2'!$H19</f>
        <v>13133.741198427733</v>
      </c>
      <c r="E19" s="13">
        <f>'[1]Szenario 2'!$K19</f>
        <v>1359.8675636852074</v>
      </c>
      <c r="F19" s="14">
        <f>'[1]Szenario 3'!$H19</f>
        <v>13640.120739635813</v>
      </c>
      <c r="G19" s="74">
        <f>'[1]Szenario 3'!$K19</f>
        <v>1412.2981013818919</v>
      </c>
      <c r="H19" s="140"/>
      <c r="I19" s="78">
        <f>'[2]Szenario 1'!$F19</f>
        <v>5.0976138828633406E-3</v>
      </c>
      <c r="J19" s="17">
        <f>'[2]Szenario 2'!$F19</f>
        <v>1.1122397155916709E-2</v>
      </c>
      <c r="K19" s="25">
        <f>'[2]Szenario 3'!$F19</f>
        <v>1.4634146341463415E-2</v>
      </c>
      <c r="L19" s="140"/>
      <c r="M19" s="28">
        <f>'[3]E-Auto'!$E17*(1/100)</f>
        <v>0.17920161290322587</v>
      </c>
      <c r="O19" s="36">
        <f t="shared" si="0"/>
        <v>13640.120739635813</v>
      </c>
      <c r="P19" s="40">
        <f t="shared" si="1"/>
        <v>1432.9658784752855</v>
      </c>
      <c r="Q19" s="140"/>
      <c r="R19" s="33">
        <f t="shared" si="2"/>
        <v>1</v>
      </c>
      <c r="S19" s="38">
        <f t="shared" si="3"/>
        <v>1</v>
      </c>
      <c r="T19" s="140"/>
      <c r="U19" s="44">
        <f t="shared" si="4"/>
        <v>0.33549636175373593</v>
      </c>
      <c r="V19" s="38">
        <f t="shared" si="5"/>
        <v>0.33866666674739188</v>
      </c>
      <c r="W19" s="140"/>
      <c r="X19" s="80">
        <f t="shared" si="6"/>
        <v>4000</v>
      </c>
      <c r="Y19" s="46">
        <f t="shared" si="7"/>
        <v>99737429.537854627</v>
      </c>
      <c r="Z19" s="46">
        <f t="shared" si="8"/>
        <v>285080.45846587775</v>
      </c>
      <c r="AA19" s="46">
        <f t="shared" si="9"/>
        <v>17213.181673660532</v>
      </c>
      <c r="AB19" s="47">
        <f t="shared" si="10"/>
        <v>39157.510805638231</v>
      </c>
      <c r="AD19" s="45">
        <f t="shared" si="11"/>
        <v>100082880.6887998</v>
      </c>
      <c r="AE19" s="119"/>
      <c r="AF19" s="95"/>
      <c r="AG19" s="18"/>
      <c r="AH19" s="96"/>
      <c r="AI19" s="30"/>
      <c r="AJ19" s="53"/>
    </row>
    <row r="20" spans="1:36" ht="15" thickBot="1" x14ac:dyDescent="0.35">
      <c r="A20" s="6">
        <f t="shared" si="12"/>
        <v>2026</v>
      </c>
      <c r="B20" s="12">
        <f>'[1]Szenario 1'!$H20</f>
        <v>12665.356485165392</v>
      </c>
      <c r="C20" s="12">
        <f>'[1]Szenario 1'!$K20</f>
        <v>1311.3710104740246</v>
      </c>
      <c r="D20" s="13">
        <f>'[1]Szenario 2'!$H20</f>
        <v>13257.156887141928</v>
      </c>
      <c r="E20" s="13">
        <f>'[1]Szenario 2'!$K20</f>
        <v>1372.6460240946751</v>
      </c>
      <c r="F20" s="14">
        <f>'[1]Szenario 3'!$H20</f>
        <v>13819.800821817569</v>
      </c>
      <c r="G20" s="74">
        <f>'[1]Szenario 3'!$K20</f>
        <v>1430.902177090991</v>
      </c>
      <c r="H20" s="140"/>
      <c r="I20" s="78">
        <f>'[2]Szenario 1'!$F20</f>
        <v>5.0717600086327827E-3</v>
      </c>
      <c r="J20" s="17">
        <f>'[2]Szenario 2'!$F20</f>
        <v>1.1000050228539856E-2</v>
      </c>
      <c r="K20" s="25">
        <f>'[2]Szenario 3'!$F20</f>
        <v>1.4423076923076924E-2</v>
      </c>
      <c r="L20" s="140"/>
      <c r="M20" s="28">
        <f>'[3]E-Auto'!$E18*(1/100)</f>
        <v>0.20803354838709684</v>
      </c>
      <c r="O20" s="36">
        <f t="shared" si="0"/>
        <v>13819.800821817569</v>
      </c>
      <c r="P20" s="40">
        <f t="shared" si="1"/>
        <v>1451.5401892605726</v>
      </c>
      <c r="Q20" s="140"/>
      <c r="R20" s="33">
        <f t="shared" si="2"/>
        <v>1</v>
      </c>
      <c r="S20" s="38">
        <f t="shared" si="3"/>
        <v>1</v>
      </c>
      <c r="T20" s="140"/>
      <c r="U20" s="44">
        <f t="shared" si="4"/>
        <v>0.33549640830815736</v>
      </c>
      <c r="V20" s="38">
        <f t="shared" si="5"/>
        <v>0.33866666675165941</v>
      </c>
      <c r="W20" s="140"/>
      <c r="X20" s="80">
        <f t="shared" si="6"/>
        <v>4000</v>
      </c>
      <c r="Y20" s="46">
        <f t="shared" si="7"/>
        <v>101049968.18808898</v>
      </c>
      <c r="Z20" s="46">
        <f t="shared" si="8"/>
        <v>288834.4748269124</v>
      </c>
      <c r="AA20" s="46">
        <f t="shared" si="9"/>
        <v>17038.529218187836</v>
      </c>
      <c r="AB20" s="47">
        <f t="shared" si="10"/>
        <v>39672.12064169244</v>
      </c>
      <c r="AD20" s="45">
        <f t="shared" si="11"/>
        <v>101399513.31277578</v>
      </c>
      <c r="AE20" s="119"/>
      <c r="AF20" s="69" t="s">
        <v>33</v>
      </c>
      <c r="AG20" s="62">
        <v>37</v>
      </c>
      <c r="AH20" s="43" t="s">
        <v>34</v>
      </c>
      <c r="AI20" s="43"/>
      <c r="AJ20" s="58"/>
    </row>
    <row r="21" spans="1:36" ht="15" thickBot="1" x14ac:dyDescent="0.35">
      <c r="A21" s="6">
        <f t="shared" si="12"/>
        <v>2027</v>
      </c>
      <c r="B21" s="12">
        <f>'[1]Szenario 1'!$H21</f>
        <v>12729.59213368193</v>
      </c>
      <c r="C21" s="12">
        <f>'[1]Szenario 1'!$K21</f>
        <v>1318.0219695214269</v>
      </c>
      <c r="D21" s="13">
        <f>'[1]Szenario 2'!$H21</f>
        <v>13380.57257585612</v>
      </c>
      <c r="E21" s="13">
        <f>'[1]Szenario 2'!$K21</f>
        <v>1385.4244845041426</v>
      </c>
      <c r="F21" s="14">
        <f>'[1]Szenario 3'!$H21</f>
        <v>13999.480903999325</v>
      </c>
      <c r="G21" s="74">
        <f>'[1]Szenario 3'!$K21</f>
        <v>1449.5062528000901</v>
      </c>
      <c r="H21" s="140"/>
      <c r="I21" s="78">
        <f>'[2]Szenario 1'!$F21</f>
        <v>5.0461670603392742E-3</v>
      </c>
      <c r="J21" s="17">
        <f>'[2]Szenario 2'!$F21</f>
        <v>1.0880365659777425E-2</v>
      </c>
      <c r="K21" s="25">
        <f>'[2]Szenario 3'!$F21</f>
        <v>1.4218009478672985E-2</v>
      </c>
      <c r="L21" s="140"/>
      <c r="M21" s="28">
        <f>'[3]E-Auto'!$E19*(1/100)</f>
        <v>0.23686548387096781</v>
      </c>
      <c r="O21" s="36">
        <f t="shared" si="0"/>
        <v>13999.480903999325</v>
      </c>
      <c r="P21" s="40">
        <f t="shared" si="1"/>
        <v>1470.1153464417976</v>
      </c>
      <c r="Q21" s="140"/>
      <c r="R21" s="33">
        <f t="shared" si="2"/>
        <v>1</v>
      </c>
      <c r="S21" s="38">
        <f t="shared" si="3"/>
        <v>1</v>
      </c>
      <c r="T21" s="140"/>
      <c r="U21" s="44">
        <f t="shared" si="4"/>
        <v>0.33549645671428224</v>
      </c>
      <c r="V21" s="38">
        <f t="shared" si="5"/>
        <v>0.33866666675609425</v>
      </c>
      <c r="W21" s="140"/>
      <c r="X21" s="80">
        <f t="shared" si="6"/>
        <v>4000</v>
      </c>
      <c r="Y21" s="46">
        <f t="shared" si="7"/>
        <v>102362511.37205334</v>
      </c>
      <c r="Z21" s="46">
        <f t="shared" si="8"/>
        <v>292588.49489516125</v>
      </c>
      <c r="AA21" s="46">
        <f t="shared" si="9"/>
        <v>16853.439041877587</v>
      </c>
      <c r="AB21" s="47">
        <f t="shared" si="10"/>
        <v>40186.733864588175</v>
      </c>
      <c r="AD21" s="45">
        <f t="shared" si="11"/>
        <v>102716140.03985497</v>
      </c>
      <c r="AE21" s="119"/>
    </row>
    <row r="22" spans="1:36" ht="15" thickBot="1" x14ac:dyDescent="0.35">
      <c r="A22" s="6">
        <f t="shared" si="12"/>
        <v>2028</v>
      </c>
      <c r="B22" s="12">
        <f>'[1]Szenario 1'!$H22</f>
        <v>12793.827782198468</v>
      </c>
      <c r="C22" s="12">
        <f>'[1]Szenario 1'!$K22</f>
        <v>1324.6729285688293</v>
      </c>
      <c r="D22" s="13">
        <f>'[1]Szenario 2'!$H22</f>
        <v>13503.988264570315</v>
      </c>
      <c r="E22" s="13">
        <f>'[1]Szenario 2'!$K22</f>
        <v>1398.2029449136103</v>
      </c>
      <c r="F22" s="14">
        <f>'[1]Szenario 3'!$H22</f>
        <v>14179.160986181081</v>
      </c>
      <c r="G22" s="74">
        <f>'[1]Szenario 3'!$K22</f>
        <v>1468.110328509189</v>
      </c>
      <c r="H22" s="140"/>
      <c r="I22" s="78">
        <f>'[2]Szenario 1'!$F22</f>
        <v>5.0208311077876294E-3</v>
      </c>
      <c r="J22" s="17">
        <f>'[2]Szenario 2'!$F22</f>
        <v>1.0763257482675578E-2</v>
      </c>
      <c r="K22" s="25">
        <f>'[2]Szenario 3'!$F22</f>
        <v>1.4018691588785047E-2</v>
      </c>
      <c r="L22" s="140"/>
      <c r="M22" s="28">
        <f>'[3]E-Auto'!$E20*(1/100)</f>
        <v>0.26569741935483882</v>
      </c>
      <c r="O22" s="36">
        <f t="shared" si="0"/>
        <v>14179.160986181081</v>
      </c>
      <c r="P22" s="40">
        <f t="shared" si="1"/>
        <v>1488.6913144228693</v>
      </c>
      <c r="Q22" s="140"/>
      <c r="R22" s="33">
        <f t="shared" si="2"/>
        <v>1</v>
      </c>
      <c r="S22" s="38">
        <f t="shared" si="3"/>
        <v>1</v>
      </c>
      <c r="T22" s="140"/>
      <c r="U22" s="44">
        <f t="shared" si="4"/>
        <v>0.33549650702057265</v>
      </c>
      <c r="V22" s="38">
        <f t="shared" si="5"/>
        <v>0.33866666676070056</v>
      </c>
      <c r="W22" s="140"/>
      <c r="X22" s="80">
        <f t="shared" si="6"/>
        <v>4000</v>
      </c>
      <c r="Y22" s="46">
        <f t="shared" si="7"/>
        <v>103675058.97018999</v>
      </c>
      <c r="Z22" s="46">
        <f t="shared" si="8"/>
        <v>296342.51851471351</v>
      </c>
      <c r="AA22" s="46">
        <f t="shared" si="9"/>
        <v>16657.911144729791</v>
      </c>
      <c r="AB22" s="47">
        <f t="shared" si="10"/>
        <v>40701.350331888163</v>
      </c>
      <c r="AD22" s="45">
        <f t="shared" si="11"/>
        <v>104032760.75018132</v>
      </c>
      <c r="AE22" s="119"/>
      <c r="AF22" s="59" t="s">
        <v>26</v>
      </c>
      <c r="AG22" s="50"/>
      <c r="AH22" s="63"/>
    </row>
    <row r="23" spans="1:36" ht="15" thickTop="1" x14ac:dyDescent="0.3">
      <c r="A23" s="6">
        <f t="shared" si="12"/>
        <v>2029</v>
      </c>
      <c r="B23" s="12">
        <f>'[1]Szenario 1'!$H23</f>
        <v>12858.063430715009</v>
      </c>
      <c r="C23" s="12">
        <f>'[1]Szenario 1'!$K23</f>
        <v>1331.3238876162318</v>
      </c>
      <c r="D23" s="13">
        <f>'[1]Szenario 2'!$H23</f>
        <v>13627.403953284507</v>
      </c>
      <c r="E23" s="13">
        <f>'[1]Szenario 2'!$K23</f>
        <v>1410.9814053230778</v>
      </c>
      <c r="F23" s="14">
        <f>'[1]Szenario 3'!$H23</f>
        <v>14358.841068362839</v>
      </c>
      <c r="G23" s="74">
        <f>'[1]Szenario 3'!$K23</f>
        <v>1486.7144042182883</v>
      </c>
      <c r="H23" s="140"/>
      <c r="I23" s="78">
        <f>'[2]Szenario 1'!$F23</f>
        <v>4.9957482993197282E-3</v>
      </c>
      <c r="J23" s="17">
        <f>'[2]Szenario 2'!$F23</f>
        <v>1.0648643392006224E-2</v>
      </c>
      <c r="K23" s="25">
        <f>'[2]Szenario 3'!$F23</f>
        <v>1.3824884792626729E-2</v>
      </c>
      <c r="L23" s="140"/>
      <c r="M23" s="28">
        <f>'[3]E-Auto'!$E21*(1/100)</f>
        <v>0.29452935483870979</v>
      </c>
      <c r="O23" s="36">
        <f t="shared" si="0"/>
        <v>14358.841068362839</v>
      </c>
      <c r="P23" s="40">
        <f t="shared" si="1"/>
        <v>1507.2680595761449</v>
      </c>
      <c r="Q23" s="140"/>
      <c r="R23" s="33">
        <f t="shared" si="2"/>
        <v>1</v>
      </c>
      <c r="S23" s="38">
        <f t="shared" si="3"/>
        <v>1</v>
      </c>
      <c r="T23" s="140"/>
      <c r="U23" s="44">
        <f t="shared" si="4"/>
        <v>0.3354965592761166</v>
      </c>
      <c r="V23" s="38">
        <f t="shared" si="5"/>
        <v>0.33866666676548274</v>
      </c>
      <c r="W23" s="140"/>
      <c r="X23" s="80">
        <f t="shared" si="6"/>
        <v>4000</v>
      </c>
      <c r="Y23" s="46">
        <f t="shared" si="7"/>
        <v>104987610.87235336</v>
      </c>
      <c r="Z23" s="46">
        <f t="shared" si="8"/>
        <v>300096.54553827993</v>
      </c>
      <c r="AA23" s="46">
        <f t="shared" si="9"/>
        <v>16451.945526744435</v>
      </c>
      <c r="AB23" s="47">
        <f t="shared" si="10"/>
        <v>41215.969909031883</v>
      </c>
      <c r="AD23" s="45">
        <f t="shared" si="11"/>
        <v>105349375.33332741</v>
      </c>
      <c r="AE23" s="119"/>
      <c r="AF23" s="60" t="s">
        <v>35</v>
      </c>
      <c r="AG23" s="30"/>
      <c r="AH23" s="53"/>
    </row>
    <row r="24" spans="1:36" x14ac:dyDescent="0.3">
      <c r="A24" s="6">
        <f t="shared" si="12"/>
        <v>2030</v>
      </c>
      <c r="B24" s="12">
        <f>'[1]Szenario 1'!$H24</f>
        <v>12922.299079231549</v>
      </c>
      <c r="C24" s="12">
        <f>'[1]Szenario 1'!$K24</f>
        <v>1337.9748466636345</v>
      </c>
      <c r="D24" s="13">
        <f>'[1]Szenario 2'!$H24</f>
        <v>13750.819641998702</v>
      </c>
      <c r="E24" s="13">
        <f>'[1]Szenario 2'!$K24</f>
        <v>1423.7598657325454</v>
      </c>
      <c r="F24" s="14">
        <f>'[1]Szenario 3'!$H24</f>
        <v>14538.521150544595</v>
      </c>
      <c r="G24" s="74">
        <f>'[1]Szenario 3'!$K24</f>
        <v>1505.3184799273872</v>
      </c>
      <c r="H24" s="140"/>
      <c r="I24" s="78">
        <f>'[2]Szenario 1'!$F24</f>
        <v>4.9709148598625066E-3</v>
      </c>
      <c r="J24" s="17">
        <f>'[2]Szenario 2'!$F24</f>
        <v>1.0536444551359153E-2</v>
      </c>
      <c r="K24" s="25">
        <f>'[2]Szenario 3'!$F24</f>
        <v>1.3636363636363636E-2</v>
      </c>
      <c r="L24" s="140"/>
      <c r="M24" s="28">
        <f>'[3]E-Auto'!$E22*(1/100)</f>
        <v>0.32336129032258071</v>
      </c>
      <c r="O24" s="36">
        <f t="shared" si="0"/>
        <v>14538.521150544595</v>
      </c>
      <c r="P24" s="40">
        <f t="shared" si="1"/>
        <v>1525.8455501082153</v>
      </c>
      <c r="Q24" s="140"/>
      <c r="R24" s="33">
        <f t="shared" si="2"/>
        <v>1</v>
      </c>
      <c r="S24" s="38">
        <f t="shared" si="3"/>
        <v>1</v>
      </c>
      <c r="T24" s="140"/>
      <c r="U24" s="44">
        <f t="shared" si="4"/>
        <v>0.33549661353062815</v>
      </c>
      <c r="V24" s="38">
        <f t="shared" si="5"/>
        <v>0.33866666677044532</v>
      </c>
      <c r="W24" s="140"/>
      <c r="X24" s="80">
        <f t="shared" si="6"/>
        <v>4000</v>
      </c>
      <c r="Y24" s="46">
        <f t="shared" si="7"/>
        <v>106300166.97724074</v>
      </c>
      <c r="Z24" s="46">
        <f t="shared" si="8"/>
        <v>303850.57582660555</v>
      </c>
      <c r="AA24" s="46">
        <f t="shared" si="9"/>
        <v>16235.542187921536</v>
      </c>
      <c r="AB24" s="47">
        <f t="shared" si="10"/>
        <v>41730.592468798437</v>
      </c>
      <c r="AD24" s="45">
        <f t="shared" si="11"/>
        <v>106665983.68772405</v>
      </c>
      <c r="AE24" s="119"/>
      <c r="AF24" s="52" t="s">
        <v>36</v>
      </c>
      <c r="AG24" s="31">
        <v>5</v>
      </c>
      <c r="AH24" s="53" t="s">
        <v>29</v>
      </c>
    </row>
    <row r="25" spans="1:36" x14ac:dyDescent="0.3">
      <c r="A25" s="6">
        <f t="shared" si="12"/>
        <v>2031</v>
      </c>
      <c r="B25" s="12">
        <f>'[1]Szenario 1'!$H25</f>
        <v>12986.534727748087</v>
      </c>
      <c r="C25" s="12">
        <f>'[1]Szenario 1'!$K25</f>
        <v>1344.6258057110367</v>
      </c>
      <c r="D25" s="13">
        <f>'[1]Szenario 2'!$H25</f>
        <v>13874.235330712894</v>
      </c>
      <c r="E25" s="13">
        <f>'[1]Szenario 2'!$K25</f>
        <v>1436.5383261420129</v>
      </c>
      <c r="F25" s="14">
        <f>'[1]Szenario 3'!$H25</f>
        <v>14718.201232726351</v>
      </c>
      <c r="G25" s="74">
        <f>'[1]Szenario 3'!$K25</f>
        <v>1523.9225556364863</v>
      </c>
      <c r="H25" s="140"/>
      <c r="I25" s="78">
        <f>'[2]Szenario 1'!$F25</f>
        <v>4.9463270890338874E-3</v>
      </c>
      <c r="J25" s="17">
        <f>'[2]Szenario 2'!$F25</f>
        <v>1.0426585412302418E-2</v>
      </c>
      <c r="K25" s="25">
        <f>'[2]Szenario 3'!$F25</f>
        <v>1.3452914798206279E-2</v>
      </c>
      <c r="L25" s="140"/>
      <c r="M25" s="28">
        <f>'[3]E-Auto'!$E23*(1/100)</f>
        <v>0.35219322580645168</v>
      </c>
      <c r="O25" s="36">
        <f t="shared" si="0"/>
        <v>14718.201232726351</v>
      </c>
      <c r="P25" s="40">
        <f t="shared" si="1"/>
        <v>1544.4237559365288</v>
      </c>
      <c r="Q25" s="140"/>
      <c r="R25" s="33">
        <f t="shared" si="2"/>
        <v>1</v>
      </c>
      <c r="S25" s="38">
        <f t="shared" si="3"/>
        <v>1</v>
      </c>
      <c r="T25" s="140"/>
      <c r="U25" s="44">
        <f t="shared" si="4"/>
        <v>0.33549666983444731</v>
      </c>
      <c r="V25" s="38">
        <f t="shared" si="5"/>
        <v>0.33866666677559271</v>
      </c>
      <c r="W25" s="140"/>
      <c r="X25" s="80">
        <f t="shared" si="6"/>
        <v>4000</v>
      </c>
      <c r="Y25" s="46">
        <f t="shared" si="7"/>
        <v>107612727.19187009</v>
      </c>
      <c r="Z25" s="46">
        <f t="shared" si="8"/>
        <v>307604.60924792866</v>
      </c>
      <c r="AA25" s="46">
        <f t="shared" si="9"/>
        <v>16008.701128261077</v>
      </c>
      <c r="AB25" s="47">
        <f t="shared" si="10"/>
        <v>42245.217890812914</v>
      </c>
      <c r="AD25" s="45">
        <f t="shared" si="11"/>
        <v>107982585.72013709</v>
      </c>
      <c r="AE25" s="119"/>
      <c r="AF25" s="52" t="s">
        <v>37</v>
      </c>
      <c r="AG25" s="31" t="s">
        <v>38</v>
      </c>
      <c r="AH25" s="53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13050.770376264627</v>
      </c>
      <c r="C26" s="12">
        <f>'[1]Szenario 1'!$K26</f>
        <v>1351.2767647584394</v>
      </c>
      <c r="D26" s="13">
        <f>'[1]Szenario 2'!$H26</f>
        <v>13997.651019427089</v>
      </c>
      <c r="E26" s="13">
        <f>'[1]Szenario 2'!$K26</f>
        <v>1449.3167865514806</v>
      </c>
      <c r="F26" s="14">
        <f>'[1]Szenario 3'!$H26</f>
        <v>14897.881314908107</v>
      </c>
      <c r="G26" s="74">
        <f>'[1]Szenario 3'!$K26</f>
        <v>1542.5266313455852</v>
      </c>
      <c r="H26" s="140"/>
      <c r="I26" s="78">
        <f>'[2]Szenario 1'!$F26</f>
        <v>4.9219813593046396E-3</v>
      </c>
      <c r="J26" s="17">
        <f>'[2]Szenario 2'!$F26</f>
        <v>1.0318993544739198E-2</v>
      </c>
      <c r="K26" s="25">
        <f>'[2]Szenario 3'!$F26</f>
        <v>1.3274336283185841E-2</v>
      </c>
      <c r="L26" s="140"/>
      <c r="M26" s="28">
        <f>'[3]E-Auto'!$E24*(1/100)</f>
        <v>0.38102516129032266</v>
      </c>
      <c r="O26" s="36">
        <f t="shared" si="0"/>
        <v>14897.881314908107</v>
      </c>
      <c r="P26" s="40">
        <f t="shared" si="1"/>
        <v>1563.0026485758362</v>
      </c>
      <c r="Q26" s="140"/>
      <c r="R26" s="33">
        <f t="shared" si="2"/>
        <v>1</v>
      </c>
      <c r="S26" s="38">
        <f t="shared" si="3"/>
        <v>1</v>
      </c>
      <c r="T26" s="140"/>
      <c r="U26" s="44">
        <f t="shared" si="4"/>
        <v>0.33549672823854026</v>
      </c>
      <c r="V26" s="38">
        <f t="shared" si="5"/>
        <v>0.33866666678092938</v>
      </c>
      <c r="W26" s="140"/>
      <c r="X26" s="80">
        <f t="shared" si="6"/>
        <v>4000</v>
      </c>
      <c r="Y26" s="46">
        <f t="shared" si="7"/>
        <v>108925291.43110026</v>
      </c>
      <c r="Z26" s="46">
        <f t="shared" si="8"/>
        <v>311358.64567748387</v>
      </c>
      <c r="AA26" s="46">
        <f t="shared" si="9"/>
        <v>15771.422347763066</v>
      </c>
      <c r="AB26" s="47">
        <f t="shared" si="10"/>
        <v>42759.846061092001</v>
      </c>
      <c r="AD26" s="45">
        <f t="shared" si="11"/>
        <v>109299181.34518661</v>
      </c>
      <c r="AE26" s="119"/>
      <c r="AF26" s="61" t="s">
        <v>28</v>
      </c>
      <c r="AG26" s="62">
        <v>850</v>
      </c>
      <c r="AH26" s="58" t="s">
        <v>82</v>
      </c>
    </row>
    <row r="27" spans="1:36" ht="15" thickBot="1" x14ac:dyDescent="0.35">
      <c r="A27" s="6">
        <f t="shared" si="12"/>
        <v>2033</v>
      </c>
      <c r="B27" s="12">
        <f>'[1]Szenario 1'!$H27</f>
        <v>13115.006024781167</v>
      </c>
      <c r="C27" s="12">
        <f>'[1]Szenario 1'!$K27</f>
        <v>1357.9277238058419</v>
      </c>
      <c r="D27" s="13">
        <f>'[1]Szenario 2'!$H27</f>
        <v>14121.066708141281</v>
      </c>
      <c r="E27" s="13">
        <f>'[1]Szenario 2'!$K27</f>
        <v>1462.0952469609481</v>
      </c>
      <c r="F27" s="14">
        <f>'[1]Szenario 3'!$H27</f>
        <v>15077.561397089865</v>
      </c>
      <c r="G27" s="74">
        <f>'[1]Szenario 3'!$K27</f>
        <v>1561.1307070546845</v>
      </c>
      <c r="H27" s="140"/>
      <c r="I27" s="78">
        <f>'[2]Szenario 1'!$F27</f>
        <v>4.8978741142142561E-3</v>
      </c>
      <c r="J27" s="17">
        <f>'[2]Szenario 2'!$F27</f>
        <v>1.0213599477660667E-2</v>
      </c>
      <c r="K27" s="25">
        <f>'[2]Szenario 3'!$F27</f>
        <v>1.3100436681222707E-2</v>
      </c>
      <c r="L27" s="140"/>
      <c r="M27" s="28">
        <f>'[3]E-Auto'!$E25*(1/100)</f>
        <v>0.40985709677419369</v>
      </c>
      <c r="O27" s="36">
        <f t="shared" si="0"/>
        <v>15077.561397089865</v>
      </c>
      <c r="P27" s="40">
        <f t="shared" si="1"/>
        <v>1581.5822010335669</v>
      </c>
      <c r="Q27" s="140"/>
      <c r="R27" s="33">
        <f t="shared" si="2"/>
        <v>1</v>
      </c>
      <c r="S27" s="38">
        <f t="shared" si="3"/>
        <v>1</v>
      </c>
      <c r="T27" s="140"/>
      <c r="U27" s="44">
        <f t="shared" si="4"/>
        <v>0.33549678879449901</v>
      </c>
      <c r="V27" s="38">
        <f t="shared" si="5"/>
        <v>0.33866666678646007</v>
      </c>
      <c r="W27" s="140"/>
      <c r="X27" s="80">
        <f t="shared" si="6"/>
        <v>4000</v>
      </c>
      <c r="Y27" s="46">
        <f t="shared" si="7"/>
        <v>110237859.61718965</v>
      </c>
      <c r="Z27" s="46">
        <f t="shared" si="8"/>
        <v>315112.68499704392</v>
      </c>
      <c r="AA27" s="46">
        <f t="shared" si="9"/>
        <v>15523.705846427505</v>
      </c>
      <c r="AB27" s="47">
        <f t="shared" si="10"/>
        <v>43274.476871625287</v>
      </c>
      <c r="AD27" s="45">
        <f t="shared" si="11"/>
        <v>110615770.48490474</v>
      </c>
      <c r="AE27" s="119"/>
    </row>
    <row r="28" spans="1:36" ht="15" thickBot="1" x14ac:dyDescent="0.35">
      <c r="A28" s="6">
        <f t="shared" si="12"/>
        <v>2034</v>
      </c>
      <c r="B28" s="12">
        <f>'[1]Szenario 1'!$H28</f>
        <v>13179.241673297707</v>
      </c>
      <c r="C28" s="12">
        <f>'[1]Szenario 1'!$K28</f>
        <v>1364.5786828532446</v>
      </c>
      <c r="D28" s="13">
        <f>'[1]Szenario 2'!$H28</f>
        <v>14244.482396855472</v>
      </c>
      <c r="E28" s="13">
        <f>'[1]Szenario 2'!$K28</f>
        <v>1474.8737073704156</v>
      </c>
      <c r="F28" s="14">
        <f>'[1]Szenario 3'!$H28</f>
        <v>15257.241479271621</v>
      </c>
      <c r="G28" s="74">
        <f>'[1]Szenario 3'!$K28</f>
        <v>1579.7347827637834</v>
      </c>
      <c r="H28" s="140"/>
      <c r="I28" s="78">
        <f>'[2]Szenario 1'!$F28</f>
        <v>4.8740018666390125E-3</v>
      </c>
      <c r="J28" s="17">
        <f>'[2]Szenario 2'!$F28</f>
        <v>1.0110336549559116E-2</v>
      </c>
      <c r="K28" s="25">
        <f>'[2]Szenario 3'!$F28</f>
        <v>1.2931034482758621E-2</v>
      </c>
      <c r="L28" s="140"/>
      <c r="M28" s="28">
        <f>'[3]E-Auto'!$E26*(1/100)</f>
        <v>0.43868903225806466</v>
      </c>
      <c r="O28" s="36">
        <f t="shared" si="0"/>
        <v>15257.241479271621</v>
      </c>
      <c r="P28" s="40">
        <f t="shared" si="1"/>
        <v>1600.1623877133152</v>
      </c>
      <c r="Q28" s="140"/>
      <c r="R28" s="33">
        <f t="shared" si="2"/>
        <v>1</v>
      </c>
      <c r="S28" s="38">
        <f t="shared" si="3"/>
        <v>1</v>
      </c>
      <c r="T28" s="140"/>
      <c r="U28" s="44">
        <f t="shared" si="4"/>
        <v>0.33549685155454179</v>
      </c>
      <c r="V28" s="38">
        <f t="shared" si="5"/>
        <v>0.33866666679218926</v>
      </c>
      <c r="W28" s="140"/>
      <c r="X28" s="80">
        <f t="shared" si="6"/>
        <v>4000</v>
      </c>
      <c r="Y28" s="46">
        <f t="shared" si="7"/>
        <v>111550431.67939042</v>
      </c>
      <c r="Z28" s="46">
        <f t="shared" si="8"/>
        <v>318866.72709449625</v>
      </c>
      <c r="AA28" s="46">
        <f t="shared" si="9"/>
        <v>15265.551624254385</v>
      </c>
      <c r="AB28" s="47">
        <f t="shared" si="10"/>
        <v>43789.11021998911</v>
      </c>
      <c r="AD28" s="45">
        <f t="shared" si="11"/>
        <v>111932353.06832916</v>
      </c>
      <c r="AE28" s="119"/>
      <c r="AF28" s="59" t="s">
        <v>27</v>
      </c>
      <c r="AG28" s="50"/>
      <c r="AH28" s="50"/>
      <c r="AI28" s="63"/>
    </row>
    <row r="29" spans="1:36" ht="15" thickTop="1" x14ac:dyDescent="0.3">
      <c r="A29" s="6">
        <f t="shared" si="12"/>
        <v>2035</v>
      </c>
      <c r="B29" s="12">
        <f>'[1]Szenario 1'!$H29</f>
        <v>13243.477321814247</v>
      </c>
      <c r="C29" s="12">
        <f>'[1]Szenario 1'!$K29</f>
        <v>1371.229641900647</v>
      </c>
      <c r="D29" s="13">
        <f>'[1]Szenario 2'!$H29</f>
        <v>14367.898085569666</v>
      </c>
      <c r="E29" s="13">
        <f>'[1]Szenario 2'!$K29</f>
        <v>1487.6521677798833</v>
      </c>
      <c r="F29" s="14">
        <f>'[1]Szenario 3'!$H29</f>
        <v>15436.921561453377</v>
      </c>
      <c r="G29" s="74">
        <f>'[1]Szenario 3'!$K29</f>
        <v>1598.3388584728825</v>
      </c>
      <c r="H29" s="140"/>
      <c r="I29" s="78">
        <f>'[2]Szenario 1'!$F29</f>
        <v>4.8503611971104227E-3</v>
      </c>
      <c r="J29" s="17">
        <f>'[2]Szenario 2'!$F29</f>
        <v>1.0009140767824496E-2</v>
      </c>
      <c r="K29" s="25">
        <f>'[2]Szenario 3'!$F29</f>
        <v>1.276595744680851E-2</v>
      </c>
      <c r="L29" s="140"/>
      <c r="M29" s="28">
        <f>'[3]E-Auto'!$E27*(1/100)</f>
        <v>0.46752096774193563</v>
      </c>
      <c r="O29" s="36">
        <f t="shared" si="0"/>
        <v>15436.921561453377</v>
      </c>
      <c r="P29" s="40">
        <f t="shared" si="1"/>
        <v>1618.7431843257277</v>
      </c>
      <c r="Q29" s="140"/>
      <c r="R29" s="33">
        <f t="shared" si="2"/>
        <v>1</v>
      </c>
      <c r="S29" s="38">
        <f t="shared" si="3"/>
        <v>1</v>
      </c>
      <c r="T29" s="140"/>
      <c r="U29" s="44">
        <f t="shared" si="4"/>
        <v>0.33549691657151254</v>
      </c>
      <c r="V29" s="38">
        <f t="shared" si="5"/>
        <v>0.3386666667981218</v>
      </c>
      <c r="W29" s="140"/>
      <c r="X29" s="80">
        <f t="shared" si="6"/>
        <v>4000</v>
      </c>
      <c r="Y29" s="46">
        <f t="shared" si="7"/>
        <v>112863007.55357416</v>
      </c>
      <c r="Z29" s="46">
        <f t="shared" si="8"/>
        <v>322620.77186345373</v>
      </c>
      <c r="AA29" s="46">
        <f t="shared" si="9"/>
        <v>14996.959681243719</v>
      </c>
      <c r="AB29" s="47">
        <f t="shared" si="10"/>
        <v>44303.746008989976</v>
      </c>
      <c r="AD29" s="45">
        <f t="shared" si="11"/>
        <v>113248929.03112786</v>
      </c>
      <c r="AE29" s="119"/>
      <c r="AF29" s="60" t="s">
        <v>24</v>
      </c>
      <c r="AG29" s="31">
        <v>35</v>
      </c>
      <c r="AH29" s="30" t="s">
        <v>22</v>
      </c>
      <c r="AI29" s="53"/>
    </row>
    <row r="30" spans="1:36" x14ac:dyDescent="0.3">
      <c r="A30" s="6">
        <f t="shared" si="12"/>
        <v>2036</v>
      </c>
      <c r="B30" s="12">
        <f>'[1]Szenario 1'!$H30</f>
        <v>13307.712970330787</v>
      </c>
      <c r="C30" s="12">
        <f>'[1]Szenario 1'!$K30</f>
        <v>1377.8806009480497</v>
      </c>
      <c r="D30" s="13">
        <f>'[1]Szenario 2'!$H30</f>
        <v>14491.313774283859</v>
      </c>
      <c r="E30" s="13">
        <f>'[1]Szenario 2'!$K30</f>
        <v>1500.4306281893507</v>
      </c>
      <c r="F30" s="14">
        <f>'[1]Szenario 3'!$H30</f>
        <v>15616.601643635135</v>
      </c>
      <c r="G30" s="74">
        <f>'[1]Szenario 3'!$K30</f>
        <v>1616.9429341819816</v>
      </c>
      <c r="H30" s="140"/>
      <c r="I30" s="78">
        <f>'[2]Szenario 1'!$F30</f>
        <v>4.8269487521823973E-3</v>
      </c>
      <c r="J30" s="17">
        <f>'[2]Szenario 2'!$F30</f>
        <v>9.9099506765011995E-3</v>
      </c>
      <c r="K30" s="25">
        <f>'[2]Szenario 3'!$F30</f>
        <v>1.2605042016806723E-2</v>
      </c>
      <c r="L30" s="140"/>
      <c r="M30" s="28">
        <f>'[3]E-Auto'!$E28*(1/100)</f>
        <v>0.49635290322580661</v>
      </c>
      <c r="O30" s="36">
        <f t="shared" si="0"/>
        <v>15616.601643635135</v>
      </c>
      <c r="P30" s="40">
        <f t="shared" si="1"/>
        <v>1637.3245678061242</v>
      </c>
      <c r="Q30" s="140"/>
      <c r="R30" s="33">
        <f t="shared" si="2"/>
        <v>1</v>
      </c>
      <c r="S30" s="38">
        <f t="shared" si="3"/>
        <v>1</v>
      </c>
      <c r="T30" s="140"/>
      <c r="U30" s="44">
        <f t="shared" si="4"/>
        <v>0.33549698389888161</v>
      </c>
      <c r="V30" s="38">
        <f t="shared" si="5"/>
        <v>0.33866666680426238</v>
      </c>
      <c r="W30" s="140"/>
      <c r="X30" s="80">
        <f t="shared" si="6"/>
        <v>4000</v>
      </c>
      <c r="Y30" s="46">
        <f t="shared" si="7"/>
        <v>114175587.18188733</v>
      </c>
      <c r="Z30" s="46">
        <f t="shared" si="8"/>
        <v>326374.81920289301</v>
      </c>
      <c r="AA30" s="46">
        <f t="shared" si="9"/>
        <v>14717.930017395498</v>
      </c>
      <c r="AB30" s="47">
        <f t="shared" si="10"/>
        <v>44818.384146334887</v>
      </c>
      <c r="AD30" s="45">
        <f t="shared" si="11"/>
        <v>114565498.31525396</v>
      </c>
      <c r="AE30" s="119"/>
      <c r="AF30" s="64" t="s">
        <v>25</v>
      </c>
      <c r="AG30" s="31">
        <v>56</v>
      </c>
      <c r="AH30" s="30" t="s">
        <v>22</v>
      </c>
      <c r="AI30" s="53"/>
    </row>
    <row r="31" spans="1:36" x14ac:dyDescent="0.3">
      <c r="A31" s="6">
        <f t="shared" si="12"/>
        <v>2037</v>
      </c>
      <c r="B31" s="12">
        <f>'[1]Szenario 1'!$H31</f>
        <v>13371.948618847327</v>
      </c>
      <c r="C31" s="12">
        <f>'[1]Szenario 1'!$K31</f>
        <v>1384.5315599954522</v>
      </c>
      <c r="D31" s="13">
        <f>'[1]Szenario 2'!$H31</f>
        <v>14614.729462998052</v>
      </c>
      <c r="E31" s="13">
        <f>'[1]Szenario 2'!$K31</f>
        <v>1513.2090885988182</v>
      </c>
      <c r="F31" s="14">
        <f>'[1]Szenario 3'!$H31</f>
        <v>15796.281725816891</v>
      </c>
      <c r="G31" s="74">
        <f>'[1]Szenario 3'!$K31</f>
        <v>1635.5470098910807</v>
      </c>
      <c r="H31" s="140"/>
      <c r="I31" s="78">
        <f>'[2]Szenario 1'!$F31</f>
        <v>4.8037612428454618E-3</v>
      </c>
      <c r="J31" s="17">
        <f>'[2]Szenario 2'!$F31</f>
        <v>9.8127072318308084E-3</v>
      </c>
      <c r="K31" s="25">
        <f>'[2]Szenario 3'!$F31</f>
        <v>1.2448132780082987E-2</v>
      </c>
      <c r="L31" s="140"/>
      <c r="M31" s="28">
        <f>'[3]E-Auto'!$E29*(1/100)</f>
        <v>0.52518483870967758</v>
      </c>
      <c r="O31" s="36">
        <f t="shared" si="0"/>
        <v>15796.281725816891</v>
      </c>
      <c r="P31" s="40">
        <f t="shared" si="1"/>
        <v>1655.9065162382726</v>
      </c>
      <c r="Q31" s="140"/>
      <c r="R31" s="33">
        <f t="shared" si="2"/>
        <v>1</v>
      </c>
      <c r="S31" s="38">
        <f t="shared" si="3"/>
        <v>1</v>
      </c>
      <c r="T31" s="140"/>
      <c r="U31" s="44">
        <f t="shared" si="4"/>
        <v>0.335497053590745</v>
      </c>
      <c r="V31" s="38">
        <f t="shared" si="5"/>
        <v>0.3386666668106158</v>
      </c>
      <c r="W31" s="140"/>
      <c r="X31" s="80">
        <f t="shared" si="6"/>
        <v>4000</v>
      </c>
      <c r="Y31" s="46">
        <f t="shared" si="7"/>
        <v>115488170.51243244</v>
      </c>
      <c r="Z31" s="46">
        <f t="shared" si="8"/>
        <v>330128.86901682091</v>
      </c>
      <c r="AA31" s="46">
        <f t="shared" si="9"/>
        <v>14428.462632709723</v>
      </c>
      <c r="AB31" s="47">
        <f t="shared" si="10"/>
        <v>45333.024544326348</v>
      </c>
      <c r="AD31" s="45">
        <f t="shared" si="11"/>
        <v>115882060.86862631</v>
      </c>
      <c r="AE31" s="119"/>
      <c r="AF31" s="65" t="s">
        <v>45</v>
      </c>
      <c r="AG31" s="31" t="s">
        <v>59</v>
      </c>
      <c r="AH31" s="30"/>
      <c r="AI31" s="53"/>
    </row>
    <row r="32" spans="1:36" x14ac:dyDescent="0.3">
      <c r="A32" s="6">
        <f t="shared" si="12"/>
        <v>2038</v>
      </c>
      <c r="B32" s="12">
        <f>'[1]Szenario 1'!$H32</f>
        <v>13436.184267363868</v>
      </c>
      <c r="C32" s="12">
        <f>'[1]Szenario 1'!$K32</f>
        <v>1391.1825190428547</v>
      </c>
      <c r="D32" s="13">
        <f>'[1]Szenario 2'!$H32</f>
        <v>14738.145151712242</v>
      </c>
      <c r="E32" s="13">
        <f>'[1]Szenario 2'!$K32</f>
        <v>1525.9875490082854</v>
      </c>
      <c r="F32" s="14">
        <f>'[1]Szenario 3'!$H32</f>
        <v>15975.961807998649</v>
      </c>
      <c r="G32" s="74">
        <f>'[1]Szenario 3'!$K32</f>
        <v>1654.1510856001801</v>
      </c>
      <c r="H32" s="140"/>
      <c r="I32" s="78">
        <f>'[2]Szenario 1'!$F32</f>
        <v>4.7807954429864713E-3</v>
      </c>
      <c r="J32" s="17">
        <f>'[2]Szenario 2'!$F32</f>
        <v>9.7173536850512499E-3</v>
      </c>
      <c r="K32" s="25">
        <f>'[2]Szenario 3'!$F32</f>
        <v>1.2295081967213115E-2</v>
      </c>
      <c r="L32" s="140"/>
      <c r="M32" s="28">
        <f>'[3]E-Auto'!$E30*(1/100)</f>
        <v>0.55401677419354856</v>
      </c>
      <c r="O32" s="36">
        <f t="shared" si="0"/>
        <v>15975.961807998649</v>
      </c>
      <c r="P32" s="40">
        <f t="shared" si="1"/>
        <v>1674.4890087837889</v>
      </c>
      <c r="Q32" s="140"/>
      <c r="R32" s="33">
        <f t="shared" si="2"/>
        <v>1</v>
      </c>
      <c r="S32" s="38">
        <f t="shared" si="3"/>
        <v>1</v>
      </c>
      <c r="T32" s="140"/>
      <c r="U32" s="44">
        <f t="shared" si="4"/>
        <v>0.33549712570182499</v>
      </c>
      <c r="V32" s="38">
        <f t="shared" si="5"/>
        <v>0.33866666681718693</v>
      </c>
      <c r="W32" s="140"/>
      <c r="X32" s="80">
        <f t="shared" si="6"/>
        <v>4000</v>
      </c>
      <c r="Y32" s="46">
        <f t="shared" si="7"/>
        <v>116800757.49897468</v>
      </c>
      <c r="Z32" s="46">
        <f t="shared" si="8"/>
        <v>333882.92121396534</v>
      </c>
      <c r="AA32" s="46">
        <f t="shared" si="9"/>
        <v>14128.5575271864</v>
      </c>
      <c r="AB32" s="47">
        <f t="shared" si="10"/>
        <v>45847.667119579841</v>
      </c>
      <c r="AD32" s="45">
        <f t="shared" si="11"/>
        <v>117198616.64483541</v>
      </c>
      <c r="AE32" s="119"/>
      <c r="AF32" s="52" t="s">
        <v>24</v>
      </c>
      <c r="AG32" s="30"/>
      <c r="AH32" s="31">
        <f>20/60</f>
        <v>0.33333333333333331</v>
      </c>
      <c r="AI32" s="53" t="s">
        <v>60</v>
      </c>
    </row>
    <row r="33" spans="1:35" ht="15" thickBot="1" x14ac:dyDescent="0.35">
      <c r="A33" s="6">
        <f t="shared" si="12"/>
        <v>2039</v>
      </c>
      <c r="B33" s="12">
        <f>'[1]Szenario 1'!$H33</f>
        <v>13500.419915880406</v>
      </c>
      <c r="C33" s="12">
        <f>'[1]Szenario 1'!$K33</f>
        <v>1397.8334780902571</v>
      </c>
      <c r="D33" s="13">
        <f>'[1]Szenario 2'!$H33</f>
        <v>14861.560840426435</v>
      </c>
      <c r="E33" s="13">
        <f>'[1]Szenario 2'!$K33</f>
        <v>1538.7660094177529</v>
      </c>
      <c r="F33" s="14">
        <f>'[1]Szenario 3'!$H33</f>
        <v>16155.641890180405</v>
      </c>
      <c r="G33" s="74">
        <f>'[1]Szenario 3'!$K33</f>
        <v>1672.7551613092789</v>
      </c>
      <c r="H33" s="140"/>
      <c r="I33" s="78">
        <f>'[2]Szenario 1'!$F33</f>
        <v>4.7580481878922859E-3</v>
      </c>
      <c r="J33" s="17">
        <f>'[2]Szenario 2'!$F33</f>
        <v>9.6238354719634378E-3</v>
      </c>
      <c r="K33" s="25">
        <f>'[2]Szenario 3'!$F33</f>
        <v>1.2145748987854251E-2</v>
      </c>
      <c r="L33" s="140"/>
      <c r="M33" s="28">
        <f>'[3]E-Auto'!$E31*(1/100)</f>
        <v>0.58284870967741953</v>
      </c>
      <c r="O33" s="36">
        <f t="shared" si="0"/>
        <v>16155.641890180405</v>
      </c>
      <c r="P33" s="40">
        <f t="shared" si="1"/>
        <v>1693.0720256166792</v>
      </c>
      <c r="Q33" s="140"/>
      <c r="R33" s="33">
        <f t="shared" si="2"/>
        <v>1</v>
      </c>
      <c r="S33" s="38">
        <f t="shared" si="3"/>
        <v>1</v>
      </c>
      <c r="T33" s="140"/>
      <c r="U33" s="44">
        <f t="shared" si="4"/>
        <v>0.33549720028746977</v>
      </c>
      <c r="V33" s="38">
        <f t="shared" si="5"/>
        <v>0.33866666682398072</v>
      </c>
      <c r="W33" s="140"/>
      <c r="X33" s="80">
        <f t="shared" si="6"/>
        <v>4000</v>
      </c>
      <c r="Y33" s="46">
        <f t="shared" si="7"/>
        <v>118113348.10066983</v>
      </c>
      <c r="Z33" s="46">
        <f t="shared" si="8"/>
        <v>337636.97570748848</v>
      </c>
      <c r="AA33" s="46">
        <f t="shared" si="9"/>
        <v>13818.214700825522</v>
      </c>
      <c r="AB33" s="47">
        <f t="shared" si="10"/>
        <v>46362.311792761946</v>
      </c>
      <c r="AD33" s="45">
        <f t="shared" si="11"/>
        <v>118515165.60287091</v>
      </c>
      <c r="AE33" s="119"/>
      <c r="AF33" s="83" t="s">
        <v>25</v>
      </c>
      <c r="AG33" s="43"/>
      <c r="AH33" s="62">
        <f>20/60</f>
        <v>0.33333333333333331</v>
      </c>
      <c r="AI33" s="58" t="s">
        <v>60</v>
      </c>
    </row>
    <row r="34" spans="1:35" ht="15" thickBot="1" x14ac:dyDescent="0.35">
      <c r="A34" s="6">
        <f t="shared" si="12"/>
        <v>2040</v>
      </c>
      <c r="B34" s="12">
        <f>'[1]Szenario 1'!$H34</f>
        <v>13564.655564396946</v>
      </c>
      <c r="C34" s="12">
        <f>'[1]Szenario 1'!$K34</f>
        <v>1404.4844371376596</v>
      </c>
      <c r="D34" s="13">
        <f>'[1]Szenario 2'!$H34</f>
        <v>14984.976529140627</v>
      </c>
      <c r="E34" s="13">
        <f>'[1]Szenario 2'!$K34</f>
        <v>1551.5444698272204</v>
      </c>
      <c r="F34" s="14">
        <f>'[1]Szenario 3'!$H34</f>
        <v>16335.321972362161</v>
      </c>
      <c r="G34" s="74">
        <f>'[1]Szenario 3'!$K34</f>
        <v>1691.3592370183781</v>
      </c>
      <c r="H34" s="140"/>
      <c r="I34" s="78">
        <f>'[2]Szenario 1'!$F34</f>
        <v>4.7355163727959698E-3</v>
      </c>
      <c r="J34" s="17">
        <f>'[2]Szenario 2'!$F34</f>
        <v>9.5321001088139283E-3</v>
      </c>
      <c r="K34" s="25">
        <f>'[2]Szenario 3'!$F34</f>
        <v>1.2E-2</v>
      </c>
      <c r="L34" s="140"/>
      <c r="M34" s="28">
        <f>'[3]E-Auto'!$E32*(1/100)</f>
        <v>0.6116806451612905</v>
      </c>
      <c r="O34" s="36">
        <f t="shared" si="0"/>
        <v>16335.321972362161</v>
      </c>
      <c r="P34" s="40">
        <f t="shared" si="1"/>
        <v>1711.6555478625985</v>
      </c>
      <c r="Q34" s="140"/>
      <c r="R34" s="33">
        <f t="shared" si="2"/>
        <v>1</v>
      </c>
      <c r="S34" s="38">
        <f t="shared" si="3"/>
        <v>1</v>
      </c>
      <c r="T34" s="140"/>
      <c r="U34" s="44">
        <f t="shared" si="4"/>
        <v>0.33549727740365348</v>
      </c>
      <c r="V34" s="38">
        <f t="shared" si="5"/>
        <v>0.33866666683100211</v>
      </c>
      <c r="W34" s="140"/>
      <c r="X34" s="80">
        <f t="shared" si="6"/>
        <v>4000</v>
      </c>
      <c r="Y34" s="46">
        <f t="shared" si="7"/>
        <v>119425942.28181311</v>
      </c>
      <c r="Z34" s="46">
        <f t="shared" si="8"/>
        <v>341391.03241472074</v>
      </c>
      <c r="AA34" s="46">
        <f t="shared" si="9"/>
        <v>13497.434153627088</v>
      </c>
      <c r="AB34" s="47">
        <f t="shared" si="10"/>
        <v>46876.958488347227</v>
      </c>
      <c r="AD34" s="45">
        <f t="shared" si="11"/>
        <v>119831707.70686981</v>
      </c>
      <c r="AE34" s="119"/>
    </row>
    <row r="35" spans="1:35" ht="15" thickBot="1" x14ac:dyDescent="0.35">
      <c r="A35" s="6">
        <f t="shared" si="12"/>
        <v>2041</v>
      </c>
      <c r="B35" s="12">
        <f>'[1]Szenario 1'!$H35</f>
        <v>13628.891212913486</v>
      </c>
      <c r="C35" s="12">
        <f>'[1]Szenario 1'!$K35</f>
        <v>1411.1353961850623</v>
      </c>
      <c r="D35" s="13">
        <f>'[1]Szenario 2'!$H35</f>
        <v>15108.392217854818</v>
      </c>
      <c r="E35" s="13">
        <f>'[1]Szenario 2'!$K35</f>
        <v>1564.3229302366879</v>
      </c>
      <c r="F35" s="14">
        <f>'[1]Szenario 3'!$H35</f>
        <v>16515.002054543915</v>
      </c>
      <c r="G35" s="74">
        <f>'[1]Szenario 3'!$K35</f>
        <v>1709.9633127274767</v>
      </c>
      <c r="H35" s="140"/>
      <c r="I35" s="78">
        <f>'[2]Szenario 1'!$F35</f>
        <v>4.7131969514640996E-3</v>
      </c>
      <c r="J35" s="17">
        <f>'[2]Szenario 2'!$F35</f>
        <v>9.4420970940760542E-3</v>
      </c>
      <c r="K35" s="25">
        <f>'[2]Szenario 3'!$F35</f>
        <v>1.1857707509881422E-2</v>
      </c>
      <c r="L35" s="140"/>
      <c r="M35" s="28">
        <f>'[3]E-Auto'!$E33*(1/100)</f>
        <v>0.64051258064516148</v>
      </c>
      <c r="O35" s="36">
        <f t="shared" si="0"/>
        <v>16515.002054543915</v>
      </c>
      <c r="P35" s="40">
        <f t="shared" si="1"/>
        <v>1730.2395575424271</v>
      </c>
      <c r="Q35" s="140"/>
      <c r="R35" s="33">
        <f t="shared" si="2"/>
        <v>1</v>
      </c>
      <c r="S35" s="38">
        <f t="shared" si="3"/>
        <v>1</v>
      </c>
      <c r="T35" s="140"/>
      <c r="U35" s="44">
        <f t="shared" si="4"/>
        <v>0.33549735710697642</v>
      </c>
      <c r="V35" s="38">
        <f t="shared" si="5"/>
        <v>0.33866666683825614</v>
      </c>
      <c r="W35" s="140"/>
      <c r="X35" s="80">
        <f t="shared" si="6"/>
        <v>4000</v>
      </c>
      <c r="Y35" s="46">
        <f t="shared" si="7"/>
        <v>120738540.0116065</v>
      </c>
      <c r="Z35" s="46">
        <f t="shared" si="8"/>
        <v>345145.09125691344</v>
      </c>
      <c r="AA35" s="46">
        <f t="shared" si="9"/>
        <v>13166.2158855911</v>
      </c>
      <c r="AB35" s="47">
        <f t="shared" si="10"/>
        <v>47391.607134392478</v>
      </c>
      <c r="AD35" s="45">
        <f t="shared" si="11"/>
        <v>121148242.9258834</v>
      </c>
      <c r="AE35" s="119"/>
      <c r="AF35" s="59" t="s">
        <v>39</v>
      </c>
      <c r="AG35" s="50"/>
      <c r="AH35" s="63"/>
    </row>
    <row r="36" spans="1:35" ht="15" thickTop="1" x14ac:dyDescent="0.3">
      <c r="A36" s="6">
        <f t="shared" si="12"/>
        <v>2042</v>
      </c>
      <c r="B36" s="12">
        <f>'[1]Szenario 1'!$H36</f>
        <v>13693.126861430024</v>
      </c>
      <c r="C36" s="12">
        <f>'[1]Szenario 1'!$K36</f>
        <v>1417.7863552324645</v>
      </c>
      <c r="D36" s="13">
        <f>'[1]Szenario 2'!$H36</f>
        <v>15231.807906569011</v>
      </c>
      <c r="E36" s="13">
        <f>'[1]Szenario 2'!$K36</f>
        <v>1577.1013906461553</v>
      </c>
      <c r="F36" s="14">
        <f>'[1]Szenario 3'!$H36</f>
        <v>16694.682136725674</v>
      </c>
      <c r="G36" s="74">
        <f>'[1]Szenario 3'!$K36</f>
        <v>1728.5673884365763</v>
      </c>
      <c r="H36" s="140"/>
      <c r="I36" s="78">
        <f>'[2]Szenario 1'!$F36</f>
        <v>4.6910869348238344E-3</v>
      </c>
      <c r="J36" s="17">
        <f>'[2]Szenario 2'!$F36</f>
        <v>9.3537778157433901E-3</v>
      </c>
      <c r="K36" s="25">
        <f>'[2]Szenario 3'!$F36</f>
        <v>1.171875E-2</v>
      </c>
      <c r="L36" s="140"/>
      <c r="M36" s="28">
        <f>'[3]E-Auto'!$E34*(1/100)</f>
        <v>0.66934451612903245</v>
      </c>
      <c r="O36" s="36">
        <f t="shared" si="0"/>
        <v>16694.682136725674</v>
      </c>
      <c r="P36" s="40">
        <f t="shared" si="1"/>
        <v>1748.8240375198175</v>
      </c>
      <c r="Q36" s="140"/>
      <c r="R36" s="33">
        <f t="shared" si="2"/>
        <v>1</v>
      </c>
      <c r="S36" s="38">
        <f t="shared" si="3"/>
        <v>1</v>
      </c>
      <c r="T36" s="140"/>
      <c r="U36" s="44">
        <f t="shared" si="4"/>
        <v>0.33549743945466481</v>
      </c>
      <c r="V36" s="38">
        <f t="shared" si="5"/>
        <v>0.33866666684574798</v>
      </c>
      <c r="W36" s="140"/>
      <c r="X36" s="80">
        <f t="shared" si="6"/>
        <v>4000</v>
      </c>
      <c r="Y36" s="46">
        <f t="shared" si="7"/>
        <v>122051141.26394336</v>
      </c>
      <c r="Z36" s="46">
        <f t="shared" si="8"/>
        <v>348899.15215900954</v>
      </c>
      <c r="AA36" s="46">
        <f t="shared" si="9"/>
        <v>12824.559896717568</v>
      </c>
      <c r="AB36" s="47">
        <f t="shared" si="10"/>
        <v>47906.257662326861</v>
      </c>
      <c r="AD36" s="45">
        <f t="shared" si="11"/>
        <v>122464771.23366141</v>
      </c>
      <c r="AE36" s="119"/>
      <c r="AF36" s="60" t="s">
        <v>24</v>
      </c>
      <c r="AG36" s="31">
        <v>0.15</v>
      </c>
      <c r="AH36" s="53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13757.362509946563</v>
      </c>
      <c r="C37" s="12">
        <f>'[1]Szenario 1'!$K37</f>
        <v>1424.437314279867</v>
      </c>
      <c r="D37" s="13">
        <f>'[1]Szenario 2'!$H37</f>
        <v>15355.223595283205</v>
      </c>
      <c r="E37" s="13">
        <f>'[1]Szenario 2'!$K37</f>
        <v>1589.879851055623</v>
      </c>
      <c r="F37" s="14">
        <f>'[1]Szenario 3'!$H37</f>
        <v>16874.36221890743</v>
      </c>
      <c r="G37" s="74">
        <f>'[1]Szenario 3'!$K37</f>
        <v>1747.1714641456751</v>
      </c>
      <c r="H37" s="140"/>
      <c r="I37" s="78">
        <f>'[2]Szenario 1'!$F37</f>
        <v>4.6691833896284523E-3</v>
      </c>
      <c r="J37" s="17">
        <f>'[2]Szenario 2'!$F37</f>
        <v>9.2670954637779288E-3</v>
      </c>
      <c r="K37" s="25">
        <f>'[2]Szenario 3'!$F37</f>
        <v>1.1583011583011582E-2</v>
      </c>
      <c r="L37" s="140"/>
      <c r="M37" s="28">
        <f>'[3]E-Auto'!$E35*(1/100)</f>
        <v>0.69817645161290343</v>
      </c>
      <c r="O37" s="36">
        <f t="shared" si="0"/>
        <v>16874.36221890743</v>
      </c>
      <c r="P37" s="40">
        <f t="shared" si="1"/>
        <v>1767.4089714523818</v>
      </c>
      <c r="Q37" s="140"/>
      <c r="R37" s="33">
        <f t="shared" si="2"/>
        <v>1</v>
      </c>
      <c r="S37" s="38">
        <f t="shared" si="3"/>
        <v>1</v>
      </c>
      <c r="T37" s="140"/>
      <c r="U37" s="44">
        <f t="shared" si="4"/>
        <v>0.33549752450457088</v>
      </c>
      <c r="V37" s="38">
        <f t="shared" si="5"/>
        <v>0.33866666685348262</v>
      </c>
      <c r="W37" s="140"/>
      <c r="X37" s="80">
        <f t="shared" si="6"/>
        <v>4000</v>
      </c>
      <c r="Y37" s="46">
        <f t="shared" si="7"/>
        <v>123363746.01720865</v>
      </c>
      <c r="Z37" s="46">
        <f t="shared" si="8"/>
        <v>352653.21504942927</v>
      </c>
      <c r="AA37" s="46">
        <f t="shared" si="9"/>
        <v>12472.466187006477</v>
      </c>
      <c r="AB37" s="47">
        <f t="shared" si="10"/>
        <v>48420.910006756538</v>
      </c>
      <c r="AD37" s="45">
        <f t="shared" si="11"/>
        <v>123781292.60845184</v>
      </c>
      <c r="AE37" s="119"/>
      <c r="AF37" s="61" t="s">
        <v>25</v>
      </c>
      <c r="AG37" s="62">
        <v>0.7</v>
      </c>
      <c r="AH37" s="58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13821.598158463101</v>
      </c>
      <c r="C38" s="12">
        <f>'[1]Szenario 1'!$K38</f>
        <v>1431.0882733272695</v>
      </c>
      <c r="D38" s="13">
        <f>'[1]Szenario 2'!$H38</f>
        <v>15478.639283997396</v>
      </c>
      <c r="E38" s="13">
        <f>'[1]Szenario 2'!$K38</f>
        <v>1602.6583114650903</v>
      </c>
      <c r="F38" s="14">
        <f>'[1]Szenario 3'!$H38</f>
        <v>17054.042301089186</v>
      </c>
      <c r="G38" s="74">
        <f>'[1]Szenario 3'!$K38</f>
        <v>1765.7755398547743</v>
      </c>
      <c r="H38" s="140"/>
      <c r="I38" s="78">
        <f>'[2]Szenario 1'!$F38</f>
        <v>4.6474834371600911E-3</v>
      </c>
      <c r="J38" s="17">
        <f>'[2]Szenario 2'!$F38</f>
        <v>9.1820049473816615E-3</v>
      </c>
      <c r="K38" s="25">
        <f>'[2]Szenario 3'!$F38</f>
        <v>1.1450381679389313E-2</v>
      </c>
      <c r="L38" s="140"/>
      <c r="M38" s="28">
        <f>'[3]E-Auto'!$E36*(1/100)</f>
        <v>0.7270083870967744</v>
      </c>
      <c r="O38" s="36">
        <f t="shared" si="0"/>
        <v>17054.042301089186</v>
      </c>
      <c r="P38" s="40">
        <f t="shared" si="1"/>
        <v>1785.9943437462412</v>
      </c>
      <c r="Q38" s="140"/>
      <c r="R38" s="33">
        <f t="shared" si="2"/>
        <v>1</v>
      </c>
      <c r="S38" s="38">
        <f t="shared" si="3"/>
        <v>1</v>
      </c>
      <c r="T38" s="140"/>
      <c r="U38" s="44">
        <f t="shared" si="4"/>
        <v>0.33549761231517294</v>
      </c>
      <c r="V38" s="38">
        <f t="shared" si="5"/>
        <v>0.33866666686146535</v>
      </c>
      <c r="W38" s="140"/>
      <c r="X38" s="80">
        <f t="shared" si="6"/>
        <v>4000</v>
      </c>
      <c r="Y38" s="46">
        <f t="shared" si="7"/>
        <v>124676354.2540939</v>
      </c>
      <c r="Z38" s="46">
        <f t="shared" si="8"/>
        <v>356407.27985987149</v>
      </c>
      <c r="AA38" s="46">
        <f t="shared" si="9"/>
        <v>12109.934756457837</v>
      </c>
      <c r="AB38" s="47">
        <f t="shared" si="10"/>
        <v>48935.5641052828</v>
      </c>
      <c r="AD38" s="45">
        <f t="shared" si="11"/>
        <v>125097807.03281552</v>
      </c>
      <c r="AE38" s="119"/>
    </row>
    <row r="39" spans="1:35" ht="15" thickBot="1" x14ac:dyDescent="0.35">
      <c r="A39" s="6">
        <f t="shared" si="12"/>
        <v>2045</v>
      </c>
      <c r="B39" s="12">
        <f>'[1]Szenario 1'!$H39</f>
        <v>13885.833806979641</v>
      </c>
      <c r="C39" s="12">
        <f>'[1]Szenario 1'!$K39</f>
        <v>1437.7392323746719</v>
      </c>
      <c r="D39" s="13">
        <f>'[1]Szenario 2'!$H39</f>
        <v>15602.054972711589</v>
      </c>
      <c r="E39" s="13">
        <f>'[1]Szenario 2'!$K39</f>
        <v>1615.4367718745577</v>
      </c>
      <c r="F39" s="14">
        <f>'[1]Szenario 3'!$H39</f>
        <v>17233.722383270942</v>
      </c>
      <c r="G39" s="74">
        <f>'[1]Szenario 3'!$K39</f>
        <v>1784.3796155638734</v>
      </c>
      <c r="H39" s="140"/>
      <c r="I39" s="78">
        <f>'[2]Szenario 1'!$F39</f>
        <v>4.6259842519685039E-3</v>
      </c>
      <c r="J39" s="17">
        <f>'[2]Szenario 2'!$F39</f>
        <v>9.0984628167843796E-3</v>
      </c>
      <c r="K39" s="25">
        <f>'[2]Szenario 3'!$F39</f>
        <v>1.1320754716981131E-2</v>
      </c>
      <c r="L39" s="140"/>
      <c r="M39" s="28">
        <f>'[3]E-Auto'!$E37*(1/100)</f>
        <v>0.75584032258064537</v>
      </c>
      <c r="O39" s="36">
        <f t="shared" si="0"/>
        <v>17233.722383270942</v>
      </c>
      <c r="P39" s="40">
        <f t="shared" si="1"/>
        <v>1804.580139513653</v>
      </c>
      <c r="Q39" s="140"/>
      <c r="R39" s="33">
        <f t="shared" si="2"/>
        <v>1</v>
      </c>
      <c r="S39" s="38">
        <f t="shared" si="3"/>
        <v>1</v>
      </c>
      <c r="T39" s="140"/>
      <c r="U39" s="44">
        <f t="shared" si="4"/>
        <v>0.33549770294557529</v>
      </c>
      <c r="V39" s="38">
        <f t="shared" si="5"/>
        <v>0.33866666686970143</v>
      </c>
      <c r="W39" s="140"/>
      <c r="X39" s="80">
        <f t="shared" si="6"/>
        <v>4000</v>
      </c>
      <c r="Y39" s="46">
        <f t="shared" si="7"/>
        <v>125988965.96142533</v>
      </c>
      <c r="Z39" s="46">
        <f t="shared" si="8"/>
        <v>360161.34652512782</v>
      </c>
      <c r="AA39" s="46">
        <f t="shared" si="9"/>
        <v>11736.96560507164</v>
      </c>
      <c r="AB39" s="47">
        <f t="shared" si="10"/>
        <v>49450.21989833258</v>
      </c>
      <c r="AD39" s="45">
        <f t="shared" si="11"/>
        <v>126414314.49345386</v>
      </c>
      <c r="AE39" s="119"/>
      <c r="AF39" s="59" t="s">
        <v>26</v>
      </c>
      <c r="AG39" s="50"/>
      <c r="AH39" s="51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13950.069455496181</v>
      </c>
      <c r="C40" s="12">
        <f>'[1]Szenario 1'!$K40</f>
        <v>1444.3901914220744</v>
      </c>
      <c r="D40" s="13">
        <f>'[1]Szenario 2'!$H40</f>
        <v>15725.470661425783</v>
      </c>
      <c r="E40" s="13">
        <f>'[1]Szenario 2'!$K40</f>
        <v>1628.2152322840254</v>
      </c>
      <c r="F40" s="14">
        <f>'[1]Szenario 3'!$H40</f>
        <v>17413.402465452702</v>
      </c>
      <c r="G40" s="74">
        <f>'[1]Szenario 3'!$K40</f>
        <v>1802.9836912729727</v>
      </c>
      <c r="H40" s="140"/>
      <c r="I40" s="78">
        <f>'[2]Szenario 1'!$F40</f>
        <v>4.604683060644656E-3</v>
      </c>
      <c r="J40" s="17">
        <f>'[2]Szenario 2'!$F40</f>
        <v>9.0164271892626286E-3</v>
      </c>
      <c r="K40" s="25">
        <f>'[2]Szenario 3'!$F40</f>
        <v>1.1194029850746268E-2</v>
      </c>
      <c r="L40" s="140"/>
      <c r="M40" s="28">
        <f>'[3]E-Auto'!$E38*(1/100)</f>
        <v>0.78467225806451635</v>
      </c>
      <c r="O40" s="36">
        <f t="shared" si="0"/>
        <v>17413.402465452702</v>
      </c>
      <c r="P40" s="40">
        <f t="shared" si="1"/>
        <v>1823.1663445334912</v>
      </c>
      <c r="Q40" s="140"/>
      <c r="R40" s="33">
        <f t="shared" si="2"/>
        <v>1</v>
      </c>
      <c r="S40" s="38">
        <f t="shared" si="3"/>
        <v>1</v>
      </c>
      <c r="T40" s="140"/>
      <c r="U40" s="44">
        <f t="shared" si="4"/>
        <v>0.3354977964555082</v>
      </c>
      <c r="V40" s="38">
        <f t="shared" si="5"/>
        <v>0.33866666687819619</v>
      </c>
      <c r="W40" s="140"/>
      <c r="X40" s="80">
        <f t="shared" si="6"/>
        <v>4000</v>
      </c>
      <c r="Y40" s="46">
        <f t="shared" si="7"/>
        <v>127301581.13000432</v>
      </c>
      <c r="Z40" s="46">
        <f t="shared" si="8"/>
        <v>363915.41498290992</v>
      </c>
      <c r="AA40" s="46">
        <f t="shared" si="9"/>
        <v>11353.558732847894</v>
      </c>
      <c r="AB40" s="47">
        <f t="shared" si="10"/>
        <v>49964.877329000235</v>
      </c>
      <c r="AD40" s="45">
        <f t="shared" si="11"/>
        <v>127730814.98104909</v>
      </c>
      <c r="AE40" s="119"/>
      <c r="AF40" s="60" t="s">
        <v>41</v>
      </c>
      <c r="AG40" s="31">
        <v>3.4500000000000003E-2</v>
      </c>
      <c r="AH40" s="53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14014.305104012723</v>
      </c>
      <c r="C41" s="12">
        <f>'[1]Szenario 1'!$K41</f>
        <v>1451.0411504694773</v>
      </c>
      <c r="D41" s="13">
        <f>'[1]Szenario 2'!$H41</f>
        <v>15848.886350139976</v>
      </c>
      <c r="E41" s="13">
        <f>'[1]Szenario 2'!$K41</f>
        <v>1640.9936926934929</v>
      </c>
      <c r="F41" s="14">
        <f>'[1]Szenario 3'!$H41</f>
        <v>17593.082547634458</v>
      </c>
      <c r="G41" s="74">
        <f>'[1]Szenario 3'!$K41</f>
        <v>1821.5877669820716</v>
      </c>
      <c r="H41" s="140"/>
      <c r="I41" s="78">
        <f>'[2]Szenario 1'!$F41</f>
        <v>4.5835771406280475E-3</v>
      </c>
      <c r="J41" s="17">
        <f>'[2]Szenario 2'!$F41</f>
        <v>8.9358576791251833E-3</v>
      </c>
      <c r="K41" s="25">
        <f>'[2]Szenario 3'!$F41</f>
        <v>1.107011070110701E-2</v>
      </c>
      <c r="L41" s="140"/>
      <c r="M41" s="28">
        <f>'[3]E-Auto'!$E39*(1/100)</f>
        <v>0.81350419354838732</v>
      </c>
      <c r="O41" s="36">
        <f t="shared" si="0"/>
        <v>17593.082547634458</v>
      </c>
      <c r="P41" s="40">
        <f t="shared" si="1"/>
        <v>1841.7529452143453</v>
      </c>
      <c r="Q41" s="140"/>
      <c r="R41" s="33">
        <f t="shared" si="2"/>
        <v>1</v>
      </c>
      <c r="S41" s="38">
        <f t="shared" si="3"/>
        <v>1</v>
      </c>
      <c r="T41" s="140"/>
      <c r="U41" s="44">
        <f t="shared" si="4"/>
        <v>0.335497892905328</v>
      </c>
      <c r="V41" s="38">
        <f t="shared" si="5"/>
        <v>0.33866666688695485</v>
      </c>
      <c r="W41" s="140"/>
      <c r="X41" s="80">
        <f t="shared" si="6"/>
        <v>4000</v>
      </c>
      <c r="Y41" s="46">
        <f t="shared" si="7"/>
        <v>128614199.75445925</v>
      </c>
      <c r="Z41" s="46">
        <f t="shared" si="8"/>
        <v>367669.48517368711</v>
      </c>
      <c r="AA41" s="46">
        <f t="shared" si="9"/>
        <v>10959.714139786594</v>
      </c>
      <c r="AB41" s="47">
        <f t="shared" si="10"/>
        <v>50479.536342899904</v>
      </c>
      <c r="AD41" s="45">
        <f t="shared" si="11"/>
        <v>129047308.49011563</v>
      </c>
      <c r="AE41" s="119"/>
      <c r="AF41" s="61" t="s">
        <v>42</v>
      </c>
      <c r="AG41" s="62">
        <v>1.49E-2</v>
      </c>
      <c r="AH41" s="58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14078.540752529261</v>
      </c>
      <c r="C42" s="12">
        <f>'[1]Szenario 1'!$K42</f>
        <v>1457.6921095168796</v>
      </c>
      <c r="D42" s="13">
        <f>'[1]Szenario 2'!$H42</f>
        <v>15972.302038854168</v>
      </c>
      <c r="E42" s="13">
        <f>'[1]Szenario 2'!$K42</f>
        <v>1653.7721531029604</v>
      </c>
      <c r="F42" s="14">
        <f>'[1]Szenario 3'!$H42</f>
        <v>17772.762629816214</v>
      </c>
      <c r="G42" s="74">
        <f>'[1]Szenario 3'!$K42</f>
        <v>1840.1918426911707</v>
      </c>
      <c r="H42" s="140"/>
      <c r="I42" s="78">
        <f>'[2]Szenario 1'!$F42</f>
        <v>4.5626638190466948E-3</v>
      </c>
      <c r="J42" s="17">
        <f>'[2]Szenario 2'!$F42</f>
        <v>8.8567153314190964E-3</v>
      </c>
      <c r="K42" s="25">
        <f>'[2]Szenario 3'!$F42</f>
        <v>1.0948905109489052E-2</v>
      </c>
      <c r="L42" s="140"/>
      <c r="M42" s="28">
        <f>'[3]E-Auto'!$E40*(1/100)</f>
        <v>0.8423361290322583</v>
      </c>
      <c r="O42" s="36">
        <f t="shared" si="0"/>
        <v>17772.762629816214</v>
      </c>
      <c r="P42" s="40">
        <f t="shared" si="1"/>
        <v>1860.3399285600522</v>
      </c>
      <c r="Q42" s="140"/>
      <c r="R42" s="33">
        <f t="shared" si="2"/>
        <v>1</v>
      </c>
      <c r="S42" s="38">
        <f t="shared" si="3"/>
        <v>1</v>
      </c>
      <c r="T42" s="140"/>
      <c r="U42" s="44">
        <f t="shared" si="4"/>
        <v>0.33549799235601707</v>
      </c>
      <c r="V42" s="38">
        <f t="shared" si="5"/>
        <v>0.33866666689598302</v>
      </c>
      <c r="W42" s="140"/>
      <c r="X42" s="80">
        <f t="shared" si="6"/>
        <v>4000</v>
      </c>
      <c r="Y42" s="46">
        <f t="shared" si="7"/>
        <v>129926821.83310801</v>
      </c>
      <c r="Z42" s="46">
        <f t="shared" si="8"/>
        <v>371423.55704053637</v>
      </c>
      <c r="AA42" s="46">
        <f t="shared" si="9"/>
        <v>10555.431825887739</v>
      </c>
      <c r="AB42" s="47">
        <f t="shared" si="10"/>
        <v>50994.196888027647</v>
      </c>
      <c r="AD42" s="45">
        <f t="shared" si="11"/>
        <v>130363795.01886247</v>
      </c>
      <c r="AE42" s="119"/>
    </row>
    <row r="43" spans="1:35" x14ac:dyDescent="0.3">
      <c r="A43" s="6">
        <f t="shared" si="12"/>
        <v>2049</v>
      </c>
      <c r="B43" s="12">
        <f>'[1]Szenario 1'!$H43</f>
        <v>14142.776401045803</v>
      </c>
      <c r="C43" s="12">
        <f>'[1]Szenario 1'!$K43</f>
        <v>1464.3430685642822</v>
      </c>
      <c r="D43" s="13">
        <f>'[1]Szenario 2'!$H43</f>
        <v>16095.717727568361</v>
      </c>
      <c r="E43" s="13">
        <f>'[1]Szenario 2'!$K43</f>
        <v>1666.5506135124281</v>
      </c>
      <c r="F43" s="14">
        <f>'[1]Szenario 3'!$H43</f>
        <v>17952.44271199797</v>
      </c>
      <c r="G43" s="74">
        <f>'[1]Szenario 3'!$K43</f>
        <v>1858.7959184002698</v>
      </c>
      <c r="H43" s="140"/>
      <c r="I43" s="78">
        <f>'[2]Szenario 1'!$F43</f>
        <v>4.5419404715887129E-3</v>
      </c>
      <c r="J43" s="17">
        <f>'[2]Szenario 2'!$F43</f>
        <v>8.7789625591277159E-3</v>
      </c>
      <c r="K43" s="25">
        <f>'[2]Szenario 3'!$F43</f>
        <v>1.0830324909747292E-2</v>
      </c>
      <c r="L43" s="140"/>
      <c r="M43" s="28">
        <f>'[3]E-Auto'!$E41*(1/100)</f>
        <v>0.87116806451612927</v>
      </c>
      <c r="O43" s="36">
        <f t="shared" si="0"/>
        <v>17952.44271199797</v>
      </c>
      <c r="P43" s="40">
        <f t="shared" si="1"/>
        <v>1878.9272821374568</v>
      </c>
      <c r="Q43" s="140"/>
      <c r="R43" s="33">
        <f t="shared" si="2"/>
        <v>1</v>
      </c>
      <c r="S43" s="38">
        <f t="shared" si="3"/>
        <v>1</v>
      </c>
      <c r="T43" s="140"/>
      <c r="U43" s="44">
        <f t="shared" si="4"/>
        <v>0.33549809486918375</v>
      </c>
      <c r="V43" s="38">
        <f t="shared" si="5"/>
        <v>0.33866666690528602</v>
      </c>
      <c r="W43" s="140"/>
      <c r="X43" s="80">
        <f t="shared" si="6"/>
        <v>4000</v>
      </c>
      <c r="Y43" s="46">
        <f t="shared" si="7"/>
        <v>131239447.3678299</v>
      </c>
      <c r="Z43" s="46">
        <f t="shared" si="8"/>
        <v>375177.6305290006</v>
      </c>
      <c r="AA43" s="46">
        <f t="shared" si="9"/>
        <v>10140.711791151334</v>
      </c>
      <c r="AB43" s="47">
        <f t="shared" si="10"/>
        <v>51508.85891463235</v>
      </c>
      <c r="AD43" s="45">
        <f t="shared" si="11"/>
        <v>131680274.56906469</v>
      </c>
      <c r="AE43" s="119"/>
      <c r="AF43" s="49" t="s">
        <v>44</v>
      </c>
      <c r="AG43" s="50"/>
      <c r="AH43" s="51"/>
    </row>
    <row r="44" spans="1:35" x14ac:dyDescent="0.3">
      <c r="A44" s="6">
        <f t="shared" si="12"/>
        <v>2050</v>
      </c>
      <c r="B44" s="12">
        <f>'[1]Szenario 1'!$H44</f>
        <v>14207.012049562343</v>
      </c>
      <c r="C44" s="12">
        <f>'[1]Szenario 1'!$K44</f>
        <v>1470.9940276116849</v>
      </c>
      <c r="D44" s="13">
        <f>'[1]Szenario 2'!$H44</f>
        <v>16219.133416282555</v>
      </c>
      <c r="E44" s="13">
        <f>'[1]Szenario 2'!$K44</f>
        <v>1679.3290739218955</v>
      </c>
      <c r="F44" s="14">
        <f>'[1]Szenario 3'!$H44</f>
        <v>18132.12279417973</v>
      </c>
      <c r="G44" s="74">
        <f>'[1]Szenario 3'!$K44</f>
        <v>1877.3999941093691</v>
      </c>
      <c r="H44" s="140"/>
      <c r="I44" s="78">
        <f>'[2]Szenario 1'!$F44</f>
        <v>4.5214045214045217E-3</v>
      </c>
      <c r="J44" s="17">
        <f>'[2]Szenario 2'!$F44</f>
        <v>8.7025630836479236E-3</v>
      </c>
      <c r="K44" s="25">
        <f>'[2]Szenario 3'!$F44</f>
        <v>1.0714285714285714E-2</v>
      </c>
      <c r="L44" s="140"/>
      <c r="M44" s="28">
        <f>'[3]E-Auto'!$E42*(1/100)</f>
        <v>0.9</v>
      </c>
      <c r="O44" s="36">
        <f t="shared" si="0"/>
        <v>18132.12279417973</v>
      </c>
      <c r="P44" s="40">
        <f t="shared" si="1"/>
        <v>1897.5149940462552</v>
      </c>
      <c r="Q44" s="140"/>
      <c r="R44" s="33">
        <f t="shared" si="2"/>
        <v>1</v>
      </c>
      <c r="S44" s="38">
        <f t="shared" si="3"/>
        <v>1</v>
      </c>
      <c r="T44" s="140"/>
      <c r="U44" s="44">
        <f t="shared" si="4"/>
        <v>0.33549820050706236</v>
      </c>
      <c r="V44" s="38">
        <f t="shared" si="5"/>
        <v>0.33866666691486946</v>
      </c>
      <c r="W44" s="140"/>
      <c r="X44" s="80">
        <f t="shared" si="6"/>
        <v>4000</v>
      </c>
      <c r="Y44" s="46">
        <f t="shared" si="7"/>
        <v>132552076.36394665</v>
      </c>
      <c r="Z44" s="46">
        <f t="shared" si="8"/>
        <v>378931.70558695623</v>
      </c>
      <c r="AA44" s="46">
        <f t="shared" si="9"/>
        <v>9715.5540355773828</v>
      </c>
      <c r="AB44" s="47">
        <f t="shared" si="10"/>
        <v>52023.522375095134</v>
      </c>
      <c r="AD44" s="45">
        <f t="shared" si="11"/>
        <v>132996747.14594427</v>
      </c>
      <c r="AE44" s="119"/>
      <c r="AF44" s="84" t="s">
        <v>46</v>
      </c>
      <c r="AG44" s="85"/>
      <c r="AH44" s="86"/>
    </row>
    <row r="45" spans="1:35" x14ac:dyDescent="0.3">
      <c r="A45" s="6">
        <f t="shared" si="12"/>
        <v>2051</v>
      </c>
      <c r="B45" s="12">
        <f>'[1]Szenario 1'!$H45</f>
        <v>14271.247698078883</v>
      </c>
      <c r="C45" s="12">
        <f>'[1]Szenario 1'!$K45</f>
        <v>1477.6449866590874</v>
      </c>
      <c r="D45" s="13">
        <f>'[1]Szenario 2'!$H45</f>
        <v>16342.54910499675</v>
      </c>
      <c r="E45" s="13">
        <f>'[1]Szenario 2'!$K45</f>
        <v>1692.1075343313632</v>
      </c>
      <c r="F45" s="14">
        <f>'[1]Szenario 3'!$H45</f>
        <v>18311.802876361486</v>
      </c>
      <c r="G45" s="74">
        <f>'[1]Szenario 3'!$K45</f>
        <v>1896.004069818468</v>
      </c>
      <c r="H45" s="140"/>
      <c r="I45" s="78">
        <f>'[2]Szenario 1'!$F45</f>
        <v>4.50105343803869E-3</v>
      </c>
      <c r="J45" s="17">
        <f>'[2]Szenario 2'!$F45</f>
        <v>8.6274818783485668E-3</v>
      </c>
      <c r="K45" s="25">
        <f>'[2]Szenario 3'!$F45</f>
        <v>1.0600706713780919E-2</v>
      </c>
      <c r="L45" s="140"/>
      <c r="M45" s="28">
        <f>'[3]E-Auto'!$E43*(1/100)</f>
        <v>0.928831935483871</v>
      </c>
      <c r="O45" s="36">
        <f t="shared" si="0"/>
        <v>18311.802876361486</v>
      </c>
      <c r="P45" s="40">
        <f t="shared" si="1"/>
        <v>1916.1030528907486</v>
      </c>
      <c r="Q45" s="140"/>
      <c r="R45" s="33">
        <f t="shared" si="2"/>
        <v>1</v>
      </c>
      <c r="S45" s="38">
        <f t="shared" si="3"/>
        <v>1</v>
      </c>
      <c r="T45" s="140"/>
      <c r="U45" s="44">
        <f t="shared" si="4"/>
        <v>0.33549830933251334</v>
      </c>
      <c r="V45" s="38">
        <f t="shared" si="5"/>
        <v>0.33866666692473885</v>
      </c>
      <c r="W45" s="140"/>
      <c r="X45" s="80">
        <f t="shared" si="6"/>
        <v>4000</v>
      </c>
      <c r="Y45" s="46">
        <f t="shared" si="7"/>
        <v>133864708.83011165</v>
      </c>
      <c r="Z45" s="46">
        <f t="shared" si="8"/>
        <v>382685.78216449026</v>
      </c>
      <c r="AA45" s="46">
        <f t="shared" si="9"/>
        <v>9279.9585591658724</v>
      </c>
      <c r="AB45" s="47">
        <f t="shared" si="10"/>
        <v>52538.18722381624</v>
      </c>
      <c r="AD45" s="45">
        <f t="shared" si="11"/>
        <v>134313212.75805911</v>
      </c>
      <c r="AE45" s="119"/>
      <c r="AF45" s="52" t="s">
        <v>50</v>
      </c>
      <c r="AG45" s="31">
        <v>15000</v>
      </c>
      <c r="AH45" s="53" t="s">
        <v>49</v>
      </c>
    </row>
    <row r="46" spans="1:35" x14ac:dyDescent="0.3">
      <c r="A46" s="6">
        <f t="shared" si="12"/>
        <v>2052</v>
      </c>
      <c r="B46" s="12">
        <f>'[1]Szenario 1'!$H46</f>
        <v>14335.483346595423</v>
      </c>
      <c r="C46" s="12">
        <f>'[1]Szenario 1'!$K46</f>
        <v>1484.2959457064901</v>
      </c>
      <c r="D46" s="13">
        <f>'[1]Szenario 2'!$H46</f>
        <v>16465.964793710944</v>
      </c>
      <c r="E46" s="13">
        <f>'[1]Szenario 2'!$K46</f>
        <v>1704.8859947408309</v>
      </c>
      <c r="F46" s="14">
        <f>'[1]Szenario 3'!$H46</f>
        <v>18491.482958543242</v>
      </c>
      <c r="G46" s="74">
        <f>'[1]Szenario 3'!$K46</f>
        <v>1914.6081455275671</v>
      </c>
      <c r="H46" s="140"/>
      <c r="I46" s="78">
        <f>'[2]Szenario 1'!$F46</f>
        <v>4.4808847363905042E-3</v>
      </c>
      <c r="J46" s="17">
        <f>'[2]Szenario 2'!$F46</f>
        <v>8.5536851150255829E-3</v>
      </c>
      <c r="K46" s="25">
        <f>'[2]Szenario 3'!$F46</f>
        <v>1.048951048951049E-2</v>
      </c>
      <c r="L46" s="140"/>
      <c r="M46" s="28">
        <f>'[3]E-Auto'!$E44*(1/100)</f>
        <v>0.95766387096774197</v>
      </c>
      <c r="O46" s="36">
        <f t="shared" si="0"/>
        <v>18491.482958543242</v>
      </c>
      <c r="P46" s="40">
        <f t="shared" si="1"/>
        <v>1934.6914477533808</v>
      </c>
      <c r="Q46" s="140"/>
      <c r="R46" s="33">
        <f t="shared" si="2"/>
        <v>1</v>
      </c>
      <c r="S46" s="38">
        <f t="shared" si="3"/>
        <v>1</v>
      </c>
      <c r="T46" s="140"/>
      <c r="U46" s="44">
        <f t="shared" si="4"/>
        <v>0.33549842140902314</v>
      </c>
      <c r="V46" s="38">
        <f t="shared" si="5"/>
        <v>0.33866666693489994</v>
      </c>
      <c r="W46" s="140"/>
      <c r="X46" s="80">
        <f t="shared" si="6"/>
        <v>4000</v>
      </c>
      <c r="Y46" s="46">
        <f t="shared" si="7"/>
        <v>135177344.77820724</v>
      </c>
      <c r="Z46" s="46">
        <f t="shared" si="8"/>
        <v>386439.86021378369</v>
      </c>
      <c r="AA46" s="46">
        <f t="shared" si="9"/>
        <v>8833.9253619168067</v>
      </c>
      <c r="AB46" s="47">
        <f t="shared" si="10"/>
        <v>53052.853417109247</v>
      </c>
      <c r="AD46" s="45">
        <f t="shared" si="11"/>
        <v>135629671.41720006</v>
      </c>
      <c r="AE46" s="119"/>
      <c r="AF46" s="54"/>
      <c r="AG46" s="55">
        <f>'[4]Risikoschätzung '!$S$22</f>
        <v>3.8183974898599521E-6</v>
      </c>
      <c r="AH46" s="53" t="s">
        <v>53</v>
      </c>
    </row>
    <row r="47" spans="1:35" x14ac:dyDescent="0.3">
      <c r="A47" s="6">
        <f t="shared" si="12"/>
        <v>2053</v>
      </c>
      <c r="B47" s="12">
        <f>'[1]Szenario 1'!$H47</f>
        <v>14399.718995111962</v>
      </c>
      <c r="C47" s="12">
        <f>'[1]Szenario 1'!$K47</f>
        <v>1490.9469047538923</v>
      </c>
      <c r="D47" s="13">
        <f>'[1]Szenario 2'!$H47</f>
        <v>16589.380482425138</v>
      </c>
      <c r="E47" s="13">
        <f>'[1]Szenario 2'!$K47</f>
        <v>1717.6644551502986</v>
      </c>
      <c r="F47" s="14">
        <f>'[1]Szenario 3'!$H47</f>
        <v>18671.163040724998</v>
      </c>
      <c r="G47" s="74">
        <f>'[1]Szenario 3'!$K47</f>
        <v>1933.2122212366662</v>
      </c>
      <c r="H47" s="140"/>
      <c r="I47" s="78">
        <f>'[2]Szenario 1'!$F47</f>
        <v>4.4608959757023534E-3</v>
      </c>
      <c r="J47" s="17">
        <f>'[2]Szenario 2'!$F47</f>
        <v>8.4811401130818684E-3</v>
      </c>
      <c r="K47" s="25">
        <f>'[2]Szenario 3'!$F47</f>
        <v>1.0380622837370242E-2</v>
      </c>
      <c r="L47" s="140"/>
      <c r="M47" s="28">
        <f>'[3]E-Auto'!$E45*(1/100)</f>
        <v>0.98649580645161294</v>
      </c>
      <c r="O47" s="36">
        <f t="shared" si="0"/>
        <v>18671.163040724998</v>
      </c>
      <c r="P47" s="40">
        <f t="shared" si="1"/>
        <v>1953.2801681699189</v>
      </c>
      <c r="Q47" s="140"/>
      <c r="R47" s="33">
        <f t="shared" si="2"/>
        <v>1</v>
      </c>
      <c r="S47" s="38">
        <f t="shared" si="3"/>
        <v>1</v>
      </c>
      <c r="T47" s="140"/>
      <c r="U47" s="44">
        <f t="shared" si="4"/>
        <v>0.33549853680070407</v>
      </c>
      <c r="V47" s="38">
        <f t="shared" si="5"/>
        <v>0.3386666669453583</v>
      </c>
      <c r="W47" s="140"/>
      <c r="X47" s="80">
        <f t="shared" si="6"/>
        <v>4000</v>
      </c>
      <c r="Y47" s="46">
        <f t="shared" si="7"/>
        <v>136489984.22324833</v>
      </c>
      <c r="Z47" s="46">
        <f t="shared" si="8"/>
        <v>390193.93968900316</v>
      </c>
      <c r="AA47" s="46">
        <f t="shared" si="9"/>
        <v>8377.4544438301909</v>
      </c>
      <c r="AB47" s="47">
        <f t="shared" si="10"/>
        <v>53567.520913101645</v>
      </c>
      <c r="AD47" s="45">
        <f t="shared" ref="AD47:AD54" si="13">SUM(X47:AB47)</f>
        <v>136946123.13829428</v>
      </c>
      <c r="AE47" s="119"/>
      <c r="AF47" s="54"/>
      <c r="AG47" s="55">
        <f>'[4]Risikoschätzung '!$P$26</f>
        <v>1.4614157752901537E-6</v>
      </c>
      <c r="AH47" s="53" t="s">
        <v>53</v>
      </c>
    </row>
    <row r="48" spans="1:35" x14ac:dyDescent="0.3">
      <c r="A48" s="6">
        <f t="shared" si="12"/>
        <v>2054</v>
      </c>
      <c r="B48" s="12">
        <f>'[1]Szenario 1'!$H48</f>
        <v>14463.954643628502</v>
      </c>
      <c r="C48" s="12">
        <f>'[1]Szenario 1'!$K48</f>
        <v>1497.597863801295</v>
      </c>
      <c r="D48" s="13">
        <f>'[1]Szenario 2'!$H48</f>
        <v>16712.796171139333</v>
      </c>
      <c r="E48" s="13">
        <f>'[1]Szenario 2'!$K48</f>
        <v>1730.4429155597663</v>
      </c>
      <c r="F48" s="14">
        <f>'[1]Szenario 3'!$H48</f>
        <v>18850.843122906754</v>
      </c>
      <c r="G48" s="74">
        <f>'[1]Szenario 3'!$K48</f>
        <v>1951.8162969457651</v>
      </c>
      <c r="H48" s="140"/>
      <c r="I48" s="78">
        <f>'[2]Szenario 1'!$F48</f>
        <v>4.4410847585750731E-3</v>
      </c>
      <c r="J48" s="17">
        <f>'[2]Szenario 2'!$F48</f>
        <v>8.4098152912714559E-3</v>
      </c>
      <c r="K48" s="25">
        <f>'[2]Szenario 3'!$F48</f>
        <v>1.0273972602739725E-2</v>
      </c>
      <c r="L48" s="140"/>
      <c r="M48" s="28">
        <f>'[3]E-Auto'!$E46*(1/100)</f>
        <v>1</v>
      </c>
      <c r="O48" s="36">
        <f t="shared" si="0"/>
        <v>18850.843122906754</v>
      </c>
      <c r="P48" s="40">
        <f t="shared" si="1"/>
        <v>1971.8692041061668</v>
      </c>
      <c r="Q48" s="140"/>
      <c r="R48" s="33">
        <f t="shared" si="2"/>
        <v>1</v>
      </c>
      <c r="S48" s="38">
        <f t="shared" si="3"/>
        <v>1</v>
      </c>
      <c r="T48" s="140"/>
      <c r="U48" s="44">
        <f t="shared" si="4"/>
        <v>0.33549865557229464</v>
      </c>
      <c r="V48" s="38">
        <f t="shared" si="5"/>
        <v>0.33866666695611974</v>
      </c>
      <c r="W48" s="140"/>
      <c r="X48" s="80">
        <f t="shared" si="6"/>
        <v>4000</v>
      </c>
      <c r="Y48" s="46">
        <f t="shared" si="7"/>
        <v>137802627.18329376</v>
      </c>
      <c r="Z48" s="46">
        <f t="shared" si="8"/>
        <v>393948.02054619906</v>
      </c>
      <c r="AA48" s="46">
        <f t="shared" si="9"/>
        <v>8201.6248259142703</v>
      </c>
      <c r="AB48" s="47">
        <f t="shared" si="10"/>
        <v>54082.189671641769</v>
      </c>
      <c r="AD48" s="45">
        <f t="shared" si="13"/>
        <v>138262859.01833752</v>
      </c>
      <c r="AE48" s="119"/>
      <c r="AF48" s="84" t="s">
        <v>47</v>
      </c>
      <c r="AG48" s="85"/>
      <c r="AH48" s="86"/>
    </row>
    <row r="49" spans="1:34" x14ac:dyDescent="0.3">
      <c r="A49" s="6">
        <f t="shared" si="12"/>
        <v>2055</v>
      </c>
      <c r="B49" s="12">
        <f>'[1]Szenario 1'!$H49</f>
        <v>14528.19029214504</v>
      </c>
      <c r="C49" s="12">
        <f>'[1]Szenario 1'!$K49</f>
        <v>1504.2488228486973</v>
      </c>
      <c r="D49" s="13">
        <f>'[1]Szenario 2'!$H49</f>
        <v>16836.211859853523</v>
      </c>
      <c r="E49" s="13">
        <f>'[1]Szenario 2'!$K49</f>
        <v>1743.2213759692338</v>
      </c>
      <c r="F49" s="14">
        <f>'[1]Szenario 3'!$H49</f>
        <v>19030.52320508851</v>
      </c>
      <c r="G49" s="74">
        <f>'[1]Szenario 3'!$K49</f>
        <v>1970.4203726548642</v>
      </c>
      <c r="H49" s="140"/>
      <c r="I49" s="78">
        <f>'[2]Szenario 1'!$F49</f>
        <v>4.4214487300094077E-3</v>
      </c>
      <c r="J49" s="17">
        <f>'[2]Szenario 2'!$F49</f>
        <v>8.3396801218583397E-3</v>
      </c>
      <c r="K49" s="25">
        <f>'[2]Szenario 3'!$F49</f>
        <v>1.0169491525423728E-2</v>
      </c>
      <c r="L49" s="140"/>
      <c r="M49" s="28">
        <f>'[3]E-Auto'!$E47*(1/100)</f>
        <v>1</v>
      </c>
      <c r="O49" s="36">
        <f t="shared" si="0"/>
        <v>19030.52320508851</v>
      </c>
      <c r="P49" s="40">
        <f t="shared" si="1"/>
        <v>1990.4585459361001</v>
      </c>
      <c r="Q49" s="140"/>
      <c r="R49" s="33">
        <f t="shared" si="2"/>
        <v>1</v>
      </c>
      <c r="S49" s="38">
        <f t="shared" si="3"/>
        <v>1</v>
      </c>
      <c r="T49" s="140"/>
      <c r="U49" s="44">
        <f t="shared" si="4"/>
        <v>0.33549877778915926</v>
      </c>
      <c r="V49" s="38">
        <f t="shared" si="5"/>
        <v>0.33866666696719006</v>
      </c>
      <c r="W49" s="140"/>
      <c r="X49" s="80">
        <f t="shared" si="6"/>
        <v>4000</v>
      </c>
      <c r="Y49" s="46">
        <f t="shared" si="7"/>
        <v>139115273.67936265</v>
      </c>
      <c r="Z49" s="46">
        <f t="shared" si="8"/>
        <v>397702.10274320928</v>
      </c>
      <c r="AA49" s="46">
        <f t="shared" si="9"/>
        <v>8279.8000360699098</v>
      </c>
      <c r="AB49" s="47">
        <f t="shared" si="10"/>
        <v>54596.859654211192</v>
      </c>
      <c r="AD49" s="45">
        <f t="shared" si="13"/>
        <v>139579852.44179615</v>
      </c>
      <c r="AE49" s="119"/>
      <c r="AF49" s="52" t="s">
        <v>51</v>
      </c>
      <c r="AG49" s="31">
        <v>110000</v>
      </c>
      <c r="AH49" s="53" t="s">
        <v>49</v>
      </c>
    </row>
    <row r="50" spans="1:34" x14ac:dyDescent="0.3">
      <c r="A50" s="6">
        <f t="shared" si="12"/>
        <v>2056</v>
      </c>
      <c r="B50" s="12">
        <f>'[1]Szenario 1'!$H50</f>
        <v>14592.42594066158</v>
      </c>
      <c r="C50" s="12">
        <f>'[1]Szenario 1'!$K50</f>
        <v>1510.8997818961</v>
      </c>
      <c r="D50" s="13">
        <f>'[1]Szenario 2'!$H50</f>
        <v>16959.627548567718</v>
      </c>
      <c r="E50" s="13">
        <f>'[1]Szenario 2'!$K50</f>
        <v>1755.9998363787015</v>
      </c>
      <c r="F50" s="14">
        <f>'[1]Szenario 3'!$H50</f>
        <v>19210.203287270266</v>
      </c>
      <c r="G50" s="74">
        <f>'[1]Szenario 3'!$K50</f>
        <v>1989.0244483639631</v>
      </c>
      <c r="H50" s="140"/>
      <c r="I50" s="78">
        <f>'[2]Szenario 1'!$F50</f>
        <v>4.401985576472792E-3</v>
      </c>
      <c r="J50" s="17">
        <f>'[2]Szenario 2'!$F50</f>
        <v>8.2707050870501151E-3</v>
      </c>
      <c r="K50" s="25">
        <f>'[2]Szenario 3'!$F50</f>
        <v>1.0067114093959731E-2</v>
      </c>
      <c r="L50" s="140"/>
      <c r="M50" s="28">
        <f>'[3]E-Auto'!$E48*(1/100)</f>
        <v>1</v>
      </c>
      <c r="O50" s="36">
        <f t="shared" si="0"/>
        <v>19210.203287270266</v>
      </c>
      <c r="P50" s="40">
        <f t="shared" si="1"/>
        <v>2009.0481844213184</v>
      </c>
      <c r="Q50" s="140"/>
      <c r="R50" s="33">
        <f t="shared" si="2"/>
        <v>1</v>
      </c>
      <c r="S50" s="38">
        <f t="shared" si="3"/>
        <v>1</v>
      </c>
      <c r="T50" s="140"/>
      <c r="U50" s="44">
        <f t="shared" si="4"/>
        <v>0.33549890351728845</v>
      </c>
      <c r="V50" s="38">
        <f t="shared" si="5"/>
        <v>0.33866666697857517</v>
      </c>
      <c r="W50" s="140"/>
      <c r="X50" s="80">
        <f t="shared" si="6"/>
        <v>4000</v>
      </c>
      <c r="Y50" s="46">
        <f t="shared" si="7"/>
        <v>140427923.73535728</v>
      </c>
      <c r="Z50" s="46">
        <f t="shared" si="8"/>
        <v>401456.18623956962</v>
      </c>
      <c r="AA50" s="46">
        <f t="shared" si="9"/>
        <v>8357.9752462255474</v>
      </c>
      <c r="AB50" s="47">
        <f t="shared" si="10"/>
        <v>55111.530823842608</v>
      </c>
      <c r="AD50" s="45">
        <f t="shared" si="13"/>
        <v>140896849.42766693</v>
      </c>
      <c r="AE50" s="119"/>
      <c r="AF50" s="54"/>
      <c r="AG50" s="55">
        <f>'[4]Risikoschätzung '!$S$21</f>
        <v>2.6432999158184737E-7</v>
      </c>
      <c r="AH50" s="53" t="s">
        <v>54</v>
      </c>
    </row>
    <row r="51" spans="1:34" x14ac:dyDescent="0.3">
      <c r="A51" s="6">
        <f t="shared" si="12"/>
        <v>2057</v>
      </c>
      <c r="B51" s="12">
        <f>'[1]Szenario 1'!$H51</f>
        <v>14656.661589178118</v>
      </c>
      <c r="C51" s="12">
        <f>'[1]Szenario 1'!$K51</f>
        <v>1517.5507409435022</v>
      </c>
      <c r="D51" s="13">
        <f>'[1]Szenario 2'!$H51</f>
        <v>17083.043237281912</v>
      </c>
      <c r="E51" s="13">
        <f>'[1]Szenario 2'!$K51</f>
        <v>1768.778296788169</v>
      </c>
      <c r="F51" s="14">
        <f>'[1]Szenario 3'!$H51</f>
        <v>19389.883369452022</v>
      </c>
      <c r="G51" s="74">
        <f>'[1]Szenario 3'!$K51</f>
        <v>2007.6285240730622</v>
      </c>
      <c r="H51" s="140"/>
      <c r="I51" s="78">
        <f>'[2]Szenario 1'!$F51</f>
        <v>4.3826930249906753E-3</v>
      </c>
      <c r="J51" s="17">
        <f>'[2]Szenario 2'!$F51</f>
        <v>8.2028616375758485E-3</v>
      </c>
      <c r="K51" s="25">
        <f>'[2]Szenario 3'!$F51</f>
        <v>9.9667774086378731E-3</v>
      </c>
      <c r="L51" s="140"/>
      <c r="M51" s="28">
        <f>'[3]E-Auto'!$E49*(1/100)</f>
        <v>1</v>
      </c>
      <c r="O51" s="36">
        <f t="shared" si="0"/>
        <v>19389.883369452022</v>
      </c>
      <c r="P51" s="40">
        <f t="shared" si="1"/>
        <v>2027.6381106917306</v>
      </c>
      <c r="Q51" s="140"/>
      <c r="R51" s="33">
        <f t="shared" si="2"/>
        <v>1</v>
      </c>
      <c r="S51" s="38">
        <f t="shared" si="3"/>
        <v>1</v>
      </c>
      <c r="T51" s="140"/>
      <c r="U51" s="44">
        <f t="shared" si="4"/>
        <v>0.33549903282329868</v>
      </c>
      <c r="V51" s="38">
        <f t="shared" si="5"/>
        <v>0.33866666699028086</v>
      </c>
      <c r="W51" s="140"/>
      <c r="X51" s="80">
        <f t="shared" si="6"/>
        <v>4000</v>
      </c>
      <c r="Y51" s="46">
        <f t="shared" si="7"/>
        <v>141740577.37799108</v>
      </c>
      <c r="Z51" s="46">
        <f t="shared" si="8"/>
        <v>405210.27099642903</v>
      </c>
      <c r="AA51" s="46">
        <f t="shared" si="9"/>
        <v>8436.150456381185</v>
      </c>
      <c r="AB51" s="47">
        <f t="shared" si="10"/>
        <v>55626.203145042455</v>
      </c>
      <c r="AD51" s="45">
        <f t="shared" si="13"/>
        <v>142213850.00258893</v>
      </c>
      <c r="AE51" s="119"/>
      <c r="AF51" s="54"/>
      <c r="AG51" s="55">
        <f>'[4]Risikoschätzung '!$P$25</f>
        <v>1.0116705256743542E-7</v>
      </c>
      <c r="AH51" s="53" t="s">
        <v>54</v>
      </c>
    </row>
    <row r="52" spans="1:34" x14ac:dyDescent="0.3">
      <c r="A52" s="6">
        <f t="shared" si="12"/>
        <v>2058</v>
      </c>
      <c r="B52" s="12">
        <f>'[1]Szenario 1'!$H52</f>
        <v>14720.897237694657</v>
      </c>
      <c r="C52" s="12">
        <f>'[1]Szenario 1'!$K52</f>
        <v>1524.2016999909047</v>
      </c>
      <c r="D52" s="13">
        <f>'[1]Szenario 2'!$H52</f>
        <v>17206.458925996103</v>
      </c>
      <c r="E52" s="13">
        <f>'[1]Szenario 2'!$K52</f>
        <v>1781.5567571976364</v>
      </c>
      <c r="F52" s="14">
        <f>'[1]Szenario 3'!$H52</f>
        <v>19569.563451633778</v>
      </c>
      <c r="G52" s="74">
        <f>'[1]Szenario 3'!$K52</f>
        <v>2026.2325997821613</v>
      </c>
      <c r="H52" s="140"/>
      <c r="I52" s="78">
        <f>'[2]Szenario 1'!$F52</f>
        <v>4.3635688422616285E-3</v>
      </c>
      <c r="J52" s="17">
        <f>'[2]Szenario 2'!$F52</f>
        <v>8.1361221532860271E-3</v>
      </c>
      <c r="K52" s="25">
        <f>'[2]Szenario 3'!$F52</f>
        <v>9.8684210526315784E-3</v>
      </c>
      <c r="L52" s="140"/>
      <c r="M52" s="28">
        <f>'[3]E-Auto'!$E50*(1/100)</f>
        <v>1</v>
      </c>
      <c r="O52" s="36">
        <f t="shared" si="0"/>
        <v>19569.563451633778</v>
      </c>
      <c r="P52" s="40">
        <f t="shared" si="1"/>
        <v>2046.22831622738</v>
      </c>
      <c r="Q52" s="140"/>
      <c r="R52" s="33">
        <f t="shared" si="2"/>
        <v>1</v>
      </c>
      <c r="S52" s="38">
        <f t="shared" si="3"/>
        <v>1</v>
      </c>
      <c r="T52" s="140"/>
      <c r="U52" s="44">
        <f t="shared" si="4"/>
        <v>0.33549916577443245</v>
      </c>
      <c r="V52" s="38">
        <f t="shared" si="5"/>
        <v>0.33866666700231318</v>
      </c>
      <c r="W52" s="140"/>
      <c r="X52" s="80">
        <f t="shared" si="6"/>
        <v>4000</v>
      </c>
      <c r="Y52" s="46">
        <f t="shared" si="7"/>
        <v>143053234.63672122</v>
      </c>
      <c r="Z52" s="46">
        <f t="shared" si="8"/>
        <v>408964.35697647027</v>
      </c>
      <c r="AA52" s="46">
        <f t="shared" si="9"/>
        <v>8514.3256665368244</v>
      </c>
      <c r="AB52" s="47">
        <f t="shared" si="10"/>
        <v>56140.876583718244</v>
      </c>
      <c r="AD52" s="45">
        <f t="shared" si="13"/>
        <v>143530854.19594797</v>
      </c>
      <c r="AE52" s="119"/>
      <c r="AF52" s="84" t="s">
        <v>48</v>
      </c>
      <c r="AG52" s="85"/>
      <c r="AH52" s="86"/>
    </row>
    <row r="53" spans="1:34" x14ac:dyDescent="0.3">
      <c r="A53" s="6">
        <f t="shared" si="12"/>
        <v>2059</v>
      </c>
      <c r="B53" s="12">
        <f>'[1]Szenario 1'!$H53</f>
        <v>14785.132886211197</v>
      </c>
      <c r="C53" s="12">
        <f>'[1]Szenario 1'!$K53</f>
        <v>1530.8526590383071</v>
      </c>
      <c r="D53" s="13">
        <f>'[1]Szenario 2'!$H53</f>
        <v>17329.874614710297</v>
      </c>
      <c r="E53" s="13">
        <f>'[1]Szenario 2'!$K53</f>
        <v>1794.3352176071041</v>
      </c>
      <c r="F53" s="14">
        <f>'[1]Szenario 3'!$H53</f>
        <v>19749.243533815534</v>
      </c>
      <c r="G53" s="74">
        <f>'[1]Szenario 3'!$K53</f>
        <v>2044.8366754912602</v>
      </c>
      <c r="H53" s="140"/>
      <c r="I53" s="78">
        <f>'[2]Szenario 1'!$F53</f>
        <v>4.3446108337955262E-3</v>
      </c>
      <c r="J53" s="17">
        <f>'[2]Szenario 2'!$F53</f>
        <v>8.0704599056603769E-3</v>
      </c>
      <c r="K53" s="25">
        <f>'[2]Szenario 3'!$F53</f>
        <v>9.7719869706840382E-3</v>
      </c>
      <c r="L53" s="140"/>
      <c r="M53" s="28">
        <f>'[3]E-Auto'!$E51*(1/100)</f>
        <v>1</v>
      </c>
      <c r="O53" s="36">
        <f t="shared" si="0"/>
        <v>19749.243533815534</v>
      </c>
      <c r="P53" s="40">
        <f t="shared" si="1"/>
        <v>2064.8187928413377</v>
      </c>
      <c r="Q53" s="140"/>
      <c r="R53" s="33">
        <f t="shared" si="2"/>
        <v>1</v>
      </c>
      <c r="S53" s="38">
        <f t="shared" si="3"/>
        <v>1</v>
      </c>
      <c r="T53" s="140"/>
      <c r="U53" s="44">
        <f t="shared" si="4"/>
        <v>0.33549930243855824</v>
      </c>
      <c r="V53" s="38">
        <f t="shared" si="5"/>
        <v>0.33866666701467812</v>
      </c>
      <c r="W53" s="140"/>
      <c r="X53" s="80">
        <f t="shared" si="6"/>
        <v>4000</v>
      </c>
      <c r="Y53" s="46">
        <f t="shared" si="7"/>
        <v>144365895.5436863</v>
      </c>
      <c r="Z53" s="46">
        <f t="shared" si="8"/>
        <v>412718.44414383452</v>
      </c>
      <c r="AA53" s="46">
        <f t="shared" si="9"/>
        <v>8592.500876692462</v>
      </c>
      <c r="AB53" s="47">
        <f t="shared" si="10"/>
        <v>56655.551107110085</v>
      </c>
      <c r="AD53" s="45">
        <f t="shared" si="13"/>
        <v>144847862.03981394</v>
      </c>
      <c r="AE53" s="119"/>
      <c r="AF53" s="52" t="s">
        <v>52</v>
      </c>
      <c r="AG53" s="31">
        <v>3700000</v>
      </c>
      <c r="AH53" s="53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14849.368534727735</v>
      </c>
      <c r="C54" s="12">
        <f>'[1]Szenario 1'!$K54</f>
        <v>1537.5036180857096</v>
      </c>
      <c r="D54" s="13">
        <f>'[1]Szenario 2'!$H54</f>
        <v>17453.290303424488</v>
      </c>
      <c r="E54" s="13">
        <f>'[1]Szenario 2'!$K54</f>
        <v>1807.1136780165714</v>
      </c>
      <c r="F54" s="14">
        <f>'[1]Szenario 3'!$H54</f>
        <v>19928.923615997293</v>
      </c>
      <c r="G54" s="74">
        <f>'[1]Szenario 3'!$K54</f>
        <v>2063.4407512003595</v>
      </c>
      <c r="H54" s="140"/>
      <c r="I54" s="78">
        <f>'[2]Szenario 1'!$F54</f>
        <v>4.3258168430740911E-3</v>
      </c>
      <c r="J54" s="17">
        <f>'[2]Szenario 2'!$F54</f>
        <v>8.0058490221166147E-3</v>
      </c>
      <c r="K54" s="25">
        <f>'[2]Szenario 3'!$F54</f>
        <v>9.6774193548387101E-3</v>
      </c>
      <c r="L54" s="140"/>
      <c r="M54" s="28">
        <f>'[3]E-Auto'!$E52*(1/100)</f>
        <v>1</v>
      </c>
      <c r="O54" s="36">
        <f t="shared" si="0"/>
        <v>19928.923615997293</v>
      </c>
      <c r="P54" s="40">
        <f t="shared" si="1"/>
        <v>2083.4095326635888</v>
      </c>
      <c r="Q54" s="141"/>
      <c r="R54" s="33">
        <f t="shared" si="2"/>
        <v>1</v>
      </c>
      <c r="S54" s="38">
        <f t="shared" si="3"/>
        <v>1</v>
      </c>
      <c r="T54" s="141"/>
      <c r="U54" s="44">
        <f t="shared" si="4"/>
        <v>0.33549944288417061</v>
      </c>
      <c r="V54" s="38">
        <f t="shared" si="5"/>
        <v>0.3386666670273818</v>
      </c>
      <c r="W54" s="141"/>
      <c r="X54" s="80">
        <f t="shared" si="6"/>
        <v>4000</v>
      </c>
      <c r="Y54" s="46">
        <f t="shared" si="7"/>
        <v>145678560.13364813</v>
      </c>
      <c r="Z54" s="46">
        <f t="shared" si="8"/>
        <v>416472.53246405115</v>
      </c>
      <c r="AA54" s="46">
        <f t="shared" si="9"/>
        <v>8670.6760868481033</v>
      </c>
      <c r="AB54" s="47">
        <f t="shared" si="10"/>
        <v>57170.226683726265</v>
      </c>
      <c r="AD54" s="45">
        <f t="shared" si="13"/>
        <v>146164873.56888276</v>
      </c>
      <c r="AE54" s="119"/>
      <c r="AF54" s="54"/>
      <c r="AG54" s="55">
        <f>'[4]Risikoschätzung '!$S$20</f>
        <v>1.3698630136986301E-8</v>
      </c>
      <c r="AH54" s="53" t="s">
        <v>54</v>
      </c>
    </row>
    <row r="55" spans="1:34" ht="15" thickBot="1" x14ac:dyDescent="0.35">
      <c r="AD55" s="45">
        <f>SUM(AD9:AD54)</f>
        <v>5360907393.4772863</v>
      </c>
      <c r="AE55" s="119"/>
      <c r="AF55" s="56"/>
      <c r="AG55" s="57">
        <f>'[4]Risikoschätzung '!$P$24</f>
        <v>5.2428785204316568E-9</v>
      </c>
      <c r="AH55" s="58" t="s">
        <v>54</v>
      </c>
    </row>
    <row r="56" spans="1:34" ht="15" thickBot="1" x14ac:dyDescent="0.35">
      <c r="U56" s="87" t="s">
        <v>23</v>
      </c>
      <c r="V56" s="88"/>
      <c r="X56" s="10">
        <f>SUM(X9:X54)</f>
        <v>252000</v>
      </c>
      <c r="Y56" s="71">
        <f>SUM(Y9:Y54)</f>
        <v>5342660647.9283371</v>
      </c>
      <c r="Z56" s="72">
        <f>SUM(Z9:Z54)</f>
        <v>15272281.131591605</v>
      </c>
      <c r="AA56" s="72">
        <f>SUM(AA9:AA54)</f>
        <v>625299.4132128919</v>
      </c>
      <c r="AB56" s="79">
        <f>SUM(AB9:AB54)</f>
        <v>2097165.0041441494</v>
      </c>
      <c r="AD56" s="73">
        <f>X56+Y56+Z56+AA56+AB56</f>
        <v>5360907393.4772854</v>
      </c>
      <c r="AF56" s="89"/>
      <c r="AG56" s="90"/>
    </row>
    <row r="57" spans="1:34" ht="15" thickBot="1" x14ac:dyDescent="0.35">
      <c r="AF57" s="91"/>
      <c r="AG57" s="92"/>
    </row>
    <row r="58" spans="1:34" x14ac:dyDescent="0.3">
      <c r="AE58" s="30"/>
      <c r="AF58" s="89"/>
      <c r="AG58" s="90"/>
      <c r="AH58" s="48"/>
    </row>
    <row r="59" spans="1:34" ht="15" thickBot="1" x14ac:dyDescent="0.35">
      <c r="AF59" s="91"/>
      <c r="AG59" s="92"/>
    </row>
    <row r="60" spans="1:34" x14ac:dyDescent="0.3">
      <c r="AG60" s="4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2020-05-12T17:32:14Z</dcterms:modified>
</cp:coreProperties>
</file>