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\Equipment-Ordering-Refinement\"/>
    </mc:Choice>
  </mc:AlternateContent>
  <xr:revisionPtr revIDLastSave="0" documentId="13_ncr:1_{95EFC908-9281-4D05-B0A0-BED0BDCB0C0F}" xr6:coauthVersionLast="47" xr6:coauthVersionMax="47" xr10:uidLastSave="{00000000-0000-0000-0000-000000000000}"/>
  <bookViews>
    <workbookView xWindow="27050" yWindow="1940" windowWidth="21800" windowHeight="10820" firstSheet="1" activeTab="4" xr2:uid="{4F28731C-F042-4FD6-A4E5-8D041135DC46}"/>
  </bookViews>
  <sheets>
    <sheet name="Blacksmith Data Sheet" sheetId="1" r:id="rId1"/>
    <sheet name="Basic Light Armor Data Sheet" sheetId="4" r:id="rId2"/>
    <sheet name="Iron Data Sheet" sheetId="21" r:id="rId3"/>
    <sheet name="Steel Data Sheet" sheetId="2" r:id="rId4"/>
    <sheet name="Dragonborn Data Sheet" sheetId="16" r:id="rId5"/>
    <sheet name="Dwarven Data Sheet" sheetId="3" r:id="rId6"/>
    <sheet name="Elven Data Sheet" sheetId="5" r:id="rId7"/>
    <sheet name="Glass Data Sheet" sheetId="9" r:id="rId8"/>
    <sheet name="Orcish Data Sheet" sheetId="8" r:id="rId9"/>
    <sheet name="Ebony Data Sheet" sheetId="22" r:id="rId10"/>
    <sheet name="Daedric Data Sheet" sheetId="6" r:id="rId11"/>
    <sheet name="Dragon Data Sheet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6" l="1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14" i="2"/>
  <c r="E15" i="2"/>
  <c r="E16" i="2"/>
  <c r="E17" i="2"/>
  <c r="E18" i="2"/>
  <c r="E19" i="2"/>
  <c r="E20" i="2"/>
  <c r="E21" i="2"/>
  <c r="H10" i="1"/>
  <c r="E18" i="16"/>
  <c r="E19" i="16"/>
  <c r="E20" i="16"/>
  <c r="E21" i="16"/>
  <c r="E22" i="1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2" i="22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E3" i="9"/>
  <c r="E4" i="9"/>
  <c r="E5" i="9"/>
  <c r="E6" i="9"/>
  <c r="E7" i="9"/>
  <c r="E8" i="9"/>
  <c r="E9" i="9"/>
  <c r="E10" i="9"/>
  <c r="E11" i="9"/>
  <c r="E12" i="9"/>
  <c r="E13" i="9"/>
  <c r="E14" i="9"/>
  <c r="E15" i="9"/>
  <c r="E2" i="9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3" i="16"/>
  <c r="E24" i="16"/>
  <c r="E25" i="16"/>
  <c r="E26" i="16"/>
  <c r="E27" i="16"/>
  <c r="E2" i="16"/>
  <c r="E3" i="2"/>
  <c r="E4" i="2"/>
  <c r="E5" i="2"/>
  <c r="E6" i="2"/>
  <c r="E7" i="2"/>
  <c r="E8" i="2"/>
  <c r="E9" i="2"/>
  <c r="E10" i="2"/>
  <c r="E11" i="2"/>
  <c r="E12" i="2"/>
  <c r="E13" i="2"/>
  <c r="E2" i="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2" i="21"/>
  <c r="E2" i="4"/>
  <c r="E3" i="4"/>
  <c r="E4" i="4"/>
  <c r="E5" i="4"/>
  <c r="E6" i="4"/>
  <c r="E7" i="4"/>
  <c r="E8" i="4"/>
  <c r="E9" i="4"/>
  <c r="E10" i="4"/>
  <c r="E11" i="4"/>
  <c r="E12" i="4"/>
  <c r="E13" i="4"/>
  <c r="E14" i="4"/>
  <c r="I3" i="1"/>
  <c r="I5" i="1"/>
  <c r="I6" i="1"/>
  <c r="I7" i="1"/>
  <c r="I12" i="1"/>
  <c r="I20" i="1"/>
  <c r="E30" i="1"/>
  <c r="E29" i="1"/>
  <c r="E28" i="1"/>
  <c r="E27" i="1"/>
  <c r="I4" i="1" s="1"/>
  <c r="D30" i="1"/>
  <c r="D29" i="1"/>
  <c r="D28" i="1"/>
  <c r="D27" i="1"/>
  <c r="H17" i="1" s="1"/>
  <c r="E25" i="1"/>
  <c r="E26" i="1"/>
  <c r="D25" i="1"/>
  <c r="D26" i="1"/>
  <c r="H15" i="1" l="1"/>
  <c r="I22" i="1"/>
  <c r="H21" i="1"/>
  <c r="I9" i="1"/>
  <c r="I21" i="1"/>
  <c r="H18" i="1"/>
  <c r="I11" i="1"/>
  <c r="H16" i="1"/>
  <c r="I19" i="1"/>
  <c r="I18" i="1"/>
  <c r="H14" i="1"/>
  <c r="H2" i="1"/>
  <c r="H13" i="1"/>
  <c r="H9" i="1"/>
  <c r="H12" i="1"/>
  <c r="H8" i="1"/>
  <c r="H7" i="1"/>
  <c r="H6" i="1"/>
  <c r="I17" i="1"/>
  <c r="I16" i="1"/>
  <c r="I10" i="1"/>
  <c r="H24" i="1"/>
  <c r="I15" i="1"/>
  <c r="H20" i="1"/>
  <c r="I8" i="1"/>
  <c r="H19" i="1"/>
  <c r="I14" i="1"/>
  <c r="I23" i="1"/>
  <c r="H11" i="1"/>
  <c r="H5" i="1"/>
  <c r="F9" i="1"/>
  <c r="H4" i="1"/>
  <c r="H23" i="1"/>
  <c r="H3" i="1"/>
  <c r="G9" i="1"/>
  <c r="H22" i="1"/>
  <c r="I2" i="1"/>
  <c r="I13" i="1"/>
  <c r="I24" i="1"/>
  <c r="G8" i="1"/>
  <c r="F8" i="1"/>
  <c r="G10" i="1"/>
  <c r="F24" i="1"/>
  <c r="F10" i="1"/>
  <c r="G11" i="1"/>
  <c r="F2" i="1"/>
  <c r="F16" i="1"/>
  <c r="F11" i="1"/>
  <c r="F23" i="1"/>
  <c r="F19" i="1"/>
  <c r="F18" i="1"/>
  <c r="F17" i="1"/>
  <c r="G19" i="1"/>
  <c r="G14" i="1"/>
  <c r="G22" i="1"/>
  <c r="G18" i="1"/>
  <c r="G16" i="1"/>
  <c r="G15" i="1"/>
  <c r="G13" i="1"/>
  <c r="G7" i="1"/>
  <c r="G2" i="1"/>
  <c r="G5" i="1"/>
  <c r="G24" i="1"/>
  <c r="G3" i="1"/>
  <c r="G21" i="1"/>
  <c r="G17" i="1"/>
  <c r="G12" i="1"/>
  <c r="G6" i="1"/>
  <c r="G4" i="1"/>
  <c r="G23" i="1"/>
  <c r="G20" i="1"/>
  <c r="F15" i="1"/>
  <c r="F14" i="1"/>
  <c r="F13" i="1"/>
  <c r="F12" i="1"/>
  <c r="F7" i="1"/>
  <c r="F6" i="1"/>
  <c r="F5" i="1"/>
  <c r="F4" i="1"/>
  <c r="F3" i="1"/>
  <c r="F22" i="1"/>
  <c r="F21" i="1"/>
  <c r="F20" i="1"/>
</calcChain>
</file>

<file path=xl/sharedStrings.xml><?xml version="1.0" encoding="utf-8"?>
<sst xmlns="http://schemas.openxmlformats.org/spreadsheetml/2006/main" count="752" uniqueCount="343">
  <si>
    <t>Name</t>
  </si>
  <si>
    <t>Smithing</t>
  </si>
  <si>
    <t>Speech</t>
  </si>
  <si>
    <t>ID</t>
  </si>
  <si>
    <t>AdrianneAvenicci</t>
  </si>
  <si>
    <t>Adrianne Avenicci</t>
  </si>
  <si>
    <t>Location</t>
  </si>
  <si>
    <t>Whiterun</t>
  </si>
  <si>
    <t>Alvor</t>
  </si>
  <si>
    <t>Riverwood</t>
  </si>
  <si>
    <t>Arnskar</t>
  </si>
  <si>
    <t>Arnskar Ember-Master</t>
  </si>
  <si>
    <t>Ragged Flaggon</t>
  </si>
  <si>
    <t>Asbjorn</t>
  </si>
  <si>
    <t>Asbjorn Fire-Tamer</t>
  </si>
  <si>
    <t>The Scorched Hammer</t>
  </si>
  <si>
    <t>Balimund</t>
  </si>
  <si>
    <t>Beirand</t>
  </si>
  <si>
    <t>Solitude Blacksmith</t>
  </si>
  <si>
    <t>Dushnamub</t>
  </si>
  <si>
    <t>Narzulbur</t>
  </si>
  <si>
    <t>Elrindir</t>
  </si>
  <si>
    <t>The Drunken Huntsman</t>
  </si>
  <si>
    <t>EorlundGrayMane</t>
  </si>
  <si>
    <t>Eorlund Gray-Mane</t>
  </si>
  <si>
    <t>Skyforge</t>
  </si>
  <si>
    <t>Fihada</t>
  </si>
  <si>
    <t>Fletcher</t>
  </si>
  <si>
    <t>Filnjar</t>
  </si>
  <si>
    <t>Shor's Stone</t>
  </si>
  <si>
    <t>Gharol</t>
  </si>
  <si>
    <t>Dushnikh Yal</t>
  </si>
  <si>
    <t>GhorzaGraBagol</t>
  </si>
  <si>
    <t>Ghorza gra-Bagol</t>
  </si>
  <si>
    <t>Markarth</t>
  </si>
  <si>
    <t>Lod</t>
  </si>
  <si>
    <t>Falkreath</t>
  </si>
  <si>
    <t>MothgroBagol</t>
  </si>
  <si>
    <t>Moth gro-Bagol</t>
  </si>
  <si>
    <t>Markarth Keep</t>
  </si>
  <si>
    <t>Oengul</t>
  </si>
  <si>
    <t>Oengul War-Anvil</t>
  </si>
  <si>
    <t>Windhelm</t>
  </si>
  <si>
    <t>Rustleif</t>
  </si>
  <si>
    <t>Dawnstar</t>
  </si>
  <si>
    <t>Shuftharz</t>
  </si>
  <si>
    <t>Mor Khazgur</t>
  </si>
  <si>
    <t>Ulfberth</t>
  </si>
  <si>
    <t>Ulfberth War-Bear</t>
  </si>
  <si>
    <t>Min</t>
  </si>
  <si>
    <t>Max</t>
  </si>
  <si>
    <t>Smithing Percentile</t>
  </si>
  <si>
    <t>Speech Percentile</t>
  </si>
  <si>
    <t>Smithing Mastery</t>
  </si>
  <si>
    <t>Speech Mastery</t>
  </si>
  <si>
    <t>DLC2SVBaldorIronShaper</t>
  </si>
  <si>
    <t>Skaal Village</t>
  </si>
  <si>
    <t>DLC2RRGloverMallory</t>
  </si>
  <si>
    <t>Glover Mallory</t>
  </si>
  <si>
    <t>Raven Rock</t>
  </si>
  <si>
    <t>DLC1Gunmar</t>
  </si>
  <si>
    <t>Fort Dawnguard</t>
  </si>
  <si>
    <t>DLC1Hestla</t>
  </si>
  <si>
    <t>Hestla</t>
  </si>
  <si>
    <t>Castle Volkihar</t>
  </si>
  <si>
    <t>50th Percentile</t>
  </si>
  <si>
    <t>15th Percentile</t>
  </si>
  <si>
    <t>85th Percentile</t>
  </si>
  <si>
    <t>100th Percentile</t>
  </si>
  <si>
    <t>Smithing Perk</t>
  </si>
  <si>
    <t>Mastery Required</t>
  </si>
  <si>
    <t>Steel</t>
  </si>
  <si>
    <t>Arcane</t>
  </si>
  <si>
    <t>Elven</t>
  </si>
  <si>
    <t>Advanced</t>
  </si>
  <si>
    <t>Glass</t>
  </si>
  <si>
    <t>Dwarven</t>
  </si>
  <si>
    <t>Orcish</t>
  </si>
  <si>
    <t>Ebony</t>
  </si>
  <si>
    <t>Daedric</t>
  </si>
  <si>
    <t>Dragon</t>
  </si>
  <si>
    <t>Master</t>
  </si>
  <si>
    <t>Adept</t>
  </si>
  <si>
    <t>Expert</t>
  </si>
  <si>
    <t>Novice</t>
  </si>
  <si>
    <t>Apprentice</t>
  </si>
  <si>
    <t>Bonemold</t>
  </si>
  <si>
    <t>Chitin</t>
  </si>
  <si>
    <t>Nordic</t>
  </si>
  <si>
    <t>Stalhrim</t>
  </si>
  <si>
    <t>Blacksmith Form</t>
  </si>
  <si>
    <t>DLC2PerksSmithing</t>
  </si>
  <si>
    <t>Base Cost</t>
  </si>
  <si>
    <t>Chitin Armor</t>
  </si>
  <si>
    <t>Chitin Boots</t>
  </si>
  <si>
    <t>Chitin Helmet</t>
  </si>
  <si>
    <t>Chitin Shield</t>
  </si>
  <si>
    <t>Chitin Bracers</t>
  </si>
  <si>
    <t>Chitin Heavy Armor</t>
  </si>
  <si>
    <t>Chitin Heavy Boots</t>
  </si>
  <si>
    <t>Chitin Heavy Helmet</t>
  </si>
  <si>
    <t>Bonemold Armor</t>
  </si>
  <si>
    <t>Bonemold Guard Armor</t>
  </si>
  <si>
    <t>Bonemold Pauldron Armor</t>
  </si>
  <si>
    <t>Bonemold Boots</t>
  </si>
  <si>
    <t>Bonemold Gauntlets</t>
  </si>
  <si>
    <t>Bonemold Helmet</t>
  </si>
  <si>
    <t>Bonemold Shield</t>
  </si>
  <si>
    <t>Nordic Carved Armor</t>
  </si>
  <si>
    <t>Nordic Carved Boots</t>
  </si>
  <si>
    <t>Nordic Carved Gauntlets</t>
  </si>
  <si>
    <t>Nordic Carved Helmet</t>
  </si>
  <si>
    <t>Nordic Shield</t>
  </si>
  <si>
    <t>Stalhrim Armor</t>
  </si>
  <si>
    <t>Stalhrim Boots</t>
  </si>
  <si>
    <t>Stalhrim Gauntlets</t>
  </si>
  <si>
    <t>Stalhrim Light Armor</t>
  </si>
  <si>
    <t>Stalhrim Light Boots</t>
  </si>
  <si>
    <t>Stalhrim Light Bracers</t>
  </si>
  <si>
    <t>Stalhrim Light Helmet</t>
  </si>
  <si>
    <t>Stalhrim Shield</t>
  </si>
  <si>
    <t>Falmer</t>
  </si>
  <si>
    <t>Knight-Paladin Gelebor</t>
  </si>
  <si>
    <t>Steel Armor</t>
  </si>
  <si>
    <t>Steel Cuffed Boots</t>
  </si>
  <si>
    <t>Steel Shin Boots</t>
  </si>
  <si>
    <t>Steel Helmet</t>
  </si>
  <si>
    <t>Steel Horned Helmet</t>
  </si>
  <si>
    <t>Steel Nordic Gauntlets</t>
  </si>
  <si>
    <t>Steel Imperial Gauntlets</t>
  </si>
  <si>
    <t>Steel Shield</t>
  </si>
  <si>
    <t>Hide Armor</t>
  </si>
  <si>
    <t>Hide Boots</t>
  </si>
  <si>
    <t>Hide Bracers</t>
  </si>
  <si>
    <t>Hide Helmet</t>
  </si>
  <si>
    <t>Hide Shield</t>
  </si>
  <si>
    <t>Leather Armor</t>
  </si>
  <si>
    <t>Leather Boots</t>
  </si>
  <si>
    <t>Leather Bracers</t>
  </si>
  <si>
    <t>Leather Helmet</t>
  </si>
  <si>
    <t>Dwarven Shield</t>
  </si>
  <si>
    <t>Dwarven Helmet</t>
  </si>
  <si>
    <t>Dwarven Gauntlets</t>
  </si>
  <si>
    <t>Dwarven Boots</t>
  </si>
  <si>
    <t>Dwarven Armor</t>
  </si>
  <si>
    <t>Elven Armor</t>
  </si>
  <si>
    <t>Elven Boots</t>
  </si>
  <si>
    <t>Elven Gauntlets</t>
  </si>
  <si>
    <t>Elven Helmet</t>
  </si>
  <si>
    <t>Elven Shield</t>
  </si>
  <si>
    <t>Elven Gilded Armor</t>
  </si>
  <si>
    <t>Glass Armor</t>
  </si>
  <si>
    <t>Glass Boots</t>
  </si>
  <si>
    <t>Glass Gauntlets</t>
  </si>
  <si>
    <t>Glass Helmet</t>
  </si>
  <si>
    <t>Glass Shield</t>
  </si>
  <si>
    <t>Orcish Armor</t>
  </si>
  <si>
    <t>Orcish Boots</t>
  </si>
  <si>
    <t>Orcish Gauntlets</t>
  </si>
  <si>
    <t>Orcish Helmet</t>
  </si>
  <si>
    <t>Orcish Shield</t>
  </si>
  <si>
    <t>Dwarven Battleaxe</t>
  </si>
  <si>
    <t>Dwarven Bow</t>
  </si>
  <si>
    <t>Dwarven Dagger</t>
  </si>
  <si>
    <t>Dwarven Greatsword</t>
  </si>
  <si>
    <t>Dwarven Mace</t>
  </si>
  <si>
    <t>Dwarven Sword</t>
  </si>
  <si>
    <t>Dwarven War Axe</t>
  </si>
  <si>
    <t>Dwarven Warhammer</t>
  </si>
  <si>
    <t>Orcish Arrows (24)</t>
  </si>
  <si>
    <t>Orcish Dagger</t>
  </si>
  <si>
    <t>Orcish Sword</t>
  </si>
  <si>
    <t>Orcish Greatsword</t>
  </si>
  <si>
    <t>Orcish War Axe</t>
  </si>
  <si>
    <t>Orcish Battleaxe</t>
  </si>
  <si>
    <t>Orcish Mace</t>
  </si>
  <si>
    <t>Orcish Warhammer</t>
  </si>
  <si>
    <t>Orcish Bow</t>
  </si>
  <si>
    <t>Glass Arrows (24)</t>
  </si>
  <si>
    <t>Glass Dagger</t>
  </si>
  <si>
    <t>Glass Sword</t>
  </si>
  <si>
    <t>Glass Greatsword</t>
  </si>
  <si>
    <t>Glass War Axe</t>
  </si>
  <si>
    <t>Glass Battleaxe</t>
  </si>
  <si>
    <t>Glass Mace</t>
  </si>
  <si>
    <t>Glass Warhammer</t>
  </si>
  <si>
    <t>Glass Bow</t>
  </si>
  <si>
    <t>Ebony Armor</t>
  </si>
  <si>
    <t>Ebony Gauntlets</t>
  </si>
  <si>
    <t>Ebony Shield</t>
  </si>
  <si>
    <t>Ebony Helmet</t>
  </si>
  <si>
    <t>Ebony Boots</t>
  </si>
  <si>
    <t>Ebony Dagger</t>
  </si>
  <si>
    <t>Ebony Sword</t>
  </si>
  <si>
    <t>Ebony Greatsword</t>
  </si>
  <si>
    <t>Ebony War Axe</t>
  </si>
  <si>
    <t>Ebony Battleaxe</t>
  </si>
  <si>
    <t>Ebony Mace</t>
  </si>
  <si>
    <t>Ebony Warhammer</t>
  </si>
  <si>
    <t>Ebony Arrow (24)</t>
  </si>
  <si>
    <t>Ebony Bow</t>
  </si>
  <si>
    <t>[1] Requires completing the quest "A New Order".</t>
  </si>
  <si>
    <t>Elven Arrows (24)</t>
  </si>
  <si>
    <t>Elven Dagger</t>
  </si>
  <si>
    <t>Elven Sword</t>
  </si>
  <si>
    <t>Elven Greatsword</t>
  </si>
  <si>
    <t>Elven War Axe</t>
  </si>
  <si>
    <t>Elven Battleaxe</t>
  </si>
  <si>
    <t>Elven Mace</t>
  </si>
  <si>
    <t>Elven Warhammer</t>
  </si>
  <si>
    <t>Elven Bow</t>
  </si>
  <si>
    <t>Iron Armor</t>
  </si>
  <si>
    <t>Iron Boots</t>
  </si>
  <si>
    <t>Iron Gauntlets</t>
  </si>
  <si>
    <t>Iron Helmet</t>
  </si>
  <si>
    <t>Iron Shield</t>
  </si>
  <si>
    <t>Banded Iron Armor</t>
  </si>
  <si>
    <t>Banded Iron Shield</t>
  </si>
  <si>
    <t>Iron Arrow (24)</t>
  </si>
  <si>
    <t>Iron Dagger</t>
  </si>
  <si>
    <t>Iron Sword</t>
  </si>
  <si>
    <t>Iron Greatsword</t>
  </si>
  <si>
    <t>Iron War Axe</t>
  </si>
  <si>
    <t>Iron Battleaxe</t>
  </si>
  <si>
    <t>Iron Mace</t>
  </si>
  <si>
    <t>Iron Warhammer</t>
  </si>
  <si>
    <t>[2] Requires completing the quest "A New Source of Stalhrim".</t>
  </si>
  <si>
    <t>Baldor Iron-Shaper [2]</t>
  </si>
  <si>
    <t>Gunmar [1]</t>
  </si>
  <si>
    <t>Labor Cost</t>
  </si>
  <si>
    <t>Materials Cost</t>
  </si>
  <si>
    <t>Raw Cost</t>
  </si>
  <si>
    <t>Fur</t>
  </si>
  <si>
    <t>Hide</t>
  </si>
  <si>
    <t>Leather</t>
  </si>
  <si>
    <t>Iron</t>
  </si>
  <si>
    <t>Item Name</t>
  </si>
  <si>
    <t>Cost</t>
  </si>
  <si>
    <t>Leather Strips</t>
  </si>
  <si>
    <t>Iron Ingot</t>
  </si>
  <si>
    <t>Steel Ingot</t>
  </si>
  <si>
    <t>Corundum Ingor</t>
  </si>
  <si>
    <t>Dwarven Metal Ingot</t>
  </si>
  <si>
    <t>Refined Moonstone</t>
  </si>
  <si>
    <t>Refined Malachite</t>
  </si>
  <si>
    <t>Orichalcum Ingot</t>
  </si>
  <si>
    <t>Ebony Ingot</t>
  </si>
  <si>
    <t>Daedra Heart</t>
  </si>
  <si>
    <t>Netch Leather</t>
  </si>
  <si>
    <t>Chitin Plate</t>
  </si>
  <si>
    <t>Bone Meal</t>
  </si>
  <si>
    <t>Dragon Bone</t>
  </si>
  <si>
    <t>Dragon Scales</t>
  </si>
  <si>
    <t>Quicksilver Ingot</t>
  </si>
  <si>
    <t>Firewood</t>
  </si>
  <si>
    <t>Chitin Heavy Gauntlets</t>
  </si>
  <si>
    <t>Corundum Ingot</t>
  </si>
  <si>
    <t>Netch Jelly</t>
  </si>
  <si>
    <t>Scaled Helmet</t>
  </si>
  <si>
    <t>Scaled Bracers</t>
  </si>
  <si>
    <t>Scaled Boots</t>
  </si>
  <si>
    <t>Scaled Armor</t>
  </si>
  <si>
    <t>Steel Plate Armor</t>
  </si>
  <si>
    <t>Steel Plate Boots</t>
  </si>
  <si>
    <t>Steel Plate Gauntlets</t>
  </si>
  <si>
    <t>Steel Plate Helmet</t>
  </si>
  <si>
    <t>Improved Bonemold Boots</t>
  </si>
  <si>
    <t>Improved Bonemold Armor</t>
  </si>
  <si>
    <t>Improved Bonemold Gauntlets</t>
  </si>
  <si>
    <t>Improved Bonemold Helmet</t>
  </si>
  <si>
    <t>Improved Bonemold Shield</t>
  </si>
  <si>
    <t>Void Salts</t>
  </si>
  <si>
    <t>Category</t>
  </si>
  <si>
    <t>Labor Cost of Category</t>
  </si>
  <si>
    <t>Armor</t>
  </si>
  <si>
    <t>Boots</t>
  </si>
  <si>
    <t>Gauntlets/Bracers</t>
  </si>
  <si>
    <t>Helmet</t>
  </si>
  <si>
    <t>Shield</t>
  </si>
  <si>
    <t>1H Weapons</t>
  </si>
  <si>
    <t>2H Weapons</t>
  </si>
  <si>
    <t>Ammo</t>
  </si>
  <si>
    <t>Steel Arrow (24)</t>
  </si>
  <si>
    <t>Steel Dagger</t>
  </si>
  <si>
    <t>Steel Sword</t>
  </si>
  <si>
    <t>Steel Greatsword</t>
  </si>
  <si>
    <t>Steel War Axe</t>
  </si>
  <si>
    <t>Steel Battleaxe</t>
  </si>
  <si>
    <t>Steel Mace</t>
  </si>
  <si>
    <t>Steel Warhammer</t>
  </si>
  <si>
    <t>Daedric Armor</t>
  </si>
  <si>
    <t>Daedric Boots</t>
  </si>
  <si>
    <t>Daedric Gauntlets</t>
  </si>
  <si>
    <t>Daedric Helmet</t>
  </si>
  <si>
    <t>Daedric Shield</t>
  </si>
  <si>
    <t>Daedric Dagger</t>
  </si>
  <si>
    <t>Daedric Sword</t>
  </si>
  <si>
    <t>Daedric Battleaxe</t>
  </si>
  <si>
    <t>Daedric Bow</t>
  </si>
  <si>
    <t>Daedric Greatsword</t>
  </si>
  <si>
    <t>Daedric War Axe</t>
  </si>
  <si>
    <t>Daedric Mace</t>
  </si>
  <si>
    <t>Daedric Warhammer</t>
  </si>
  <si>
    <t>Daedric Arrow (24)</t>
  </si>
  <si>
    <t>Dragonplate Armor</t>
  </si>
  <si>
    <t>Dragonplate Boots</t>
  </si>
  <si>
    <t>Dragonplate Gauntlets</t>
  </si>
  <si>
    <t>Dragonplate Helmet</t>
  </si>
  <si>
    <t>Dragonplate Shield</t>
  </si>
  <si>
    <t>Dragonscale Armor</t>
  </si>
  <si>
    <t>Dragonscale Boots</t>
  </si>
  <si>
    <t>Dragonscale Gauntlets</t>
  </si>
  <si>
    <t>Dragonscale Helmet</t>
  </si>
  <si>
    <t>Dragonscale Shield</t>
  </si>
  <si>
    <t>Dragonbone Battleaxe</t>
  </si>
  <si>
    <t>Dragonbone Bow</t>
  </si>
  <si>
    <t>Dragonbone Dagger</t>
  </si>
  <si>
    <t>Dragonbone Greatsword</t>
  </si>
  <si>
    <t>Dragonbone Mace</t>
  </si>
  <si>
    <t>Dragonbone Sword</t>
  </si>
  <si>
    <t>Dragonbone War Axe</t>
  </si>
  <si>
    <t>Dragonbone Warhammer</t>
  </si>
  <si>
    <t>Dragonbone Arrows (24)</t>
  </si>
  <si>
    <t>Dwarven Arrow (24)</t>
  </si>
  <si>
    <t>Stalhrim Helmet</t>
  </si>
  <si>
    <t>Stalhrim Dagger</t>
  </si>
  <si>
    <t>Stalhrim Battleaxe</t>
  </si>
  <si>
    <t>Stalhrim Bow</t>
  </si>
  <si>
    <t>Stalhrim Greatsword</t>
  </si>
  <si>
    <t>Stalhrim Mace</t>
  </si>
  <si>
    <t>Stalhrim Sword</t>
  </si>
  <si>
    <t>Stalhrim War Axe</t>
  </si>
  <si>
    <t>Stalhrim Warhammer</t>
  </si>
  <si>
    <t>Stalhrim Arrow</t>
  </si>
  <si>
    <t>Nordic Battleaxe</t>
  </si>
  <si>
    <t>Nordic Bow</t>
  </si>
  <si>
    <t>Nordic Dagger</t>
  </si>
  <si>
    <t>Nordic Greatsword</t>
  </si>
  <si>
    <t>Nordic Mace</t>
  </si>
  <si>
    <t>Nordic Sword</t>
  </si>
  <si>
    <t>Nordic War Axe</t>
  </si>
  <si>
    <t>Nordic Warhammer</t>
  </si>
  <si>
    <t>Nordic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</si>
</sst>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772A-8124-4131-8FCE-60D15DABF71E}">
  <dimension ref="A1:K36"/>
  <sheetViews>
    <sheetView workbookViewId="0">
      <selection activeCell="H11" sqref="H11"/>
    </sheetView>
  </sheetViews>
  <sheetFormatPr defaultRowHeight="14.5" x14ac:dyDescent="0.35"/>
  <cols>
    <col min="1" max="1" width="24.7265625" bestFit="1" customWidth="1"/>
    <col min="2" max="2" width="19.90625" bestFit="1" customWidth="1"/>
    <col min="3" max="3" width="20.81640625" bestFit="1" customWidth="1"/>
    <col min="4" max="4" width="10.36328125" bestFit="1" customWidth="1"/>
    <col min="5" max="5" width="8.54296875" bestFit="1" customWidth="1"/>
    <col min="6" max="6" width="21.90625" bestFit="1" customWidth="1"/>
    <col min="7" max="7" width="20" bestFit="1" customWidth="1"/>
    <col min="8" max="8" width="19.81640625" bestFit="1" customWidth="1"/>
    <col min="9" max="9" width="18" bestFit="1" customWidth="1"/>
    <col min="10" max="10" width="15.7265625" bestFit="1" customWidth="1"/>
    <col min="11" max="11" width="20.08984375" bestFit="1" customWidth="1"/>
  </cols>
  <sheetData>
    <row r="1" spans="1:11" ht="18.5" x14ac:dyDescent="0.45">
      <c r="A1" s="1" t="s">
        <v>3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69</v>
      </c>
      <c r="K1" s="2" t="s">
        <v>70</v>
      </c>
    </row>
    <row r="2" spans="1:11" x14ac:dyDescent="0.35">
      <c r="A2" t="s">
        <v>4</v>
      </c>
      <c r="B2" t="s">
        <v>5</v>
      </c>
      <c r="C2" t="s">
        <v>7</v>
      </c>
      <c r="D2">
        <v>26</v>
      </c>
      <c r="E2">
        <v>26</v>
      </c>
      <c r="F2">
        <f t="shared" ref="F2:F24" si="0">(D2-$D$25)/($D$26-$D$25)</f>
        <v>0.40384615384615385</v>
      </c>
      <c r="G2">
        <f t="shared" ref="G2:G24" si="1">(E2-$E$25)/($E$26-$E$25)</f>
        <v>0.48837209302325579</v>
      </c>
      <c r="H2" t="str">
        <f t="shared" ref="H2:H24" si="2">IF(D2&lt;=$D$27,"Novice",IF(AND(D2&gt;$D$27,D2&lt;=$D$28),"Apprentice",IF(AND(D2&gt;$D$28,D2&lt;=$D$29),"Adept",IF(AND(D2&gt;$D$29,D2&lt;$D$30),"Expert","Master"))))</f>
        <v>Apprentice</v>
      </c>
      <c r="I2" t="str">
        <f t="shared" ref="I2:I24" si="3">IF(E2&lt;=$E$27,"Novice",IF(AND(E2&gt;$E$27,E2&lt;=$E$28),"Apprentice",IF(AND(E2&gt;$E$28,E2&lt;=$E$29),"Adept",IF(AND(E2&gt;$E$29,E2&lt;$E$30),"Expert","Master"))))</f>
        <v>Apprentice</v>
      </c>
      <c r="J2" t="s">
        <v>74</v>
      </c>
      <c r="K2" t="s">
        <v>82</v>
      </c>
    </row>
    <row r="3" spans="1:11" x14ac:dyDescent="0.35">
      <c r="A3" t="s">
        <v>8</v>
      </c>
      <c r="B3" t="s">
        <v>8</v>
      </c>
      <c r="C3" t="s">
        <v>9</v>
      </c>
      <c r="D3">
        <v>39</v>
      </c>
      <c r="E3">
        <v>40</v>
      </c>
      <c r="F3">
        <f t="shared" si="0"/>
        <v>0.65384615384615385</v>
      </c>
      <c r="G3">
        <f t="shared" si="1"/>
        <v>0.81395348837209303</v>
      </c>
      <c r="H3" t="str">
        <f t="shared" si="2"/>
        <v>Expert</v>
      </c>
      <c r="I3" t="str">
        <f t="shared" si="3"/>
        <v>Expert</v>
      </c>
      <c r="J3" t="s">
        <v>72</v>
      </c>
      <c r="K3" t="s">
        <v>82</v>
      </c>
    </row>
    <row r="4" spans="1:11" x14ac:dyDescent="0.35">
      <c r="A4" t="s">
        <v>10</v>
      </c>
      <c r="B4" t="s">
        <v>11</v>
      </c>
      <c r="C4" t="s">
        <v>12</v>
      </c>
      <c r="D4">
        <v>39</v>
      </c>
      <c r="E4">
        <v>40</v>
      </c>
      <c r="F4">
        <f t="shared" si="0"/>
        <v>0.65384615384615385</v>
      </c>
      <c r="G4">
        <f t="shared" si="1"/>
        <v>0.81395348837209303</v>
      </c>
      <c r="H4" t="str">
        <f t="shared" si="2"/>
        <v>Expert</v>
      </c>
      <c r="I4" t="str">
        <f t="shared" si="3"/>
        <v>Expert</v>
      </c>
      <c r="J4" t="s">
        <v>86</v>
      </c>
      <c r="K4" t="s">
        <v>84</v>
      </c>
    </row>
    <row r="5" spans="1:11" x14ac:dyDescent="0.35">
      <c r="A5" t="s">
        <v>13</v>
      </c>
      <c r="B5" t="s">
        <v>14</v>
      </c>
      <c r="C5" t="s">
        <v>15</v>
      </c>
      <c r="D5">
        <v>31</v>
      </c>
      <c r="E5">
        <v>31</v>
      </c>
      <c r="F5">
        <f t="shared" si="0"/>
        <v>0.5</v>
      </c>
      <c r="G5">
        <f t="shared" si="1"/>
        <v>0.60465116279069764</v>
      </c>
      <c r="H5" t="str">
        <f t="shared" si="2"/>
        <v>Adept</v>
      </c>
      <c r="I5" t="str">
        <f t="shared" si="3"/>
        <v>Adept</v>
      </c>
      <c r="J5" t="s">
        <v>87</v>
      </c>
      <c r="K5" t="s">
        <v>85</v>
      </c>
    </row>
    <row r="6" spans="1:11" x14ac:dyDescent="0.35">
      <c r="A6" t="s">
        <v>16</v>
      </c>
      <c r="B6" t="s">
        <v>16</v>
      </c>
      <c r="C6" t="s">
        <v>15</v>
      </c>
      <c r="D6">
        <v>35</v>
      </c>
      <c r="E6">
        <v>36</v>
      </c>
      <c r="F6">
        <f t="shared" si="0"/>
        <v>0.57692307692307687</v>
      </c>
      <c r="G6">
        <f t="shared" si="1"/>
        <v>0.72093023255813948</v>
      </c>
      <c r="H6" t="str">
        <f t="shared" si="2"/>
        <v>Adept</v>
      </c>
      <c r="I6" t="str">
        <f t="shared" si="3"/>
        <v>Adept</v>
      </c>
      <c r="J6" t="s">
        <v>79</v>
      </c>
      <c r="K6" t="s">
        <v>81</v>
      </c>
    </row>
    <row r="7" spans="1:11" x14ac:dyDescent="0.35">
      <c r="A7" t="s">
        <v>17</v>
      </c>
      <c r="B7" t="s">
        <v>17</v>
      </c>
      <c r="C7" t="s">
        <v>18</v>
      </c>
      <c r="D7">
        <v>37</v>
      </c>
      <c r="E7">
        <v>37</v>
      </c>
      <c r="F7">
        <f t="shared" si="0"/>
        <v>0.61538461538461542</v>
      </c>
      <c r="G7">
        <f t="shared" si="1"/>
        <v>0.7441860465116279</v>
      </c>
      <c r="H7" t="str">
        <f t="shared" si="2"/>
        <v>Adept</v>
      </c>
      <c r="I7" t="str">
        <f t="shared" si="3"/>
        <v>Adept</v>
      </c>
      <c r="J7" t="s">
        <v>80</v>
      </c>
      <c r="K7" t="s">
        <v>81</v>
      </c>
    </row>
    <row r="8" spans="1:11" x14ac:dyDescent="0.35">
      <c r="A8" t="s">
        <v>60</v>
      </c>
      <c r="B8" t="s">
        <v>228</v>
      </c>
      <c r="C8" t="s">
        <v>61</v>
      </c>
      <c r="D8">
        <v>57</v>
      </c>
      <c r="E8">
        <v>48</v>
      </c>
      <c r="F8">
        <f t="shared" si="0"/>
        <v>1</v>
      </c>
      <c r="G8">
        <f t="shared" si="1"/>
        <v>1</v>
      </c>
      <c r="H8" t="str">
        <f t="shared" si="2"/>
        <v>Master</v>
      </c>
      <c r="I8" t="str">
        <f t="shared" si="3"/>
        <v>Master</v>
      </c>
      <c r="J8" t="s">
        <v>76</v>
      </c>
      <c r="K8" t="s">
        <v>85</v>
      </c>
    </row>
    <row r="9" spans="1:11" x14ac:dyDescent="0.35">
      <c r="A9" t="s">
        <v>62</v>
      </c>
      <c r="B9" t="s">
        <v>63</v>
      </c>
      <c r="C9" t="s">
        <v>64</v>
      </c>
      <c r="D9">
        <v>20</v>
      </c>
      <c r="E9">
        <v>15</v>
      </c>
      <c r="F9">
        <f t="shared" si="0"/>
        <v>0.28846153846153844</v>
      </c>
      <c r="G9">
        <f t="shared" si="1"/>
        <v>0.23255813953488372</v>
      </c>
      <c r="H9" t="str">
        <f t="shared" si="2"/>
        <v>Apprentice</v>
      </c>
      <c r="I9" t="str">
        <f t="shared" si="3"/>
        <v>Novice</v>
      </c>
      <c r="J9" t="s">
        <v>78</v>
      </c>
      <c r="K9" t="s">
        <v>81</v>
      </c>
    </row>
    <row r="10" spans="1:11" x14ac:dyDescent="0.35">
      <c r="A10" t="s">
        <v>57</v>
      </c>
      <c r="B10" t="s">
        <v>58</v>
      </c>
      <c r="C10" t="s">
        <v>59</v>
      </c>
      <c r="D10">
        <v>15</v>
      </c>
      <c r="E10">
        <v>20</v>
      </c>
      <c r="F10">
        <f t="shared" si="0"/>
        <v>0.19230769230769232</v>
      </c>
      <c r="G10">
        <f t="shared" si="1"/>
        <v>0.34883720930232559</v>
      </c>
      <c r="H10" t="str">
        <f>IF(D10&lt;=$D$27,"Novice",IF(AND(D10&gt;$D$27,D10&lt;=$D$28),"Apprentice",IF(AND(D10&gt;$D$28,D10&lt;=$D$29),"Adept",IF(AND(D10&gt;$D$29,D10&lt;$D$30),"Expert","Master"))))</f>
        <v>Novice</v>
      </c>
      <c r="I10" t="str">
        <f t="shared" si="3"/>
        <v>Apprentice</v>
      </c>
      <c r="J10" t="s">
        <v>73</v>
      </c>
      <c r="K10" t="s">
        <v>85</v>
      </c>
    </row>
    <row r="11" spans="1:11" x14ac:dyDescent="0.35">
      <c r="A11" t="s">
        <v>55</v>
      </c>
      <c r="B11" t="s">
        <v>227</v>
      </c>
      <c r="C11" t="s">
        <v>56</v>
      </c>
      <c r="D11">
        <v>5</v>
      </c>
      <c r="E11">
        <v>5</v>
      </c>
      <c r="F11">
        <f t="shared" si="0"/>
        <v>0</v>
      </c>
      <c r="G11">
        <f t="shared" si="1"/>
        <v>0</v>
      </c>
      <c r="H11" t="str">
        <f t="shared" si="2"/>
        <v>Novice</v>
      </c>
      <c r="I11" t="str">
        <f t="shared" si="3"/>
        <v>Novice</v>
      </c>
      <c r="J11" t="s">
        <v>75</v>
      </c>
      <c r="K11" t="s">
        <v>83</v>
      </c>
    </row>
    <row r="12" spans="1:11" x14ac:dyDescent="0.35">
      <c r="A12" t="s">
        <v>19</v>
      </c>
      <c r="B12" t="s">
        <v>19</v>
      </c>
      <c r="C12" t="s">
        <v>20</v>
      </c>
      <c r="D12">
        <v>20</v>
      </c>
      <c r="E12">
        <v>15</v>
      </c>
      <c r="F12">
        <f t="shared" si="0"/>
        <v>0.28846153846153844</v>
      </c>
      <c r="G12">
        <f t="shared" si="1"/>
        <v>0.23255813953488372</v>
      </c>
      <c r="H12" t="str">
        <f t="shared" si="2"/>
        <v>Apprentice</v>
      </c>
      <c r="I12" t="str">
        <f t="shared" si="3"/>
        <v>Novice</v>
      </c>
      <c r="J12" t="s">
        <v>88</v>
      </c>
      <c r="K12" t="s">
        <v>82</v>
      </c>
    </row>
    <row r="13" spans="1:11" x14ac:dyDescent="0.35">
      <c r="A13" t="s">
        <v>21</v>
      </c>
      <c r="B13" t="s">
        <v>21</v>
      </c>
      <c r="C13" t="s">
        <v>22</v>
      </c>
      <c r="D13">
        <v>21</v>
      </c>
      <c r="E13">
        <v>24</v>
      </c>
      <c r="F13">
        <f t="shared" si="0"/>
        <v>0.30769230769230771</v>
      </c>
      <c r="G13">
        <f t="shared" si="1"/>
        <v>0.44186046511627908</v>
      </c>
      <c r="H13" t="str">
        <f t="shared" si="2"/>
        <v>Apprentice</v>
      </c>
      <c r="I13" t="str">
        <f t="shared" si="3"/>
        <v>Apprentice</v>
      </c>
      <c r="J13" t="s">
        <v>77</v>
      </c>
      <c r="K13" t="s">
        <v>82</v>
      </c>
    </row>
    <row r="14" spans="1:11" x14ac:dyDescent="0.35">
      <c r="A14" t="s">
        <v>23</v>
      </c>
      <c r="B14" t="s">
        <v>24</v>
      </c>
      <c r="C14" t="s">
        <v>25</v>
      </c>
      <c r="D14">
        <v>44</v>
      </c>
      <c r="E14">
        <v>38</v>
      </c>
      <c r="F14">
        <f t="shared" si="0"/>
        <v>0.75</v>
      </c>
      <c r="G14">
        <f t="shared" si="1"/>
        <v>0.76744186046511631</v>
      </c>
      <c r="H14" t="str">
        <f t="shared" si="2"/>
        <v>Expert</v>
      </c>
      <c r="I14" t="str">
        <f t="shared" si="3"/>
        <v>Expert</v>
      </c>
      <c r="J14" t="s">
        <v>89</v>
      </c>
      <c r="K14" t="s">
        <v>81</v>
      </c>
    </row>
    <row r="15" spans="1:11" x14ac:dyDescent="0.35">
      <c r="A15" t="s">
        <v>26</v>
      </c>
      <c r="B15" t="s">
        <v>26</v>
      </c>
      <c r="C15" t="s">
        <v>27</v>
      </c>
      <c r="D15">
        <v>27</v>
      </c>
      <c r="E15">
        <v>26</v>
      </c>
      <c r="F15">
        <f t="shared" si="0"/>
        <v>0.42307692307692307</v>
      </c>
      <c r="G15">
        <f t="shared" si="1"/>
        <v>0.48837209302325579</v>
      </c>
      <c r="H15" t="str">
        <f t="shared" si="2"/>
        <v>Apprentice</v>
      </c>
      <c r="I15" t="str">
        <f t="shared" si="3"/>
        <v>Apprentice</v>
      </c>
      <c r="J15" t="s">
        <v>71</v>
      </c>
      <c r="K15" t="s">
        <v>84</v>
      </c>
    </row>
    <row r="16" spans="1:11" x14ac:dyDescent="0.35">
      <c r="A16" t="s">
        <v>28</v>
      </c>
      <c r="B16" t="s">
        <v>28</v>
      </c>
      <c r="C16" t="s">
        <v>29</v>
      </c>
      <c r="D16">
        <v>35</v>
      </c>
      <c r="E16">
        <v>36</v>
      </c>
      <c r="F16">
        <f t="shared" si="0"/>
        <v>0.57692307692307687</v>
      </c>
      <c r="G16">
        <f t="shared" si="1"/>
        <v>0.72093023255813948</v>
      </c>
      <c r="H16" t="str">
        <f t="shared" si="2"/>
        <v>Adept</v>
      </c>
      <c r="I16" t="str">
        <f t="shared" si="3"/>
        <v>Adept</v>
      </c>
      <c r="J16" t="s">
        <v>121</v>
      </c>
      <c r="K16" t="s">
        <v>74</v>
      </c>
    </row>
    <row r="17" spans="1:11" x14ac:dyDescent="0.35">
      <c r="A17" t="s">
        <v>30</v>
      </c>
      <c r="B17" t="s">
        <v>30</v>
      </c>
      <c r="C17" t="s">
        <v>31</v>
      </c>
      <c r="D17">
        <v>20</v>
      </c>
      <c r="E17">
        <v>15</v>
      </c>
      <c r="F17">
        <f t="shared" si="0"/>
        <v>0.28846153846153844</v>
      </c>
      <c r="G17">
        <f t="shared" si="1"/>
        <v>0.23255813953488372</v>
      </c>
      <c r="H17" t="str">
        <f t="shared" si="2"/>
        <v>Apprentice</v>
      </c>
      <c r="I17" t="str">
        <f t="shared" si="3"/>
        <v>Novice</v>
      </c>
      <c r="J17" t="s">
        <v>232</v>
      </c>
      <c r="K17" t="s">
        <v>84</v>
      </c>
    </row>
    <row r="18" spans="1:11" x14ac:dyDescent="0.35">
      <c r="A18" t="s">
        <v>32</v>
      </c>
      <c r="B18" t="s">
        <v>33</v>
      </c>
      <c r="C18" t="s">
        <v>34</v>
      </c>
      <c r="D18">
        <v>5</v>
      </c>
      <c r="E18">
        <v>5</v>
      </c>
      <c r="F18">
        <f t="shared" si="0"/>
        <v>0</v>
      </c>
      <c r="G18">
        <f t="shared" si="1"/>
        <v>0</v>
      </c>
      <c r="H18" t="str">
        <f t="shared" si="2"/>
        <v>Novice</v>
      </c>
      <c r="I18" t="str">
        <f t="shared" si="3"/>
        <v>Novice</v>
      </c>
      <c r="J18" t="s">
        <v>233</v>
      </c>
      <c r="K18" t="s">
        <v>84</v>
      </c>
    </row>
    <row r="19" spans="1:11" x14ac:dyDescent="0.35">
      <c r="A19" t="s">
        <v>35</v>
      </c>
      <c r="B19" t="s">
        <v>35</v>
      </c>
      <c r="C19" t="s">
        <v>36</v>
      </c>
      <c r="D19">
        <v>27</v>
      </c>
      <c r="E19">
        <v>27</v>
      </c>
      <c r="F19">
        <f t="shared" si="0"/>
        <v>0.42307692307692307</v>
      </c>
      <c r="G19">
        <f t="shared" si="1"/>
        <v>0.51162790697674421</v>
      </c>
      <c r="H19" t="str">
        <f t="shared" si="2"/>
        <v>Apprentice</v>
      </c>
      <c r="I19" t="str">
        <f t="shared" si="3"/>
        <v>Apprentice</v>
      </c>
      <c r="J19" t="s">
        <v>234</v>
      </c>
      <c r="K19" t="s">
        <v>84</v>
      </c>
    </row>
    <row r="20" spans="1:11" x14ac:dyDescent="0.35">
      <c r="A20" t="s">
        <v>37</v>
      </c>
      <c r="B20" t="s">
        <v>38</v>
      </c>
      <c r="C20" t="s">
        <v>39</v>
      </c>
      <c r="D20">
        <v>5</v>
      </c>
      <c r="E20">
        <v>5</v>
      </c>
      <c r="F20">
        <f t="shared" si="0"/>
        <v>0</v>
      </c>
      <c r="G20">
        <f t="shared" si="1"/>
        <v>0</v>
      </c>
      <c r="H20" t="str">
        <f t="shared" si="2"/>
        <v>Novice</v>
      </c>
      <c r="I20" t="str">
        <f t="shared" si="3"/>
        <v>Novice</v>
      </c>
      <c r="J20" t="s">
        <v>235</v>
      </c>
      <c r="K20" t="s">
        <v>84</v>
      </c>
    </row>
    <row r="21" spans="1:11" x14ac:dyDescent="0.35">
      <c r="A21" t="s">
        <v>40</v>
      </c>
      <c r="B21" t="s">
        <v>41</v>
      </c>
      <c r="C21" t="s">
        <v>42</v>
      </c>
      <c r="D21">
        <v>27</v>
      </c>
      <c r="E21">
        <v>27</v>
      </c>
      <c r="F21">
        <f t="shared" si="0"/>
        <v>0.42307692307692307</v>
      </c>
      <c r="G21">
        <f t="shared" si="1"/>
        <v>0.51162790697674421</v>
      </c>
      <c r="H21" t="str">
        <f t="shared" si="2"/>
        <v>Apprentice</v>
      </c>
      <c r="I21" t="str">
        <f t="shared" si="3"/>
        <v>Apprentice</v>
      </c>
    </row>
    <row r="22" spans="1:11" x14ac:dyDescent="0.35">
      <c r="A22" t="s">
        <v>43</v>
      </c>
      <c r="B22" t="s">
        <v>43</v>
      </c>
      <c r="C22" t="s">
        <v>44</v>
      </c>
      <c r="D22">
        <v>31</v>
      </c>
      <c r="E22">
        <v>31</v>
      </c>
      <c r="F22">
        <f t="shared" si="0"/>
        <v>0.5</v>
      </c>
      <c r="G22">
        <f t="shared" si="1"/>
        <v>0.60465116279069764</v>
      </c>
      <c r="H22" t="str">
        <f t="shared" si="2"/>
        <v>Adept</v>
      </c>
      <c r="I22" t="str">
        <f t="shared" si="3"/>
        <v>Adept</v>
      </c>
    </row>
    <row r="23" spans="1:11" x14ac:dyDescent="0.35">
      <c r="A23" t="s">
        <v>45</v>
      </c>
      <c r="B23" t="s">
        <v>45</v>
      </c>
      <c r="C23" t="s">
        <v>46</v>
      </c>
      <c r="D23">
        <v>31</v>
      </c>
      <c r="E23">
        <v>26</v>
      </c>
      <c r="F23">
        <f t="shared" si="0"/>
        <v>0.5</v>
      </c>
      <c r="G23">
        <f t="shared" si="1"/>
        <v>0.48837209302325579</v>
      </c>
      <c r="H23" t="str">
        <f t="shared" si="2"/>
        <v>Adept</v>
      </c>
      <c r="I23" t="str">
        <f t="shared" si="3"/>
        <v>Apprentice</v>
      </c>
    </row>
    <row r="24" spans="1:11" x14ac:dyDescent="0.35">
      <c r="A24" t="s">
        <v>47</v>
      </c>
      <c r="B24" t="s">
        <v>48</v>
      </c>
      <c r="C24" t="s">
        <v>7</v>
      </c>
      <c r="D24">
        <v>27</v>
      </c>
      <c r="E24">
        <v>27</v>
      </c>
      <c r="F24">
        <f t="shared" si="0"/>
        <v>0.42307692307692307</v>
      </c>
      <c r="G24">
        <f t="shared" si="1"/>
        <v>0.51162790697674421</v>
      </c>
      <c r="H24" t="str">
        <f t="shared" si="2"/>
        <v>Apprentice</v>
      </c>
      <c r="I24" t="str">
        <f t="shared" si="3"/>
        <v>Apprentice</v>
      </c>
    </row>
    <row r="25" spans="1:11" x14ac:dyDescent="0.35">
      <c r="B25" t="s">
        <v>122</v>
      </c>
      <c r="C25" t="s">
        <v>49</v>
      </c>
      <c r="D25">
        <f>MIN(D2:D24)</f>
        <v>5</v>
      </c>
      <c r="E25">
        <f>MIN(E2:E24)</f>
        <v>5</v>
      </c>
    </row>
    <row r="26" spans="1:11" x14ac:dyDescent="0.35">
      <c r="C26" t="s">
        <v>50</v>
      </c>
      <c r="D26">
        <f>MAX(D2:D24)</f>
        <v>57</v>
      </c>
      <c r="E26">
        <f>MAX(E2:E24)</f>
        <v>48</v>
      </c>
    </row>
    <row r="27" spans="1:11" x14ac:dyDescent="0.35">
      <c r="C27" t="s">
        <v>66</v>
      </c>
      <c r="D27">
        <f>_xlfn.PERCENTILE.INC($D$2:$D$24, 0.15)</f>
        <v>16.5</v>
      </c>
      <c r="E27">
        <f>_xlfn.PERCENTILE.INC($E$2:$E$24, 0.15)</f>
        <v>15</v>
      </c>
    </row>
    <row r="28" spans="1:11" x14ac:dyDescent="0.35">
      <c r="C28" t="s">
        <v>65</v>
      </c>
      <c r="D28">
        <f>_xlfn.PERCENTILE.INC($D$2:$D$24, 0.5)</f>
        <v>27</v>
      </c>
      <c r="E28">
        <f>_xlfn.PERCENTILE.INC($E$2:$E$24, 0.5)</f>
        <v>27</v>
      </c>
    </row>
    <row r="29" spans="1:11" x14ac:dyDescent="0.35">
      <c r="C29" t="s">
        <v>67</v>
      </c>
      <c r="D29">
        <f>_xlfn.PERCENTILE.INC($D$2:$D$24, 0.85)</f>
        <v>38.4</v>
      </c>
      <c r="E29">
        <f>_xlfn.PERCENTILE.INC($E$2:$E$24, 0.85)</f>
        <v>37.700000000000003</v>
      </c>
    </row>
    <row r="30" spans="1:11" x14ac:dyDescent="0.35">
      <c r="C30" t="s">
        <v>68</v>
      </c>
      <c r="D30">
        <f>_xlfn.PERCENTILE.INC($D$2:$D$24, 1)</f>
        <v>57</v>
      </c>
      <c r="E30">
        <f>_xlfn.PERCENTILE.INC($E$2:$E$24, 1)</f>
        <v>48</v>
      </c>
    </row>
    <row r="32" spans="1:11" x14ac:dyDescent="0.35">
      <c r="A32" s="1" t="s">
        <v>90</v>
      </c>
      <c r="B32" s="1"/>
    </row>
    <row r="33" spans="1:1" x14ac:dyDescent="0.35">
      <c r="A33" t="s">
        <v>91</v>
      </c>
    </row>
    <row r="35" spans="1:1" ht="43.5" x14ac:dyDescent="0.35">
      <c r="A35" s="3" t="s">
        <v>201</v>
      </c>
    </row>
    <row r="36" spans="1:1" ht="43.5" x14ac:dyDescent="0.35">
      <c r="A36" s="3" t="s">
        <v>226</v>
      </c>
    </row>
  </sheetData>
  <sortState xmlns:xlrd2="http://schemas.microsoft.com/office/spreadsheetml/2017/richdata2" ref="J2:K15">
    <sortCondition ref="J2:J15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D38-4A4C-4D31-BB09-AB543F74B9E7}">
  <dimension ref="A1:I38"/>
  <sheetViews>
    <sheetView workbookViewId="0">
      <selection activeCell="A38" sqref="A38:B38"/>
    </sheetView>
  </sheetViews>
  <sheetFormatPr defaultRowHeight="14.5" x14ac:dyDescent="0.35"/>
  <cols>
    <col min="1" max="1" width="20.36328125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26953125" customWidth="1"/>
    <col min="7" max="7" width="15.90625" bestFit="1" customWidth="1"/>
    <col min="8" max="8" width="25.1796875" bestFit="1" customWidth="1"/>
    <col min="9" max="9" width="9" customWidth="1"/>
    <col min="10" max="10" width="8.453125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187</v>
      </c>
      <c r="B2">
        <v>1500</v>
      </c>
      <c r="C2">
        <v>759</v>
      </c>
      <c r="D2">
        <v>250</v>
      </c>
      <c r="E2">
        <f>SUM(B2:D2)</f>
        <v>2509</v>
      </c>
      <c r="G2" t="s">
        <v>274</v>
      </c>
      <c r="H2">
        <v>250</v>
      </c>
    </row>
    <row r="3" spans="1:9" x14ac:dyDescent="0.35">
      <c r="A3" t="s">
        <v>191</v>
      </c>
      <c r="B3">
        <v>275</v>
      </c>
      <c r="C3">
        <v>456</v>
      </c>
      <c r="D3">
        <v>50</v>
      </c>
      <c r="E3">
        <f t="shared" ref="E3:E15" si="0">SUM(B3:D3)</f>
        <v>781</v>
      </c>
      <c r="G3" t="s">
        <v>275</v>
      </c>
      <c r="H3">
        <v>50</v>
      </c>
    </row>
    <row r="4" spans="1:9" x14ac:dyDescent="0.35">
      <c r="A4" t="s">
        <v>188</v>
      </c>
      <c r="B4">
        <v>275</v>
      </c>
      <c r="C4">
        <v>306</v>
      </c>
      <c r="D4">
        <v>50</v>
      </c>
      <c r="E4">
        <f t="shared" si="0"/>
        <v>631</v>
      </c>
      <c r="G4" t="s">
        <v>276</v>
      </c>
      <c r="H4">
        <v>50</v>
      </c>
    </row>
    <row r="5" spans="1:9" x14ac:dyDescent="0.35">
      <c r="A5" t="s">
        <v>190</v>
      </c>
      <c r="B5">
        <v>750</v>
      </c>
      <c r="C5">
        <v>456</v>
      </c>
      <c r="D5">
        <v>100</v>
      </c>
      <c r="E5">
        <f t="shared" si="0"/>
        <v>1306</v>
      </c>
      <c r="G5" t="s">
        <v>277</v>
      </c>
      <c r="H5">
        <v>100</v>
      </c>
    </row>
    <row r="6" spans="1:9" x14ac:dyDescent="0.35">
      <c r="A6" t="s">
        <v>189</v>
      </c>
      <c r="B6">
        <v>750</v>
      </c>
      <c r="C6">
        <v>603</v>
      </c>
      <c r="D6">
        <v>150</v>
      </c>
      <c r="E6">
        <f t="shared" si="0"/>
        <v>1503</v>
      </c>
      <c r="G6" t="s">
        <v>278</v>
      </c>
      <c r="H6">
        <v>150</v>
      </c>
    </row>
    <row r="7" spans="1:9" x14ac:dyDescent="0.35">
      <c r="A7" t="s">
        <v>192</v>
      </c>
      <c r="B7">
        <v>290</v>
      </c>
      <c r="C7">
        <v>153</v>
      </c>
      <c r="D7">
        <v>150</v>
      </c>
      <c r="E7">
        <f t="shared" si="0"/>
        <v>593</v>
      </c>
      <c r="G7" t="s">
        <v>279</v>
      </c>
      <c r="H7">
        <v>150</v>
      </c>
    </row>
    <row r="8" spans="1:9" x14ac:dyDescent="0.35">
      <c r="A8" t="s">
        <v>193</v>
      </c>
      <c r="B8">
        <v>720</v>
      </c>
      <c r="C8">
        <v>303</v>
      </c>
      <c r="D8">
        <v>150</v>
      </c>
      <c r="E8">
        <f t="shared" si="0"/>
        <v>1173</v>
      </c>
      <c r="G8" t="s">
        <v>280</v>
      </c>
      <c r="H8">
        <v>200</v>
      </c>
    </row>
    <row r="9" spans="1:9" x14ac:dyDescent="0.35">
      <c r="A9" t="s">
        <v>194</v>
      </c>
      <c r="B9">
        <v>1440</v>
      </c>
      <c r="C9">
        <v>759</v>
      </c>
      <c r="D9">
        <v>200</v>
      </c>
      <c r="E9">
        <f t="shared" si="0"/>
        <v>2399</v>
      </c>
      <c r="G9" t="s">
        <v>281</v>
      </c>
      <c r="H9">
        <v>25</v>
      </c>
    </row>
    <row r="10" spans="1:9" x14ac:dyDescent="0.35">
      <c r="A10" t="s">
        <v>195</v>
      </c>
      <c r="B10">
        <v>865</v>
      </c>
      <c r="C10">
        <v>306</v>
      </c>
      <c r="D10">
        <v>150</v>
      </c>
      <c r="E10">
        <f t="shared" si="0"/>
        <v>1321</v>
      </c>
    </row>
    <row r="11" spans="1:9" x14ac:dyDescent="0.35">
      <c r="A11" t="s">
        <v>196</v>
      </c>
      <c r="B11">
        <v>1585</v>
      </c>
      <c r="C11">
        <v>756</v>
      </c>
      <c r="D11">
        <v>200</v>
      </c>
      <c r="E11">
        <f t="shared" si="0"/>
        <v>2541</v>
      </c>
    </row>
    <row r="12" spans="1:9" x14ac:dyDescent="0.35">
      <c r="A12" t="s">
        <v>197</v>
      </c>
      <c r="B12">
        <v>1000</v>
      </c>
      <c r="C12">
        <v>453</v>
      </c>
      <c r="D12">
        <v>150</v>
      </c>
      <c r="E12">
        <f t="shared" si="0"/>
        <v>1603</v>
      </c>
    </row>
    <row r="13" spans="1:9" x14ac:dyDescent="0.35">
      <c r="A13" t="s">
        <v>198</v>
      </c>
      <c r="B13">
        <v>1725</v>
      </c>
      <c r="C13">
        <v>759</v>
      </c>
      <c r="D13">
        <v>200</v>
      </c>
      <c r="E13">
        <f t="shared" si="0"/>
        <v>2684</v>
      </c>
    </row>
    <row r="14" spans="1:9" x14ac:dyDescent="0.35">
      <c r="A14" t="s">
        <v>200</v>
      </c>
      <c r="B14">
        <v>1440</v>
      </c>
      <c r="C14">
        <v>450</v>
      </c>
      <c r="D14">
        <v>200</v>
      </c>
      <c r="E14">
        <f t="shared" si="0"/>
        <v>2090</v>
      </c>
    </row>
    <row r="15" spans="1:9" x14ac:dyDescent="0.35">
      <c r="A15" t="s">
        <v>199</v>
      </c>
      <c r="B15">
        <v>168</v>
      </c>
      <c r="C15">
        <v>155</v>
      </c>
      <c r="D15">
        <v>25</v>
      </c>
      <c r="E15">
        <f t="shared" si="0"/>
        <v>348</v>
      </c>
    </row>
    <row r="17" spans="1:2" ht="18.5" x14ac:dyDescent="0.45">
      <c r="A17" s="2" t="s">
        <v>236</v>
      </c>
      <c r="B17" s="2" t="s">
        <v>237</v>
      </c>
    </row>
    <row r="18" spans="1:2" x14ac:dyDescent="0.35">
      <c r="A18" t="s">
        <v>234</v>
      </c>
      <c r="B18">
        <v>10</v>
      </c>
    </row>
    <row r="19" spans="1:2" x14ac:dyDescent="0.35">
      <c r="A19" t="s">
        <v>238</v>
      </c>
      <c r="B19">
        <v>3</v>
      </c>
    </row>
    <row r="20" spans="1:2" x14ac:dyDescent="0.35">
      <c r="A20" t="s">
        <v>239</v>
      </c>
      <c r="B20">
        <v>7</v>
      </c>
    </row>
    <row r="21" spans="1:2" x14ac:dyDescent="0.35">
      <c r="A21" t="s">
        <v>240</v>
      </c>
      <c r="B21">
        <v>20</v>
      </c>
    </row>
    <row r="22" spans="1:2" x14ac:dyDescent="0.35">
      <c r="A22" t="s">
        <v>241</v>
      </c>
      <c r="B22">
        <v>40</v>
      </c>
    </row>
    <row r="23" spans="1:2" x14ac:dyDescent="0.35">
      <c r="A23" t="s">
        <v>242</v>
      </c>
      <c r="B23">
        <v>30</v>
      </c>
    </row>
    <row r="24" spans="1:2" x14ac:dyDescent="0.35">
      <c r="A24" t="s">
        <v>243</v>
      </c>
      <c r="B24">
        <v>75</v>
      </c>
    </row>
    <row r="25" spans="1:2" x14ac:dyDescent="0.35">
      <c r="A25" t="s">
        <v>244</v>
      </c>
      <c r="B25">
        <v>100</v>
      </c>
    </row>
    <row r="26" spans="1:2" x14ac:dyDescent="0.35">
      <c r="A26" t="s">
        <v>245</v>
      </c>
      <c r="B26">
        <v>45</v>
      </c>
    </row>
    <row r="27" spans="1:2" x14ac:dyDescent="0.35">
      <c r="A27" t="s">
        <v>246</v>
      </c>
      <c r="B27">
        <v>150</v>
      </c>
    </row>
    <row r="28" spans="1:2" x14ac:dyDescent="0.35">
      <c r="A28" t="s">
        <v>247</v>
      </c>
      <c r="B28">
        <v>250</v>
      </c>
    </row>
    <row r="29" spans="1:2" x14ac:dyDescent="0.35">
      <c r="A29" t="s">
        <v>248</v>
      </c>
      <c r="B29">
        <v>10</v>
      </c>
    </row>
    <row r="30" spans="1:2" x14ac:dyDescent="0.35">
      <c r="A30" t="s">
        <v>249</v>
      </c>
      <c r="B30">
        <v>5</v>
      </c>
    </row>
    <row r="31" spans="1:2" x14ac:dyDescent="0.35">
      <c r="A31" t="s">
        <v>250</v>
      </c>
      <c r="B31">
        <v>5</v>
      </c>
    </row>
    <row r="32" spans="1:2" x14ac:dyDescent="0.35">
      <c r="A32" t="s">
        <v>251</v>
      </c>
      <c r="B32">
        <v>500</v>
      </c>
    </row>
    <row r="33" spans="1:2" x14ac:dyDescent="0.35">
      <c r="A33" t="s">
        <v>252</v>
      </c>
      <c r="B33">
        <v>250</v>
      </c>
    </row>
    <row r="34" spans="1:2" x14ac:dyDescent="0.35">
      <c r="A34" t="s">
        <v>89</v>
      </c>
      <c r="B34">
        <v>200</v>
      </c>
    </row>
    <row r="35" spans="1:2" x14ac:dyDescent="0.35">
      <c r="A35" t="s">
        <v>253</v>
      </c>
      <c r="B35">
        <v>60</v>
      </c>
    </row>
    <row r="36" spans="1:2" x14ac:dyDescent="0.35">
      <c r="A36" t="s">
        <v>254</v>
      </c>
      <c r="B36">
        <v>5</v>
      </c>
    </row>
    <row r="37" spans="1:2" x14ac:dyDescent="0.35">
      <c r="A37" t="s">
        <v>257</v>
      </c>
      <c r="B37">
        <v>20</v>
      </c>
    </row>
    <row r="38" spans="1:2" x14ac:dyDescent="0.35">
      <c r="A38" t="s">
        <v>271</v>
      </c>
      <c r="B38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7CAE-69B0-48AB-B811-8DDE955474E3}">
  <dimension ref="A1:I40"/>
  <sheetViews>
    <sheetView workbookViewId="0">
      <selection activeCell="A40" sqref="A40:B40"/>
    </sheetView>
  </sheetViews>
  <sheetFormatPr defaultRowHeight="14.5" x14ac:dyDescent="0.35"/>
  <cols>
    <col min="1" max="1" width="20.5429687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9.6328125" customWidth="1"/>
    <col min="7" max="7" width="15.90625" bestFit="1" customWidth="1"/>
    <col min="8" max="8" width="25.1796875" bestFit="1" customWidth="1"/>
    <col min="9" max="9" width="10.1796875" customWidth="1"/>
    <col min="10" max="10" width="9.1796875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290</v>
      </c>
      <c r="B2">
        <v>3200</v>
      </c>
      <c r="C2">
        <v>1009</v>
      </c>
      <c r="D2">
        <v>250</v>
      </c>
      <c r="E2">
        <f>SUM(B2:D2)</f>
        <v>4459</v>
      </c>
      <c r="G2" t="s">
        <v>274</v>
      </c>
      <c r="H2">
        <v>250</v>
      </c>
    </row>
    <row r="3" spans="1:9" x14ac:dyDescent="0.35">
      <c r="A3" t="s">
        <v>291</v>
      </c>
      <c r="B3">
        <v>625</v>
      </c>
      <c r="C3">
        <v>706</v>
      </c>
      <c r="D3">
        <v>50</v>
      </c>
      <c r="E3">
        <f t="shared" ref="E3:E15" si="0">SUM(B3:D3)</f>
        <v>1381</v>
      </c>
      <c r="G3" t="s">
        <v>275</v>
      </c>
      <c r="H3">
        <v>50</v>
      </c>
    </row>
    <row r="4" spans="1:9" x14ac:dyDescent="0.35">
      <c r="A4" t="s">
        <v>292</v>
      </c>
      <c r="B4">
        <v>625</v>
      </c>
      <c r="C4">
        <v>556</v>
      </c>
      <c r="D4">
        <v>50</v>
      </c>
      <c r="E4">
        <f t="shared" si="0"/>
        <v>1231</v>
      </c>
      <c r="G4" t="s">
        <v>276</v>
      </c>
      <c r="H4">
        <v>50</v>
      </c>
    </row>
    <row r="5" spans="1:9" x14ac:dyDescent="0.35">
      <c r="A5" t="s">
        <v>293</v>
      </c>
      <c r="B5">
        <v>1600</v>
      </c>
      <c r="C5">
        <v>706</v>
      </c>
      <c r="D5">
        <v>100</v>
      </c>
      <c r="E5">
        <f t="shared" si="0"/>
        <v>2406</v>
      </c>
      <c r="G5" t="s">
        <v>277</v>
      </c>
      <c r="H5">
        <v>100</v>
      </c>
    </row>
    <row r="6" spans="1:9" x14ac:dyDescent="0.35">
      <c r="A6" t="s">
        <v>294</v>
      </c>
      <c r="B6">
        <v>1600</v>
      </c>
      <c r="C6">
        <v>853</v>
      </c>
      <c r="D6">
        <v>150</v>
      </c>
      <c r="E6">
        <f t="shared" si="0"/>
        <v>2603</v>
      </c>
      <c r="G6" t="s">
        <v>278</v>
      </c>
      <c r="H6">
        <v>150</v>
      </c>
    </row>
    <row r="7" spans="1:9" x14ac:dyDescent="0.35">
      <c r="A7" t="s">
        <v>295</v>
      </c>
      <c r="B7">
        <v>500</v>
      </c>
      <c r="C7">
        <v>403</v>
      </c>
      <c r="D7">
        <v>150</v>
      </c>
      <c r="E7">
        <f t="shared" si="0"/>
        <v>1053</v>
      </c>
      <c r="G7" t="s">
        <v>279</v>
      </c>
      <c r="H7">
        <v>150</v>
      </c>
    </row>
    <row r="8" spans="1:9" x14ac:dyDescent="0.35">
      <c r="A8" t="s">
        <v>296</v>
      </c>
      <c r="B8">
        <v>1250</v>
      </c>
      <c r="C8">
        <v>553</v>
      </c>
      <c r="D8">
        <v>150</v>
      </c>
      <c r="E8">
        <f t="shared" si="0"/>
        <v>1953</v>
      </c>
      <c r="G8" t="s">
        <v>280</v>
      </c>
      <c r="H8">
        <v>200</v>
      </c>
    </row>
    <row r="9" spans="1:9" x14ac:dyDescent="0.35">
      <c r="A9" t="s">
        <v>297</v>
      </c>
      <c r="B9">
        <v>2750</v>
      </c>
      <c r="C9">
        <v>1006</v>
      </c>
      <c r="D9">
        <v>200</v>
      </c>
      <c r="E9">
        <f t="shared" si="0"/>
        <v>3956</v>
      </c>
      <c r="G9" t="s">
        <v>281</v>
      </c>
      <c r="H9">
        <v>25</v>
      </c>
    </row>
    <row r="10" spans="1:9" x14ac:dyDescent="0.35">
      <c r="A10" t="s">
        <v>298</v>
      </c>
      <c r="B10">
        <v>2500</v>
      </c>
      <c r="C10">
        <v>703</v>
      </c>
      <c r="D10">
        <v>200</v>
      </c>
      <c r="E10">
        <f t="shared" si="0"/>
        <v>3403</v>
      </c>
    </row>
    <row r="11" spans="1:9" x14ac:dyDescent="0.35">
      <c r="A11" t="s">
        <v>299</v>
      </c>
      <c r="B11">
        <v>2500</v>
      </c>
      <c r="C11">
        <v>1009</v>
      </c>
      <c r="D11">
        <v>200</v>
      </c>
      <c r="E11">
        <f t="shared" si="0"/>
        <v>3709</v>
      </c>
    </row>
    <row r="12" spans="1:9" x14ac:dyDescent="0.35">
      <c r="A12" t="s">
        <v>301</v>
      </c>
      <c r="B12">
        <v>1750</v>
      </c>
      <c r="C12">
        <v>703</v>
      </c>
      <c r="D12">
        <v>150</v>
      </c>
      <c r="E12">
        <f t="shared" si="0"/>
        <v>2603</v>
      </c>
    </row>
    <row r="13" spans="1:9" x14ac:dyDescent="0.35">
      <c r="A13" t="s">
        <v>300</v>
      </c>
      <c r="B13">
        <v>1500</v>
      </c>
      <c r="C13">
        <v>556</v>
      </c>
      <c r="D13">
        <v>150</v>
      </c>
      <c r="E13">
        <f t="shared" si="0"/>
        <v>2206</v>
      </c>
    </row>
    <row r="14" spans="1:9" x14ac:dyDescent="0.35">
      <c r="A14" t="s">
        <v>302</v>
      </c>
      <c r="B14">
        <v>4000</v>
      </c>
      <c r="C14">
        <v>1009</v>
      </c>
      <c r="D14">
        <v>200</v>
      </c>
      <c r="E14">
        <f t="shared" si="0"/>
        <v>5209</v>
      </c>
    </row>
    <row r="15" spans="1:9" x14ac:dyDescent="0.35">
      <c r="A15" t="s">
        <v>303</v>
      </c>
      <c r="B15">
        <v>192</v>
      </c>
      <c r="C15">
        <v>405</v>
      </c>
      <c r="D15">
        <v>25</v>
      </c>
      <c r="E15">
        <f t="shared" si="0"/>
        <v>622</v>
      </c>
    </row>
    <row r="17" spans="1:2" x14ac:dyDescent="0.35">
      <c r="A17" s="3"/>
    </row>
    <row r="19" spans="1:2" ht="18.5" x14ac:dyDescent="0.45">
      <c r="A19" s="2" t="s">
        <v>236</v>
      </c>
      <c r="B19" s="2" t="s">
        <v>237</v>
      </c>
    </row>
    <row r="20" spans="1:2" x14ac:dyDescent="0.35">
      <c r="A20" t="s">
        <v>234</v>
      </c>
      <c r="B20">
        <v>10</v>
      </c>
    </row>
    <row r="21" spans="1:2" x14ac:dyDescent="0.35">
      <c r="A21" t="s">
        <v>238</v>
      </c>
      <c r="B21">
        <v>3</v>
      </c>
    </row>
    <row r="22" spans="1:2" x14ac:dyDescent="0.35">
      <c r="A22" t="s">
        <v>239</v>
      </c>
      <c r="B22">
        <v>7</v>
      </c>
    </row>
    <row r="23" spans="1:2" x14ac:dyDescent="0.35">
      <c r="A23" t="s">
        <v>240</v>
      </c>
      <c r="B23">
        <v>20</v>
      </c>
    </row>
    <row r="24" spans="1:2" x14ac:dyDescent="0.35">
      <c r="A24" t="s">
        <v>241</v>
      </c>
      <c r="B24">
        <v>40</v>
      </c>
    </row>
    <row r="25" spans="1:2" x14ac:dyDescent="0.35">
      <c r="A25" t="s">
        <v>242</v>
      </c>
      <c r="B25">
        <v>30</v>
      </c>
    </row>
    <row r="26" spans="1:2" x14ac:dyDescent="0.35">
      <c r="A26" t="s">
        <v>243</v>
      </c>
      <c r="B26">
        <v>75</v>
      </c>
    </row>
    <row r="27" spans="1:2" x14ac:dyDescent="0.35">
      <c r="A27" t="s">
        <v>244</v>
      </c>
      <c r="B27">
        <v>100</v>
      </c>
    </row>
    <row r="28" spans="1:2" x14ac:dyDescent="0.35">
      <c r="A28" t="s">
        <v>245</v>
      </c>
      <c r="B28">
        <v>45</v>
      </c>
    </row>
    <row r="29" spans="1:2" x14ac:dyDescent="0.35">
      <c r="A29" t="s">
        <v>246</v>
      </c>
      <c r="B29">
        <v>150</v>
      </c>
    </row>
    <row r="30" spans="1:2" x14ac:dyDescent="0.35">
      <c r="A30" t="s">
        <v>247</v>
      </c>
      <c r="B30">
        <v>250</v>
      </c>
    </row>
    <row r="31" spans="1:2" x14ac:dyDescent="0.35">
      <c r="A31" t="s">
        <v>248</v>
      </c>
      <c r="B31">
        <v>10</v>
      </c>
    </row>
    <row r="32" spans="1:2" x14ac:dyDescent="0.35">
      <c r="A32" t="s">
        <v>249</v>
      </c>
      <c r="B32">
        <v>5</v>
      </c>
    </row>
    <row r="33" spans="1:2" x14ac:dyDescent="0.35">
      <c r="A33" t="s">
        <v>250</v>
      </c>
      <c r="B33">
        <v>5</v>
      </c>
    </row>
    <row r="34" spans="1:2" x14ac:dyDescent="0.35">
      <c r="A34" t="s">
        <v>251</v>
      </c>
      <c r="B34">
        <v>500</v>
      </c>
    </row>
    <row r="35" spans="1:2" x14ac:dyDescent="0.35">
      <c r="A35" t="s">
        <v>252</v>
      </c>
      <c r="B35">
        <v>250</v>
      </c>
    </row>
    <row r="36" spans="1:2" x14ac:dyDescent="0.35">
      <c r="A36" t="s">
        <v>89</v>
      </c>
      <c r="B36">
        <v>200</v>
      </c>
    </row>
    <row r="37" spans="1:2" x14ac:dyDescent="0.35">
      <c r="A37" t="s">
        <v>253</v>
      </c>
      <c r="B37">
        <v>60</v>
      </c>
    </row>
    <row r="38" spans="1:2" x14ac:dyDescent="0.35">
      <c r="A38" t="s">
        <v>254</v>
      </c>
      <c r="B38">
        <v>5</v>
      </c>
    </row>
    <row r="39" spans="1:2" x14ac:dyDescent="0.35">
      <c r="A39" t="s">
        <v>257</v>
      </c>
      <c r="B39">
        <v>20</v>
      </c>
    </row>
    <row r="40" spans="1:2" x14ac:dyDescent="0.35">
      <c r="A40" t="s">
        <v>271</v>
      </c>
      <c r="B40">
        <v>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7DDA-F994-4BB2-9264-036F3DD0A151}">
  <dimension ref="A1:I45"/>
  <sheetViews>
    <sheetView workbookViewId="0">
      <selection activeCell="A45" sqref="A45:B45"/>
    </sheetView>
  </sheetViews>
  <sheetFormatPr defaultRowHeight="14.5" x14ac:dyDescent="0.35"/>
  <cols>
    <col min="1" max="1" width="25.363281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9.1796875" customWidth="1"/>
    <col min="7" max="7" width="15.90625" bestFit="1" customWidth="1"/>
    <col min="8" max="8" width="25.1796875" bestFit="1" customWidth="1"/>
    <col min="9" max="10" width="9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304</v>
      </c>
      <c r="B2">
        <v>2125</v>
      </c>
      <c r="C2">
        <v>1759</v>
      </c>
      <c r="D2">
        <v>250</v>
      </c>
      <c r="E2">
        <f>SUM(B2:D2)</f>
        <v>4134</v>
      </c>
      <c r="G2" t="s">
        <v>274</v>
      </c>
      <c r="H2">
        <v>250</v>
      </c>
    </row>
    <row r="3" spans="1:9" x14ac:dyDescent="0.35">
      <c r="A3" t="s">
        <v>305</v>
      </c>
      <c r="B3">
        <v>425</v>
      </c>
      <c r="C3">
        <v>1256</v>
      </c>
      <c r="D3">
        <v>50</v>
      </c>
      <c r="E3">
        <f t="shared" ref="E3:E20" si="0">SUM(B3:D3)</f>
        <v>1731</v>
      </c>
      <c r="G3" t="s">
        <v>275</v>
      </c>
      <c r="H3">
        <v>50</v>
      </c>
    </row>
    <row r="4" spans="1:9" x14ac:dyDescent="0.35">
      <c r="A4" t="s">
        <v>306</v>
      </c>
      <c r="B4">
        <v>425</v>
      </c>
      <c r="C4">
        <v>1006</v>
      </c>
      <c r="D4">
        <v>50</v>
      </c>
      <c r="E4">
        <f t="shared" si="0"/>
        <v>1481</v>
      </c>
      <c r="G4" t="s">
        <v>276</v>
      </c>
      <c r="H4">
        <v>50</v>
      </c>
    </row>
    <row r="5" spans="1:9" x14ac:dyDescent="0.35">
      <c r="A5" t="s">
        <v>307</v>
      </c>
      <c r="B5">
        <v>1050</v>
      </c>
      <c r="C5">
        <v>1006</v>
      </c>
      <c r="D5">
        <v>100</v>
      </c>
      <c r="E5">
        <f t="shared" si="0"/>
        <v>2156</v>
      </c>
      <c r="G5" t="s">
        <v>277</v>
      </c>
      <c r="H5">
        <v>100</v>
      </c>
    </row>
    <row r="6" spans="1:9" x14ac:dyDescent="0.35">
      <c r="A6" t="s">
        <v>308</v>
      </c>
      <c r="B6">
        <v>1050</v>
      </c>
      <c r="C6">
        <v>1253</v>
      </c>
      <c r="D6">
        <v>150</v>
      </c>
      <c r="E6">
        <f t="shared" si="0"/>
        <v>2453</v>
      </c>
      <c r="G6" t="s">
        <v>278</v>
      </c>
      <c r="H6">
        <v>150</v>
      </c>
    </row>
    <row r="7" spans="1:9" x14ac:dyDescent="0.35">
      <c r="A7" t="s">
        <v>309</v>
      </c>
      <c r="B7">
        <v>1500</v>
      </c>
      <c r="C7">
        <v>1033</v>
      </c>
      <c r="D7">
        <v>250</v>
      </c>
      <c r="E7">
        <f t="shared" si="0"/>
        <v>2783</v>
      </c>
      <c r="G7" t="s">
        <v>279</v>
      </c>
      <c r="H7">
        <v>150</v>
      </c>
    </row>
    <row r="8" spans="1:9" x14ac:dyDescent="0.35">
      <c r="A8" t="s">
        <v>310</v>
      </c>
      <c r="B8">
        <v>300</v>
      </c>
      <c r="C8">
        <v>523</v>
      </c>
      <c r="D8">
        <v>50</v>
      </c>
      <c r="E8">
        <f t="shared" si="0"/>
        <v>873</v>
      </c>
      <c r="G8" t="s">
        <v>280</v>
      </c>
      <c r="H8">
        <v>200</v>
      </c>
    </row>
    <row r="9" spans="1:9" x14ac:dyDescent="0.35">
      <c r="A9" t="s">
        <v>311</v>
      </c>
      <c r="B9">
        <v>300</v>
      </c>
      <c r="C9">
        <v>523</v>
      </c>
      <c r="D9">
        <v>50</v>
      </c>
      <c r="E9">
        <f t="shared" si="0"/>
        <v>873</v>
      </c>
      <c r="G9" t="s">
        <v>281</v>
      </c>
      <c r="H9">
        <v>25</v>
      </c>
    </row>
    <row r="10" spans="1:9" x14ac:dyDescent="0.35">
      <c r="A10" t="s">
        <v>312</v>
      </c>
      <c r="B10">
        <v>750</v>
      </c>
      <c r="C10">
        <v>520</v>
      </c>
      <c r="D10">
        <v>100</v>
      </c>
      <c r="E10">
        <f t="shared" si="0"/>
        <v>1370</v>
      </c>
    </row>
    <row r="11" spans="1:9" x14ac:dyDescent="0.35">
      <c r="A11" t="s">
        <v>313</v>
      </c>
      <c r="B11">
        <v>750</v>
      </c>
      <c r="C11">
        <v>1020</v>
      </c>
      <c r="D11">
        <v>150</v>
      </c>
      <c r="E11">
        <f t="shared" si="0"/>
        <v>1920</v>
      </c>
    </row>
    <row r="12" spans="1:9" x14ac:dyDescent="0.35">
      <c r="A12" t="s">
        <v>314</v>
      </c>
      <c r="B12">
        <v>3000</v>
      </c>
      <c r="C12">
        <v>1806</v>
      </c>
      <c r="D12">
        <v>200</v>
      </c>
      <c r="E12">
        <f t="shared" si="0"/>
        <v>5006</v>
      </c>
    </row>
    <row r="13" spans="1:9" x14ac:dyDescent="0.35">
      <c r="A13" t="s">
        <v>315</v>
      </c>
      <c r="B13">
        <v>2725</v>
      </c>
      <c r="C13">
        <v>1150</v>
      </c>
      <c r="D13">
        <v>200</v>
      </c>
      <c r="E13">
        <f t="shared" si="0"/>
        <v>4075</v>
      </c>
    </row>
    <row r="14" spans="1:9" x14ac:dyDescent="0.35">
      <c r="A14" t="s">
        <v>316</v>
      </c>
      <c r="B14">
        <v>600</v>
      </c>
      <c r="C14">
        <v>503</v>
      </c>
      <c r="D14">
        <v>150</v>
      </c>
      <c r="E14">
        <f t="shared" si="0"/>
        <v>1253</v>
      </c>
    </row>
    <row r="15" spans="1:9" x14ac:dyDescent="0.35">
      <c r="A15" t="s">
        <v>317</v>
      </c>
      <c r="B15">
        <v>2725</v>
      </c>
      <c r="C15">
        <v>2159</v>
      </c>
      <c r="D15">
        <v>200</v>
      </c>
      <c r="E15">
        <f t="shared" si="0"/>
        <v>5084</v>
      </c>
    </row>
    <row r="16" spans="1:9" x14ac:dyDescent="0.35">
      <c r="A16" t="s">
        <v>318</v>
      </c>
      <c r="B16">
        <v>2000</v>
      </c>
      <c r="C16">
        <v>1153</v>
      </c>
      <c r="D16">
        <v>150</v>
      </c>
      <c r="E16">
        <f t="shared" si="0"/>
        <v>3303</v>
      </c>
    </row>
    <row r="17" spans="1:5" x14ac:dyDescent="0.35">
      <c r="A17" t="s">
        <v>319</v>
      </c>
      <c r="B17">
        <v>1500</v>
      </c>
      <c r="C17">
        <v>653</v>
      </c>
      <c r="D17">
        <v>150</v>
      </c>
      <c r="E17">
        <f t="shared" si="0"/>
        <v>2303</v>
      </c>
    </row>
    <row r="18" spans="1:5" x14ac:dyDescent="0.35">
      <c r="A18" t="s">
        <v>320</v>
      </c>
      <c r="B18">
        <v>1700</v>
      </c>
      <c r="C18">
        <v>656</v>
      </c>
      <c r="D18">
        <v>150</v>
      </c>
      <c r="E18">
        <f t="shared" si="0"/>
        <v>2506</v>
      </c>
    </row>
    <row r="19" spans="1:5" x14ac:dyDescent="0.35">
      <c r="A19" t="s">
        <v>321</v>
      </c>
      <c r="B19">
        <v>4275</v>
      </c>
      <c r="C19">
        <v>1809</v>
      </c>
      <c r="D19">
        <v>200</v>
      </c>
      <c r="E19">
        <f t="shared" si="0"/>
        <v>6284</v>
      </c>
    </row>
    <row r="20" spans="1:5" x14ac:dyDescent="0.35">
      <c r="A20" t="s">
        <v>322</v>
      </c>
      <c r="B20">
        <v>216</v>
      </c>
      <c r="C20">
        <v>505</v>
      </c>
      <c r="D20">
        <v>25</v>
      </c>
      <c r="E20">
        <f t="shared" si="0"/>
        <v>746</v>
      </c>
    </row>
    <row r="22" spans="1:5" x14ac:dyDescent="0.35">
      <c r="A22" s="3"/>
    </row>
    <row r="23" spans="1:5" x14ac:dyDescent="0.35">
      <c r="A23" s="3"/>
    </row>
    <row r="24" spans="1:5" ht="18.5" x14ac:dyDescent="0.45">
      <c r="A24" s="2" t="s">
        <v>236</v>
      </c>
      <c r="B24" s="2" t="s">
        <v>237</v>
      </c>
    </row>
    <row r="25" spans="1:5" x14ac:dyDescent="0.35">
      <c r="A25" t="s">
        <v>234</v>
      </c>
      <c r="B25">
        <v>10</v>
      </c>
    </row>
    <row r="26" spans="1:5" x14ac:dyDescent="0.35">
      <c r="A26" t="s">
        <v>238</v>
      </c>
      <c r="B26">
        <v>3</v>
      </c>
    </row>
    <row r="27" spans="1:5" x14ac:dyDescent="0.35">
      <c r="A27" t="s">
        <v>239</v>
      </c>
      <c r="B27">
        <v>7</v>
      </c>
    </row>
    <row r="28" spans="1:5" x14ac:dyDescent="0.35">
      <c r="A28" t="s">
        <v>240</v>
      </c>
      <c r="B28">
        <v>20</v>
      </c>
    </row>
    <row r="29" spans="1:5" x14ac:dyDescent="0.35">
      <c r="A29" t="s">
        <v>241</v>
      </c>
      <c r="B29">
        <v>40</v>
      </c>
    </row>
    <row r="30" spans="1:5" x14ac:dyDescent="0.35">
      <c r="A30" t="s">
        <v>242</v>
      </c>
      <c r="B30">
        <v>30</v>
      </c>
    </row>
    <row r="31" spans="1:5" x14ac:dyDescent="0.35">
      <c r="A31" t="s">
        <v>243</v>
      </c>
      <c r="B31">
        <v>75</v>
      </c>
    </row>
    <row r="32" spans="1:5" x14ac:dyDescent="0.35">
      <c r="A32" t="s">
        <v>244</v>
      </c>
      <c r="B32">
        <v>100</v>
      </c>
    </row>
    <row r="33" spans="1:2" x14ac:dyDescent="0.35">
      <c r="A33" t="s">
        <v>245</v>
      </c>
      <c r="B33">
        <v>45</v>
      </c>
    </row>
    <row r="34" spans="1:2" x14ac:dyDescent="0.35">
      <c r="A34" t="s">
        <v>246</v>
      </c>
      <c r="B34">
        <v>150</v>
      </c>
    </row>
    <row r="35" spans="1:2" x14ac:dyDescent="0.35">
      <c r="A35" t="s">
        <v>247</v>
      </c>
      <c r="B35">
        <v>250</v>
      </c>
    </row>
    <row r="36" spans="1:2" x14ac:dyDescent="0.35">
      <c r="A36" t="s">
        <v>248</v>
      </c>
      <c r="B36">
        <v>10</v>
      </c>
    </row>
    <row r="37" spans="1:2" x14ac:dyDescent="0.35">
      <c r="A37" t="s">
        <v>249</v>
      </c>
      <c r="B37">
        <v>5</v>
      </c>
    </row>
    <row r="38" spans="1:2" x14ac:dyDescent="0.35">
      <c r="A38" t="s">
        <v>250</v>
      </c>
      <c r="B38">
        <v>5</v>
      </c>
    </row>
    <row r="39" spans="1:2" x14ac:dyDescent="0.35">
      <c r="A39" t="s">
        <v>251</v>
      </c>
      <c r="B39">
        <v>500</v>
      </c>
    </row>
    <row r="40" spans="1:2" x14ac:dyDescent="0.35">
      <c r="A40" t="s">
        <v>252</v>
      </c>
      <c r="B40">
        <v>250</v>
      </c>
    </row>
    <row r="41" spans="1:2" x14ac:dyDescent="0.35">
      <c r="A41" t="s">
        <v>89</v>
      </c>
      <c r="B41">
        <v>200</v>
      </c>
    </row>
    <row r="42" spans="1:2" x14ac:dyDescent="0.35">
      <c r="A42" t="s">
        <v>253</v>
      </c>
      <c r="B42">
        <v>60</v>
      </c>
    </row>
    <row r="43" spans="1:2" x14ac:dyDescent="0.35">
      <c r="A43" t="s">
        <v>254</v>
      </c>
      <c r="B43">
        <v>5</v>
      </c>
    </row>
    <row r="44" spans="1:2" x14ac:dyDescent="0.35">
      <c r="A44" t="s">
        <v>257</v>
      </c>
      <c r="B44">
        <v>20</v>
      </c>
    </row>
    <row r="45" spans="1:2" x14ac:dyDescent="0.35">
      <c r="A45" t="s">
        <v>271</v>
      </c>
      <c r="B45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DA4B-8810-42A2-BA9E-AF5242C75E3B}">
  <dimension ref="A1:J37"/>
  <sheetViews>
    <sheetView workbookViewId="0">
      <selection activeCell="A2" sqref="A2:A14"/>
    </sheetView>
  </sheetViews>
  <sheetFormatPr defaultRowHeight="14.5" x14ac:dyDescent="0.35"/>
  <cols>
    <col min="1" max="1" width="21.08984375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81640625" customWidth="1"/>
    <col min="7" max="7" width="15.90625" bestFit="1" customWidth="1"/>
    <col min="8" max="8" width="25.1796875" bestFit="1" customWidth="1"/>
    <col min="9" max="9" width="8.08984375" customWidth="1"/>
    <col min="10" max="10" width="8.26953125" customWidth="1"/>
    <col min="11" max="11" width="9" customWidth="1"/>
  </cols>
  <sheetData>
    <row r="1" spans="1:10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  <c r="J1" s="2"/>
    </row>
    <row r="2" spans="1:10" x14ac:dyDescent="0.35">
      <c r="A2" t="s">
        <v>131</v>
      </c>
      <c r="B2">
        <v>50</v>
      </c>
      <c r="C2">
        <v>49</v>
      </c>
      <c r="D2">
        <v>250</v>
      </c>
      <c r="E2">
        <f t="shared" ref="E2:E14" si="0">SUM(B2:D2)</f>
        <v>349</v>
      </c>
      <c r="G2" t="s">
        <v>274</v>
      </c>
      <c r="H2">
        <v>250</v>
      </c>
    </row>
    <row r="3" spans="1:10" x14ac:dyDescent="0.35">
      <c r="A3" t="s">
        <v>132</v>
      </c>
      <c r="B3">
        <v>10</v>
      </c>
      <c r="C3">
        <v>26</v>
      </c>
      <c r="D3">
        <v>50</v>
      </c>
      <c r="E3">
        <f t="shared" si="0"/>
        <v>86</v>
      </c>
      <c r="G3" t="s">
        <v>275</v>
      </c>
      <c r="H3">
        <v>50</v>
      </c>
    </row>
    <row r="4" spans="1:10" x14ac:dyDescent="0.35">
      <c r="A4" t="s">
        <v>133</v>
      </c>
      <c r="B4">
        <v>10</v>
      </c>
      <c r="C4">
        <v>16</v>
      </c>
      <c r="D4">
        <v>50</v>
      </c>
      <c r="E4">
        <f t="shared" si="0"/>
        <v>76</v>
      </c>
      <c r="G4" t="s">
        <v>276</v>
      </c>
      <c r="H4">
        <v>50</v>
      </c>
    </row>
    <row r="5" spans="1:10" x14ac:dyDescent="0.35">
      <c r="A5" t="s">
        <v>134</v>
      </c>
      <c r="B5">
        <v>25</v>
      </c>
      <c r="C5">
        <v>23</v>
      </c>
      <c r="D5">
        <v>100</v>
      </c>
      <c r="E5">
        <f t="shared" si="0"/>
        <v>148</v>
      </c>
      <c r="G5" t="s">
        <v>277</v>
      </c>
      <c r="H5">
        <v>100</v>
      </c>
    </row>
    <row r="6" spans="1:10" x14ac:dyDescent="0.35">
      <c r="A6" t="s">
        <v>135</v>
      </c>
      <c r="B6">
        <v>25</v>
      </c>
      <c r="C6">
        <v>46</v>
      </c>
      <c r="D6">
        <v>150</v>
      </c>
      <c r="E6">
        <f t="shared" si="0"/>
        <v>221</v>
      </c>
      <c r="G6" t="s">
        <v>278</v>
      </c>
      <c r="H6">
        <v>150</v>
      </c>
    </row>
    <row r="7" spans="1:10" x14ac:dyDescent="0.35">
      <c r="A7" t="s">
        <v>136</v>
      </c>
      <c r="B7">
        <v>125</v>
      </c>
      <c r="C7">
        <v>49</v>
      </c>
      <c r="D7">
        <v>250</v>
      </c>
      <c r="E7">
        <f t="shared" si="0"/>
        <v>424</v>
      </c>
      <c r="G7" t="s">
        <v>279</v>
      </c>
      <c r="H7">
        <v>150</v>
      </c>
    </row>
    <row r="8" spans="1:10" x14ac:dyDescent="0.35">
      <c r="A8" t="s">
        <v>137</v>
      </c>
      <c r="B8">
        <v>25</v>
      </c>
      <c r="C8">
        <v>26</v>
      </c>
      <c r="D8">
        <v>50</v>
      </c>
      <c r="E8">
        <f t="shared" si="0"/>
        <v>101</v>
      </c>
      <c r="G8" t="s">
        <v>280</v>
      </c>
      <c r="H8">
        <v>200</v>
      </c>
    </row>
    <row r="9" spans="1:10" x14ac:dyDescent="0.35">
      <c r="A9" t="s">
        <v>138</v>
      </c>
      <c r="B9">
        <v>25</v>
      </c>
      <c r="C9">
        <v>16</v>
      </c>
      <c r="D9">
        <v>50</v>
      </c>
      <c r="E9">
        <f t="shared" si="0"/>
        <v>91</v>
      </c>
      <c r="G9" t="s">
        <v>281</v>
      </c>
      <c r="H9">
        <v>25</v>
      </c>
    </row>
    <row r="10" spans="1:10" x14ac:dyDescent="0.35">
      <c r="A10" t="s">
        <v>139</v>
      </c>
      <c r="B10">
        <v>60</v>
      </c>
      <c r="C10">
        <v>23</v>
      </c>
      <c r="D10">
        <v>100</v>
      </c>
      <c r="E10">
        <f t="shared" si="0"/>
        <v>183</v>
      </c>
    </row>
    <row r="11" spans="1:10" x14ac:dyDescent="0.35">
      <c r="A11" t="s">
        <v>261</v>
      </c>
      <c r="B11">
        <v>350</v>
      </c>
      <c r="C11">
        <v>169</v>
      </c>
      <c r="D11">
        <v>250</v>
      </c>
      <c r="E11">
        <f t="shared" si="0"/>
        <v>769</v>
      </c>
    </row>
    <row r="12" spans="1:10" x14ac:dyDescent="0.35">
      <c r="A12" t="s">
        <v>260</v>
      </c>
      <c r="B12">
        <v>70</v>
      </c>
      <c r="C12">
        <v>96</v>
      </c>
      <c r="D12">
        <v>50</v>
      </c>
      <c r="E12">
        <f t="shared" si="0"/>
        <v>216</v>
      </c>
    </row>
    <row r="13" spans="1:10" x14ac:dyDescent="0.35">
      <c r="A13" t="s">
        <v>259</v>
      </c>
      <c r="B13">
        <v>70</v>
      </c>
      <c r="C13">
        <v>76</v>
      </c>
      <c r="D13">
        <v>50</v>
      </c>
      <c r="E13">
        <f t="shared" si="0"/>
        <v>196</v>
      </c>
    </row>
    <row r="14" spans="1:10" x14ac:dyDescent="0.35">
      <c r="A14" t="s">
        <v>258</v>
      </c>
      <c r="B14">
        <v>175</v>
      </c>
      <c r="C14">
        <v>93</v>
      </c>
      <c r="D14">
        <v>100</v>
      </c>
      <c r="E14">
        <f t="shared" si="0"/>
        <v>368</v>
      </c>
    </row>
    <row r="16" spans="1:10" ht="18.5" x14ac:dyDescent="0.45">
      <c r="A16" s="2" t="s">
        <v>236</v>
      </c>
      <c r="B16" s="2" t="s">
        <v>237</v>
      </c>
    </row>
    <row r="17" spans="1:2" x14ac:dyDescent="0.35">
      <c r="A17" t="s">
        <v>234</v>
      </c>
      <c r="B17">
        <v>10</v>
      </c>
    </row>
    <row r="18" spans="1:2" x14ac:dyDescent="0.35">
      <c r="A18" t="s">
        <v>238</v>
      </c>
      <c r="B18">
        <v>3</v>
      </c>
    </row>
    <row r="19" spans="1:2" x14ac:dyDescent="0.35">
      <c r="A19" t="s">
        <v>239</v>
      </c>
      <c r="B19">
        <v>7</v>
      </c>
    </row>
    <row r="20" spans="1:2" x14ac:dyDescent="0.35">
      <c r="A20" t="s">
        <v>240</v>
      </c>
      <c r="B20">
        <v>20</v>
      </c>
    </row>
    <row r="21" spans="1:2" x14ac:dyDescent="0.35">
      <c r="A21" t="s">
        <v>256</v>
      </c>
      <c r="B21">
        <v>40</v>
      </c>
    </row>
    <row r="22" spans="1:2" ht="16" customHeight="1" x14ac:dyDescent="0.35">
      <c r="A22" t="s">
        <v>242</v>
      </c>
      <c r="B22">
        <v>30</v>
      </c>
    </row>
    <row r="23" spans="1:2" x14ac:dyDescent="0.35">
      <c r="A23" t="s">
        <v>243</v>
      </c>
      <c r="B23">
        <v>75</v>
      </c>
    </row>
    <row r="24" spans="1:2" x14ac:dyDescent="0.35">
      <c r="A24" t="s">
        <v>244</v>
      </c>
      <c r="B24">
        <v>100</v>
      </c>
    </row>
    <row r="25" spans="1:2" x14ac:dyDescent="0.35">
      <c r="A25" t="s">
        <v>245</v>
      </c>
      <c r="B25">
        <v>45</v>
      </c>
    </row>
    <row r="26" spans="1:2" x14ac:dyDescent="0.35">
      <c r="A26" t="s">
        <v>246</v>
      </c>
      <c r="B26">
        <v>150</v>
      </c>
    </row>
    <row r="27" spans="1:2" x14ac:dyDescent="0.35">
      <c r="A27" t="s">
        <v>247</v>
      </c>
      <c r="B27">
        <v>250</v>
      </c>
    </row>
    <row r="28" spans="1:2" x14ac:dyDescent="0.35">
      <c r="A28" t="s">
        <v>248</v>
      </c>
      <c r="B28">
        <v>10</v>
      </c>
    </row>
    <row r="29" spans="1:2" x14ac:dyDescent="0.35">
      <c r="A29" t="s">
        <v>249</v>
      </c>
      <c r="B29">
        <v>5</v>
      </c>
    </row>
    <row r="30" spans="1:2" x14ac:dyDescent="0.35">
      <c r="A30" t="s">
        <v>250</v>
      </c>
      <c r="B30">
        <v>5</v>
      </c>
    </row>
    <row r="31" spans="1:2" x14ac:dyDescent="0.35">
      <c r="A31" t="s">
        <v>251</v>
      </c>
      <c r="B31">
        <v>500</v>
      </c>
    </row>
    <row r="32" spans="1:2" x14ac:dyDescent="0.35">
      <c r="A32" t="s">
        <v>252</v>
      </c>
      <c r="B32">
        <v>250</v>
      </c>
    </row>
    <row r="33" spans="1:2" x14ac:dyDescent="0.35">
      <c r="A33" t="s">
        <v>89</v>
      </c>
      <c r="B33">
        <v>200</v>
      </c>
    </row>
    <row r="34" spans="1:2" x14ac:dyDescent="0.35">
      <c r="A34" t="s">
        <v>253</v>
      </c>
      <c r="B34">
        <v>60</v>
      </c>
    </row>
    <row r="35" spans="1:2" x14ac:dyDescent="0.35">
      <c r="A35" t="s">
        <v>254</v>
      </c>
      <c r="B35">
        <v>5</v>
      </c>
    </row>
    <row r="36" spans="1:2" x14ac:dyDescent="0.35">
      <c r="A36" t="s">
        <v>257</v>
      </c>
      <c r="B36">
        <v>20</v>
      </c>
    </row>
    <row r="37" spans="1:2" x14ac:dyDescent="0.35">
      <c r="A37" t="s">
        <v>271</v>
      </c>
      <c r="B37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1C82B-4237-48AA-8E71-BDCB588EFB2B}">
  <dimension ref="A1:I39"/>
  <sheetViews>
    <sheetView workbookViewId="0">
      <selection activeCell="B10" sqref="B10"/>
    </sheetView>
  </sheetViews>
  <sheetFormatPr defaultRowHeight="14.5" x14ac:dyDescent="0.35"/>
  <cols>
    <col min="1" max="1" width="18.4531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9.90625" customWidth="1"/>
    <col min="7" max="7" width="15.90625" bestFit="1" customWidth="1"/>
    <col min="8" max="8" width="25.1796875" bestFit="1" customWidth="1"/>
    <col min="9" max="9" width="7.7265625" customWidth="1"/>
    <col min="10" max="10" width="8.81640625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211</v>
      </c>
      <c r="B2">
        <v>125</v>
      </c>
      <c r="C2">
        <v>62</v>
      </c>
      <c r="D2">
        <v>250</v>
      </c>
      <c r="E2">
        <f>SUM(B2:D2)</f>
        <v>437</v>
      </c>
      <c r="G2" t="s">
        <v>274</v>
      </c>
      <c r="H2">
        <v>250</v>
      </c>
    </row>
    <row r="3" spans="1:9" x14ac:dyDescent="0.35">
      <c r="A3" t="s">
        <v>212</v>
      </c>
      <c r="B3">
        <v>25</v>
      </c>
      <c r="C3">
        <v>27</v>
      </c>
      <c r="D3">
        <v>50</v>
      </c>
      <c r="E3">
        <f t="shared" ref="E3:E16" si="0">SUM(B3:D3)</f>
        <v>102</v>
      </c>
      <c r="G3" t="s">
        <v>275</v>
      </c>
      <c r="H3">
        <v>50</v>
      </c>
    </row>
    <row r="4" spans="1:9" x14ac:dyDescent="0.35">
      <c r="A4" t="s">
        <v>213</v>
      </c>
      <c r="B4">
        <v>25</v>
      </c>
      <c r="C4">
        <v>20</v>
      </c>
      <c r="D4">
        <v>50</v>
      </c>
      <c r="E4">
        <f t="shared" si="0"/>
        <v>95</v>
      </c>
      <c r="G4" t="s">
        <v>276</v>
      </c>
      <c r="H4">
        <v>50</v>
      </c>
    </row>
    <row r="5" spans="1:9" x14ac:dyDescent="0.35">
      <c r="A5" t="s">
        <v>214</v>
      </c>
      <c r="B5">
        <v>60</v>
      </c>
      <c r="C5">
        <v>27</v>
      </c>
      <c r="D5">
        <v>100</v>
      </c>
      <c r="E5">
        <f t="shared" si="0"/>
        <v>187</v>
      </c>
      <c r="G5" t="s">
        <v>277</v>
      </c>
      <c r="H5">
        <v>100</v>
      </c>
    </row>
    <row r="6" spans="1:9" x14ac:dyDescent="0.35">
      <c r="A6" t="s">
        <v>215</v>
      </c>
      <c r="B6">
        <v>60</v>
      </c>
      <c r="C6">
        <v>31</v>
      </c>
      <c r="D6">
        <v>150</v>
      </c>
      <c r="E6">
        <f t="shared" si="0"/>
        <v>241</v>
      </c>
      <c r="G6" t="s">
        <v>278</v>
      </c>
      <c r="H6">
        <v>150</v>
      </c>
    </row>
    <row r="7" spans="1:9" x14ac:dyDescent="0.35">
      <c r="A7" t="s">
        <v>216</v>
      </c>
      <c r="B7">
        <v>200</v>
      </c>
      <c r="C7">
        <v>84</v>
      </c>
      <c r="D7">
        <v>250</v>
      </c>
      <c r="E7">
        <f t="shared" si="0"/>
        <v>534</v>
      </c>
      <c r="G7" t="s">
        <v>279</v>
      </c>
      <c r="H7">
        <v>150</v>
      </c>
    </row>
    <row r="8" spans="1:9" x14ac:dyDescent="0.35">
      <c r="A8" t="s">
        <v>217</v>
      </c>
      <c r="B8">
        <v>100</v>
      </c>
      <c r="C8">
        <v>71</v>
      </c>
      <c r="D8">
        <v>150</v>
      </c>
      <c r="E8">
        <f t="shared" si="0"/>
        <v>321</v>
      </c>
      <c r="G8" t="s">
        <v>280</v>
      </c>
      <c r="H8">
        <v>200</v>
      </c>
    </row>
    <row r="9" spans="1:9" x14ac:dyDescent="0.35">
      <c r="A9" t="s">
        <v>218</v>
      </c>
      <c r="B9">
        <v>2</v>
      </c>
      <c r="C9">
        <v>12</v>
      </c>
      <c r="D9">
        <v>25</v>
      </c>
      <c r="E9">
        <f t="shared" si="0"/>
        <v>39</v>
      </c>
      <c r="G9" t="s">
        <v>281</v>
      </c>
      <c r="H9">
        <v>25</v>
      </c>
    </row>
    <row r="10" spans="1:9" x14ac:dyDescent="0.35">
      <c r="A10" t="s">
        <v>219</v>
      </c>
      <c r="B10">
        <v>10</v>
      </c>
      <c r="C10">
        <v>10</v>
      </c>
      <c r="D10">
        <v>150</v>
      </c>
      <c r="E10">
        <f t="shared" si="0"/>
        <v>170</v>
      </c>
    </row>
    <row r="11" spans="1:9" x14ac:dyDescent="0.35">
      <c r="A11" t="s">
        <v>220</v>
      </c>
      <c r="B11">
        <v>25</v>
      </c>
      <c r="C11">
        <v>17</v>
      </c>
      <c r="D11">
        <v>150</v>
      </c>
      <c r="E11">
        <f t="shared" si="0"/>
        <v>192</v>
      </c>
    </row>
    <row r="12" spans="1:9" x14ac:dyDescent="0.35">
      <c r="A12" t="s">
        <v>221</v>
      </c>
      <c r="B12">
        <v>50</v>
      </c>
      <c r="C12">
        <v>34</v>
      </c>
      <c r="D12">
        <v>200</v>
      </c>
      <c r="E12">
        <f t="shared" si="0"/>
        <v>284</v>
      </c>
    </row>
    <row r="13" spans="1:9" x14ac:dyDescent="0.35">
      <c r="A13" t="s">
        <v>222</v>
      </c>
      <c r="B13">
        <v>30</v>
      </c>
      <c r="C13">
        <v>20</v>
      </c>
      <c r="D13">
        <v>150</v>
      </c>
      <c r="E13">
        <f t="shared" si="0"/>
        <v>200</v>
      </c>
    </row>
    <row r="14" spans="1:9" x14ac:dyDescent="0.35">
      <c r="A14" t="s">
        <v>223</v>
      </c>
      <c r="B14">
        <v>55</v>
      </c>
      <c r="C14">
        <v>34</v>
      </c>
      <c r="D14">
        <v>200</v>
      </c>
      <c r="E14">
        <f t="shared" si="0"/>
        <v>289</v>
      </c>
    </row>
    <row r="15" spans="1:9" x14ac:dyDescent="0.35">
      <c r="A15" t="s">
        <v>224</v>
      </c>
      <c r="B15">
        <v>35</v>
      </c>
      <c r="C15">
        <v>27</v>
      </c>
      <c r="D15">
        <v>150</v>
      </c>
      <c r="E15">
        <f t="shared" si="0"/>
        <v>212</v>
      </c>
    </row>
    <row r="16" spans="1:9" x14ac:dyDescent="0.35">
      <c r="A16" t="s">
        <v>225</v>
      </c>
      <c r="B16">
        <v>60</v>
      </c>
      <c r="C16">
        <v>37</v>
      </c>
      <c r="D16">
        <v>200</v>
      </c>
      <c r="E16">
        <f t="shared" si="0"/>
        <v>297</v>
      </c>
    </row>
    <row r="18" spans="1:2" ht="18.5" x14ac:dyDescent="0.45">
      <c r="A18" s="2" t="s">
        <v>236</v>
      </c>
      <c r="B18" s="2" t="s">
        <v>237</v>
      </c>
    </row>
    <row r="19" spans="1:2" x14ac:dyDescent="0.35">
      <c r="A19" t="s">
        <v>234</v>
      </c>
      <c r="B19">
        <v>10</v>
      </c>
    </row>
    <row r="20" spans="1:2" x14ac:dyDescent="0.35">
      <c r="A20" t="s">
        <v>238</v>
      </c>
      <c r="B20">
        <v>3</v>
      </c>
    </row>
    <row r="21" spans="1:2" x14ac:dyDescent="0.35">
      <c r="A21" t="s">
        <v>239</v>
      </c>
      <c r="B21">
        <v>7</v>
      </c>
    </row>
    <row r="22" spans="1:2" x14ac:dyDescent="0.35">
      <c r="A22" t="s">
        <v>240</v>
      </c>
      <c r="B22">
        <v>20</v>
      </c>
    </row>
    <row r="23" spans="1:2" x14ac:dyDescent="0.35">
      <c r="A23" t="s">
        <v>256</v>
      </c>
      <c r="B23">
        <v>40</v>
      </c>
    </row>
    <row r="24" spans="1:2" x14ac:dyDescent="0.35">
      <c r="A24" t="s">
        <v>242</v>
      </c>
      <c r="B24">
        <v>30</v>
      </c>
    </row>
    <row r="25" spans="1:2" x14ac:dyDescent="0.35">
      <c r="A25" t="s">
        <v>243</v>
      </c>
      <c r="B25">
        <v>75</v>
      </c>
    </row>
    <row r="26" spans="1:2" x14ac:dyDescent="0.35">
      <c r="A26" t="s">
        <v>244</v>
      </c>
      <c r="B26">
        <v>100</v>
      </c>
    </row>
    <row r="27" spans="1:2" x14ac:dyDescent="0.35">
      <c r="A27" t="s">
        <v>245</v>
      </c>
      <c r="B27">
        <v>45</v>
      </c>
    </row>
    <row r="28" spans="1:2" x14ac:dyDescent="0.35">
      <c r="A28" t="s">
        <v>246</v>
      </c>
      <c r="B28">
        <v>150</v>
      </c>
    </row>
    <row r="29" spans="1:2" x14ac:dyDescent="0.35">
      <c r="A29" t="s">
        <v>247</v>
      </c>
      <c r="B29">
        <v>250</v>
      </c>
    </row>
    <row r="30" spans="1:2" x14ac:dyDescent="0.35">
      <c r="A30" t="s">
        <v>248</v>
      </c>
      <c r="B30">
        <v>10</v>
      </c>
    </row>
    <row r="31" spans="1:2" x14ac:dyDescent="0.35">
      <c r="A31" t="s">
        <v>249</v>
      </c>
      <c r="B31">
        <v>5</v>
      </c>
    </row>
    <row r="32" spans="1:2" x14ac:dyDescent="0.35">
      <c r="A32" t="s">
        <v>250</v>
      </c>
      <c r="B32">
        <v>5</v>
      </c>
    </row>
    <row r="33" spans="1:2" x14ac:dyDescent="0.35">
      <c r="A33" t="s">
        <v>251</v>
      </c>
      <c r="B33">
        <v>500</v>
      </c>
    </row>
    <row r="34" spans="1:2" x14ac:dyDescent="0.35">
      <c r="A34" t="s">
        <v>252</v>
      </c>
      <c r="B34">
        <v>250</v>
      </c>
    </row>
    <row r="35" spans="1:2" x14ac:dyDescent="0.35">
      <c r="A35" t="s">
        <v>89</v>
      </c>
      <c r="B35">
        <v>200</v>
      </c>
    </row>
    <row r="36" spans="1:2" x14ac:dyDescent="0.35">
      <c r="A36" t="s">
        <v>253</v>
      </c>
      <c r="B36">
        <v>60</v>
      </c>
    </row>
    <row r="37" spans="1:2" x14ac:dyDescent="0.35">
      <c r="A37" t="s">
        <v>254</v>
      </c>
      <c r="B37">
        <v>5</v>
      </c>
    </row>
    <row r="38" spans="1:2" x14ac:dyDescent="0.35">
      <c r="A38" t="s">
        <v>257</v>
      </c>
      <c r="B38">
        <v>20</v>
      </c>
    </row>
    <row r="39" spans="1:2" x14ac:dyDescent="0.35">
      <c r="A39" t="s">
        <v>271</v>
      </c>
      <c r="B39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03F1-5B39-479C-B50E-2DFF9598C390}">
  <dimension ref="A1:I44"/>
  <sheetViews>
    <sheetView workbookViewId="0">
      <selection activeCell="B14" sqref="B14"/>
    </sheetView>
  </sheetViews>
  <sheetFormatPr defaultRowHeight="14.5" x14ac:dyDescent="0.35"/>
  <cols>
    <col min="1" max="1" width="20.816406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26953125" customWidth="1"/>
    <col min="7" max="7" width="15.90625" bestFit="1" customWidth="1"/>
    <col min="8" max="8" width="25.1796875" bestFit="1" customWidth="1"/>
    <col min="9" max="9" width="8.08984375" customWidth="1"/>
    <col min="10" max="10" width="9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123</v>
      </c>
      <c r="B2">
        <v>275</v>
      </c>
      <c r="C2">
        <v>96</v>
      </c>
      <c r="D2">
        <v>250</v>
      </c>
      <c r="E2">
        <f>SUM(B2:D2)</f>
        <v>621</v>
      </c>
      <c r="G2" t="s">
        <v>274</v>
      </c>
      <c r="H2">
        <v>250</v>
      </c>
    </row>
    <row r="3" spans="1:9" x14ac:dyDescent="0.35">
      <c r="A3" t="s">
        <v>124</v>
      </c>
      <c r="B3">
        <v>55</v>
      </c>
      <c r="C3">
        <v>73</v>
      </c>
      <c r="D3">
        <v>50</v>
      </c>
      <c r="E3">
        <f t="shared" ref="E3:E21" si="0">SUM(B3:D3)</f>
        <v>178</v>
      </c>
      <c r="G3" t="s">
        <v>275</v>
      </c>
      <c r="H3">
        <v>50</v>
      </c>
    </row>
    <row r="4" spans="1:9" x14ac:dyDescent="0.35">
      <c r="A4" t="s">
        <v>125</v>
      </c>
      <c r="B4">
        <v>55</v>
      </c>
      <c r="C4">
        <v>73</v>
      </c>
      <c r="D4">
        <v>50</v>
      </c>
      <c r="E4">
        <f t="shared" si="0"/>
        <v>178</v>
      </c>
      <c r="G4" t="s">
        <v>276</v>
      </c>
      <c r="H4">
        <v>50</v>
      </c>
    </row>
    <row r="5" spans="1:9" x14ac:dyDescent="0.35">
      <c r="A5" t="s">
        <v>126</v>
      </c>
      <c r="B5">
        <v>125</v>
      </c>
      <c r="C5">
        <v>53</v>
      </c>
      <c r="D5">
        <v>100</v>
      </c>
      <c r="E5">
        <f t="shared" si="0"/>
        <v>278</v>
      </c>
      <c r="G5" t="s">
        <v>277</v>
      </c>
      <c r="H5">
        <v>100</v>
      </c>
    </row>
    <row r="6" spans="1:9" x14ac:dyDescent="0.35">
      <c r="A6" t="s">
        <v>127</v>
      </c>
      <c r="B6">
        <v>125</v>
      </c>
      <c r="C6">
        <v>53</v>
      </c>
      <c r="D6">
        <v>100</v>
      </c>
      <c r="E6">
        <f t="shared" si="0"/>
        <v>278</v>
      </c>
      <c r="G6" t="s">
        <v>278</v>
      </c>
      <c r="H6">
        <v>150</v>
      </c>
    </row>
    <row r="7" spans="1:9" x14ac:dyDescent="0.35">
      <c r="A7" t="s">
        <v>128</v>
      </c>
      <c r="B7">
        <v>55</v>
      </c>
      <c r="C7">
        <v>53</v>
      </c>
      <c r="D7">
        <v>50</v>
      </c>
      <c r="E7">
        <f t="shared" si="0"/>
        <v>158</v>
      </c>
      <c r="G7" t="s">
        <v>279</v>
      </c>
      <c r="H7">
        <v>150</v>
      </c>
    </row>
    <row r="8" spans="1:9" x14ac:dyDescent="0.35">
      <c r="A8" t="s">
        <v>129</v>
      </c>
      <c r="B8">
        <v>55</v>
      </c>
      <c r="C8">
        <v>53</v>
      </c>
      <c r="D8">
        <v>50</v>
      </c>
      <c r="E8">
        <f t="shared" si="0"/>
        <v>158</v>
      </c>
      <c r="G8" t="s">
        <v>280</v>
      </c>
      <c r="H8">
        <v>200</v>
      </c>
    </row>
    <row r="9" spans="1:9" x14ac:dyDescent="0.35">
      <c r="A9" t="s">
        <v>130</v>
      </c>
      <c r="B9">
        <v>150</v>
      </c>
      <c r="C9">
        <v>70</v>
      </c>
      <c r="D9">
        <v>150</v>
      </c>
      <c r="E9">
        <f t="shared" si="0"/>
        <v>370</v>
      </c>
      <c r="G9" t="s">
        <v>281</v>
      </c>
      <c r="H9">
        <v>25</v>
      </c>
    </row>
    <row r="10" spans="1:9" x14ac:dyDescent="0.35">
      <c r="A10" t="s">
        <v>262</v>
      </c>
      <c r="B10">
        <v>625</v>
      </c>
      <c r="C10">
        <v>116</v>
      </c>
      <c r="D10">
        <v>250</v>
      </c>
      <c r="E10">
        <f t="shared" si="0"/>
        <v>991</v>
      </c>
    </row>
    <row r="11" spans="1:9" x14ac:dyDescent="0.35">
      <c r="A11" t="s">
        <v>263</v>
      </c>
      <c r="B11">
        <v>125</v>
      </c>
      <c r="C11">
        <v>93</v>
      </c>
      <c r="D11">
        <v>50</v>
      </c>
      <c r="E11">
        <f t="shared" si="0"/>
        <v>268</v>
      </c>
    </row>
    <row r="12" spans="1:9" x14ac:dyDescent="0.35">
      <c r="A12" t="s">
        <v>264</v>
      </c>
      <c r="B12">
        <v>125</v>
      </c>
      <c r="C12">
        <v>93</v>
      </c>
      <c r="D12">
        <v>50</v>
      </c>
      <c r="E12">
        <f t="shared" si="0"/>
        <v>268</v>
      </c>
    </row>
    <row r="13" spans="1:9" x14ac:dyDescent="0.35">
      <c r="A13" t="s">
        <v>265</v>
      </c>
      <c r="B13">
        <v>300</v>
      </c>
      <c r="C13">
        <v>93</v>
      </c>
      <c r="D13">
        <v>100</v>
      </c>
      <c r="E13">
        <f t="shared" si="0"/>
        <v>493</v>
      </c>
    </row>
    <row r="14" spans="1:9" x14ac:dyDescent="0.35">
      <c r="A14" t="s">
        <v>282</v>
      </c>
      <c r="B14">
        <v>2</v>
      </c>
      <c r="C14">
        <v>25</v>
      </c>
      <c r="D14">
        <v>25</v>
      </c>
      <c r="E14">
        <f t="shared" si="0"/>
        <v>52</v>
      </c>
    </row>
    <row r="15" spans="1:9" x14ac:dyDescent="0.35">
      <c r="A15" t="s">
        <v>283</v>
      </c>
      <c r="B15">
        <v>18</v>
      </c>
      <c r="C15">
        <v>30</v>
      </c>
      <c r="D15">
        <v>150</v>
      </c>
      <c r="E15">
        <f t="shared" si="0"/>
        <v>198</v>
      </c>
    </row>
    <row r="16" spans="1:9" x14ac:dyDescent="0.35">
      <c r="A16" t="s">
        <v>284</v>
      </c>
      <c r="B16">
        <v>45</v>
      </c>
      <c r="C16">
        <v>50</v>
      </c>
      <c r="D16">
        <v>150</v>
      </c>
      <c r="E16">
        <f t="shared" si="0"/>
        <v>245</v>
      </c>
    </row>
    <row r="17" spans="1:5" x14ac:dyDescent="0.35">
      <c r="A17" t="s">
        <v>285</v>
      </c>
      <c r="B17">
        <v>90</v>
      </c>
      <c r="C17">
        <v>103</v>
      </c>
      <c r="D17">
        <v>200</v>
      </c>
      <c r="E17">
        <f t="shared" si="0"/>
        <v>393</v>
      </c>
    </row>
    <row r="18" spans="1:5" x14ac:dyDescent="0.35">
      <c r="A18" t="s">
        <v>286</v>
      </c>
      <c r="B18">
        <v>55</v>
      </c>
      <c r="C18">
        <v>53</v>
      </c>
      <c r="D18">
        <v>150</v>
      </c>
      <c r="E18">
        <f t="shared" si="0"/>
        <v>258</v>
      </c>
    </row>
    <row r="19" spans="1:5" x14ac:dyDescent="0.35">
      <c r="A19" t="s">
        <v>287</v>
      </c>
      <c r="B19">
        <v>100</v>
      </c>
      <c r="C19">
        <v>93</v>
      </c>
      <c r="D19">
        <v>200</v>
      </c>
      <c r="E19">
        <f t="shared" si="0"/>
        <v>393</v>
      </c>
    </row>
    <row r="20" spans="1:5" x14ac:dyDescent="0.35">
      <c r="A20" t="s">
        <v>288</v>
      </c>
      <c r="B20">
        <v>65</v>
      </c>
      <c r="C20">
        <v>70</v>
      </c>
      <c r="D20">
        <v>150</v>
      </c>
      <c r="E20">
        <f t="shared" si="0"/>
        <v>285</v>
      </c>
    </row>
    <row r="21" spans="1:5" x14ac:dyDescent="0.35">
      <c r="A21" t="s">
        <v>289</v>
      </c>
      <c r="B21">
        <v>110</v>
      </c>
      <c r="C21">
        <v>96</v>
      </c>
      <c r="D21">
        <v>200</v>
      </c>
      <c r="E21">
        <f t="shared" si="0"/>
        <v>406</v>
      </c>
    </row>
    <row r="23" spans="1:5" ht="18.5" x14ac:dyDescent="0.45">
      <c r="A23" s="2" t="s">
        <v>236</v>
      </c>
      <c r="B23" s="2" t="s">
        <v>237</v>
      </c>
    </row>
    <row r="24" spans="1:5" x14ac:dyDescent="0.35">
      <c r="A24" t="s">
        <v>234</v>
      </c>
      <c r="B24">
        <v>10</v>
      </c>
    </row>
    <row r="25" spans="1:5" x14ac:dyDescent="0.35">
      <c r="A25" t="s">
        <v>238</v>
      </c>
      <c r="B25">
        <v>3</v>
      </c>
    </row>
    <row r="26" spans="1:5" x14ac:dyDescent="0.35">
      <c r="A26" t="s">
        <v>239</v>
      </c>
      <c r="B26">
        <v>7</v>
      </c>
    </row>
    <row r="27" spans="1:5" x14ac:dyDescent="0.35">
      <c r="A27" t="s">
        <v>240</v>
      </c>
      <c r="B27">
        <v>20</v>
      </c>
    </row>
    <row r="28" spans="1:5" x14ac:dyDescent="0.35">
      <c r="A28" t="s">
        <v>256</v>
      </c>
      <c r="B28">
        <v>40</v>
      </c>
    </row>
    <row r="29" spans="1:5" x14ac:dyDescent="0.35">
      <c r="A29" t="s">
        <v>242</v>
      </c>
      <c r="B29">
        <v>30</v>
      </c>
    </row>
    <row r="30" spans="1:5" x14ac:dyDescent="0.35">
      <c r="A30" t="s">
        <v>243</v>
      </c>
      <c r="B30">
        <v>75</v>
      </c>
    </row>
    <row r="31" spans="1:5" x14ac:dyDescent="0.35">
      <c r="A31" t="s">
        <v>244</v>
      </c>
      <c r="B31">
        <v>100</v>
      </c>
    </row>
    <row r="32" spans="1:5" x14ac:dyDescent="0.35">
      <c r="A32" t="s">
        <v>245</v>
      </c>
      <c r="B32">
        <v>45</v>
      </c>
    </row>
    <row r="33" spans="1:2" x14ac:dyDescent="0.35">
      <c r="A33" t="s">
        <v>246</v>
      </c>
      <c r="B33">
        <v>150</v>
      </c>
    </row>
    <row r="34" spans="1:2" x14ac:dyDescent="0.35">
      <c r="A34" t="s">
        <v>247</v>
      </c>
      <c r="B34">
        <v>250</v>
      </c>
    </row>
    <row r="35" spans="1:2" x14ac:dyDescent="0.35">
      <c r="A35" t="s">
        <v>248</v>
      </c>
      <c r="B35">
        <v>10</v>
      </c>
    </row>
    <row r="36" spans="1:2" x14ac:dyDescent="0.35">
      <c r="A36" t="s">
        <v>249</v>
      </c>
      <c r="B36">
        <v>5</v>
      </c>
    </row>
    <row r="37" spans="1:2" x14ac:dyDescent="0.35">
      <c r="A37" t="s">
        <v>250</v>
      </c>
      <c r="B37">
        <v>5</v>
      </c>
    </row>
    <row r="38" spans="1:2" x14ac:dyDescent="0.35">
      <c r="A38" t="s">
        <v>251</v>
      </c>
      <c r="B38">
        <v>500</v>
      </c>
    </row>
    <row r="39" spans="1:2" x14ac:dyDescent="0.35">
      <c r="A39" t="s">
        <v>252</v>
      </c>
      <c r="B39">
        <v>250</v>
      </c>
    </row>
    <row r="40" spans="1:2" x14ac:dyDescent="0.35">
      <c r="A40" t="s">
        <v>89</v>
      </c>
      <c r="B40">
        <v>200</v>
      </c>
    </row>
    <row r="41" spans="1:2" x14ac:dyDescent="0.35">
      <c r="A41" t="s">
        <v>253</v>
      </c>
      <c r="B41">
        <v>60</v>
      </c>
    </row>
    <row r="42" spans="1:2" x14ac:dyDescent="0.35">
      <c r="A42" t="s">
        <v>254</v>
      </c>
      <c r="B42">
        <v>5</v>
      </c>
    </row>
    <row r="43" spans="1:2" x14ac:dyDescent="0.35">
      <c r="A43" t="s">
        <v>257</v>
      </c>
      <c r="B43">
        <v>20</v>
      </c>
    </row>
    <row r="44" spans="1:2" x14ac:dyDescent="0.35">
      <c r="A44" t="s">
        <v>271</v>
      </c>
      <c r="B44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2FCA-1C78-4F5D-B8DF-7B82ACCAA7E6}">
  <dimension ref="A1:I77"/>
  <sheetViews>
    <sheetView tabSelected="1" topLeftCell="A25" workbookViewId="0">
      <selection activeCell="D55" sqref="D55"/>
    </sheetView>
  </sheetViews>
  <sheetFormatPr defaultRowHeight="14.5" x14ac:dyDescent="0.35"/>
  <cols>
    <col min="1" max="1" width="26.72656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90625" customWidth="1"/>
    <col min="7" max="7" width="15.90625" bestFit="1" customWidth="1"/>
    <col min="8" max="8" width="25.1796875" bestFit="1" customWidth="1"/>
    <col min="9" max="9" width="9.26953125" customWidth="1"/>
    <col min="10" max="10" width="8.90625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93</v>
      </c>
      <c r="B2">
        <v>240</v>
      </c>
      <c r="C2">
        <v>52</v>
      </c>
      <c r="D2">
        <v>250</v>
      </c>
      <c r="E2">
        <f>SUM(B2:D2)</f>
        <v>542</v>
      </c>
      <c r="G2" t="s">
        <v>274</v>
      </c>
      <c r="H2">
        <v>250</v>
      </c>
    </row>
    <row r="3" spans="1:9" x14ac:dyDescent="0.35">
      <c r="A3" t="s">
        <v>94</v>
      </c>
      <c r="B3">
        <v>50</v>
      </c>
      <c r="C3">
        <v>32</v>
      </c>
      <c r="D3">
        <v>50</v>
      </c>
      <c r="E3">
        <f t="shared" ref="E3:E22" si="0">SUM(B3:D3)</f>
        <v>132</v>
      </c>
      <c r="G3" t="s">
        <v>275</v>
      </c>
      <c r="H3">
        <v>50</v>
      </c>
    </row>
    <row r="4" spans="1:9" x14ac:dyDescent="0.35">
      <c r="A4" t="s">
        <v>97</v>
      </c>
      <c r="B4">
        <v>50</v>
      </c>
      <c r="C4">
        <v>27</v>
      </c>
      <c r="D4">
        <v>50</v>
      </c>
      <c r="E4">
        <f t="shared" si="0"/>
        <v>127</v>
      </c>
      <c r="G4" t="s">
        <v>276</v>
      </c>
      <c r="H4">
        <v>50</v>
      </c>
    </row>
    <row r="5" spans="1:9" x14ac:dyDescent="0.35">
      <c r="A5" t="s">
        <v>95</v>
      </c>
      <c r="B5">
        <v>125</v>
      </c>
      <c r="C5">
        <v>32</v>
      </c>
      <c r="D5">
        <v>100</v>
      </c>
      <c r="E5">
        <f t="shared" si="0"/>
        <v>257</v>
      </c>
      <c r="G5" t="s">
        <v>277</v>
      </c>
      <c r="H5">
        <v>100</v>
      </c>
    </row>
    <row r="6" spans="1:9" x14ac:dyDescent="0.35">
      <c r="A6" t="s">
        <v>96</v>
      </c>
      <c r="B6">
        <v>215</v>
      </c>
      <c r="C6">
        <v>37</v>
      </c>
      <c r="D6">
        <v>150</v>
      </c>
      <c r="E6">
        <f t="shared" si="0"/>
        <v>402</v>
      </c>
      <c r="G6" t="s">
        <v>278</v>
      </c>
      <c r="H6">
        <v>150</v>
      </c>
    </row>
    <row r="7" spans="1:9" x14ac:dyDescent="0.35">
      <c r="A7" t="s">
        <v>98</v>
      </c>
      <c r="B7">
        <v>650</v>
      </c>
      <c r="C7">
        <v>90</v>
      </c>
      <c r="D7">
        <v>250</v>
      </c>
      <c r="E7">
        <f t="shared" si="0"/>
        <v>990</v>
      </c>
      <c r="G7" t="s">
        <v>279</v>
      </c>
      <c r="H7">
        <v>150</v>
      </c>
    </row>
    <row r="8" spans="1:9" x14ac:dyDescent="0.35">
      <c r="A8" t="s">
        <v>99</v>
      </c>
      <c r="B8">
        <v>135</v>
      </c>
      <c r="C8">
        <v>70</v>
      </c>
      <c r="D8">
        <v>50</v>
      </c>
      <c r="E8">
        <f t="shared" si="0"/>
        <v>255</v>
      </c>
      <c r="G8" t="s">
        <v>280</v>
      </c>
      <c r="H8">
        <v>200</v>
      </c>
    </row>
    <row r="9" spans="1:9" x14ac:dyDescent="0.35">
      <c r="A9" t="s">
        <v>255</v>
      </c>
      <c r="B9">
        <v>135</v>
      </c>
      <c r="C9">
        <v>65</v>
      </c>
      <c r="D9">
        <v>50</v>
      </c>
      <c r="E9">
        <f t="shared" si="0"/>
        <v>250</v>
      </c>
      <c r="G9" t="s">
        <v>281</v>
      </c>
      <c r="H9">
        <v>25</v>
      </c>
    </row>
    <row r="10" spans="1:9" x14ac:dyDescent="0.35">
      <c r="A10" t="s">
        <v>100</v>
      </c>
      <c r="B10">
        <v>135</v>
      </c>
      <c r="C10">
        <v>70</v>
      </c>
      <c r="D10">
        <v>100</v>
      </c>
      <c r="E10">
        <f t="shared" si="0"/>
        <v>305</v>
      </c>
    </row>
    <row r="11" spans="1:9" x14ac:dyDescent="0.35">
      <c r="A11" t="s">
        <v>101</v>
      </c>
      <c r="B11">
        <v>290</v>
      </c>
      <c r="C11">
        <v>77</v>
      </c>
      <c r="D11">
        <v>250</v>
      </c>
      <c r="E11">
        <f t="shared" si="0"/>
        <v>617</v>
      </c>
    </row>
    <row r="12" spans="1:9" x14ac:dyDescent="0.35">
      <c r="A12" t="s">
        <v>102</v>
      </c>
      <c r="B12">
        <v>290</v>
      </c>
      <c r="C12">
        <v>77</v>
      </c>
      <c r="D12">
        <v>250</v>
      </c>
      <c r="E12">
        <f t="shared" si="0"/>
        <v>617</v>
      </c>
    </row>
    <row r="13" spans="1:9" x14ac:dyDescent="0.35">
      <c r="A13" t="s">
        <v>103</v>
      </c>
      <c r="B13">
        <v>290</v>
      </c>
      <c r="C13">
        <v>77</v>
      </c>
      <c r="D13">
        <v>250</v>
      </c>
      <c r="E13">
        <f t="shared" si="0"/>
        <v>617</v>
      </c>
    </row>
    <row r="14" spans="1:9" x14ac:dyDescent="0.35">
      <c r="A14" t="s">
        <v>104</v>
      </c>
      <c r="B14">
        <v>60</v>
      </c>
      <c r="C14">
        <v>47</v>
      </c>
      <c r="D14">
        <v>50</v>
      </c>
      <c r="E14">
        <f t="shared" si="0"/>
        <v>157</v>
      </c>
    </row>
    <row r="15" spans="1:9" x14ac:dyDescent="0.35">
      <c r="A15" t="s">
        <v>105</v>
      </c>
      <c r="B15">
        <v>60</v>
      </c>
      <c r="C15">
        <v>37</v>
      </c>
      <c r="D15">
        <v>50</v>
      </c>
      <c r="E15">
        <f t="shared" si="0"/>
        <v>147</v>
      </c>
    </row>
    <row r="16" spans="1:9" x14ac:dyDescent="0.35">
      <c r="A16" t="s">
        <v>106</v>
      </c>
      <c r="B16">
        <v>135</v>
      </c>
      <c r="C16">
        <v>47</v>
      </c>
      <c r="D16">
        <v>100</v>
      </c>
      <c r="E16">
        <f t="shared" si="0"/>
        <v>282</v>
      </c>
    </row>
    <row r="17" spans="1:5" x14ac:dyDescent="0.35">
      <c r="A17" t="s">
        <v>107</v>
      </c>
      <c r="B17">
        <v>95</v>
      </c>
      <c r="C17">
        <v>57</v>
      </c>
      <c r="D17">
        <v>150</v>
      </c>
      <c r="E17">
        <f t="shared" si="0"/>
        <v>302</v>
      </c>
    </row>
    <row r="18" spans="1:5" x14ac:dyDescent="0.35">
      <c r="A18" t="s">
        <v>267</v>
      </c>
      <c r="B18">
        <v>290</v>
      </c>
      <c r="C18">
        <v>345</v>
      </c>
      <c r="D18">
        <v>250</v>
      </c>
      <c r="E18">
        <f t="shared" si="0"/>
        <v>885</v>
      </c>
    </row>
    <row r="19" spans="1:5" x14ac:dyDescent="0.35">
      <c r="A19" t="s">
        <v>266</v>
      </c>
      <c r="B19">
        <v>60</v>
      </c>
      <c r="C19">
        <v>345</v>
      </c>
      <c r="D19">
        <v>50</v>
      </c>
      <c r="E19">
        <f t="shared" si="0"/>
        <v>455</v>
      </c>
    </row>
    <row r="20" spans="1:5" x14ac:dyDescent="0.35">
      <c r="A20" t="s">
        <v>268</v>
      </c>
      <c r="B20">
        <v>60</v>
      </c>
      <c r="C20">
        <v>345</v>
      </c>
      <c r="D20">
        <v>50</v>
      </c>
      <c r="E20">
        <f t="shared" si="0"/>
        <v>455</v>
      </c>
    </row>
    <row r="21" spans="1:5" x14ac:dyDescent="0.35">
      <c r="A21" t="s">
        <v>269</v>
      </c>
      <c r="B21">
        <v>135</v>
      </c>
      <c r="C21">
        <v>345</v>
      </c>
      <c r="D21">
        <v>100</v>
      </c>
      <c r="E21">
        <f t="shared" si="0"/>
        <v>580</v>
      </c>
    </row>
    <row r="22" spans="1:5" x14ac:dyDescent="0.35">
      <c r="A22" t="s">
        <v>270</v>
      </c>
      <c r="B22">
        <v>95</v>
      </c>
      <c r="C22">
        <v>345</v>
      </c>
      <c r="D22">
        <v>150</v>
      </c>
      <c r="E22">
        <f t="shared" si="0"/>
        <v>590</v>
      </c>
    </row>
    <row r="23" spans="1:5" x14ac:dyDescent="0.35">
      <c r="A23" t="s">
        <v>108</v>
      </c>
      <c r="B23">
        <v>1600</v>
      </c>
      <c r="C23">
        <v>339</v>
      </c>
      <c r="D23">
        <v>250</v>
      </c>
      <c r="E23">
        <f t="shared" ref="E23:E54" si="1">SUM(B23:D23)</f>
        <v>2189</v>
      </c>
    </row>
    <row r="24" spans="1:5" x14ac:dyDescent="0.35">
      <c r="A24" t="s">
        <v>109</v>
      </c>
      <c r="B24">
        <v>220</v>
      </c>
      <c r="C24">
        <v>296</v>
      </c>
      <c r="D24">
        <v>50</v>
      </c>
      <c r="E24">
        <f t="shared" si="1"/>
        <v>566</v>
      </c>
    </row>
    <row r="25" spans="1:5" x14ac:dyDescent="0.35">
      <c r="A25" t="s">
        <v>110</v>
      </c>
      <c r="B25">
        <v>220</v>
      </c>
      <c r="C25">
        <v>276</v>
      </c>
      <c r="D25">
        <v>50</v>
      </c>
      <c r="E25">
        <f t="shared" si="1"/>
        <v>546</v>
      </c>
    </row>
    <row r="26" spans="1:5" x14ac:dyDescent="0.35">
      <c r="A26" t="s">
        <v>111</v>
      </c>
      <c r="B26">
        <v>550</v>
      </c>
      <c r="C26">
        <v>296</v>
      </c>
      <c r="D26">
        <v>100</v>
      </c>
      <c r="E26">
        <f t="shared" si="1"/>
        <v>946</v>
      </c>
    </row>
    <row r="27" spans="1:5" x14ac:dyDescent="0.35">
      <c r="A27" t="s">
        <v>112</v>
      </c>
      <c r="B27">
        <v>335</v>
      </c>
      <c r="C27">
        <v>143</v>
      </c>
      <c r="D27">
        <v>150</v>
      </c>
      <c r="E27">
        <f t="shared" si="1"/>
        <v>628</v>
      </c>
    </row>
    <row r="28" spans="1:5" x14ac:dyDescent="0.35">
      <c r="A28" t="s">
        <v>334</v>
      </c>
      <c r="B28">
        <v>650</v>
      </c>
      <c r="C28">
        <v>166</v>
      </c>
      <c r="D28">
        <v>200</v>
      </c>
      <c r="E28">
        <f t="shared" si="1"/>
        <v>1016</v>
      </c>
    </row>
    <row r="29" spans="1:5" x14ac:dyDescent="0.35">
      <c r="A29" t="s">
        <v>335</v>
      </c>
      <c r="B29">
        <v>580</v>
      </c>
      <c r="C29">
        <v>120</v>
      </c>
      <c r="D29">
        <v>200</v>
      </c>
      <c r="E29">
        <f t="shared" si="1"/>
        <v>900</v>
      </c>
    </row>
    <row r="30" spans="1:5" x14ac:dyDescent="0.35">
      <c r="A30" t="s">
        <v>336</v>
      </c>
      <c r="B30">
        <v>115</v>
      </c>
      <c r="C30">
        <v>83</v>
      </c>
      <c r="D30">
        <v>150</v>
      </c>
      <c r="E30">
        <f t="shared" si="1"/>
        <v>348</v>
      </c>
    </row>
    <row r="31" spans="1:5" x14ac:dyDescent="0.35">
      <c r="A31" t="s">
        <v>337</v>
      </c>
      <c r="B31">
        <v>585</v>
      </c>
      <c r="C31">
        <v>169</v>
      </c>
      <c r="D31">
        <v>200</v>
      </c>
      <c r="E31">
        <f t="shared" si="1"/>
        <v>954</v>
      </c>
    </row>
    <row r="32" spans="1:5" x14ac:dyDescent="0.35">
      <c r="A32" t="s">
        <v>338</v>
      </c>
      <c r="B32">
        <v>410</v>
      </c>
      <c r="C32">
        <v>83</v>
      </c>
      <c r="D32">
        <v>150</v>
      </c>
      <c r="E32">
        <f t="shared" si="1"/>
        <v>643</v>
      </c>
    </row>
    <row r="33" spans="1:5" x14ac:dyDescent="0.35">
      <c r="A33" t="s">
        <v>339</v>
      </c>
      <c r="B33">
        <v>290</v>
      </c>
      <c r="C33">
        <v>103</v>
      </c>
      <c r="D33">
        <v>150</v>
      </c>
      <c r="E33">
        <f t="shared" si="1"/>
        <v>543</v>
      </c>
    </row>
    <row r="34" spans="1:5" x14ac:dyDescent="0.35">
      <c r="A34" t="s">
        <v>340</v>
      </c>
      <c r="B34">
        <v>350</v>
      </c>
      <c r="C34">
        <v>106</v>
      </c>
      <c r="D34">
        <v>150</v>
      </c>
      <c r="E34">
        <f t="shared" si="1"/>
        <v>606</v>
      </c>
    </row>
    <row r="35" spans="1:5" x14ac:dyDescent="0.35">
      <c r="A35" t="s">
        <v>341</v>
      </c>
      <c r="B35">
        <v>700</v>
      </c>
      <c r="C35">
        <v>169</v>
      </c>
      <c r="D35">
        <v>200</v>
      </c>
      <c r="E35">
        <f t="shared" si="1"/>
        <v>1069</v>
      </c>
    </row>
    <row r="36" spans="1:5" x14ac:dyDescent="0.35">
      <c r="A36" t="s">
        <v>342</v>
      </c>
      <c r="B36">
        <v>96</v>
      </c>
      <c r="C36">
        <v>85</v>
      </c>
      <c r="D36">
        <v>25</v>
      </c>
      <c r="E36">
        <f t="shared" si="1"/>
        <v>206</v>
      </c>
    </row>
    <row r="37" spans="1:5" x14ac:dyDescent="0.35">
      <c r="A37" t="s">
        <v>113</v>
      </c>
      <c r="B37">
        <v>2200</v>
      </c>
      <c r="C37">
        <v>1269</v>
      </c>
      <c r="D37">
        <v>250</v>
      </c>
      <c r="E37">
        <f t="shared" si="1"/>
        <v>3719</v>
      </c>
    </row>
    <row r="38" spans="1:5" x14ac:dyDescent="0.35">
      <c r="A38" t="s">
        <v>114</v>
      </c>
      <c r="B38">
        <v>450</v>
      </c>
      <c r="C38">
        <v>866</v>
      </c>
      <c r="D38">
        <v>50</v>
      </c>
      <c r="E38">
        <f t="shared" si="1"/>
        <v>1366</v>
      </c>
    </row>
    <row r="39" spans="1:5" x14ac:dyDescent="0.35">
      <c r="A39" t="s">
        <v>115</v>
      </c>
      <c r="B39">
        <v>450</v>
      </c>
      <c r="C39">
        <v>666</v>
      </c>
      <c r="D39">
        <v>50</v>
      </c>
      <c r="E39">
        <f t="shared" si="1"/>
        <v>1166</v>
      </c>
    </row>
    <row r="40" spans="1:5" x14ac:dyDescent="0.35">
      <c r="A40" t="s">
        <v>324</v>
      </c>
      <c r="B40">
        <v>1135</v>
      </c>
      <c r="C40">
        <v>866</v>
      </c>
      <c r="D40">
        <v>100</v>
      </c>
      <c r="E40">
        <f t="shared" si="1"/>
        <v>2101</v>
      </c>
    </row>
    <row r="41" spans="1:5" x14ac:dyDescent="0.35">
      <c r="A41" t="s">
        <v>116</v>
      </c>
      <c r="B41">
        <v>925</v>
      </c>
      <c r="C41">
        <v>1029</v>
      </c>
      <c r="D41">
        <v>250</v>
      </c>
      <c r="E41">
        <f t="shared" si="1"/>
        <v>2204</v>
      </c>
    </row>
    <row r="42" spans="1:5" x14ac:dyDescent="0.35">
      <c r="A42" t="s">
        <v>117</v>
      </c>
      <c r="B42">
        <v>215</v>
      </c>
      <c r="C42">
        <v>626</v>
      </c>
      <c r="D42">
        <v>50</v>
      </c>
      <c r="E42">
        <f t="shared" si="1"/>
        <v>891</v>
      </c>
    </row>
    <row r="43" spans="1:5" x14ac:dyDescent="0.35">
      <c r="A43" t="s">
        <v>118</v>
      </c>
      <c r="B43">
        <v>215</v>
      </c>
      <c r="C43">
        <v>426</v>
      </c>
      <c r="D43">
        <v>50</v>
      </c>
      <c r="E43">
        <f t="shared" si="1"/>
        <v>691</v>
      </c>
    </row>
    <row r="44" spans="1:5" x14ac:dyDescent="0.35">
      <c r="A44" t="s">
        <v>119</v>
      </c>
      <c r="B44">
        <v>465</v>
      </c>
      <c r="C44">
        <v>626</v>
      </c>
      <c r="D44">
        <v>100</v>
      </c>
      <c r="E44">
        <f t="shared" si="1"/>
        <v>1191</v>
      </c>
    </row>
    <row r="45" spans="1:5" x14ac:dyDescent="0.35">
      <c r="A45" t="s">
        <v>120</v>
      </c>
      <c r="B45">
        <v>600</v>
      </c>
      <c r="C45">
        <v>823</v>
      </c>
      <c r="D45">
        <v>150</v>
      </c>
      <c r="E45">
        <f t="shared" si="1"/>
        <v>1573</v>
      </c>
    </row>
    <row r="46" spans="1:5" x14ac:dyDescent="0.35">
      <c r="A46" t="s">
        <v>326</v>
      </c>
      <c r="B46">
        <v>2150</v>
      </c>
      <c r="C46">
        <v>1006</v>
      </c>
      <c r="D46">
        <v>200</v>
      </c>
      <c r="E46">
        <f t="shared" si="1"/>
        <v>3356</v>
      </c>
    </row>
    <row r="47" spans="1:5" x14ac:dyDescent="0.35">
      <c r="A47" t="s">
        <v>327</v>
      </c>
      <c r="B47">
        <v>1800</v>
      </c>
      <c r="C47">
        <v>600</v>
      </c>
      <c r="D47">
        <v>200</v>
      </c>
      <c r="E47">
        <f t="shared" si="1"/>
        <v>2600</v>
      </c>
    </row>
    <row r="48" spans="1:5" x14ac:dyDescent="0.35">
      <c r="A48" t="s">
        <v>325</v>
      </c>
      <c r="B48">
        <v>395</v>
      </c>
      <c r="C48">
        <v>203</v>
      </c>
      <c r="D48">
        <v>150</v>
      </c>
      <c r="E48">
        <f t="shared" si="1"/>
        <v>748</v>
      </c>
    </row>
    <row r="49" spans="1:5" x14ac:dyDescent="0.35">
      <c r="A49" t="s">
        <v>328</v>
      </c>
      <c r="B49">
        <v>1970</v>
      </c>
      <c r="C49">
        <v>1009</v>
      </c>
      <c r="D49">
        <v>200</v>
      </c>
      <c r="E49">
        <f t="shared" si="1"/>
        <v>3179</v>
      </c>
    </row>
    <row r="50" spans="1:5" x14ac:dyDescent="0.35">
      <c r="A50" t="s">
        <v>329</v>
      </c>
      <c r="B50">
        <v>1375</v>
      </c>
      <c r="C50">
        <v>603</v>
      </c>
      <c r="D50">
        <v>150</v>
      </c>
      <c r="E50">
        <f t="shared" si="1"/>
        <v>2128</v>
      </c>
    </row>
    <row r="51" spans="1:5" x14ac:dyDescent="0.35">
      <c r="A51" t="s">
        <v>330</v>
      </c>
      <c r="B51">
        <v>985</v>
      </c>
      <c r="C51">
        <v>403</v>
      </c>
      <c r="D51">
        <v>150</v>
      </c>
      <c r="E51">
        <f t="shared" si="1"/>
        <v>1538</v>
      </c>
    </row>
    <row r="52" spans="1:5" x14ac:dyDescent="0.35">
      <c r="A52" t="s">
        <v>331</v>
      </c>
      <c r="B52">
        <v>1180</v>
      </c>
      <c r="C52">
        <v>406</v>
      </c>
      <c r="D52">
        <v>150</v>
      </c>
      <c r="E52">
        <f t="shared" si="1"/>
        <v>1736</v>
      </c>
    </row>
    <row r="53" spans="1:5" x14ac:dyDescent="0.35">
      <c r="A53" t="s">
        <v>332</v>
      </c>
      <c r="B53">
        <v>2850</v>
      </c>
      <c r="C53">
        <v>1009</v>
      </c>
      <c r="D53">
        <v>200</v>
      </c>
      <c r="E53">
        <f t="shared" si="1"/>
        <v>4059</v>
      </c>
    </row>
    <row r="54" spans="1:5" x14ac:dyDescent="0.35">
      <c r="A54" t="s">
        <v>333</v>
      </c>
      <c r="B54">
        <v>168</v>
      </c>
      <c r="C54">
        <v>205</v>
      </c>
      <c r="D54">
        <v>25</v>
      </c>
      <c r="E54">
        <f t="shared" si="1"/>
        <v>398</v>
      </c>
    </row>
    <row r="56" spans="1:5" ht="18.5" x14ac:dyDescent="0.45">
      <c r="A56" s="2" t="s">
        <v>236</v>
      </c>
      <c r="B56" s="2" t="s">
        <v>237</v>
      </c>
    </row>
    <row r="57" spans="1:5" x14ac:dyDescent="0.35">
      <c r="A57" t="s">
        <v>234</v>
      </c>
      <c r="B57">
        <v>10</v>
      </c>
    </row>
    <row r="58" spans="1:5" x14ac:dyDescent="0.35">
      <c r="A58" t="s">
        <v>238</v>
      </c>
      <c r="B58">
        <v>3</v>
      </c>
    </row>
    <row r="59" spans="1:5" x14ac:dyDescent="0.35">
      <c r="A59" t="s">
        <v>239</v>
      </c>
      <c r="B59">
        <v>7</v>
      </c>
    </row>
    <row r="60" spans="1:5" x14ac:dyDescent="0.35">
      <c r="A60" t="s">
        <v>240</v>
      </c>
      <c r="B60">
        <v>20</v>
      </c>
    </row>
    <row r="61" spans="1:5" x14ac:dyDescent="0.35">
      <c r="A61" t="s">
        <v>256</v>
      </c>
      <c r="B61">
        <v>40</v>
      </c>
    </row>
    <row r="62" spans="1:5" x14ac:dyDescent="0.35">
      <c r="A62" t="s">
        <v>242</v>
      </c>
      <c r="B62">
        <v>30</v>
      </c>
    </row>
    <row r="63" spans="1:5" x14ac:dyDescent="0.35">
      <c r="A63" t="s">
        <v>243</v>
      </c>
      <c r="B63">
        <v>75</v>
      </c>
    </row>
    <row r="64" spans="1:5" x14ac:dyDescent="0.35">
      <c r="A64" t="s">
        <v>244</v>
      </c>
      <c r="B64">
        <v>100</v>
      </c>
    </row>
    <row r="65" spans="1:2" x14ac:dyDescent="0.35">
      <c r="A65" t="s">
        <v>245</v>
      </c>
      <c r="B65">
        <v>45</v>
      </c>
    </row>
    <row r="66" spans="1:2" x14ac:dyDescent="0.35">
      <c r="A66" t="s">
        <v>246</v>
      </c>
      <c r="B66">
        <v>150</v>
      </c>
    </row>
    <row r="67" spans="1:2" x14ac:dyDescent="0.35">
      <c r="A67" t="s">
        <v>247</v>
      </c>
      <c r="B67">
        <v>250</v>
      </c>
    </row>
    <row r="68" spans="1:2" x14ac:dyDescent="0.35">
      <c r="A68" t="s">
        <v>248</v>
      </c>
      <c r="B68">
        <v>10</v>
      </c>
    </row>
    <row r="69" spans="1:2" x14ac:dyDescent="0.35">
      <c r="A69" t="s">
        <v>249</v>
      </c>
      <c r="B69">
        <v>5</v>
      </c>
    </row>
    <row r="70" spans="1:2" x14ac:dyDescent="0.35">
      <c r="A70" t="s">
        <v>250</v>
      </c>
      <c r="B70">
        <v>5</v>
      </c>
    </row>
    <row r="71" spans="1:2" x14ac:dyDescent="0.35">
      <c r="A71" t="s">
        <v>251</v>
      </c>
      <c r="B71">
        <v>500</v>
      </c>
    </row>
    <row r="72" spans="1:2" x14ac:dyDescent="0.35">
      <c r="A72" t="s">
        <v>252</v>
      </c>
      <c r="B72">
        <v>250</v>
      </c>
    </row>
    <row r="73" spans="1:2" x14ac:dyDescent="0.35">
      <c r="A73" t="s">
        <v>89</v>
      </c>
      <c r="B73">
        <v>200</v>
      </c>
    </row>
    <row r="74" spans="1:2" x14ac:dyDescent="0.35">
      <c r="A74" t="s">
        <v>253</v>
      </c>
      <c r="B74">
        <v>60</v>
      </c>
    </row>
    <row r="75" spans="1:2" x14ac:dyDescent="0.35">
      <c r="A75" t="s">
        <v>254</v>
      </c>
      <c r="B75">
        <v>5</v>
      </c>
    </row>
    <row r="76" spans="1:2" x14ac:dyDescent="0.35">
      <c r="A76" t="s">
        <v>257</v>
      </c>
      <c r="B76">
        <v>20</v>
      </c>
    </row>
    <row r="77" spans="1:2" x14ac:dyDescent="0.35">
      <c r="A77" t="s">
        <v>271</v>
      </c>
      <c r="B77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2E7A-781C-4B55-BF99-7D4F477B8CFD}">
  <dimension ref="A1:I38"/>
  <sheetViews>
    <sheetView workbookViewId="0">
      <selection activeCell="B19" sqref="B19"/>
    </sheetView>
  </sheetViews>
  <sheetFormatPr defaultRowHeight="14.5" x14ac:dyDescent="0.35"/>
  <cols>
    <col min="1" max="1" width="19.5429687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9" customWidth="1"/>
    <col min="7" max="7" width="15.90625" bestFit="1" customWidth="1"/>
    <col min="8" max="8" width="25.1796875" bestFit="1" customWidth="1"/>
    <col min="9" max="9" width="8.6328125" customWidth="1"/>
    <col min="10" max="10" width="10.36328125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144</v>
      </c>
      <c r="B2">
        <v>400</v>
      </c>
      <c r="C2">
        <v>123</v>
      </c>
      <c r="D2">
        <v>250</v>
      </c>
      <c r="E2">
        <f>SUM(B2:D2)</f>
        <v>773</v>
      </c>
      <c r="G2" t="s">
        <v>274</v>
      </c>
      <c r="H2">
        <v>250</v>
      </c>
    </row>
    <row r="3" spans="1:9" x14ac:dyDescent="0.35">
      <c r="A3" t="s">
        <v>143</v>
      </c>
      <c r="B3">
        <v>85</v>
      </c>
      <c r="C3">
        <v>93</v>
      </c>
      <c r="D3">
        <v>50</v>
      </c>
      <c r="E3">
        <f t="shared" ref="E3:E15" si="0">SUM(B3:D3)</f>
        <v>228</v>
      </c>
      <c r="G3" t="s">
        <v>275</v>
      </c>
      <c r="H3">
        <v>50</v>
      </c>
    </row>
    <row r="4" spans="1:9" x14ac:dyDescent="0.35">
      <c r="A4" t="s">
        <v>142</v>
      </c>
      <c r="B4">
        <v>85</v>
      </c>
      <c r="C4">
        <v>63</v>
      </c>
      <c r="D4">
        <v>50</v>
      </c>
      <c r="E4">
        <f t="shared" si="0"/>
        <v>198</v>
      </c>
      <c r="G4" t="s">
        <v>276</v>
      </c>
      <c r="H4">
        <v>50</v>
      </c>
    </row>
    <row r="5" spans="1:9" x14ac:dyDescent="0.35">
      <c r="A5" t="s">
        <v>141</v>
      </c>
      <c r="B5">
        <v>200</v>
      </c>
      <c r="C5">
        <v>93</v>
      </c>
      <c r="D5">
        <v>100</v>
      </c>
      <c r="E5">
        <f t="shared" si="0"/>
        <v>393</v>
      </c>
      <c r="G5" t="s">
        <v>277</v>
      </c>
      <c r="H5">
        <v>100</v>
      </c>
    </row>
    <row r="6" spans="1:9" x14ac:dyDescent="0.35">
      <c r="A6" t="s">
        <v>140</v>
      </c>
      <c r="B6">
        <v>225</v>
      </c>
      <c r="C6">
        <v>90</v>
      </c>
      <c r="D6">
        <v>150</v>
      </c>
      <c r="E6">
        <f t="shared" si="0"/>
        <v>465</v>
      </c>
      <c r="G6" t="s">
        <v>278</v>
      </c>
      <c r="H6">
        <v>150</v>
      </c>
    </row>
    <row r="7" spans="1:9" x14ac:dyDescent="0.35">
      <c r="A7" t="s">
        <v>323</v>
      </c>
      <c r="B7">
        <v>96</v>
      </c>
      <c r="C7">
        <v>35</v>
      </c>
      <c r="D7">
        <v>25</v>
      </c>
      <c r="E7">
        <f t="shared" si="0"/>
        <v>156</v>
      </c>
      <c r="G7" t="s">
        <v>279</v>
      </c>
      <c r="H7">
        <v>150</v>
      </c>
    </row>
    <row r="8" spans="1:9" x14ac:dyDescent="0.35">
      <c r="A8" t="s">
        <v>161</v>
      </c>
      <c r="B8">
        <v>300</v>
      </c>
      <c r="C8">
        <v>113</v>
      </c>
      <c r="D8">
        <v>200</v>
      </c>
      <c r="E8">
        <f t="shared" si="0"/>
        <v>613</v>
      </c>
      <c r="G8" t="s">
        <v>280</v>
      </c>
      <c r="H8">
        <v>200</v>
      </c>
    </row>
    <row r="9" spans="1:9" x14ac:dyDescent="0.35">
      <c r="A9" t="s">
        <v>162</v>
      </c>
      <c r="B9">
        <v>270</v>
      </c>
      <c r="C9">
        <v>67</v>
      </c>
      <c r="D9">
        <v>200</v>
      </c>
      <c r="E9">
        <f t="shared" si="0"/>
        <v>537</v>
      </c>
      <c r="G9" t="s">
        <v>281</v>
      </c>
      <c r="H9">
        <v>25</v>
      </c>
    </row>
    <row r="10" spans="1:9" x14ac:dyDescent="0.35">
      <c r="A10" t="s">
        <v>163</v>
      </c>
      <c r="B10">
        <v>55</v>
      </c>
      <c r="C10">
        <v>60</v>
      </c>
      <c r="D10">
        <v>150</v>
      </c>
      <c r="E10">
        <f t="shared" si="0"/>
        <v>265</v>
      </c>
    </row>
    <row r="11" spans="1:9" x14ac:dyDescent="0.35">
      <c r="A11" t="s">
        <v>164</v>
      </c>
      <c r="B11">
        <v>270</v>
      </c>
      <c r="C11">
        <v>123</v>
      </c>
      <c r="D11">
        <v>200</v>
      </c>
      <c r="E11">
        <f t="shared" si="0"/>
        <v>593</v>
      </c>
    </row>
    <row r="12" spans="1:9" x14ac:dyDescent="0.35">
      <c r="A12" t="s">
        <v>165</v>
      </c>
      <c r="B12">
        <v>190</v>
      </c>
      <c r="C12">
        <v>90</v>
      </c>
      <c r="D12">
        <v>150</v>
      </c>
      <c r="E12">
        <f t="shared" si="0"/>
        <v>430</v>
      </c>
    </row>
    <row r="13" spans="1:9" x14ac:dyDescent="0.35">
      <c r="A13" t="s">
        <v>166</v>
      </c>
      <c r="B13">
        <v>135</v>
      </c>
      <c r="C13">
        <v>60</v>
      </c>
      <c r="D13">
        <v>150</v>
      </c>
      <c r="E13">
        <f t="shared" si="0"/>
        <v>345</v>
      </c>
    </row>
    <row r="14" spans="1:9" x14ac:dyDescent="0.35">
      <c r="A14" t="s">
        <v>167</v>
      </c>
      <c r="B14">
        <v>165</v>
      </c>
      <c r="C14">
        <v>63</v>
      </c>
      <c r="D14">
        <v>150</v>
      </c>
      <c r="E14">
        <f t="shared" si="0"/>
        <v>378</v>
      </c>
    </row>
    <row r="15" spans="1:9" x14ac:dyDescent="0.35">
      <c r="A15" t="s">
        <v>168</v>
      </c>
      <c r="B15">
        <v>325</v>
      </c>
      <c r="C15">
        <v>116</v>
      </c>
      <c r="D15">
        <v>200</v>
      </c>
      <c r="E15">
        <f t="shared" si="0"/>
        <v>641</v>
      </c>
    </row>
    <row r="17" spans="1:2" ht="18.5" x14ac:dyDescent="0.45">
      <c r="A17" s="2" t="s">
        <v>236</v>
      </c>
      <c r="B17" s="2" t="s">
        <v>237</v>
      </c>
    </row>
    <row r="18" spans="1:2" x14ac:dyDescent="0.35">
      <c r="A18" t="s">
        <v>234</v>
      </c>
      <c r="B18">
        <v>10</v>
      </c>
    </row>
    <row r="19" spans="1:2" x14ac:dyDescent="0.35">
      <c r="A19" t="s">
        <v>238</v>
      </c>
      <c r="B19">
        <v>3</v>
      </c>
    </row>
    <row r="20" spans="1:2" x14ac:dyDescent="0.35">
      <c r="A20" t="s">
        <v>239</v>
      </c>
      <c r="B20">
        <v>7</v>
      </c>
    </row>
    <row r="21" spans="1:2" x14ac:dyDescent="0.35">
      <c r="A21" t="s">
        <v>240</v>
      </c>
      <c r="B21">
        <v>20</v>
      </c>
    </row>
    <row r="22" spans="1:2" x14ac:dyDescent="0.35">
      <c r="A22" t="s">
        <v>256</v>
      </c>
      <c r="B22">
        <v>40</v>
      </c>
    </row>
    <row r="23" spans="1:2" x14ac:dyDescent="0.35">
      <c r="A23" t="s">
        <v>242</v>
      </c>
      <c r="B23">
        <v>30</v>
      </c>
    </row>
    <row r="24" spans="1:2" x14ac:dyDescent="0.35">
      <c r="A24" t="s">
        <v>243</v>
      </c>
      <c r="B24">
        <v>75</v>
      </c>
    </row>
    <row r="25" spans="1:2" x14ac:dyDescent="0.35">
      <c r="A25" t="s">
        <v>244</v>
      </c>
      <c r="B25">
        <v>100</v>
      </c>
    </row>
    <row r="26" spans="1:2" x14ac:dyDescent="0.35">
      <c r="A26" t="s">
        <v>245</v>
      </c>
      <c r="B26">
        <v>45</v>
      </c>
    </row>
    <row r="27" spans="1:2" x14ac:dyDescent="0.35">
      <c r="A27" t="s">
        <v>246</v>
      </c>
      <c r="B27">
        <v>150</v>
      </c>
    </row>
    <row r="28" spans="1:2" x14ac:dyDescent="0.35">
      <c r="A28" t="s">
        <v>247</v>
      </c>
      <c r="B28">
        <v>250</v>
      </c>
    </row>
    <row r="29" spans="1:2" x14ac:dyDescent="0.35">
      <c r="A29" t="s">
        <v>248</v>
      </c>
      <c r="B29">
        <v>10</v>
      </c>
    </row>
    <row r="30" spans="1:2" x14ac:dyDescent="0.35">
      <c r="A30" t="s">
        <v>249</v>
      </c>
      <c r="B30">
        <v>5</v>
      </c>
    </row>
    <row r="31" spans="1:2" x14ac:dyDescent="0.35">
      <c r="A31" t="s">
        <v>250</v>
      </c>
      <c r="B31">
        <v>5</v>
      </c>
    </row>
    <row r="32" spans="1:2" x14ac:dyDescent="0.35">
      <c r="A32" t="s">
        <v>251</v>
      </c>
      <c r="B32">
        <v>500</v>
      </c>
    </row>
    <row r="33" spans="1:2" x14ac:dyDescent="0.35">
      <c r="A33" t="s">
        <v>252</v>
      </c>
      <c r="B33">
        <v>250</v>
      </c>
    </row>
    <row r="34" spans="1:2" x14ac:dyDescent="0.35">
      <c r="A34" t="s">
        <v>89</v>
      </c>
      <c r="B34">
        <v>200</v>
      </c>
    </row>
    <row r="35" spans="1:2" x14ac:dyDescent="0.35">
      <c r="A35" t="s">
        <v>253</v>
      </c>
      <c r="B35">
        <v>60</v>
      </c>
    </row>
    <row r="36" spans="1:2" x14ac:dyDescent="0.35">
      <c r="A36" t="s">
        <v>254</v>
      </c>
      <c r="B36">
        <v>5</v>
      </c>
    </row>
    <row r="37" spans="1:2" x14ac:dyDescent="0.35">
      <c r="A37" t="s">
        <v>257</v>
      </c>
      <c r="B37">
        <v>20</v>
      </c>
    </row>
    <row r="38" spans="1:2" x14ac:dyDescent="0.35">
      <c r="A38" t="s">
        <v>271</v>
      </c>
      <c r="B38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AE2E-37F3-4AF0-AB3E-437EA0B3B42D}">
  <dimension ref="A1:I39"/>
  <sheetViews>
    <sheetView workbookViewId="0">
      <selection activeCell="A39" sqref="A39:B39"/>
    </sheetView>
  </sheetViews>
  <sheetFormatPr defaultRowHeight="14.5" x14ac:dyDescent="0.35"/>
  <cols>
    <col min="1" max="1" width="17.0898437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7.90625" customWidth="1"/>
    <col min="7" max="7" width="15.90625" bestFit="1" customWidth="1"/>
    <col min="8" max="8" width="25.1796875" bestFit="1" customWidth="1"/>
    <col min="9" max="9" width="9.1796875" customWidth="1"/>
    <col min="10" max="10" width="9.6328125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145</v>
      </c>
      <c r="B2">
        <v>225</v>
      </c>
      <c r="C2">
        <v>326</v>
      </c>
      <c r="D2">
        <v>250</v>
      </c>
      <c r="E2">
        <f>SUM(B2:D2)</f>
        <v>801</v>
      </c>
      <c r="G2" t="s">
        <v>274</v>
      </c>
      <c r="H2">
        <v>250</v>
      </c>
    </row>
    <row r="3" spans="1:9" x14ac:dyDescent="0.35">
      <c r="A3" t="s">
        <v>146</v>
      </c>
      <c r="B3">
        <v>45</v>
      </c>
      <c r="C3">
        <v>173</v>
      </c>
      <c r="D3">
        <v>50</v>
      </c>
      <c r="E3">
        <f t="shared" ref="E3:E16" si="0">SUM(B3:D3)</f>
        <v>268</v>
      </c>
      <c r="G3" t="s">
        <v>275</v>
      </c>
      <c r="H3">
        <v>50</v>
      </c>
    </row>
    <row r="4" spans="1:9" x14ac:dyDescent="0.35">
      <c r="A4" t="s">
        <v>147</v>
      </c>
      <c r="B4">
        <v>45</v>
      </c>
      <c r="C4">
        <v>98</v>
      </c>
      <c r="D4">
        <v>50</v>
      </c>
      <c r="E4">
        <f t="shared" si="0"/>
        <v>193</v>
      </c>
      <c r="G4" t="s">
        <v>276</v>
      </c>
      <c r="H4">
        <v>50</v>
      </c>
    </row>
    <row r="5" spans="1:9" x14ac:dyDescent="0.35">
      <c r="A5" t="s">
        <v>148</v>
      </c>
      <c r="B5">
        <v>110</v>
      </c>
      <c r="C5">
        <v>170</v>
      </c>
      <c r="D5">
        <v>100</v>
      </c>
      <c r="E5">
        <f t="shared" si="0"/>
        <v>380</v>
      </c>
      <c r="G5" t="s">
        <v>277</v>
      </c>
      <c r="H5">
        <v>100</v>
      </c>
    </row>
    <row r="6" spans="1:9" x14ac:dyDescent="0.35">
      <c r="A6" t="s">
        <v>149</v>
      </c>
      <c r="B6">
        <v>115</v>
      </c>
      <c r="C6">
        <v>313</v>
      </c>
      <c r="D6">
        <v>150</v>
      </c>
      <c r="E6">
        <f t="shared" si="0"/>
        <v>578</v>
      </c>
      <c r="G6" t="s">
        <v>278</v>
      </c>
      <c r="H6">
        <v>150</v>
      </c>
    </row>
    <row r="7" spans="1:9" x14ac:dyDescent="0.35">
      <c r="A7" t="s">
        <v>150</v>
      </c>
      <c r="B7">
        <v>550</v>
      </c>
      <c r="C7">
        <v>376</v>
      </c>
      <c r="D7">
        <v>250</v>
      </c>
      <c r="E7">
        <f t="shared" si="0"/>
        <v>1176</v>
      </c>
      <c r="G7" t="s">
        <v>279</v>
      </c>
      <c r="H7">
        <v>150</v>
      </c>
    </row>
    <row r="8" spans="1:9" x14ac:dyDescent="0.35">
      <c r="A8" t="s">
        <v>202</v>
      </c>
      <c r="B8">
        <v>48</v>
      </c>
      <c r="C8">
        <v>80</v>
      </c>
      <c r="D8">
        <v>25</v>
      </c>
      <c r="E8">
        <f t="shared" si="0"/>
        <v>153</v>
      </c>
      <c r="G8" t="s">
        <v>280</v>
      </c>
      <c r="H8">
        <v>200</v>
      </c>
    </row>
    <row r="9" spans="1:9" x14ac:dyDescent="0.35">
      <c r="A9" t="s">
        <v>203</v>
      </c>
      <c r="B9">
        <v>95</v>
      </c>
      <c r="C9">
        <v>145</v>
      </c>
      <c r="D9">
        <v>150</v>
      </c>
      <c r="E9">
        <f t="shared" si="0"/>
        <v>390</v>
      </c>
      <c r="G9" t="s">
        <v>281</v>
      </c>
      <c r="H9">
        <v>25</v>
      </c>
    </row>
    <row r="10" spans="1:9" x14ac:dyDescent="0.35">
      <c r="A10" t="s">
        <v>204</v>
      </c>
      <c r="B10">
        <v>235</v>
      </c>
      <c r="C10">
        <v>145</v>
      </c>
      <c r="D10">
        <v>150</v>
      </c>
      <c r="E10">
        <f t="shared" si="0"/>
        <v>530</v>
      </c>
    </row>
    <row r="11" spans="1:9" x14ac:dyDescent="0.35">
      <c r="A11" t="s">
        <v>205</v>
      </c>
      <c r="B11">
        <v>470</v>
      </c>
      <c r="C11">
        <v>233</v>
      </c>
      <c r="D11">
        <v>200</v>
      </c>
      <c r="E11">
        <f t="shared" si="0"/>
        <v>903</v>
      </c>
    </row>
    <row r="12" spans="1:9" x14ac:dyDescent="0.35">
      <c r="A12" t="s">
        <v>206</v>
      </c>
      <c r="B12">
        <v>280</v>
      </c>
      <c r="C12">
        <v>148</v>
      </c>
      <c r="D12">
        <v>150</v>
      </c>
      <c r="E12">
        <f t="shared" si="0"/>
        <v>578</v>
      </c>
    </row>
    <row r="13" spans="1:9" x14ac:dyDescent="0.35">
      <c r="A13" t="s">
        <v>207</v>
      </c>
      <c r="B13">
        <v>520</v>
      </c>
      <c r="C13">
        <v>230</v>
      </c>
      <c r="D13">
        <v>200</v>
      </c>
      <c r="E13">
        <f t="shared" si="0"/>
        <v>950</v>
      </c>
    </row>
    <row r="14" spans="1:9" x14ac:dyDescent="0.35">
      <c r="A14" t="s">
        <v>208</v>
      </c>
      <c r="B14">
        <v>330</v>
      </c>
      <c r="C14">
        <v>220</v>
      </c>
      <c r="D14">
        <v>150</v>
      </c>
      <c r="E14">
        <f t="shared" si="0"/>
        <v>700</v>
      </c>
    </row>
    <row r="15" spans="1:9" x14ac:dyDescent="0.35">
      <c r="A15" t="s">
        <v>209</v>
      </c>
      <c r="B15">
        <v>565</v>
      </c>
      <c r="C15">
        <v>233</v>
      </c>
      <c r="D15">
        <v>200</v>
      </c>
      <c r="E15">
        <f t="shared" si="0"/>
        <v>998</v>
      </c>
    </row>
    <row r="16" spans="1:9" x14ac:dyDescent="0.35">
      <c r="A16" t="s">
        <v>210</v>
      </c>
      <c r="B16">
        <v>470</v>
      </c>
      <c r="C16">
        <v>210</v>
      </c>
      <c r="D16">
        <v>200</v>
      </c>
      <c r="E16">
        <f t="shared" si="0"/>
        <v>880</v>
      </c>
    </row>
    <row r="18" spans="1:2" ht="18.5" x14ac:dyDescent="0.45">
      <c r="A18" s="2" t="s">
        <v>236</v>
      </c>
      <c r="B18" s="2" t="s">
        <v>237</v>
      </c>
    </row>
    <row r="19" spans="1:2" x14ac:dyDescent="0.35">
      <c r="A19" t="s">
        <v>234</v>
      </c>
      <c r="B19">
        <v>10</v>
      </c>
    </row>
    <row r="20" spans="1:2" x14ac:dyDescent="0.35">
      <c r="A20" t="s">
        <v>238</v>
      </c>
      <c r="B20">
        <v>3</v>
      </c>
    </row>
    <row r="21" spans="1:2" x14ac:dyDescent="0.35">
      <c r="A21" t="s">
        <v>239</v>
      </c>
      <c r="B21">
        <v>7</v>
      </c>
    </row>
    <row r="22" spans="1:2" x14ac:dyDescent="0.35">
      <c r="A22" t="s">
        <v>240</v>
      </c>
      <c r="B22">
        <v>20</v>
      </c>
    </row>
    <row r="23" spans="1:2" x14ac:dyDescent="0.35">
      <c r="A23" t="s">
        <v>256</v>
      </c>
      <c r="B23">
        <v>40</v>
      </c>
    </row>
    <row r="24" spans="1:2" x14ac:dyDescent="0.35">
      <c r="A24" t="s">
        <v>242</v>
      </c>
      <c r="B24">
        <v>30</v>
      </c>
    </row>
    <row r="25" spans="1:2" x14ac:dyDescent="0.35">
      <c r="A25" t="s">
        <v>243</v>
      </c>
      <c r="B25">
        <v>75</v>
      </c>
    </row>
    <row r="26" spans="1:2" x14ac:dyDescent="0.35">
      <c r="A26" t="s">
        <v>244</v>
      </c>
      <c r="B26">
        <v>100</v>
      </c>
    </row>
    <row r="27" spans="1:2" x14ac:dyDescent="0.35">
      <c r="A27" t="s">
        <v>245</v>
      </c>
      <c r="B27">
        <v>45</v>
      </c>
    </row>
    <row r="28" spans="1:2" x14ac:dyDescent="0.35">
      <c r="A28" t="s">
        <v>246</v>
      </c>
      <c r="B28">
        <v>150</v>
      </c>
    </row>
    <row r="29" spans="1:2" x14ac:dyDescent="0.35">
      <c r="A29" t="s">
        <v>247</v>
      </c>
      <c r="B29">
        <v>250</v>
      </c>
    </row>
    <row r="30" spans="1:2" x14ac:dyDescent="0.35">
      <c r="A30" t="s">
        <v>248</v>
      </c>
      <c r="B30">
        <v>10</v>
      </c>
    </row>
    <row r="31" spans="1:2" x14ac:dyDescent="0.35">
      <c r="A31" t="s">
        <v>249</v>
      </c>
      <c r="B31">
        <v>5</v>
      </c>
    </row>
    <row r="32" spans="1:2" x14ac:dyDescent="0.35">
      <c r="A32" t="s">
        <v>250</v>
      </c>
      <c r="B32">
        <v>5</v>
      </c>
    </row>
    <row r="33" spans="1:2" x14ac:dyDescent="0.35">
      <c r="A33" t="s">
        <v>251</v>
      </c>
      <c r="B33">
        <v>500</v>
      </c>
    </row>
    <row r="34" spans="1:2" x14ac:dyDescent="0.35">
      <c r="A34" t="s">
        <v>252</v>
      </c>
      <c r="B34">
        <v>250</v>
      </c>
    </row>
    <row r="35" spans="1:2" x14ac:dyDescent="0.35">
      <c r="A35" t="s">
        <v>89</v>
      </c>
      <c r="B35">
        <v>200</v>
      </c>
    </row>
    <row r="36" spans="1:2" x14ac:dyDescent="0.35">
      <c r="A36" t="s">
        <v>253</v>
      </c>
      <c r="B36">
        <v>60</v>
      </c>
    </row>
    <row r="37" spans="1:2" x14ac:dyDescent="0.35">
      <c r="A37" t="s">
        <v>254</v>
      </c>
      <c r="B37">
        <v>5</v>
      </c>
    </row>
    <row r="38" spans="1:2" x14ac:dyDescent="0.35">
      <c r="A38" t="s">
        <v>257</v>
      </c>
      <c r="B38">
        <v>20</v>
      </c>
    </row>
    <row r="39" spans="1:2" x14ac:dyDescent="0.35">
      <c r="A39" t="s">
        <v>271</v>
      </c>
      <c r="B39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94AE-859B-424F-85E2-2F1FD40FEAA3}">
  <dimension ref="A1:I38"/>
  <sheetViews>
    <sheetView workbookViewId="0">
      <selection activeCell="A38" sqref="A38:B38"/>
    </sheetView>
  </sheetViews>
  <sheetFormatPr defaultRowHeight="14.5" x14ac:dyDescent="0.35"/>
  <cols>
    <col min="1" max="1" width="16.363281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26953125" customWidth="1"/>
    <col min="7" max="7" width="15.90625" bestFit="1" customWidth="1"/>
    <col min="8" max="8" width="25.1796875" bestFit="1" customWidth="1"/>
    <col min="9" max="9" width="9" customWidth="1"/>
    <col min="10" max="10" width="8.1796875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151</v>
      </c>
      <c r="B2">
        <v>900</v>
      </c>
      <c r="C2">
        <v>569</v>
      </c>
      <c r="D2">
        <v>250</v>
      </c>
      <c r="E2">
        <f>SUM(B2:D2)</f>
        <v>1719</v>
      </c>
      <c r="G2" t="s">
        <v>274</v>
      </c>
      <c r="H2">
        <v>250</v>
      </c>
    </row>
    <row r="3" spans="1:9" x14ac:dyDescent="0.35">
      <c r="A3" t="s">
        <v>152</v>
      </c>
      <c r="B3">
        <v>190</v>
      </c>
      <c r="C3">
        <v>291</v>
      </c>
      <c r="D3">
        <v>50</v>
      </c>
      <c r="E3">
        <f t="shared" ref="E3:E15" si="0">SUM(B3:D3)</f>
        <v>531</v>
      </c>
      <c r="G3" t="s">
        <v>275</v>
      </c>
      <c r="H3">
        <v>50</v>
      </c>
    </row>
    <row r="4" spans="1:9" x14ac:dyDescent="0.35">
      <c r="A4" t="s">
        <v>153</v>
      </c>
      <c r="B4">
        <v>190</v>
      </c>
      <c r="C4">
        <v>191</v>
      </c>
      <c r="D4">
        <v>50</v>
      </c>
      <c r="E4">
        <f t="shared" si="0"/>
        <v>431</v>
      </c>
      <c r="G4" t="s">
        <v>276</v>
      </c>
      <c r="H4">
        <v>50</v>
      </c>
    </row>
    <row r="5" spans="1:9" x14ac:dyDescent="0.35">
      <c r="A5" t="s">
        <v>154</v>
      </c>
      <c r="B5">
        <v>450</v>
      </c>
      <c r="C5">
        <v>288</v>
      </c>
      <c r="D5">
        <v>100</v>
      </c>
      <c r="E5">
        <f t="shared" si="0"/>
        <v>838</v>
      </c>
      <c r="G5" t="s">
        <v>277</v>
      </c>
      <c r="H5">
        <v>100</v>
      </c>
    </row>
    <row r="6" spans="1:9" x14ac:dyDescent="0.35">
      <c r="A6" t="s">
        <v>155</v>
      </c>
      <c r="B6">
        <v>450</v>
      </c>
      <c r="C6">
        <v>481</v>
      </c>
      <c r="D6">
        <v>150</v>
      </c>
      <c r="E6">
        <f t="shared" si="0"/>
        <v>1081</v>
      </c>
      <c r="G6" t="s">
        <v>278</v>
      </c>
      <c r="H6">
        <v>150</v>
      </c>
    </row>
    <row r="7" spans="1:9" x14ac:dyDescent="0.35">
      <c r="A7" t="s">
        <v>178</v>
      </c>
      <c r="B7">
        <v>144</v>
      </c>
      <c r="C7">
        <v>105</v>
      </c>
      <c r="D7">
        <v>25</v>
      </c>
      <c r="E7">
        <f t="shared" si="0"/>
        <v>274</v>
      </c>
      <c r="G7" t="s">
        <v>279</v>
      </c>
      <c r="H7">
        <v>150</v>
      </c>
    </row>
    <row r="8" spans="1:9" x14ac:dyDescent="0.35">
      <c r="A8" t="s">
        <v>179</v>
      </c>
      <c r="B8">
        <v>165</v>
      </c>
      <c r="C8">
        <v>178</v>
      </c>
      <c r="D8">
        <v>150</v>
      </c>
      <c r="E8">
        <f t="shared" si="0"/>
        <v>493</v>
      </c>
      <c r="G8" t="s">
        <v>280</v>
      </c>
      <c r="H8">
        <v>200</v>
      </c>
    </row>
    <row r="9" spans="1:9" x14ac:dyDescent="0.35">
      <c r="A9" t="s">
        <v>180</v>
      </c>
      <c r="B9">
        <v>410</v>
      </c>
      <c r="C9">
        <v>178</v>
      </c>
      <c r="D9">
        <v>150</v>
      </c>
      <c r="E9">
        <f t="shared" si="0"/>
        <v>738</v>
      </c>
      <c r="G9" t="s">
        <v>281</v>
      </c>
      <c r="H9">
        <v>25</v>
      </c>
    </row>
    <row r="10" spans="1:9" x14ac:dyDescent="0.35">
      <c r="A10" t="s">
        <v>181</v>
      </c>
      <c r="B10">
        <v>820</v>
      </c>
      <c r="C10">
        <v>359</v>
      </c>
      <c r="D10">
        <v>200</v>
      </c>
      <c r="E10">
        <f t="shared" si="0"/>
        <v>1379</v>
      </c>
    </row>
    <row r="11" spans="1:9" x14ac:dyDescent="0.35">
      <c r="A11" t="s">
        <v>182</v>
      </c>
      <c r="B11">
        <v>490</v>
      </c>
      <c r="C11">
        <v>181</v>
      </c>
      <c r="D11">
        <v>150</v>
      </c>
      <c r="E11">
        <f t="shared" si="0"/>
        <v>821</v>
      </c>
    </row>
    <row r="12" spans="1:9" x14ac:dyDescent="0.35">
      <c r="A12" t="s">
        <v>183</v>
      </c>
      <c r="B12">
        <v>900</v>
      </c>
      <c r="C12">
        <v>356</v>
      </c>
      <c r="D12">
        <v>200</v>
      </c>
      <c r="E12">
        <f t="shared" si="0"/>
        <v>1456</v>
      </c>
    </row>
    <row r="13" spans="1:9" x14ac:dyDescent="0.35">
      <c r="A13" t="s">
        <v>184</v>
      </c>
      <c r="B13">
        <v>575</v>
      </c>
      <c r="C13">
        <v>278</v>
      </c>
      <c r="D13">
        <v>150</v>
      </c>
      <c r="E13">
        <f t="shared" si="0"/>
        <v>1003</v>
      </c>
    </row>
    <row r="14" spans="1:9" x14ac:dyDescent="0.35">
      <c r="A14" t="s">
        <v>185</v>
      </c>
      <c r="B14">
        <v>985</v>
      </c>
      <c r="C14">
        <v>459</v>
      </c>
      <c r="D14">
        <v>200</v>
      </c>
      <c r="E14">
        <f t="shared" si="0"/>
        <v>1644</v>
      </c>
    </row>
    <row r="15" spans="1:9" x14ac:dyDescent="0.35">
      <c r="A15" t="s">
        <v>186</v>
      </c>
      <c r="B15">
        <v>820</v>
      </c>
      <c r="C15">
        <v>275</v>
      </c>
      <c r="D15">
        <v>200</v>
      </c>
      <c r="E15">
        <f t="shared" si="0"/>
        <v>1295</v>
      </c>
    </row>
    <row r="17" spans="1:2" ht="18.5" x14ac:dyDescent="0.45">
      <c r="A17" s="2" t="s">
        <v>236</v>
      </c>
      <c r="B17" s="2" t="s">
        <v>237</v>
      </c>
    </row>
    <row r="18" spans="1:2" x14ac:dyDescent="0.35">
      <c r="A18" t="s">
        <v>234</v>
      </c>
      <c r="B18">
        <v>10</v>
      </c>
    </row>
    <row r="19" spans="1:2" x14ac:dyDescent="0.35">
      <c r="A19" t="s">
        <v>238</v>
      </c>
      <c r="B19">
        <v>3</v>
      </c>
    </row>
    <row r="20" spans="1:2" x14ac:dyDescent="0.35">
      <c r="A20" t="s">
        <v>239</v>
      </c>
      <c r="B20">
        <v>7</v>
      </c>
    </row>
    <row r="21" spans="1:2" x14ac:dyDescent="0.35">
      <c r="A21" t="s">
        <v>240</v>
      </c>
      <c r="B21">
        <v>20</v>
      </c>
    </row>
    <row r="22" spans="1:2" x14ac:dyDescent="0.35">
      <c r="A22" t="s">
        <v>241</v>
      </c>
      <c r="B22">
        <v>40</v>
      </c>
    </row>
    <row r="23" spans="1:2" x14ac:dyDescent="0.35">
      <c r="A23" t="s">
        <v>242</v>
      </c>
      <c r="B23">
        <v>30</v>
      </c>
    </row>
    <row r="24" spans="1:2" x14ac:dyDescent="0.35">
      <c r="A24" t="s">
        <v>243</v>
      </c>
      <c r="B24">
        <v>75</v>
      </c>
    </row>
    <row r="25" spans="1:2" x14ac:dyDescent="0.35">
      <c r="A25" t="s">
        <v>244</v>
      </c>
      <c r="B25">
        <v>100</v>
      </c>
    </row>
    <row r="26" spans="1:2" x14ac:dyDescent="0.35">
      <c r="A26" t="s">
        <v>245</v>
      </c>
      <c r="B26">
        <v>45</v>
      </c>
    </row>
    <row r="27" spans="1:2" x14ac:dyDescent="0.35">
      <c r="A27" t="s">
        <v>246</v>
      </c>
      <c r="B27">
        <v>150</v>
      </c>
    </row>
    <row r="28" spans="1:2" x14ac:dyDescent="0.35">
      <c r="A28" t="s">
        <v>247</v>
      </c>
      <c r="B28">
        <v>250</v>
      </c>
    </row>
    <row r="29" spans="1:2" x14ac:dyDescent="0.35">
      <c r="A29" t="s">
        <v>248</v>
      </c>
      <c r="B29">
        <v>10</v>
      </c>
    </row>
    <row r="30" spans="1:2" x14ac:dyDescent="0.35">
      <c r="A30" t="s">
        <v>249</v>
      </c>
      <c r="B30">
        <v>5</v>
      </c>
    </row>
    <row r="31" spans="1:2" x14ac:dyDescent="0.35">
      <c r="A31" t="s">
        <v>250</v>
      </c>
      <c r="B31">
        <v>5</v>
      </c>
    </row>
    <row r="32" spans="1:2" x14ac:dyDescent="0.35">
      <c r="A32" t="s">
        <v>251</v>
      </c>
      <c r="B32">
        <v>500</v>
      </c>
    </row>
    <row r="33" spans="1:2" x14ac:dyDescent="0.35">
      <c r="A33" t="s">
        <v>252</v>
      </c>
      <c r="B33">
        <v>250</v>
      </c>
    </row>
    <row r="34" spans="1:2" x14ac:dyDescent="0.35">
      <c r="A34" t="s">
        <v>89</v>
      </c>
      <c r="B34">
        <v>200</v>
      </c>
    </row>
    <row r="35" spans="1:2" x14ac:dyDescent="0.35">
      <c r="A35" t="s">
        <v>253</v>
      </c>
      <c r="B35">
        <v>60</v>
      </c>
    </row>
    <row r="36" spans="1:2" x14ac:dyDescent="0.35">
      <c r="A36" t="s">
        <v>254</v>
      </c>
      <c r="B36">
        <v>5</v>
      </c>
    </row>
    <row r="37" spans="1:2" x14ac:dyDescent="0.35">
      <c r="A37" t="s">
        <v>257</v>
      </c>
      <c r="B37">
        <v>20</v>
      </c>
    </row>
    <row r="38" spans="1:2" x14ac:dyDescent="0.35">
      <c r="A38" t="s">
        <v>271</v>
      </c>
      <c r="B38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E492-1E92-46F9-82CA-01E1AD7F1CF9}">
  <dimension ref="A1:I38"/>
  <sheetViews>
    <sheetView workbookViewId="0">
      <selection activeCell="A38" sqref="A38:B38"/>
    </sheetView>
  </sheetViews>
  <sheetFormatPr defaultRowHeight="14.5" x14ac:dyDescent="0.35"/>
  <cols>
    <col min="1" max="1" width="17.4531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" customWidth="1"/>
    <col min="7" max="7" width="15.90625" bestFit="1" customWidth="1"/>
    <col min="8" max="8" width="25.1796875" bestFit="1" customWidth="1"/>
    <col min="9" max="9" width="7.90625" customWidth="1"/>
    <col min="10" max="10" width="8.453125" customWidth="1"/>
  </cols>
  <sheetData>
    <row r="1" spans="1:9" ht="18.5" x14ac:dyDescent="0.45">
      <c r="A1" s="2" t="s">
        <v>0</v>
      </c>
      <c r="B1" s="2" t="s">
        <v>92</v>
      </c>
      <c r="C1" s="2" t="s">
        <v>230</v>
      </c>
      <c r="D1" s="2" t="s">
        <v>229</v>
      </c>
      <c r="E1" s="2" t="s">
        <v>231</v>
      </c>
      <c r="F1" s="2"/>
      <c r="G1" s="2" t="s">
        <v>272</v>
      </c>
      <c r="H1" s="2" t="s">
        <v>273</v>
      </c>
      <c r="I1" s="2"/>
    </row>
    <row r="2" spans="1:9" x14ac:dyDescent="0.35">
      <c r="A2" t="s">
        <v>156</v>
      </c>
      <c r="B2">
        <v>1000</v>
      </c>
      <c r="C2">
        <v>196</v>
      </c>
      <c r="D2">
        <v>250</v>
      </c>
      <c r="E2">
        <f>SUM(B2:D2)</f>
        <v>1446</v>
      </c>
      <c r="G2" t="s">
        <v>274</v>
      </c>
      <c r="H2">
        <v>250</v>
      </c>
    </row>
    <row r="3" spans="1:9" x14ac:dyDescent="0.35">
      <c r="A3" t="s">
        <v>157</v>
      </c>
      <c r="B3">
        <v>200</v>
      </c>
      <c r="C3">
        <v>148</v>
      </c>
      <c r="D3">
        <v>50</v>
      </c>
      <c r="E3">
        <f t="shared" ref="E3:E15" si="0">SUM(B3:D3)</f>
        <v>398</v>
      </c>
      <c r="G3" t="s">
        <v>275</v>
      </c>
      <c r="H3">
        <v>50</v>
      </c>
    </row>
    <row r="4" spans="1:9" x14ac:dyDescent="0.35">
      <c r="A4" t="s">
        <v>158</v>
      </c>
      <c r="B4">
        <v>200</v>
      </c>
      <c r="C4">
        <v>103</v>
      </c>
      <c r="D4">
        <v>50</v>
      </c>
      <c r="E4">
        <f t="shared" si="0"/>
        <v>353</v>
      </c>
      <c r="G4" t="s">
        <v>276</v>
      </c>
      <c r="H4">
        <v>50</v>
      </c>
    </row>
    <row r="5" spans="1:9" x14ac:dyDescent="0.35">
      <c r="A5" t="s">
        <v>159</v>
      </c>
      <c r="B5">
        <v>500</v>
      </c>
      <c r="C5">
        <v>103</v>
      </c>
      <c r="D5">
        <v>100</v>
      </c>
      <c r="E5">
        <f t="shared" si="0"/>
        <v>703</v>
      </c>
      <c r="G5" t="s">
        <v>277</v>
      </c>
      <c r="H5">
        <v>100</v>
      </c>
    </row>
    <row r="6" spans="1:9" x14ac:dyDescent="0.35">
      <c r="A6" t="s">
        <v>160</v>
      </c>
      <c r="B6">
        <v>500</v>
      </c>
      <c r="C6">
        <v>145</v>
      </c>
      <c r="D6">
        <v>150</v>
      </c>
      <c r="E6">
        <f t="shared" si="0"/>
        <v>795</v>
      </c>
      <c r="G6" t="s">
        <v>278</v>
      </c>
      <c r="H6">
        <v>150</v>
      </c>
    </row>
    <row r="7" spans="1:9" x14ac:dyDescent="0.35">
      <c r="A7" t="s">
        <v>169</v>
      </c>
      <c r="B7">
        <v>24</v>
      </c>
      <c r="C7">
        <v>50</v>
      </c>
      <c r="D7">
        <v>25</v>
      </c>
      <c r="E7">
        <f t="shared" si="0"/>
        <v>99</v>
      </c>
      <c r="G7" t="s">
        <v>279</v>
      </c>
      <c r="H7">
        <v>150</v>
      </c>
    </row>
    <row r="8" spans="1:9" x14ac:dyDescent="0.35">
      <c r="A8" t="s">
        <v>170</v>
      </c>
      <c r="B8">
        <v>30</v>
      </c>
      <c r="C8">
        <v>55</v>
      </c>
      <c r="D8">
        <v>150</v>
      </c>
      <c r="E8">
        <f t="shared" si="0"/>
        <v>235</v>
      </c>
      <c r="G8" t="s">
        <v>280</v>
      </c>
      <c r="H8">
        <v>200</v>
      </c>
    </row>
    <row r="9" spans="1:9" x14ac:dyDescent="0.35">
      <c r="A9" t="s">
        <v>171</v>
      </c>
      <c r="B9">
        <v>75</v>
      </c>
      <c r="C9">
        <v>100</v>
      </c>
      <c r="D9">
        <v>150</v>
      </c>
      <c r="E9">
        <f t="shared" si="0"/>
        <v>325</v>
      </c>
      <c r="G9" t="s">
        <v>281</v>
      </c>
      <c r="H9">
        <v>25</v>
      </c>
    </row>
    <row r="10" spans="1:9" x14ac:dyDescent="0.35">
      <c r="A10" t="s">
        <v>172</v>
      </c>
      <c r="B10">
        <v>75</v>
      </c>
      <c r="C10">
        <v>203</v>
      </c>
      <c r="D10">
        <v>200</v>
      </c>
      <c r="E10">
        <f t="shared" si="0"/>
        <v>478</v>
      </c>
    </row>
    <row r="11" spans="1:9" x14ac:dyDescent="0.35">
      <c r="A11" t="s">
        <v>173</v>
      </c>
      <c r="B11">
        <v>90</v>
      </c>
      <c r="C11">
        <v>103</v>
      </c>
      <c r="D11">
        <v>150</v>
      </c>
      <c r="E11">
        <f t="shared" si="0"/>
        <v>343</v>
      </c>
    </row>
    <row r="12" spans="1:9" x14ac:dyDescent="0.35">
      <c r="A12" t="s">
        <v>174</v>
      </c>
      <c r="B12">
        <v>105</v>
      </c>
      <c r="C12">
        <v>193</v>
      </c>
      <c r="D12">
        <v>200</v>
      </c>
      <c r="E12">
        <f t="shared" si="0"/>
        <v>498</v>
      </c>
    </row>
    <row r="13" spans="1:9" x14ac:dyDescent="0.35">
      <c r="A13" t="s">
        <v>175</v>
      </c>
      <c r="B13">
        <v>105</v>
      </c>
      <c r="C13">
        <v>145</v>
      </c>
      <c r="D13">
        <v>150</v>
      </c>
      <c r="E13">
        <f t="shared" si="0"/>
        <v>400</v>
      </c>
    </row>
    <row r="14" spans="1:9" x14ac:dyDescent="0.35">
      <c r="A14" t="s">
        <v>176</v>
      </c>
      <c r="B14">
        <v>180</v>
      </c>
      <c r="C14">
        <v>196</v>
      </c>
      <c r="D14">
        <v>200</v>
      </c>
      <c r="E14">
        <f t="shared" si="0"/>
        <v>576</v>
      </c>
    </row>
    <row r="15" spans="1:9" x14ac:dyDescent="0.35">
      <c r="A15" t="s">
        <v>177</v>
      </c>
      <c r="B15">
        <v>150</v>
      </c>
      <c r="C15">
        <v>97</v>
      </c>
      <c r="D15">
        <v>200</v>
      </c>
      <c r="E15">
        <f t="shared" si="0"/>
        <v>447</v>
      </c>
    </row>
    <row r="17" spans="1:2" ht="18.5" x14ac:dyDescent="0.45">
      <c r="A17" s="2" t="s">
        <v>236</v>
      </c>
      <c r="B17" s="2" t="s">
        <v>237</v>
      </c>
    </row>
    <row r="18" spans="1:2" x14ac:dyDescent="0.35">
      <c r="A18" t="s">
        <v>234</v>
      </c>
      <c r="B18">
        <v>10</v>
      </c>
    </row>
    <row r="19" spans="1:2" x14ac:dyDescent="0.35">
      <c r="A19" t="s">
        <v>238</v>
      </c>
      <c r="B19">
        <v>3</v>
      </c>
    </row>
    <row r="20" spans="1:2" x14ac:dyDescent="0.35">
      <c r="A20" t="s">
        <v>239</v>
      </c>
      <c r="B20">
        <v>7</v>
      </c>
    </row>
    <row r="21" spans="1:2" x14ac:dyDescent="0.35">
      <c r="A21" t="s">
        <v>240</v>
      </c>
      <c r="B21">
        <v>20</v>
      </c>
    </row>
    <row r="22" spans="1:2" x14ac:dyDescent="0.35">
      <c r="A22" t="s">
        <v>241</v>
      </c>
      <c r="B22">
        <v>40</v>
      </c>
    </row>
    <row r="23" spans="1:2" x14ac:dyDescent="0.35">
      <c r="A23" t="s">
        <v>242</v>
      </c>
      <c r="B23">
        <v>30</v>
      </c>
    </row>
    <row r="24" spans="1:2" x14ac:dyDescent="0.35">
      <c r="A24" t="s">
        <v>243</v>
      </c>
      <c r="B24">
        <v>75</v>
      </c>
    </row>
    <row r="25" spans="1:2" x14ac:dyDescent="0.35">
      <c r="A25" t="s">
        <v>244</v>
      </c>
      <c r="B25">
        <v>100</v>
      </c>
    </row>
    <row r="26" spans="1:2" x14ac:dyDescent="0.35">
      <c r="A26" t="s">
        <v>245</v>
      </c>
      <c r="B26">
        <v>45</v>
      </c>
    </row>
    <row r="27" spans="1:2" x14ac:dyDescent="0.35">
      <c r="A27" t="s">
        <v>246</v>
      </c>
      <c r="B27">
        <v>150</v>
      </c>
    </row>
    <row r="28" spans="1:2" x14ac:dyDescent="0.35">
      <c r="A28" t="s">
        <v>247</v>
      </c>
      <c r="B28">
        <v>250</v>
      </c>
    </row>
    <row r="29" spans="1:2" x14ac:dyDescent="0.35">
      <c r="A29" t="s">
        <v>248</v>
      </c>
      <c r="B29">
        <v>10</v>
      </c>
    </row>
    <row r="30" spans="1:2" x14ac:dyDescent="0.35">
      <c r="A30" t="s">
        <v>249</v>
      </c>
      <c r="B30">
        <v>5</v>
      </c>
    </row>
    <row r="31" spans="1:2" x14ac:dyDescent="0.35">
      <c r="A31" t="s">
        <v>250</v>
      </c>
      <c r="B31">
        <v>5</v>
      </c>
    </row>
    <row r="32" spans="1:2" x14ac:dyDescent="0.35">
      <c r="A32" t="s">
        <v>251</v>
      </c>
      <c r="B32">
        <v>500</v>
      </c>
    </row>
    <row r="33" spans="1:2" x14ac:dyDescent="0.35">
      <c r="A33" t="s">
        <v>252</v>
      </c>
      <c r="B33">
        <v>250</v>
      </c>
    </row>
    <row r="34" spans="1:2" x14ac:dyDescent="0.35">
      <c r="A34" t="s">
        <v>89</v>
      </c>
      <c r="B34">
        <v>200</v>
      </c>
    </row>
    <row r="35" spans="1:2" x14ac:dyDescent="0.35">
      <c r="A35" t="s">
        <v>253</v>
      </c>
      <c r="B35">
        <v>60</v>
      </c>
    </row>
    <row r="36" spans="1:2" x14ac:dyDescent="0.35">
      <c r="A36" t="s">
        <v>254</v>
      </c>
      <c r="B36">
        <v>5</v>
      </c>
    </row>
    <row r="37" spans="1:2" x14ac:dyDescent="0.35">
      <c r="A37" t="s">
        <v>257</v>
      </c>
      <c r="B37">
        <v>20</v>
      </c>
    </row>
    <row r="38" spans="1:2" x14ac:dyDescent="0.35">
      <c r="A38" t="s">
        <v>271</v>
      </c>
      <c r="B38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Blacksmith Data Sheet</vt:lpstr>
      <vt:lpstr>Basic Light Armor Data Sheet</vt:lpstr>
      <vt:lpstr>Iron Data Sheet</vt:lpstr>
      <vt:lpstr>Steel Data Sheet</vt:lpstr>
      <vt:lpstr>Dragonborn Data Sheet</vt:lpstr>
      <vt:lpstr>Dwarven Data Sheet</vt:lpstr>
      <vt:lpstr>Elven Data Sheet</vt:lpstr>
      <vt:lpstr>Glass Data Sheet</vt:lpstr>
      <vt:lpstr>Orcish Data Sheet</vt:lpstr>
      <vt:lpstr>Ebony Data Sheet</vt:lpstr>
      <vt:lpstr>Daedric Data Sheet</vt:lpstr>
      <vt:lpstr>Dragon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Ford</dc:creator>
  <cp:lastModifiedBy>Christen Ford</cp:lastModifiedBy>
  <dcterms:created xsi:type="dcterms:W3CDTF">2021-05-12T22:46:04Z</dcterms:created>
  <dcterms:modified xsi:type="dcterms:W3CDTF">2021-05-29T18:32:30Z</dcterms:modified>
</cp:coreProperties>
</file>