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099c207160cbf/Desktop/excel/"/>
    </mc:Choice>
  </mc:AlternateContent>
  <xr:revisionPtr revIDLastSave="0" documentId="8_{31B3632F-0916-407E-BF86-7312917FAAFF}" xr6:coauthVersionLast="47" xr6:coauthVersionMax="47" xr10:uidLastSave="{00000000-0000-0000-0000-000000000000}"/>
  <bookViews>
    <workbookView xWindow="-120" yWindow="-120" windowWidth="20730" windowHeight="11160" activeTab="1" xr2:uid="{4C5C4B1D-2BFE-4395-BC3A-10D22B281ADE}"/>
  </bookViews>
  <sheets>
    <sheet name="Sheet2" sheetId="2" r:id="rId1"/>
    <sheet name="Sheet7" sheetId="7" r:id="rId2"/>
    <sheet name="Sheet6" sheetId="6" r:id="rId3"/>
    <sheet name="Sheet5" sheetId="5" r:id="rId4"/>
    <sheet name="Sheet4" sheetId="4" r:id="rId5"/>
    <sheet name="Sheet3" sheetId="3" r:id="rId6"/>
  </sheets>
  <definedNames>
    <definedName name="_xlnm._FilterDatabase" localSheetId="0" hidden="1">Sheet2!$A$1:$I$1</definedName>
    <definedName name="_xlnm._FilterDatabase" localSheetId="5" hidden="1">Sheet3!$A$1:$N$1</definedName>
    <definedName name="_xlnm._FilterDatabase" localSheetId="4" hidden="1">Sheet4!$A$1:$P$1</definedName>
    <definedName name="_xlchart.v1.10" hidden="1">Sheet5!$M$1</definedName>
    <definedName name="_xlchart.v1.11" hidden="1">Sheet5!$M$2:$M$5</definedName>
    <definedName name="_xlchart.v1.12" hidden="1">Sheet5!$N$1</definedName>
    <definedName name="_xlchart.v1.13" hidden="1">Sheet5!$N$2:$N$5</definedName>
    <definedName name="_xlchart.v1.14" hidden="1">Sheet5!$O$1</definedName>
    <definedName name="_xlchart.v1.15" hidden="1">Sheet5!$O$2:$O$5</definedName>
    <definedName name="_xlchart.v1.2" hidden="1">Sheet5!$L$2:$L$5</definedName>
    <definedName name="_xlchart.v1.3" hidden="1">Sheet5!$M$1</definedName>
    <definedName name="_xlchart.v1.4" hidden="1">Sheet5!$M$2:$M$5</definedName>
    <definedName name="_xlchart.v1.5" hidden="1">Sheet5!$N$1</definedName>
    <definedName name="_xlchart.v1.6" hidden="1">Sheet5!$N$2:$N$5</definedName>
    <definedName name="_xlchart.v1.7" hidden="1">Sheet5!$O$1</definedName>
    <definedName name="_xlchart.v1.8" hidden="1">Sheet5!$O$2:$O$5</definedName>
    <definedName name="_xlchart.v1.9" hidden="1">Sheet5!$L$2:$L$5</definedName>
    <definedName name="_xlchart.v5.0" hidden="1">Sheet7!$L$10</definedName>
    <definedName name="_xlchart.v5.1" hidden="1">Sheet7!$L$11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7" l="1"/>
  <c r="O3" i="5"/>
  <c r="O4" i="5"/>
  <c r="O5" i="5"/>
  <c r="O2" i="5"/>
  <c r="N5" i="5"/>
  <c r="N4" i="5"/>
  <c r="N3" i="5"/>
  <c r="N2" i="5"/>
  <c r="M5" i="5"/>
  <c r="M4" i="5"/>
  <c r="M3" i="5"/>
  <c r="M2" i="5"/>
  <c r="N2" i="4"/>
  <c r="P3" i="4"/>
  <c r="P4" i="4"/>
  <c r="P5" i="4"/>
  <c r="P2" i="4"/>
  <c r="O5" i="4"/>
  <c r="O4" i="4"/>
  <c r="O3" i="4"/>
  <c r="O2" i="4"/>
  <c r="N4" i="4"/>
  <c r="N5" i="4"/>
  <c r="N3" i="4"/>
  <c r="N2" i="3"/>
  <c r="N7" i="3"/>
  <c r="N10" i="3"/>
  <c r="N9" i="3"/>
  <c r="N8" i="3"/>
  <c r="N6" i="3"/>
  <c r="N5" i="3"/>
  <c r="N4" i="3"/>
  <c r="N3" i="3"/>
</calcChain>
</file>

<file path=xl/sharedStrings.xml><?xml version="1.0" encoding="utf-8"?>
<sst xmlns="http://schemas.openxmlformats.org/spreadsheetml/2006/main" count="707" uniqueCount="83">
  <si>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</si>
  <si>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</si>
  <si>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</si>
  <si>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</si>
  <si>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</si>
  <si>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</si>
  <si>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</si>
  <si>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</si>
  <si>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</si>
  <si>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</si>
  <si>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</si>
  <si>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</si>
  <si>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</si>
  <si>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</si>
  <si>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</si>
  <si>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Mumbai</t>
  </si>
  <si>
    <t>Delhi</t>
  </si>
  <si>
    <t>Bengaluru</t>
  </si>
  <si>
    <t>Branch ID</t>
  </si>
  <si>
    <t>Branch Name</t>
  </si>
  <si>
    <t>State</t>
  </si>
  <si>
    <t>Department</t>
  </si>
  <si>
    <t>Sales (₹)</t>
  </si>
  <si>
    <t>Profit (₹)</t>
  </si>
  <si>
    <t>Employees</t>
  </si>
  <si>
    <t>Quarter</t>
  </si>
  <si>
    <t>Status</t>
  </si>
  <si>
    <t>Maharashtra</t>
  </si>
  <si>
    <t>Electronics</t>
  </si>
  <si>
    <t>2,50,000</t>
  </si>
  <si>
    <t>Q1</t>
  </si>
  <si>
    <t>Active</t>
  </si>
  <si>
    <t>Chennai</t>
  </si>
  <si>
    <t>Tamil Nadu</t>
  </si>
  <si>
    <t>Furniture</t>
  </si>
  <si>
    <t>3,10,000</t>
  </si>
  <si>
    <t>Q2</t>
  </si>
  <si>
    <t>Grocery</t>
  </si>
  <si>
    <t>4,00,000</t>
  </si>
  <si>
    <t>Inactive</t>
  </si>
  <si>
    <t>Karnataka</t>
  </si>
  <si>
    <t>3,50,000</t>
  </si>
  <si>
    <t>Q3</t>
  </si>
  <si>
    <t>Ahmedabad</t>
  </si>
  <si>
    <t>Gujarat</t>
  </si>
  <si>
    <t>2,75,000</t>
  </si>
  <si>
    <t>Kolkata</t>
  </si>
  <si>
    <t>West Bengal</t>
  </si>
  <si>
    <t>4,50,000</t>
  </si>
  <si>
    <t>1,00,000</t>
  </si>
  <si>
    <t>Q4</t>
  </si>
  <si>
    <t>Hyderabad</t>
  </si>
  <si>
    <t>Telangana</t>
  </si>
  <si>
    <t>3,20,000</t>
  </si>
  <si>
    <t>Jaipur</t>
  </si>
  <si>
    <t>Rajasthan</t>
  </si>
  <si>
    <t>2,90,000</t>
  </si>
  <si>
    <t>Pune</t>
  </si>
  <si>
    <t>4,10,000</t>
  </si>
  <si>
    <t>Cochin</t>
  </si>
  <si>
    <t>Kerala</t>
  </si>
  <si>
    <t>3,80,000</t>
  </si>
  <si>
    <t>Lucknow</t>
  </si>
  <si>
    <t>Uttar Pradesh</t>
  </si>
  <si>
    <t>3,00,000</t>
  </si>
  <si>
    <t>Patna</t>
  </si>
  <si>
    <t>Bihar</t>
  </si>
  <si>
    <t>Surat</t>
  </si>
  <si>
    <t>4,20,000</t>
  </si>
  <si>
    <t>1,05,000</t>
  </si>
  <si>
    <t>Ranchi</t>
  </si>
  <si>
    <t>Jharkhand</t>
  </si>
  <si>
    <t>2,95,000</t>
  </si>
  <si>
    <t>Nagpur</t>
  </si>
  <si>
    <t>3,70,000</t>
  </si>
  <si>
    <t>Total Profit (₹)</t>
  </si>
  <si>
    <t>Active Profit (₹)</t>
  </si>
  <si>
    <t>Inactive Profit (₹)</t>
  </si>
  <si>
    <t>Active branches employ</t>
  </si>
  <si>
    <t>inactive branches employ</t>
  </si>
  <si>
    <t>total employ</t>
  </si>
  <si>
    <t>invest money in our bussiness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</si>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</sst>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0" fontId="0" fillId="10" borderId="0" xfId="0" applyFill="1"/>
    <xf numFmtId="1" fontId="1" fillId="7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profit graph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3727034120735"/>
          <c:y val="2.7777777777777776E-2"/>
          <c:w val="0.85862729658792647"/>
          <c:h val="0.841674686497521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Sheet6!$F$1:$F$14</c:f>
              <c:strCache>
                <c:ptCount val="14"/>
                <c:pt idx="0">
                  <c:v>Profit (₹)</c:v>
                </c:pt>
                <c:pt idx="1">
                  <c:v>50,000</c:v>
                </c:pt>
                <c:pt idx="2">
                  <c:v>70,000</c:v>
                </c:pt>
                <c:pt idx="3">
                  <c:v>90,000</c:v>
                </c:pt>
                <c:pt idx="4">
                  <c:v>80,000</c:v>
                </c:pt>
                <c:pt idx="5">
                  <c:v>60,000</c:v>
                </c:pt>
                <c:pt idx="6">
                  <c:v>1,00,000</c:v>
                </c:pt>
                <c:pt idx="7">
                  <c:v>65,000</c:v>
                </c:pt>
                <c:pt idx="8">
                  <c:v>75,000</c:v>
                </c:pt>
                <c:pt idx="9">
                  <c:v>85,000</c:v>
                </c:pt>
                <c:pt idx="10">
                  <c:v>95,000</c:v>
                </c:pt>
                <c:pt idx="11">
                  <c:v>68,000</c:v>
                </c:pt>
                <c:pt idx="12">
                  <c:v>88,000</c:v>
                </c:pt>
                <c:pt idx="13">
                  <c:v>1,05,000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Sheet6!$E$15:$E$16</c:f>
              <c:strCache>
                <c:ptCount val="2"/>
                <c:pt idx="0">
                  <c:v>2,95,000</c:v>
                </c:pt>
                <c:pt idx="1">
                  <c:v>3,70,000</c:v>
                </c:pt>
              </c:strCache>
            </c:strRef>
          </c:cat>
          <c:val>
            <c:numRef>
              <c:f>Sheet6!$F$15:$F$16</c:f>
              <c:numCache>
                <c:formatCode>#,##0</c:formatCode>
                <c:ptCount val="2"/>
                <c:pt idx="0">
                  <c:v>72000</c:v>
                </c:pt>
                <c:pt idx="1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8-47AA-858A-906FC5FF9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65784376"/>
        <c:axId val="665784736"/>
        <c:axId val="0"/>
      </c:bar3DChart>
      <c:catAx>
        <c:axId val="66578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84736"/>
        <c:crosses val="autoZero"/>
        <c:auto val="1"/>
        <c:lblAlgn val="ctr"/>
        <c:lblOffset val="100"/>
        <c:noMultiLvlLbl val="0"/>
      </c:catAx>
      <c:valAx>
        <c:axId val="6657847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6578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STATUS WISE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Sheet4!$N$1</c:f>
              <c:strCache>
                <c:ptCount val="1"/>
                <c:pt idx="0">
                  <c:v>Active Profit (₹)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Sheet4!$M$2:$M$5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Sheet4!$N$2:$N$5</c:f>
              <c:numCache>
                <c:formatCode>General</c:formatCode>
                <c:ptCount val="4"/>
                <c:pt idx="0">
                  <c:v>50000</c:v>
                </c:pt>
                <c:pt idx="1">
                  <c:v>165000</c:v>
                </c:pt>
                <c:pt idx="2">
                  <c:v>145000</c:v>
                </c:pt>
                <c:pt idx="3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4D9D-84AE-50C8D90447E3}"/>
            </c:ext>
          </c:extLst>
        </c:ser>
        <c:ser>
          <c:idx val="1"/>
          <c:order val="1"/>
          <c:tx>
            <c:strRef>
              <c:f>Sheet4!$O$1</c:f>
              <c:strCache>
                <c:ptCount val="1"/>
                <c:pt idx="0">
                  <c:v>Inactive Profit (₹)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Sheet4!$M$2:$M$5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Sheet4!$O$2:$O$5</c:f>
              <c:numCache>
                <c:formatCode>General</c:formatCode>
                <c:ptCount val="4"/>
                <c:pt idx="0">
                  <c:v>90000</c:v>
                </c:pt>
                <c:pt idx="1">
                  <c:v>60000</c:v>
                </c:pt>
                <c:pt idx="2">
                  <c:v>60000</c:v>
                </c:pt>
                <c:pt idx="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2-4D9D-84AE-50C8D90447E3}"/>
            </c:ext>
          </c:extLst>
        </c:ser>
        <c:ser>
          <c:idx val="2"/>
          <c:order val="2"/>
          <c:tx>
            <c:strRef>
              <c:f>Sheet4!$P$1</c:f>
              <c:strCache>
                <c:ptCount val="1"/>
                <c:pt idx="0">
                  <c:v>Total Profit (₹)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Sheet4!$M$2:$M$5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Sheet4!$P$2:$P$5</c:f>
              <c:numCache>
                <c:formatCode>General</c:formatCode>
                <c:ptCount val="4"/>
                <c:pt idx="0">
                  <c:v>140000</c:v>
                </c:pt>
                <c:pt idx="1">
                  <c:v>225000</c:v>
                </c:pt>
                <c:pt idx="2">
                  <c:v>205000</c:v>
                </c:pt>
                <c:pt idx="3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2-4D9D-84AE-50C8D90447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1521808"/>
        <c:axId val="661526488"/>
      </c:barChart>
      <c:catAx>
        <c:axId val="6615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6488"/>
        <c:crosses val="autoZero"/>
        <c:auto val="1"/>
        <c:lblAlgn val="ctr"/>
        <c:lblOffset val="100"/>
        <c:noMultiLvlLbl val="0"/>
      </c:catAx>
      <c:valAx>
        <c:axId val="6615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Sheet3!$N$1</c:f>
              <c:strCache>
                <c:ptCount val="1"/>
                <c:pt idx="0">
                  <c:v>Total Profit (₹)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D7-4E0B-90EA-DEE3849F6E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D7-4E0B-90EA-DEE3849F6E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D7-4E0B-90EA-DEE3849F6E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D7-4E0B-90EA-DEE3849F6E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D7-4E0B-90EA-DEE3849F6E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8D7-4E0B-90EA-DEE3849F6E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D7-4E0B-90EA-DEE3849F6E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D7-4E0B-90EA-DEE3849F6E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D7-4E0B-90EA-DEE3849F6E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D7-4E0B-90EA-DEE3849F6E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8D7-4E0B-90EA-DEE3849F6E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D7-4E0B-90EA-DEE3849F6E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8D7-4E0B-90EA-DEE3849F6E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8D7-4E0B-90EA-DEE3849F6E6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8D7-4E0B-90EA-DEE3849F6E6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8D7-4E0B-90EA-DEE3849F6E6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8D7-4E0B-90EA-DEE3849F6E6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8D7-4E0B-90EA-DEE3849F6E6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Sheet3!$M$2:$M$10</c:f>
              <c:strCache>
                <c:ptCount val="9"/>
                <c:pt idx="0">
                  <c:v>Maharashtra</c:v>
                </c:pt>
                <c:pt idx="1">
                  <c:v>Tamil Nadu</c:v>
                </c:pt>
                <c:pt idx="2">
                  <c:v>Delhi</c:v>
                </c:pt>
                <c:pt idx="3">
                  <c:v>Karnataka</c:v>
                </c:pt>
                <c:pt idx="4">
                  <c:v>Gujarat</c:v>
                </c:pt>
                <c:pt idx="5">
                  <c:v>West Bengal</c:v>
                </c:pt>
                <c:pt idx="6">
                  <c:v>Telangana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Sheet3!$N$2:$N$10</c:f>
              <c:numCache>
                <c:formatCode>#,##0</c:formatCode>
                <c:ptCount val="9"/>
                <c:pt idx="0" formatCode="General">
                  <c:v>219000</c:v>
                </c:pt>
                <c:pt idx="1">
                  <c:v>70000</c:v>
                </c:pt>
                <c:pt idx="2">
                  <c:v>90000</c:v>
                </c:pt>
                <c:pt idx="3">
                  <c:v>80000</c:v>
                </c:pt>
                <c:pt idx="4">
                  <c:v>60000</c:v>
                </c:pt>
                <c:pt idx="5" formatCode="General">
                  <c:v>0</c:v>
                </c:pt>
                <c:pt idx="6">
                  <c:v>65000</c:v>
                </c:pt>
                <c:pt idx="7">
                  <c:v>75000</c:v>
                </c:pt>
                <c:pt idx="8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7-4E0B-90EA-DEE3849F6E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  <cx:data id="1">
      <cx:strDim type="cat">
        <cx:f>_xlchart.v1.9</cx:f>
      </cx:strDim>
      <cx:numDim type="size">
        <cx:f>_xlchart.v1.13</cx:f>
      </cx:numDim>
    </cx:data>
    <cx:data id="2">
      <cx:strDim type="cat">
        <cx:f>_xlchart.v1.9</cx:f>
      </cx:strDim>
      <cx:numDim type="size">
        <cx:f>_xlchart.v1.15</cx:f>
      </cx:numDim>
    </cx:data>
  </cx:chartData>
  <cx:chart>
    <cx:title pos="t" align="ctr" overlay="0">
      <cx:tx>
        <cx:txData>
          <cx:v>Employ in branches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Employ in branches</a:t>
          </a:r>
        </a:p>
      </cx:txPr>
    </cx:title>
    <cx:plotArea>
      <cx:plotAreaRegion>
        <cx:series layoutId="sunburst" uniqueId="{D5554DDE-9FDF-4AD8-B085-DE12E2CA0B32}" formatIdx="0">
          <cx:tx>
            <cx:txData>
              <cx:f>_xlchart.v1.10</cx:f>
              <cx:v>Active branches employ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62151A71-3DD7-4392-AEE6-FBE89D78164D}" formatIdx="1">
          <cx:tx>
            <cx:txData>
              <cx:f>_xlchart.v1.12</cx:f>
              <cx:v>inactive branches employ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9E69D7EF-426A-42A3-BB66-F1CDCB265509}" formatIdx="2">
          <cx:tx>
            <cx:txData>
              <cx:f>_xlchart.v1.14</cx:f>
              <cx:v>total employ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0</xdr:rowOff>
    </xdr:from>
    <xdr:to>
      <xdr:col>17</xdr:col>
      <xdr:colOff>590550</xdr:colOff>
      <xdr:row>7</xdr:row>
      <xdr:rowOff>266700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C413E-054B-C82A-1DB2-2B1783E1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0</xdr:rowOff>
    </xdr:from>
    <xdr:to>
      <xdr:col>21</xdr:col>
      <xdr:colOff>180975</xdr:colOff>
      <xdr:row>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06889D-BDC8-CFD9-C2BA-E04C414E6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5" y="0"/>
              <a:ext cx="381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</xdr:row>
      <xdr:rowOff>66674</xdr:rowOff>
    </xdr:from>
    <xdr:to>
      <xdr:col>13</xdr:col>
      <xdr:colOff>123825</xdr:colOff>
      <xdr:row>10</xdr:row>
      <xdr:rowOff>309561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4F6DA-DF61-D8A5-CA43-CCA5FE4A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133349</xdr:colOff>
      <xdr:row>0</xdr:row>
      <xdr:rowOff>57150</xdr:rowOff>
    </xdr:from>
    <xdr:to>
      <xdr:col>21</xdr:col>
      <xdr:colOff>152400</xdr:colOff>
      <xdr:row>9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F2C80-CA88-3BBE-506F-CD4F24A87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E8A19F-E01C-4660-8E15-1BBD9918C85F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292F-4734-4866-A45A-486761A109C9}">
  <dimension ref="A1:M16"/>
  <sheetViews>
    <sheetView workbookViewId="0">
      <selection activeCell="G9" sqref="A1:I16"/>
    </sheetView>
  </sheetViews>
  <sheetFormatPr defaultRowHeight="15" x14ac:dyDescent="0.25"/>
  <cols>
    <col min="1" max="1" width="7" bestFit="1" customWidth="1"/>
    <col min="2" max="2" width="8.85546875" bestFit="1" customWidth="1"/>
  </cols>
  <sheetData>
    <row r="1" spans="1:13" ht="30" x14ac:dyDescent="0.25">
      <c r="A1" s="5" t="s">
        <v>18</v>
      </c>
      <c r="B1" s="6" t="s">
        <v>19</v>
      </c>
      <c r="C1" s="7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</row>
    <row r="2" spans="1:13" ht="30" x14ac:dyDescent="0.25">
      <c r="A2" s="2" t="s">
        <v>0</v>
      </c>
      <c r="B2" s="2" t="s">
        <v>15</v>
      </c>
      <c r="C2" s="2" t="s">
        <v>27</v>
      </c>
      <c r="D2" s="2" t="s">
        <v>28</v>
      </c>
      <c r="E2" s="2" t="s">
        <v>29</v>
      </c>
      <c r="F2" s="4">
        <v>50000</v>
      </c>
      <c r="G2" s="2">
        <v>25</v>
      </c>
      <c r="H2" s="2" t="s">
        <v>30</v>
      </c>
      <c r="I2" s="2" t="s">
        <v>31</v>
      </c>
    </row>
    <row r="3" spans="1:13" ht="30" x14ac:dyDescent="0.25">
      <c r="A3" s="2" t="s">
        <v>1</v>
      </c>
      <c r="B3" s="2" t="s">
        <v>32</v>
      </c>
      <c r="C3" s="2" t="s">
        <v>33</v>
      </c>
      <c r="D3" s="2" t="s">
        <v>34</v>
      </c>
      <c r="E3" s="2" t="s">
        <v>35</v>
      </c>
      <c r="F3" s="4">
        <v>70000</v>
      </c>
      <c r="G3" s="2">
        <v>30</v>
      </c>
      <c r="H3" s="2" t="s">
        <v>36</v>
      </c>
      <c r="I3" s="2" t="s">
        <v>31</v>
      </c>
    </row>
    <row r="4" spans="1:13" x14ac:dyDescent="0.25">
      <c r="A4" s="2" t="s">
        <v>2</v>
      </c>
      <c r="B4" s="2" t="s">
        <v>16</v>
      </c>
      <c r="C4" s="2" t="s">
        <v>16</v>
      </c>
      <c r="D4" s="2" t="s">
        <v>37</v>
      </c>
      <c r="E4" s="2" t="s">
        <v>38</v>
      </c>
      <c r="F4" s="4">
        <v>90000</v>
      </c>
      <c r="G4" s="2">
        <v>40</v>
      </c>
      <c r="H4" s="2" t="s">
        <v>30</v>
      </c>
      <c r="I4" s="2" t="s">
        <v>39</v>
      </c>
    </row>
    <row r="5" spans="1:13" ht="30" x14ac:dyDescent="0.25">
      <c r="A5" s="2" t="s">
        <v>3</v>
      </c>
      <c r="B5" s="2" t="s">
        <v>17</v>
      </c>
      <c r="C5" s="2" t="s">
        <v>40</v>
      </c>
      <c r="D5" s="2" t="s">
        <v>28</v>
      </c>
      <c r="E5" s="2" t="s">
        <v>41</v>
      </c>
      <c r="F5" s="4">
        <v>80000</v>
      </c>
      <c r="G5" s="2">
        <v>35</v>
      </c>
      <c r="H5" s="2" t="s">
        <v>42</v>
      </c>
      <c r="I5" s="2" t="s">
        <v>31</v>
      </c>
    </row>
    <row r="6" spans="1:13" ht="30" x14ac:dyDescent="0.25">
      <c r="A6" s="2" t="s">
        <v>4</v>
      </c>
      <c r="B6" s="2" t="s">
        <v>43</v>
      </c>
      <c r="C6" s="2" t="s">
        <v>44</v>
      </c>
      <c r="D6" s="2" t="s">
        <v>34</v>
      </c>
      <c r="E6" s="2" t="s">
        <v>45</v>
      </c>
      <c r="F6" s="4">
        <v>60000</v>
      </c>
      <c r="G6" s="2">
        <v>20</v>
      </c>
      <c r="H6" s="2" t="s">
        <v>36</v>
      </c>
      <c r="I6" s="2" t="s">
        <v>39</v>
      </c>
    </row>
    <row r="7" spans="1:13" ht="30" x14ac:dyDescent="0.25">
      <c r="A7" s="2" t="s">
        <v>5</v>
      </c>
      <c r="B7" s="2" t="s">
        <v>46</v>
      </c>
      <c r="C7" s="2" t="s">
        <v>47</v>
      </c>
      <c r="D7" s="2" t="s">
        <v>37</v>
      </c>
      <c r="E7" s="2" t="s">
        <v>48</v>
      </c>
      <c r="F7" s="2" t="s">
        <v>49</v>
      </c>
      <c r="G7" s="2">
        <v>50</v>
      </c>
      <c r="H7" s="2" t="s">
        <v>50</v>
      </c>
      <c r="I7" s="2" t="s">
        <v>31</v>
      </c>
      <c r="M7" s="14"/>
    </row>
    <row r="8" spans="1:13" ht="30" x14ac:dyDescent="0.25">
      <c r="A8" s="2" t="s">
        <v>6</v>
      </c>
      <c r="B8" s="2" t="s">
        <v>51</v>
      </c>
      <c r="C8" s="2" t="s">
        <v>52</v>
      </c>
      <c r="D8" s="2" t="s">
        <v>28</v>
      </c>
      <c r="E8" s="2" t="s">
        <v>53</v>
      </c>
      <c r="F8" s="4">
        <v>65000</v>
      </c>
      <c r="G8" s="2">
        <v>28</v>
      </c>
      <c r="H8" s="2" t="s">
        <v>42</v>
      </c>
      <c r="I8" s="2" t="s">
        <v>31</v>
      </c>
    </row>
    <row r="9" spans="1:13" ht="30" x14ac:dyDescent="0.25">
      <c r="A9" s="2" t="s">
        <v>7</v>
      </c>
      <c r="B9" s="2" t="s">
        <v>54</v>
      </c>
      <c r="C9" s="2" t="s">
        <v>55</v>
      </c>
      <c r="D9" s="2" t="s">
        <v>34</v>
      </c>
      <c r="E9" s="2" t="s">
        <v>56</v>
      </c>
      <c r="F9" s="4">
        <v>75000</v>
      </c>
      <c r="G9" s="2">
        <v>22</v>
      </c>
      <c r="H9" s="2" t="s">
        <v>50</v>
      </c>
      <c r="I9" s="2" t="s">
        <v>39</v>
      </c>
    </row>
    <row r="10" spans="1:13" ht="30" x14ac:dyDescent="0.25">
      <c r="A10" s="2" t="s">
        <v>8</v>
      </c>
      <c r="B10" s="2" t="s">
        <v>57</v>
      </c>
      <c r="C10" s="2" t="s">
        <v>27</v>
      </c>
      <c r="D10" s="2" t="s">
        <v>37</v>
      </c>
      <c r="E10" s="2" t="s">
        <v>58</v>
      </c>
      <c r="F10" s="4">
        <v>85000</v>
      </c>
      <c r="G10" s="2">
        <v>45</v>
      </c>
      <c r="H10" s="2" t="s">
        <v>50</v>
      </c>
      <c r="I10" s="2" t="s">
        <v>31</v>
      </c>
    </row>
    <row r="11" spans="1:13" ht="30" x14ac:dyDescent="0.25">
      <c r="A11" s="2" t="s">
        <v>9</v>
      </c>
      <c r="B11" s="2" t="s">
        <v>59</v>
      </c>
      <c r="C11" s="2" t="s">
        <v>60</v>
      </c>
      <c r="D11" s="2" t="s">
        <v>28</v>
      </c>
      <c r="E11" s="2" t="s">
        <v>61</v>
      </c>
      <c r="F11" s="4">
        <v>95000</v>
      </c>
      <c r="G11" s="2">
        <v>30</v>
      </c>
      <c r="H11" s="2" t="s">
        <v>36</v>
      </c>
      <c r="I11" s="2" t="s">
        <v>31</v>
      </c>
    </row>
    <row r="12" spans="1:13" ht="30" x14ac:dyDescent="0.25">
      <c r="A12" s="2" t="s">
        <v>10</v>
      </c>
      <c r="B12" s="2" t="s">
        <v>62</v>
      </c>
      <c r="C12" s="2" t="s">
        <v>63</v>
      </c>
      <c r="D12" s="2" t="s">
        <v>34</v>
      </c>
      <c r="E12" s="2" t="s">
        <v>64</v>
      </c>
      <c r="F12" s="4">
        <v>68000</v>
      </c>
      <c r="G12" s="2">
        <v>25</v>
      </c>
      <c r="H12" s="2" t="s">
        <v>30</v>
      </c>
      <c r="I12" s="2" t="s">
        <v>31</v>
      </c>
    </row>
    <row r="13" spans="1:13" x14ac:dyDescent="0.25">
      <c r="A13" s="2" t="s">
        <v>11</v>
      </c>
      <c r="B13" s="2" t="s">
        <v>65</v>
      </c>
      <c r="C13" s="2" t="s">
        <v>66</v>
      </c>
      <c r="D13" s="2" t="s">
        <v>37</v>
      </c>
      <c r="E13" s="2" t="s">
        <v>61</v>
      </c>
      <c r="F13" s="4">
        <v>88000</v>
      </c>
      <c r="G13" s="2">
        <v>27</v>
      </c>
      <c r="H13" s="2" t="s">
        <v>42</v>
      </c>
      <c r="I13" s="2" t="s">
        <v>31</v>
      </c>
    </row>
    <row r="14" spans="1:13" ht="30" x14ac:dyDescent="0.25">
      <c r="A14" s="2" t="s">
        <v>12</v>
      </c>
      <c r="B14" s="2" t="s">
        <v>67</v>
      </c>
      <c r="C14" s="2" t="s">
        <v>44</v>
      </c>
      <c r="D14" s="2" t="s">
        <v>28</v>
      </c>
      <c r="E14" s="2" t="s">
        <v>68</v>
      </c>
      <c r="F14" s="2" t="s">
        <v>69</v>
      </c>
      <c r="G14" s="2">
        <v>40</v>
      </c>
      <c r="H14" s="2" t="s">
        <v>50</v>
      </c>
      <c r="I14" s="2" t="s">
        <v>31</v>
      </c>
    </row>
    <row r="15" spans="1:13" ht="30" x14ac:dyDescent="0.25">
      <c r="A15" s="2" t="s">
        <v>13</v>
      </c>
      <c r="B15" s="2" t="s">
        <v>70</v>
      </c>
      <c r="C15" s="2" t="s">
        <v>71</v>
      </c>
      <c r="D15" s="2" t="s">
        <v>34</v>
      </c>
      <c r="E15" s="2" t="s">
        <v>72</v>
      </c>
      <c r="F15" s="4">
        <v>72000</v>
      </c>
      <c r="G15" s="2">
        <v>22</v>
      </c>
      <c r="H15" s="2" t="s">
        <v>36</v>
      </c>
      <c r="I15" s="2" t="s">
        <v>39</v>
      </c>
    </row>
    <row r="16" spans="1:13" ht="30" x14ac:dyDescent="0.25">
      <c r="A16" s="2" t="s">
        <v>14</v>
      </c>
      <c r="B16" s="2" t="s">
        <v>73</v>
      </c>
      <c r="C16" s="2" t="s">
        <v>27</v>
      </c>
      <c r="D16" s="2" t="s">
        <v>37</v>
      </c>
      <c r="E16" s="2" t="s">
        <v>74</v>
      </c>
      <c r="F16" s="4">
        <v>84000</v>
      </c>
      <c r="G16" s="2">
        <v>28</v>
      </c>
      <c r="H16" s="2" t="s">
        <v>50</v>
      </c>
      <c r="I16" s="2" t="s">
        <v>31</v>
      </c>
    </row>
  </sheetData>
  <autoFilter ref="A1:I1" xr:uid="{774A292F-4734-4866-A45A-486761A109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7D05-D674-4323-AB01-D1C777D4C85B}">
  <dimension ref="A1:M16"/>
  <sheetViews>
    <sheetView tabSelected="1" workbookViewId="0">
      <selection activeCell="L6" sqref="L6"/>
    </sheetView>
  </sheetViews>
  <sheetFormatPr defaultRowHeight="15" x14ac:dyDescent="0.25"/>
  <cols>
    <col min="5" max="5" width="9.140625" style="3"/>
    <col min="6" max="6" width="9.140625" style="28"/>
    <col min="12" max="12" width="28.140625" bestFit="1" customWidth="1"/>
  </cols>
  <sheetData>
    <row r="1" spans="1:13" ht="30" x14ac:dyDescent="0.25">
      <c r="A1" s="5" t="s">
        <v>18</v>
      </c>
      <c r="B1" s="6" t="s">
        <v>19</v>
      </c>
      <c r="C1" s="7" t="s">
        <v>20</v>
      </c>
      <c r="D1" s="8" t="s">
        <v>21</v>
      </c>
      <c r="E1" s="24" t="s">
        <v>82</v>
      </c>
      <c r="F1" s="26" t="s">
        <v>23</v>
      </c>
      <c r="G1" s="11" t="s">
        <v>24</v>
      </c>
      <c r="H1" s="12" t="s">
        <v>25</v>
      </c>
      <c r="I1" s="13" t="s">
        <v>26</v>
      </c>
      <c r="L1" s="25" t="s">
        <v>81</v>
      </c>
      <c r="M1" s="3"/>
    </row>
    <row r="2" spans="1:13" ht="30" x14ac:dyDescent="0.25">
      <c r="A2" s="2" t="s">
        <v>0</v>
      </c>
      <c r="B2" s="2" t="s">
        <v>15</v>
      </c>
      <c r="C2" s="2" t="s">
        <v>27</v>
      </c>
      <c r="D2" s="2" t="s">
        <v>28</v>
      </c>
      <c r="E2" s="4">
        <v>250000</v>
      </c>
      <c r="F2" s="27">
        <v>50000</v>
      </c>
      <c r="G2" s="2">
        <v>25</v>
      </c>
      <c r="H2" s="2" t="s">
        <v>30</v>
      </c>
      <c r="I2" s="2" t="s">
        <v>31</v>
      </c>
      <c r="L2" s="3">
        <f>F2-E2</f>
        <v>-200000</v>
      </c>
    </row>
    <row r="3" spans="1:13" ht="30" x14ac:dyDescent="0.25">
      <c r="A3" s="2" t="s">
        <v>1</v>
      </c>
      <c r="B3" s="2" t="s">
        <v>32</v>
      </c>
      <c r="C3" s="2" t="s">
        <v>33</v>
      </c>
      <c r="D3" s="2" t="s">
        <v>34</v>
      </c>
      <c r="E3" s="4">
        <v>310000</v>
      </c>
      <c r="F3" s="27">
        <v>70000</v>
      </c>
      <c r="G3" s="2">
        <v>30</v>
      </c>
      <c r="H3" s="2" t="s">
        <v>36</v>
      </c>
      <c r="I3" s="2" t="s">
        <v>31</v>
      </c>
    </row>
    <row r="4" spans="1:13" x14ac:dyDescent="0.25">
      <c r="A4" s="2" t="s">
        <v>2</v>
      </c>
      <c r="B4" s="2" t="s">
        <v>16</v>
      </c>
      <c r="C4" s="2" t="s">
        <v>16</v>
      </c>
      <c r="D4" s="2" t="s">
        <v>37</v>
      </c>
      <c r="E4" s="4">
        <v>400000</v>
      </c>
      <c r="F4" s="27">
        <v>90000</v>
      </c>
      <c r="G4" s="2">
        <v>40</v>
      </c>
      <c r="H4" s="2" t="s">
        <v>30</v>
      </c>
      <c r="I4" s="2" t="s">
        <v>39</v>
      </c>
    </row>
    <row r="5" spans="1:13" ht="30" x14ac:dyDescent="0.25">
      <c r="A5" s="2" t="s">
        <v>3</v>
      </c>
      <c r="B5" s="2" t="s">
        <v>17</v>
      </c>
      <c r="C5" s="2" t="s">
        <v>40</v>
      </c>
      <c r="D5" s="2" t="s">
        <v>28</v>
      </c>
      <c r="E5" s="4">
        <v>350000</v>
      </c>
      <c r="F5" s="27">
        <v>80000</v>
      </c>
      <c r="G5" s="2">
        <v>35</v>
      </c>
      <c r="H5" s="2" t="s">
        <v>42</v>
      </c>
      <c r="I5" s="2" t="s">
        <v>31</v>
      </c>
    </row>
    <row r="6" spans="1:13" ht="30" x14ac:dyDescent="0.25">
      <c r="A6" s="2" t="s">
        <v>4</v>
      </c>
      <c r="B6" s="2" t="s">
        <v>43</v>
      </c>
      <c r="C6" s="2" t="s">
        <v>44</v>
      </c>
      <c r="D6" s="2" t="s">
        <v>34</v>
      </c>
      <c r="E6" s="4">
        <v>275000</v>
      </c>
      <c r="F6" s="27">
        <v>60000</v>
      </c>
      <c r="G6" s="2">
        <v>20</v>
      </c>
      <c r="H6" s="2" t="s">
        <v>36</v>
      </c>
      <c r="I6" s="2" t="s">
        <v>39</v>
      </c>
    </row>
    <row r="7" spans="1:13" ht="30" x14ac:dyDescent="0.25">
      <c r="A7" s="2" t="s">
        <v>5</v>
      </c>
      <c r="B7" s="2" t="s">
        <v>46</v>
      </c>
      <c r="C7" s="2" t="s">
        <v>47</v>
      </c>
      <c r="D7" s="2" t="s">
        <v>37</v>
      </c>
      <c r="E7" s="4">
        <v>450000</v>
      </c>
      <c r="F7" s="27">
        <v>100000</v>
      </c>
      <c r="G7" s="2">
        <v>50</v>
      </c>
      <c r="H7" s="2" t="s">
        <v>50</v>
      </c>
      <c r="I7" s="2" t="s">
        <v>31</v>
      </c>
    </row>
    <row r="8" spans="1:13" ht="30" x14ac:dyDescent="0.25">
      <c r="A8" s="2" t="s">
        <v>6</v>
      </c>
      <c r="B8" s="2" t="s">
        <v>51</v>
      </c>
      <c r="C8" s="2" t="s">
        <v>52</v>
      </c>
      <c r="D8" s="2" t="s">
        <v>28</v>
      </c>
      <c r="E8" s="4">
        <v>320000</v>
      </c>
      <c r="F8" s="27">
        <v>65000</v>
      </c>
      <c r="G8" s="2">
        <v>28</v>
      </c>
      <c r="H8" s="2" t="s">
        <v>42</v>
      </c>
      <c r="I8" s="2" t="s">
        <v>31</v>
      </c>
    </row>
    <row r="9" spans="1:13" ht="30" x14ac:dyDescent="0.25">
      <c r="A9" s="2" t="s">
        <v>7</v>
      </c>
      <c r="B9" s="2" t="s">
        <v>54</v>
      </c>
      <c r="C9" s="2" t="s">
        <v>55</v>
      </c>
      <c r="D9" s="2" t="s">
        <v>34</v>
      </c>
      <c r="E9" s="4">
        <v>290000</v>
      </c>
      <c r="F9" s="27">
        <v>75000</v>
      </c>
      <c r="G9" s="2">
        <v>22</v>
      </c>
      <c r="H9" s="2" t="s">
        <v>50</v>
      </c>
      <c r="I9" s="2" t="s">
        <v>39</v>
      </c>
    </row>
    <row r="10" spans="1:13" ht="30" x14ac:dyDescent="0.25">
      <c r="A10" s="2" t="s">
        <v>8</v>
      </c>
      <c r="B10" s="2" t="s">
        <v>57</v>
      </c>
      <c r="C10" s="2" t="s">
        <v>27</v>
      </c>
      <c r="D10" s="2" t="s">
        <v>37</v>
      </c>
      <c r="E10" s="4">
        <v>410000</v>
      </c>
      <c r="F10" s="27">
        <v>85000</v>
      </c>
      <c r="G10" s="2">
        <v>45</v>
      </c>
      <c r="H10" s="2" t="s">
        <v>50</v>
      </c>
      <c r="I10" s="2" t="s">
        <v>31</v>
      </c>
    </row>
    <row r="11" spans="1:13" ht="30" x14ac:dyDescent="0.25">
      <c r="A11" s="2" t="s">
        <v>9</v>
      </c>
      <c r="B11" s="2" t="s">
        <v>59</v>
      </c>
      <c r="C11" s="2" t="s">
        <v>60</v>
      </c>
      <c r="D11" s="2" t="s">
        <v>28</v>
      </c>
      <c r="E11" s="4">
        <v>380000</v>
      </c>
      <c r="F11" s="27">
        <v>95000</v>
      </c>
      <c r="G11" s="2">
        <v>30</v>
      </c>
      <c r="H11" s="2" t="s">
        <v>36</v>
      </c>
      <c r="I11" s="2" t="s">
        <v>31</v>
      </c>
    </row>
    <row r="12" spans="1:13" ht="30" x14ac:dyDescent="0.25">
      <c r="A12" s="2" t="s">
        <v>10</v>
      </c>
      <c r="B12" s="2" t="s">
        <v>62</v>
      </c>
      <c r="C12" s="2" t="s">
        <v>63</v>
      </c>
      <c r="D12" s="2" t="s">
        <v>34</v>
      </c>
      <c r="E12" s="4">
        <v>300000</v>
      </c>
      <c r="F12" s="27">
        <v>68000</v>
      </c>
      <c r="G12" s="2">
        <v>25</v>
      </c>
      <c r="H12" s="2" t="s">
        <v>30</v>
      </c>
      <c r="I12" s="2" t="s">
        <v>31</v>
      </c>
    </row>
    <row r="13" spans="1:13" x14ac:dyDescent="0.25">
      <c r="A13" s="2" t="s">
        <v>11</v>
      </c>
      <c r="B13" s="2" t="s">
        <v>65</v>
      </c>
      <c r="C13" s="2" t="s">
        <v>66</v>
      </c>
      <c r="D13" s="2" t="s">
        <v>37</v>
      </c>
      <c r="E13" s="4">
        <v>380000</v>
      </c>
      <c r="F13" s="27">
        <v>88000</v>
      </c>
      <c r="G13" s="2">
        <v>27</v>
      </c>
      <c r="H13" s="2" t="s">
        <v>42</v>
      </c>
      <c r="I13" s="2" t="s">
        <v>31</v>
      </c>
    </row>
    <row r="14" spans="1:13" ht="30" x14ac:dyDescent="0.25">
      <c r="A14" s="2" t="s">
        <v>12</v>
      </c>
      <c r="B14" s="2" t="s">
        <v>67</v>
      </c>
      <c r="C14" s="2" t="s">
        <v>44</v>
      </c>
      <c r="D14" s="2" t="s">
        <v>28</v>
      </c>
      <c r="E14" s="4">
        <v>420000</v>
      </c>
      <c r="F14" s="27">
        <v>105000</v>
      </c>
      <c r="G14" s="2">
        <v>40</v>
      </c>
      <c r="H14" s="2" t="s">
        <v>50</v>
      </c>
      <c r="I14" s="2" t="s">
        <v>31</v>
      </c>
    </row>
    <row r="15" spans="1:13" ht="30" x14ac:dyDescent="0.25">
      <c r="A15" s="2" t="s">
        <v>13</v>
      </c>
      <c r="B15" s="2" t="s">
        <v>70</v>
      </c>
      <c r="C15" s="2" t="s">
        <v>71</v>
      </c>
      <c r="D15" s="2" t="s">
        <v>34</v>
      </c>
      <c r="E15" s="4">
        <v>295000</v>
      </c>
      <c r="F15" s="27">
        <v>72000</v>
      </c>
      <c r="G15" s="2">
        <v>22</v>
      </c>
      <c r="H15" s="2" t="s">
        <v>36</v>
      </c>
      <c r="I15" s="2" t="s">
        <v>39</v>
      </c>
    </row>
    <row r="16" spans="1:13" ht="30" x14ac:dyDescent="0.25">
      <c r="A16" s="2" t="s">
        <v>14</v>
      </c>
      <c r="B16" s="2" t="s">
        <v>73</v>
      </c>
      <c r="C16" s="2" t="s">
        <v>27</v>
      </c>
      <c r="D16" s="2" t="s">
        <v>37</v>
      </c>
      <c r="E16" s="4">
        <v>370000</v>
      </c>
      <c r="F16" s="27">
        <v>84000</v>
      </c>
      <c r="G16" s="2">
        <v>28</v>
      </c>
      <c r="H16" s="2" t="s">
        <v>50</v>
      </c>
      <c r="I16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FED-DAA4-423E-BAF4-F1C8A12938BD}">
  <dimension ref="A1:I16"/>
  <sheetViews>
    <sheetView workbookViewId="0">
      <selection activeCell="M10" sqref="M10"/>
    </sheetView>
  </sheetViews>
  <sheetFormatPr defaultRowHeight="15" x14ac:dyDescent="0.25"/>
  <sheetData>
    <row r="1" spans="1:9" ht="30" x14ac:dyDescent="0.25">
      <c r="A1" s="5" t="s">
        <v>18</v>
      </c>
      <c r="B1" s="6" t="s">
        <v>19</v>
      </c>
      <c r="C1" s="7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</row>
    <row r="2" spans="1:9" ht="30" x14ac:dyDescent="0.25">
      <c r="A2" s="2" t="s">
        <v>0</v>
      </c>
      <c r="B2" s="2" t="s">
        <v>15</v>
      </c>
      <c r="C2" s="2" t="s">
        <v>27</v>
      </c>
      <c r="D2" s="2" t="s">
        <v>28</v>
      </c>
      <c r="E2" s="2" t="s">
        <v>29</v>
      </c>
      <c r="F2" s="4">
        <v>50000</v>
      </c>
      <c r="G2" s="2">
        <v>25</v>
      </c>
      <c r="H2" s="2" t="s">
        <v>30</v>
      </c>
      <c r="I2" s="2" t="s">
        <v>31</v>
      </c>
    </row>
    <row r="3" spans="1:9" ht="30" x14ac:dyDescent="0.25">
      <c r="A3" s="2" t="s">
        <v>1</v>
      </c>
      <c r="B3" s="2" t="s">
        <v>32</v>
      </c>
      <c r="C3" s="2" t="s">
        <v>33</v>
      </c>
      <c r="D3" s="2" t="s">
        <v>34</v>
      </c>
      <c r="E3" s="2" t="s">
        <v>35</v>
      </c>
      <c r="F3" s="4">
        <v>70000</v>
      </c>
      <c r="G3" s="2">
        <v>30</v>
      </c>
      <c r="H3" s="2" t="s">
        <v>36</v>
      </c>
      <c r="I3" s="2" t="s">
        <v>31</v>
      </c>
    </row>
    <row r="4" spans="1:9" x14ac:dyDescent="0.25">
      <c r="A4" s="2" t="s">
        <v>2</v>
      </c>
      <c r="B4" s="2" t="s">
        <v>16</v>
      </c>
      <c r="C4" s="2" t="s">
        <v>16</v>
      </c>
      <c r="D4" s="2" t="s">
        <v>37</v>
      </c>
      <c r="E4" s="2" t="s">
        <v>38</v>
      </c>
      <c r="F4" s="4">
        <v>90000</v>
      </c>
      <c r="G4" s="2">
        <v>40</v>
      </c>
      <c r="H4" s="2" t="s">
        <v>30</v>
      </c>
      <c r="I4" s="2" t="s">
        <v>39</v>
      </c>
    </row>
    <row r="5" spans="1:9" ht="30" x14ac:dyDescent="0.25">
      <c r="A5" s="2" t="s">
        <v>3</v>
      </c>
      <c r="B5" s="2" t="s">
        <v>17</v>
      </c>
      <c r="C5" s="2" t="s">
        <v>40</v>
      </c>
      <c r="D5" s="2" t="s">
        <v>28</v>
      </c>
      <c r="E5" s="2" t="s">
        <v>41</v>
      </c>
      <c r="F5" s="4">
        <v>80000</v>
      </c>
      <c r="G5" s="2">
        <v>35</v>
      </c>
      <c r="H5" s="2" t="s">
        <v>42</v>
      </c>
      <c r="I5" s="2" t="s">
        <v>31</v>
      </c>
    </row>
    <row r="6" spans="1:9" ht="30" x14ac:dyDescent="0.25">
      <c r="A6" s="2" t="s">
        <v>4</v>
      </c>
      <c r="B6" s="2" t="s">
        <v>43</v>
      </c>
      <c r="C6" s="2" t="s">
        <v>44</v>
      </c>
      <c r="D6" s="2" t="s">
        <v>34</v>
      </c>
      <c r="E6" s="2" t="s">
        <v>45</v>
      </c>
      <c r="F6" s="4">
        <v>60000</v>
      </c>
      <c r="G6" s="2">
        <v>20</v>
      </c>
      <c r="H6" s="2" t="s">
        <v>36</v>
      </c>
      <c r="I6" s="2" t="s">
        <v>39</v>
      </c>
    </row>
    <row r="7" spans="1:9" ht="30" x14ac:dyDescent="0.25">
      <c r="A7" s="2" t="s">
        <v>5</v>
      </c>
      <c r="B7" s="2" t="s">
        <v>46</v>
      </c>
      <c r="C7" s="2" t="s">
        <v>47</v>
      </c>
      <c r="D7" s="2" t="s">
        <v>37</v>
      </c>
      <c r="E7" s="2" t="s">
        <v>48</v>
      </c>
      <c r="F7" s="2" t="s">
        <v>49</v>
      </c>
      <c r="G7" s="2">
        <v>50</v>
      </c>
      <c r="H7" s="2" t="s">
        <v>50</v>
      </c>
      <c r="I7" s="2" t="s">
        <v>31</v>
      </c>
    </row>
    <row r="8" spans="1:9" ht="30" x14ac:dyDescent="0.25">
      <c r="A8" s="2" t="s">
        <v>6</v>
      </c>
      <c r="B8" s="2" t="s">
        <v>51</v>
      </c>
      <c r="C8" s="2" t="s">
        <v>52</v>
      </c>
      <c r="D8" s="2" t="s">
        <v>28</v>
      </c>
      <c r="E8" s="2" t="s">
        <v>53</v>
      </c>
      <c r="F8" s="4">
        <v>65000</v>
      </c>
      <c r="G8" s="2">
        <v>28</v>
      </c>
      <c r="H8" s="2" t="s">
        <v>42</v>
      </c>
      <c r="I8" s="2" t="s">
        <v>31</v>
      </c>
    </row>
    <row r="9" spans="1:9" ht="30" x14ac:dyDescent="0.25">
      <c r="A9" s="2" t="s">
        <v>7</v>
      </c>
      <c r="B9" s="2" t="s">
        <v>54</v>
      </c>
      <c r="C9" s="2" t="s">
        <v>55</v>
      </c>
      <c r="D9" s="2" t="s">
        <v>34</v>
      </c>
      <c r="E9" s="2" t="s">
        <v>56</v>
      </c>
      <c r="F9" s="4">
        <v>75000</v>
      </c>
      <c r="G9" s="2">
        <v>22</v>
      </c>
      <c r="H9" s="2" t="s">
        <v>50</v>
      </c>
      <c r="I9" s="2" t="s">
        <v>39</v>
      </c>
    </row>
    <row r="10" spans="1:9" ht="30" x14ac:dyDescent="0.25">
      <c r="A10" s="2" t="s">
        <v>8</v>
      </c>
      <c r="B10" s="2" t="s">
        <v>57</v>
      </c>
      <c r="C10" s="2" t="s">
        <v>27</v>
      </c>
      <c r="D10" s="2" t="s">
        <v>37</v>
      </c>
      <c r="E10" s="2" t="s">
        <v>58</v>
      </c>
      <c r="F10" s="4">
        <v>85000</v>
      </c>
      <c r="G10" s="2">
        <v>45</v>
      </c>
      <c r="H10" s="2" t="s">
        <v>50</v>
      </c>
      <c r="I10" s="2" t="s">
        <v>31</v>
      </c>
    </row>
    <row r="11" spans="1:9" ht="30" x14ac:dyDescent="0.25">
      <c r="A11" s="2" t="s">
        <v>9</v>
      </c>
      <c r="B11" s="2" t="s">
        <v>59</v>
      </c>
      <c r="C11" s="2" t="s">
        <v>60</v>
      </c>
      <c r="D11" s="2" t="s">
        <v>28</v>
      </c>
      <c r="E11" s="2" t="s">
        <v>61</v>
      </c>
      <c r="F11" s="4">
        <v>95000</v>
      </c>
      <c r="G11" s="2">
        <v>30</v>
      </c>
      <c r="H11" s="2" t="s">
        <v>36</v>
      </c>
      <c r="I11" s="2" t="s">
        <v>31</v>
      </c>
    </row>
    <row r="12" spans="1:9" ht="30" x14ac:dyDescent="0.25">
      <c r="A12" s="2" t="s">
        <v>10</v>
      </c>
      <c r="B12" s="2" t="s">
        <v>62</v>
      </c>
      <c r="C12" s="2" t="s">
        <v>63</v>
      </c>
      <c r="D12" s="2" t="s">
        <v>34</v>
      </c>
      <c r="E12" s="2" t="s">
        <v>64</v>
      </c>
      <c r="F12" s="4">
        <v>68000</v>
      </c>
      <c r="G12" s="2">
        <v>25</v>
      </c>
      <c r="H12" s="2" t="s">
        <v>30</v>
      </c>
      <c r="I12" s="2" t="s">
        <v>31</v>
      </c>
    </row>
    <row r="13" spans="1:9" x14ac:dyDescent="0.25">
      <c r="A13" s="2" t="s">
        <v>11</v>
      </c>
      <c r="B13" s="2" t="s">
        <v>65</v>
      </c>
      <c r="C13" s="2" t="s">
        <v>66</v>
      </c>
      <c r="D13" s="2" t="s">
        <v>37</v>
      </c>
      <c r="E13" s="2" t="s">
        <v>61</v>
      </c>
      <c r="F13" s="4">
        <v>88000</v>
      </c>
      <c r="G13" s="2">
        <v>27</v>
      </c>
      <c r="H13" s="2" t="s">
        <v>42</v>
      </c>
      <c r="I13" s="2" t="s">
        <v>31</v>
      </c>
    </row>
    <row r="14" spans="1:9" ht="30" x14ac:dyDescent="0.25">
      <c r="A14" s="2" t="s">
        <v>12</v>
      </c>
      <c r="B14" s="2" t="s">
        <v>67</v>
      </c>
      <c r="C14" s="2" t="s">
        <v>44</v>
      </c>
      <c r="D14" s="2" t="s">
        <v>28</v>
      </c>
      <c r="E14" s="2" t="s">
        <v>68</v>
      </c>
      <c r="F14" s="2" t="s">
        <v>69</v>
      </c>
      <c r="G14" s="2">
        <v>40</v>
      </c>
      <c r="H14" s="2" t="s">
        <v>50</v>
      </c>
      <c r="I14" s="2" t="s">
        <v>31</v>
      </c>
    </row>
    <row r="15" spans="1:9" ht="30" x14ac:dyDescent="0.25">
      <c r="A15" s="2" t="s">
        <v>13</v>
      </c>
      <c r="B15" s="2" t="s">
        <v>70</v>
      </c>
      <c r="C15" s="2" t="s">
        <v>71</v>
      </c>
      <c r="D15" s="2" t="s">
        <v>34</v>
      </c>
      <c r="E15" s="2" t="s">
        <v>72</v>
      </c>
      <c r="F15" s="4">
        <v>72000</v>
      </c>
      <c r="G15" s="2">
        <v>22</v>
      </c>
      <c r="H15" s="2" t="s">
        <v>36</v>
      </c>
      <c r="I15" s="2" t="s">
        <v>39</v>
      </c>
    </row>
    <row r="16" spans="1:9" ht="30" x14ac:dyDescent="0.25">
      <c r="A16" s="2" t="s">
        <v>14</v>
      </c>
      <c r="B16" s="2" t="s">
        <v>73</v>
      </c>
      <c r="C16" s="2" t="s">
        <v>27</v>
      </c>
      <c r="D16" s="2" t="s">
        <v>37</v>
      </c>
      <c r="E16" s="2" t="s">
        <v>74</v>
      </c>
      <c r="F16" s="4">
        <v>84000</v>
      </c>
      <c r="G16" s="2">
        <v>28</v>
      </c>
      <c r="H16" s="2" t="s">
        <v>50</v>
      </c>
      <c r="I16" s="2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BF2B-03FC-44B1-BE9A-DB50706B23C4}">
  <dimension ref="A1:O16"/>
  <sheetViews>
    <sheetView workbookViewId="0">
      <selection activeCell="M7" sqref="M7"/>
    </sheetView>
  </sheetViews>
  <sheetFormatPr defaultRowHeight="15" x14ac:dyDescent="0.25"/>
  <cols>
    <col min="15" max="15" width="7.7109375" bestFit="1" customWidth="1"/>
  </cols>
  <sheetData>
    <row r="1" spans="1:15" ht="45" x14ac:dyDescent="0.25">
      <c r="A1" s="5" t="s">
        <v>18</v>
      </c>
      <c r="B1" s="6" t="s">
        <v>19</v>
      </c>
      <c r="C1" s="7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  <c r="L1" s="13" t="s">
        <v>25</v>
      </c>
      <c r="M1" s="13" t="s">
        <v>78</v>
      </c>
      <c r="N1" s="13" t="s">
        <v>79</v>
      </c>
      <c r="O1" s="13" t="s">
        <v>80</v>
      </c>
    </row>
    <row r="2" spans="1:15" ht="30" x14ac:dyDescent="0.25">
      <c r="A2" s="2" t="s">
        <v>0</v>
      </c>
      <c r="B2" s="2" t="s">
        <v>15</v>
      </c>
      <c r="C2" s="2" t="s">
        <v>27</v>
      </c>
      <c r="D2" s="2" t="s">
        <v>28</v>
      </c>
      <c r="E2" s="2" t="s">
        <v>29</v>
      </c>
      <c r="F2" s="4">
        <v>50000</v>
      </c>
      <c r="G2" s="2">
        <v>25</v>
      </c>
      <c r="H2" s="2" t="s">
        <v>30</v>
      </c>
      <c r="I2" s="2" t="s">
        <v>31</v>
      </c>
      <c r="L2" s="1" t="s">
        <v>30</v>
      </c>
      <c r="M2">
        <f>SUMIFS(G2:G11, H2:H11, "Q1", I2:I11, "Active")</f>
        <v>25</v>
      </c>
      <c r="N2">
        <f>SUMIFS(G2:G11, H2:H11, "Q1", I2:I11, "Inactive")</f>
        <v>40</v>
      </c>
      <c r="O2">
        <f>SUM(M2,N2)</f>
        <v>65</v>
      </c>
    </row>
    <row r="3" spans="1:15" ht="30" x14ac:dyDescent="0.25">
      <c r="A3" s="2" t="s">
        <v>1</v>
      </c>
      <c r="B3" s="2" t="s">
        <v>32</v>
      </c>
      <c r="C3" s="2" t="s">
        <v>33</v>
      </c>
      <c r="D3" s="2" t="s">
        <v>34</v>
      </c>
      <c r="E3" s="2" t="s">
        <v>35</v>
      </c>
      <c r="F3" s="4">
        <v>70000</v>
      </c>
      <c r="G3" s="2">
        <v>30</v>
      </c>
      <c r="H3" s="2" t="s">
        <v>36</v>
      </c>
      <c r="I3" s="2" t="s">
        <v>31</v>
      </c>
      <c r="L3" s="1" t="s">
        <v>36</v>
      </c>
      <c r="M3">
        <f>SUMIFS(G2:G11, H2:H11, "Q2", I2:I11, "Active")</f>
        <v>60</v>
      </c>
      <c r="N3">
        <f>SUMIFS(G2:G11, H2:H11, "Q2", I2:I11, "Inactive")</f>
        <v>20</v>
      </c>
      <c r="O3">
        <f t="shared" ref="O3:O5" si="0">SUM(M3,N3)</f>
        <v>80</v>
      </c>
    </row>
    <row r="4" spans="1:15" x14ac:dyDescent="0.25">
      <c r="A4" s="2" t="s">
        <v>2</v>
      </c>
      <c r="B4" s="2" t="s">
        <v>16</v>
      </c>
      <c r="C4" s="2" t="s">
        <v>16</v>
      </c>
      <c r="D4" s="2" t="s">
        <v>37</v>
      </c>
      <c r="E4" s="2" t="s">
        <v>38</v>
      </c>
      <c r="F4" s="4">
        <v>90000</v>
      </c>
      <c r="G4" s="2">
        <v>40</v>
      </c>
      <c r="H4" s="2" t="s">
        <v>30</v>
      </c>
      <c r="I4" s="2" t="s">
        <v>39</v>
      </c>
      <c r="L4" s="1" t="s">
        <v>42</v>
      </c>
      <c r="M4">
        <f>SUMIFS(G2:G11, H2:H11, "Q3", I2:I11, "Active")</f>
        <v>63</v>
      </c>
      <c r="N4">
        <f>SUMIFS(G2:G11, H2:H11, "Q3", I2:I11, "Inactive")</f>
        <v>0</v>
      </c>
      <c r="O4">
        <f t="shared" si="0"/>
        <v>63</v>
      </c>
    </row>
    <row r="5" spans="1:15" ht="30" x14ac:dyDescent="0.25">
      <c r="A5" s="2" t="s">
        <v>3</v>
      </c>
      <c r="B5" s="2" t="s">
        <v>17</v>
      </c>
      <c r="C5" s="2" t="s">
        <v>40</v>
      </c>
      <c r="D5" s="2" t="s">
        <v>28</v>
      </c>
      <c r="E5" s="2" t="s">
        <v>41</v>
      </c>
      <c r="F5" s="4">
        <v>80000</v>
      </c>
      <c r="G5" s="2">
        <v>35</v>
      </c>
      <c r="H5" s="2" t="s">
        <v>42</v>
      </c>
      <c r="I5" s="2" t="s">
        <v>31</v>
      </c>
      <c r="L5" s="1" t="s">
        <v>50</v>
      </c>
      <c r="M5">
        <f>SUMIFS(G2:G11, H2:H11, "Q4", I2:I11, "Active")</f>
        <v>95</v>
      </c>
      <c r="N5">
        <f>SUMIFS(G2:G11, H2:H11, "Q4", I2:I11, "Inactive")</f>
        <v>22</v>
      </c>
      <c r="O5">
        <f t="shared" si="0"/>
        <v>117</v>
      </c>
    </row>
    <row r="6" spans="1:15" ht="30" x14ac:dyDescent="0.25">
      <c r="A6" s="2" t="s">
        <v>4</v>
      </c>
      <c r="B6" s="2" t="s">
        <v>43</v>
      </c>
      <c r="C6" s="2" t="s">
        <v>44</v>
      </c>
      <c r="D6" s="2" t="s">
        <v>34</v>
      </c>
      <c r="E6" s="2" t="s">
        <v>45</v>
      </c>
      <c r="F6" s="4">
        <v>60000</v>
      </c>
      <c r="G6" s="2">
        <v>20</v>
      </c>
      <c r="H6" s="2" t="s">
        <v>36</v>
      </c>
      <c r="I6" s="2" t="s">
        <v>39</v>
      </c>
    </row>
    <row r="7" spans="1:15" ht="30" x14ac:dyDescent="0.25">
      <c r="A7" s="2" t="s">
        <v>5</v>
      </c>
      <c r="B7" s="2" t="s">
        <v>46</v>
      </c>
      <c r="C7" s="2" t="s">
        <v>47</v>
      </c>
      <c r="D7" s="2" t="s">
        <v>37</v>
      </c>
      <c r="E7" s="2" t="s">
        <v>48</v>
      </c>
      <c r="F7" s="2" t="s">
        <v>49</v>
      </c>
      <c r="G7" s="2">
        <v>50</v>
      </c>
      <c r="H7" s="2" t="s">
        <v>50</v>
      </c>
      <c r="I7" s="2" t="s">
        <v>31</v>
      </c>
    </row>
    <row r="8" spans="1:15" ht="30" x14ac:dyDescent="0.25">
      <c r="A8" s="2" t="s">
        <v>6</v>
      </c>
      <c r="B8" s="2" t="s">
        <v>51</v>
      </c>
      <c r="C8" s="2" t="s">
        <v>52</v>
      </c>
      <c r="D8" s="2" t="s">
        <v>28</v>
      </c>
      <c r="E8" s="2" t="s">
        <v>53</v>
      </c>
      <c r="F8" s="4">
        <v>65000</v>
      </c>
      <c r="G8" s="2">
        <v>28</v>
      </c>
      <c r="H8" s="2" t="s">
        <v>42</v>
      </c>
      <c r="I8" s="2" t="s">
        <v>31</v>
      </c>
    </row>
    <row r="9" spans="1:15" ht="30" x14ac:dyDescent="0.25">
      <c r="A9" s="2" t="s">
        <v>7</v>
      </c>
      <c r="B9" s="2" t="s">
        <v>54</v>
      </c>
      <c r="C9" s="2" t="s">
        <v>55</v>
      </c>
      <c r="D9" s="2" t="s">
        <v>34</v>
      </c>
      <c r="E9" s="2" t="s">
        <v>56</v>
      </c>
      <c r="F9" s="4">
        <v>75000</v>
      </c>
      <c r="G9" s="2">
        <v>22</v>
      </c>
      <c r="H9" s="2" t="s">
        <v>50</v>
      </c>
      <c r="I9" s="2" t="s">
        <v>39</v>
      </c>
    </row>
    <row r="10" spans="1:15" ht="30" x14ac:dyDescent="0.25">
      <c r="A10" s="2" t="s">
        <v>8</v>
      </c>
      <c r="B10" s="2" t="s">
        <v>57</v>
      </c>
      <c r="C10" s="2" t="s">
        <v>27</v>
      </c>
      <c r="D10" s="2" t="s">
        <v>37</v>
      </c>
      <c r="E10" s="2" t="s">
        <v>58</v>
      </c>
      <c r="F10" s="4">
        <v>85000</v>
      </c>
      <c r="G10" s="2">
        <v>45</v>
      </c>
      <c r="H10" s="2" t="s">
        <v>50</v>
      </c>
      <c r="I10" s="2" t="s">
        <v>31</v>
      </c>
    </row>
    <row r="11" spans="1:15" ht="30" x14ac:dyDescent="0.25">
      <c r="A11" s="2" t="s">
        <v>9</v>
      </c>
      <c r="B11" s="2" t="s">
        <v>59</v>
      </c>
      <c r="C11" s="2" t="s">
        <v>60</v>
      </c>
      <c r="D11" s="2" t="s">
        <v>28</v>
      </c>
      <c r="E11" s="2" t="s">
        <v>61</v>
      </c>
      <c r="F11" s="4">
        <v>95000</v>
      </c>
      <c r="G11" s="2">
        <v>30</v>
      </c>
      <c r="H11" s="2" t="s">
        <v>36</v>
      </c>
      <c r="I11" s="2" t="s">
        <v>31</v>
      </c>
    </row>
    <row r="12" spans="1:15" ht="30" x14ac:dyDescent="0.25">
      <c r="A12" s="2" t="s">
        <v>10</v>
      </c>
      <c r="B12" s="2" t="s">
        <v>62</v>
      </c>
      <c r="C12" s="2" t="s">
        <v>63</v>
      </c>
      <c r="D12" s="2" t="s">
        <v>34</v>
      </c>
      <c r="E12" s="2" t="s">
        <v>64</v>
      </c>
      <c r="F12" s="4">
        <v>68000</v>
      </c>
      <c r="G12" s="2">
        <v>25</v>
      </c>
      <c r="H12" s="2" t="s">
        <v>30</v>
      </c>
      <c r="I12" s="2" t="s">
        <v>31</v>
      </c>
    </row>
    <row r="13" spans="1:15" x14ac:dyDescent="0.25">
      <c r="A13" s="2" t="s">
        <v>11</v>
      </c>
      <c r="B13" s="2" t="s">
        <v>65</v>
      </c>
      <c r="C13" s="2" t="s">
        <v>66</v>
      </c>
      <c r="D13" s="2" t="s">
        <v>37</v>
      </c>
      <c r="E13" s="2" t="s">
        <v>61</v>
      </c>
      <c r="F13" s="4">
        <v>88000</v>
      </c>
      <c r="G13" s="2">
        <v>27</v>
      </c>
      <c r="H13" s="2" t="s">
        <v>42</v>
      </c>
      <c r="I13" s="2" t="s">
        <v>31</v>
      </c>
    </row>
    <row r="14" spans="1:15" ht="30" x14ac:dyDescent="0.25">
      <c r="A14" s="2" t="s">
        <v>12</v>
      </c>
      <c r="B14" s="2" t="s">
        <v>67</v>
      </c>
      <c r="C14" s="2" t="s">
        <v>44</v>
      </c>
      <c r="D14" s="2" t="s">
        <v>28</v>
      </c>
      <c r="E14" s="2" t="s">
        <v>68</v>
      </c>
      <c r="F14" s="2" t="s">
        <v>69</v>
      </c>
      <c r="G14" s="2">
        <v>40</v>
      </c>
      <c r="H14" s="2" t="s">
        <v>50</v>
      </c>
      <c r="I14" s="2" t="s">
        <v>31</v>
      </c>
    </row>
    <row r="15" spans="1:15" ht="30" x14ac:dyDescent="0.25">
      <c r="A15" s="2" t="s">
        <v>13</v>
      </c>
      <c r="B15" s="2" t="s">
        <v>70</v>
      </c>
      <c r="C15" s="2" t="s">
        <v>71</v>
      </c>
      <c r="D15" s="2" t="s">
        <v>34</v>
      </c>
      <c r="E15" s="2" t="s">
        <v>72</v>
      </c>
      <c r="F15" s="4">
        <v>72000</v>
      </c>
      <c r="G15" s="2">
        <v>22</v>
      </c>
      <c r="H15" s="2" t="s">
        <v>36</v>
      </c>
      <c r="I15" s="2" t="s">
        <v>39</v>
      </c>
    </row>
    <row r="16" spans="1:15" ht="30" x14ac:dyDescent="0.25">
      <c r="A16" s="2" t="s">
        <v>14</v>
      </c>
      <c r="B16" s="2" t="s">
        <v>73</v>
      </c>
      <c r="C16" s="2" t="s">
        <v>27</v>
      </c>
      <c r="D16" s="2" t="s">
        <v>37</v>
      </c>
      <c r="E16" s="2" t="s">
        <v>74</v>
      </c>
      <c r="F16" s="4">
        <v>84000</v>
      </c>
      <c r="G16" s="2">
        <v>28</v>
      </c>
      <c r="H16" s="2" t="s">
        <v>50</v>
      </c>
      <c r="I16" s="2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9184-5AF6-488E-BE9A-CB3E44C2954F}">
  <dimension ref="A1:P16"/>
  <sheetViews>
    <sheetView workbookViewId="0">
      <selection activeCell="N2" sqref="N2"/>
    </sheetView>
  </sheetViews>
  <sheetFormatPr defaultRowHeight="15" x14ac:dyDescent="0.25"/>
  <cols>
    <col min="12" max="12" width="31.7109375" bestFit="1" customWidth="1"/>
  </cols>
  <sheetData>
    <row r="1" spans="1:16" ht="30" x14ac:dyDescent="0.25">
      <c r="A1" s="5" t="s">
        <v>18</v>
      </c>
      <c r="B1" s="6" t="s">
        <v>19</v>
      </c>
      <c r="C1" s="7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  <c r="M1" s="21" t="s">
        <v>25</v>
      </c>
      <c r="N1" s="22" t="s">
        <v>76</v>
      </c>
      <c r="O1" s="22" t="s">
        <v>77</v>
      </c>
      <c r="P1" s="23" t="s">
        <v>75</v>
      </c>
    </row>
    <row r="2" spans="1:16" ht="30" x14ac:dyDescent="0.25">
      <c r="A2" s="2" t="s">
        <v>0</v>
      </c>
      <c r="B2" s="2" t="s">
        <v>15</v>
      </c>
      <c r="C2" s="2" t="s">
        <v>27</v>
      </c>
      <c r="D2" s="2" t="s">
        <v>28</v>
      </c>
      <c r="E2" s="2" t="s">
        <v>29</v>
      </c>
      <c r="F2" s="4">
        <v>50000</v>
      </c>
      <c r="G2" s="2">
        <v>25</v>
      </c>
      <c r="H2" s="2" t="s">
        <v>30</v>
      </c>
      <c r="I2" s="2" t="s">
        <v>31</v>
      </c>
      <c r="M2" s="15" t="s">
        <v>30</v>
      </c>
      <c r="N2" s="16">
        <f>SUMIFS(F2:F11, H2:H11, "Q1", I2:I11, "Active")</f>
        <v>50000</v>
      </c>
      <c r="O2" s="16">
        <f>SUMIFS(F2:F11, H2:H11, "Q1", I2:I11, "Inactive")</f>
        <v>90000</v>
      </c>
      <c r="P2" s="17">
        <f>SUM(N2,O2)</f>
        <v>140000</v>
      </c>
    </row>
    <row r="3" spans="1:16" ht="30" x14ac:dyDescent="0.25">
      <c r="A3" s="2" t="s">
        <v>1</v>
      </c>
      <c r="B3" s="2" t="s">
        <v>32</v>
      </c>
      <c r="C3" s="2" t="s">
        <v>33</v>
      </c>
      <c r="D3" s="2" t="s">
        <v>34</v>
      </c>
      <c r="E3" s="2" t="s">
        <v>35</v>
      </c>
      <c r="F3" s="4">
        <v>70000</v>
      </c>
      <c r="G3" s="2">
        <v>30</v>
      </c>
      <c r="H3" s="2" t="s">
        <v>36</v>
      </c>
      <c r="I3" s="2" t="s">
        <v>31</v>
      </c>
      <c r="M3" s="15" t="s">
        <v>36</v>
      </c>
      <c r="N3" s="16">
        <f>SUMIFS(F2:F11, H2:H11, "Q2", I2:I11, "Active")</f>
        <v>165000</v>
      </c>
      <c r="O3" s="16">
        <f>SUMIFS(F2:F11, H2:H11, "Q2", I2:I11, "Inactive")</f>
        <v>60000</v>
      </c>
      <c r="P3" s="17">
        <f t="shared" ref="P3:P5" si="0">SUM(N3,O3)</f>
        <v>225000</v>
      </c>
    </row>
    <row r="4" spans="1:16" x14ac:dyDescent="0.25">
      <c r="A4" s="2" t="s">
        <v>2</v>
      </c>
      <c r="B4" s="2" t="s">
        <v>16</v>
      </c>
      <c r="C4" s="2" t="s">
        <v>16</v>
      </c>
      <c r="D4" s="2" t="s">
        <v>37</v>
      </c>
      <c r="E4" s="2" t="s">
        <v>38</v>
      </c>
      <c r="F4" s="4">
        <v>90000</v>
      </c>
      <c r="G4" s="2">
        <v>40</v>
      </c>
      <c r="H4" s="2" t="s">
        <v>30</v>
      </c>
      <c r="I4" s="2" t="s">
        <v>39</v>
      </c>
      <c r="M4" s="15" t="s">
        <v>42</v>
      </c>
      <c r="N4" s="16">
        <f>SUMIFS(F2:F11, H2:H11, "Q3", I2:I11, "Active")</f>
        <v>145000</v>
      </c>
      <c r="O4" s="16">
        <f>SUMIFS(F2:F11, H2:H11, "Q2", I2:I11, "Inactive")</f>
        <v>60000</v>
      </c>
      <c r="P4" s="17">
        <f t="shared" si="0"/>
        <v>205000</v>
      </c>
    </row>
    <row r="5" spans="1:16" ht="30.75" thickBot="1" x14ac:dyDescent="0.3">
      <c r="A5" s="2" t="s">
        <v>3</v>
      </c>
      <c r="B5" s="2" t="s">
        <v>17</v>
      </c>
      <c r="C5" s="2" t="s">
        <v>40</v>
      </c>
      <c r="D5" s="2" t="s">
        <v>28</v>
      </c>
      <c r="E5" s="2" t="s">
        <v>41</v>
      </c>
      <c r="F5" s="4">
        <v>80000</v>
      </c>
      <c r="G5" s="2">
        <v>35</v>
      </c>
      <c r="H5" s="2" t="s">
        <v>42</v>
      </c>
      <c r="I5" s="2" t="s">
        <v>31</v>
      </c>
      <c r="M5" s="18" t="s">
        <v>50</v>
      </c>
      <c r="N5" s="19">
        <f>SUMIFS(F2:F11, H2:H11, "Q4", I2:I11, "Active")</f>
        <v>85000</v>
      </c>
      <c r="O5" s="19">
        <f>SUMIFS(F2:F11, H2:H11, "Q4", I2:I11, "Inactive")</f>
        <v>75000</v>
      </c>
      <c r="P5" s="20">
        <f t="shared" si="0"/>
        <v>160000</v>
      </c>
    </row>
    <row r="6" spans="1:16" ht="30" x14ac:dyDescent="0.25">
      <c r="A6" s="2" t="s">
        <v>4</v>
      </c>
      <c r="B6" s="2" t="s">
        <v>43</v>
      </c>
      <c r="C6" s="2" t="s">
        <v>44</v>
      </c>
      <c r="D6" s="2" t="s">
        <v>34</v>
      </c>
      <c r="E6" s="2" t="s">
        <v>45</v>
      </c>
      <c r="F6" s="4">
        <v>60000</v>
      </c>
      <c r="G6" s="2">
        <v>20</v>
      </c>
      <c r="H6" s="2" t="s">
        <v>36</v>
      </c>
      <c r="I6" s="2" t="s">
        <v>39</v>
      </c>
    </row>
    <row r="7" spans="1:16" ht="30" x14ac:dyDescent="0.25">
      <c r="A7" s="2" t="s">
        <v>5</v>
      </c>
      <c r="B7" s="2" t="s">
        <v>46</v>
      </c>
      <c r="C7" s="2" t="s">
        <v>47</v>
      </c>
      <c r="D7" s="2" t="s">
        <v>37</v>
      </c>
      <c r="E7" s="2" t="s">
        <v>48</v>
      </c>
      <c r="F7" s="2" t="s">
        <v>49</v>
      </c>
      <c r="G7" s="2">
        <v>50</v>
      </c>
      <c r="H7" s="2" t="s">
        <v>50</v>
      </c>
      <c r="I7" s="2" t="s">
        <v>31</v>
      </c>
    </row>
    <row r="8" spans="1:16" ht="30" x14ac:dyDescent="0.25">
      <c r="A8" s="2" t="s">
        <v>6</v>
      </c>
      <c r="B8" s="2" t="s">
        <v>51</v>
      </c>
      <c r="C8" s="2" t="s">
        <v>52</v>
      </c>
      <c r="D8" s="2" t="s">
        <v>28</v>
      </c>
      <c r="E8" s="2" t="s">
        <v>53</v>
      </c>
      <c r="F8" s="4">
        <v>65000</v>
      </c>
      <c r="G8" s="2">
        <v>28</v>
      </c>
      <c r="H8" s="2" t="s">
        <v>42</v>
      </c>
      <c r="I8" s="2" t="s">
        <v>31</v>
      </c>
    </row>
    <row r="9" spans="1:16" ht="30" x14ac:dyDescent="0.25">
      <c r="A9" s="2" t="s">
        <v>7</v>
      </c>
      <c r="B9" s="2" t="s">
        <v>54</v>
      </c>
      <c r="C9" s="2" t="s">
        <v>55</v>
      </c>
      <c r="D9" s="2" t="s">
        <v>34</v>
      </c>
      <c r="E9" s="2" t="s">
        <v>56</v>
      </c>
      <c r="F9" s="4">
        <v>75000</v>
      </c>
      <c r="G9" s="2">
        <v>22</v>
      </c>
      <c r="H9" s="2" t="s">
        <v>50</v>
      </c>
      <c r="I9" s="2" t="s">
        <v>39</v>
      </c>
    </row>
    <row r="10" spans="1:16" ht="30" x14ac:dyDescent="0.25">
      <c r="A10" s="2" t="s">
        <v>8</v>
      </c>
      <c r="B10" s="2" t="s">
        <v>57</v>
      </c>
      <c r="C10" s="2" t="s">
        <v>27</v>
      </c>
      <c r="D10" s="2" t="s">
        <v>37</v>
      </c>
      <c r="E10" s="2" t="s">
        <v>58</v>
      </c>
      <c r="F10" s="4">
        <v>85000</v>
      </c>
      <c r="G10" s="2">
        <v>45</v>
      </c>
      <c r="H10" s="2" t="s">
        <v>50</v>
      </c>
      <c r="I10" s="2" t="s">
        <v>31</v>
      </c>
    </row>
    <row r="11" spans="1:16" ht="30" x14ac:dyDescent="0.25">
      <c r="A11" s="2" t="s">
        <v>9</v>
      </c>
      <c r="B11" s="2" t="s">
        <v>59</v>
      </c>
      <c r="C11" s="2" t="s">
        <v>60</v>
      </c>
      <c r="D11" s="2" t="s">
        <v>28</v>
      </c>
      <c r="E11" s="2" t="s">
        <v>61</v>
      </c>
      <c r="F11" s="4">
        <v>95000</v>
      </c>
      <c r="G11" s="2">
        <v>30</v>
      </c>
      <c r="H11" s="2" t="s">
        <v>36</v>
      </c>
      <c r="I11" s="2" t="s">
        <v>31</v>
      </c>
    </row>
    <row r="12" spans="1:16" ht="30" x14ac:dyDescent="0.25">
      <c r="A12" s="2" t="s">
        <v>10</v>
      </c>
      <c r="B12" s="2" t="s">
        <v>62</v>
      </c>
      <c r="C12" s="2" t="s">
        <v>63</v>
      </c>
      <c r="D12" s="2" t="s">
        <v>34</v>
      </c>
      <c r="E12" s="2" t="s">
        <v>64</v>
      </c>
      <c r="F12" s="4">
        <v>68000</v>
      </c>
      <c r="G12" s="2">
        <v>25</v>
      </c>
      <c r="H12" s="2" t="s">
        <v>30</v>
      </c>
      <c r="I12" s="2" t="s">
        <v>31</v>
      </c>
    </row>
    <row r="13" spans="1:16" x14ac:dyDescent="0.25">
      <c r="A13" s="2" t="s">
        <v>11</v>
      </c>
      <c r="B13" s="2" t="s">
        <v>65</v>
      </c>
      <c r="C13" s="2" t="s">
        <v>66</v>
      </c>
      <c r="D13" s="2" t="s">
        <v>37</v>
      </c>
      <c r="E13" s="2" t="s">
        <v>61</v>
      </c>
      <c r="F13" s="4">
        <v>88000</v>
      </c>
      <c r="G13" s="2">
        <v>27</v>
      </c>
      <c r="H13" s="2" t="s">
        <v>42</v>
      </c>
      <c r="I13" s="2" t="s">
        <v>31</v>
      </c>
    </row>
    <row r="14" spans="1:16" ht="30" x14ac:dyDescent="0.25">
      <c r="A14" s="2" t="s">
        <v>12</v>
      </c>
      <c r="B14" s="2" t="s">
        <v>67</v>
      </c>
      <c r="C14" s="2" t="s">
        <v>44</v>
      </c>
      <c r="D14" s="2" t="s">
        <v>28</v>
      </c>
      <c r="E14" s="2" t="s">
        <v>68</v>
      </c>
      <c r="F14" s="2" t="s">
        <v>69</v>
      </c>
      <c r="G14" s="2">
        <v>40</v>
      </c>
      <c r="H14" s="2" t="s">
        <v>50</v>
      </c>
      <c r="I14" s="2" t="s">
        <v>31</v>
      </c>
    </row>
    <row r="15" spans="1:16" ht="30" x14ac:dyDescent="0.25">
      <c r="A15" s="2" t="s">
        <v>13</v>
      </c>
      <c r="B15" s="2" t="s">
        <v>70</v>
      </c>
      <c r="C15" s="2" t="s">
        <v>71</v>
      </c>
      <c r="D15" s="2" t="s">
        <v>34</v>
      </c>
      <c r="E15" s="2" t="s">
        <v>72</v>
      </c>
      <c r="F15" s="4">
        <v>72000</v>
      </c>
      <c r="G15" s="2">
        <v>22</v>
      </c>
      <c r="H15" s="2" t="s">
        <v>36</v>
      </c>
      <c r="I15" s="2" t="s">
        <v>39</v>
      </c>
    </row>
    <row r="16" spans="1:16" ht="30" x14ac:dyDescent="0.25">
      <c r="A16" s="2" t="s">
        <v>14</v>
      </c>
      <c r="B16" s="2" t="s">
        <v>73</v>
      </c>
      <c r="C16" s="2" t="s">
        <v>27</v>
      </c>
      <c r="D16" s="2" t="s">
        <v>37</v>
      </c>
      <c r="E16" s="2" t="s">
        <v>74</v>
      </c>
      <c r="F16" s="4">
        <v>84000</v>
      </c>
      <c r="G16" s="2">
        <v>28</v>
      </c>
      <c r="H16" s="2" t="s">
        <v>50</v>
      </c>
      <c r="I16" s="2" t="s">
        <v>31</v>
      </c>
    </row>
  </sheetData>
  <autoFilter ref="A1:P1" xr:uid="{307A9184-5AF6-488E-BE9A-CB3E44C2954F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25F8-06C1-4C76-B80B-9A39AFFCEABF}">
  <dimension ref="A1:N16"/>
  <sheetViews>
    <sheetView topLeftCell="C1" workbookViewId="0">
      <selection activeCell="L4" sqref="L4"/>
    </sheetView>
  </sheetViews>
  <sheetFormatPr defaultRowHeight="15" x14ac:dyDescent="0.25"/>
  <cols>
    <col min="1" max="1" width="7" bestFit="1" customWidth="1"/>
    <col min="2" max="2" width="8.85546875" bestFit="1" customWidth="1"/>
    <col min="12" max="12" width="9.42578125" customWidth="1"/>
    <col min="13" max="13" width="10.28515625" bestFit="1" customWidth="1"/>
    <col min="14" max="14" width="15.140625" bestFit="1" customWidth="1"/>
  </cols>
  <sheetData>
    <row r="1" spans="1:14" ht="30" x14ac:dyDescent="0.25">
      <c r="A1" s="5" t="s">
        <v>18</v>
      </c>
      <c r="B1" s="6" t="s">
        <v>19</v>
      </c>
      <c r="C1" s="7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  <c r="M1" s="1" t="s">
        <v>20</v>
      </c>
      <c r="N1" s="1" t="s">
        <v>75</v>
      </c>
    </row>
    <row r="2" spans="1:14" ht="30" x14ac:dyDescent="0.25">
      <c r="A2" s="2" t="s">
        <v>0</v>
      </c>
      <c r="B2" s="2" t="s">
        <v>15</v>
      </c>
      <c r="C2" s="2" t="s">
        <v>27</v>
      </c>
      <c r="D2" s="2" t="s">
        <v>28</v>
      </c>
      <c r="E2" s="2" t="s">
        <v>29</v>
      </c>
      <c r="F2" s="4">
        <v>50000</v>
      </c>
      <c r="G2" s="2">
        <v>25</v>
      </c>
      <c r="H2" s="2" t="s">
        <v>30</v>
      </c>
      <c r="I2" s="2" t="s">
        <v>31</v>
      </c>
      <c r="M2" s="2" t="s">
        <v>27</v>
      </c>
      <c r="N2">
        <f>SUMIF(C2:C16, "Maharashtra", F2:F16)</f>
        <v>219000</v>
      </c>
    </row>
    <row r="3" spans="1:14" ht="30" x14ac:dyDescent="0.25">
      <c r="A3" s="2" t="s">
        <v>1</v>
      </c>
      <c r="B3" s="2" t="s">
        <v>32</v>
      </c>
      <c r="C3" s="2" t="s">
        <v>33</v>
      </c>
      <c r="D3" s="2" t="s">
        <v>34</v>
      </c>
      <c r="E3" s="2" t="s">
        <v>35</v>
      </c>
      <c r="F3" s="4">
        <v>70000</v>
      </c>
      <c r="G3" s="2">
        <v>30</v>
      </c>
      <c r="H3" s="2" t="s">
        <v>36</v>
      </c>
      <c r="I3" s="2" t="s">
        <v>31</v>
      </c>
      <c r="M3" s="2" t="s">
        <v>33</v>
      </c>
      <c r="N3" s="4">
        <f>SUMIF(C2:C16, "Tamil Nadu", F2:F16)</f>
        <v>70000</v>
      </c>
    </row>
    <row r="4" spans="1:14" x14ac:dyDescent="0.25">
      <c r="A4" s="2" t="s">
        <v>2</v>
      </c>
      <c r="B4" s="2" t="s">
        <v>16</v>
      </c>
      <c r="C4" s="2" t="s">
        <v>16</v>
      </c>
      <c r="D4" s="2" t="s">
        <v>37</v>
      </c>
      <c r="E4" s="2" t="s">
        <v>38</v>
      </c>
      <c r="F4" s="4">
        <v>90000</v>
      </c>
      <c r="G4" s="2">
        <v>40</v>
      </c>
      <c r="H4" s="2" t="s">
        <v>30</v>
      </c>
      <c r="I4" s="2" t="s">
        <v>39</v>
      </c>
      <c r="M4" s="2" t="s">
        <v>16</v>
      </c>
      <c r="N4" s="4">
        <f>SUMIF(C2:C16, "Delhi", F2:F16)</f>
        <v>90000</v>
      </c>
    </row>
    <row r="5" spans="1:14" ht="30" x14ac:dyDescent="0.25">
      <c r="A5" s="2" t="s">
        <v>3</v>
      </c>
      <c r="B5" s="2" t="s">
        <v>17</v>
      </c>
      <c r="C5" s="2" t="s">
        <v>40</v>
      </c>
      <c r="D5" s="2" t="s">
        <v>28</v>
      </c>
      <c r="E5" s="2" t="s">
        <v>41</v>
      </c>
      <c r="F5" s="4">
        <v>80000</v>
      </c>
      <c r="G5" s="2">
        <v>35</v>
      </c>
      <c r="H5" s="2" t="s">
        <v>42</v>
      </c>
      <c r="I5" s="2" t="s">
        <v>31</v>
      </c>
      <c r="L5" s="14"/>
      <c r="M5" s="2" t="s">
        <v>40</v>
      </c>
      <c r="N5" s="4">
        <f>SUMIF(C2:C16, "Karnataka", F2:F16)</f>
        <v>80000</v>
      </c>
    </row>
    <row r="6" spans="1:14" ht="30" x14ac:dyDescent="0.25">
      <c r="A6" s="2" t="s">
        <v>4</v>
      </c>
      <c r="B6" s="2" t="s">
        <v>43</v>
      </c>
      <c r="C6" s="2" t="s">
        <v>44</v>
      </c>
      <c r="D6" s="2" t="s">
        <v>34</v>
      </c>
      <c r="E6" s="2" t="s">
        <v>45</v>
      </c>
      <c r="F6" s="4">
        <v>60000</v>
      </c>
      <c r="G6" s="2">
        <v>20</v>
      </c>
      <c r="H6" s="2" t="s">
        <v>36</v>
      </c>
      <c r="I6" s="2" t="s">
        <v>39</v>
      </c>
      <c r="M6" s="2" t="s">
        <v>44</v>
      </c>
      <c r="N6" s="4">
        <f>SUMIF(C2:C16, "Gujarat", F2:F16)</f>
        <v>60000</v>
      </c>
    </row>
    <row r="7" spans="1:14" ht="30" x14ac:dyDescent="0.25">
      <c r="A7" s="2" t="s">
        <v>5</v>
      </c>
      <c r="B7" s="2" t="s">
        <v>46</v>
      </c>
      <c r="C7" s="2" t="s">
        <v>47</v>
      </c>
      <c r="D7" s="2" t="s">
        <v>37</v>
      </c>
      <c r="E7" s="2" t="s">
        <v>48</v>
      </c>
      <c r="F7" s="2" t="s">
        <v>49</v>
      </c>
      <c r="G7" s="2">
        <v>50</v>
      </c>
      <c r="H7" s="2" t="s">
        <v>50</v>
      </c>
      <c r="I7" s="2" t="s">
        <v>31</v>
      </c>
      <c r="M7" s="2" t="s">
        <v>47</v>
      </c>
      <c r="N7" s="2">
        <f>SUMIF(C2:C16, "West Bengal", F2:F16)</f>
        <v>0</v>
      </c>
    </row>
    <row r="8" spans="1:14" ht="30" x14ac:dyDescent="0.25">
      <c r="A8" s="2" t="s">
        <v>6</v>
      </c>
      <c r="B8" s="2" t="s">
        <v>51</v>
      </c>
      <c r="C8" s="2" t="s">
        <v>52</v>
      </c>
      <c r="D8" s="2" t="s">
        <v>28</v>
      </c>
      <c r="E8" s="2" t="s">
        <v>53</v>
      </c>
      <c r="F8" s="4">
        <v>65000</v>
      </c>
      <c r="G8" s="2">
        <v>28</v>
      </c>
      <c r="H8" s="2" t="s">
        <v>42</v>
      </c>
      <c r="I8" s="2" t="s">
        <v>31</v>
      </c>
      <c r="M8" s="2" t="s">
        <v>52</v>
      </c>
      <c r="N8" s="4">
        <f>SUMIF(C2:C16, "telangana", F2:F16)</f>
        <v>65000</v>
      </c>
    </row>
    <row r="9" spans="1:14" ht="30" x14ac:dyDescent="0.25">
      <c r="A9" s="2" t="s">
        <v>7</v>
      </c>
      <c r="B9" s="2" t="s">
        <v>54</v>
      </c>
      <c r="C9" s="2" t="s">
        <v>55</v>
      </c>
      <c r="D9" s="2" t="s">
        <v>34</v>
      </c>
      <c r="E9" s="2" t="s">
        <v>56</v>
      </c>
      <c r="F9" s="4">
        <v>75000</v>
      </c>
      <c r="G9" s="2">
        <v>22</v>
      </c>
      <c r="H9" s="2" t="s">
        <v>50</v>
      </c>
      <c r="I9" s="2" t="s">
        <v>39</v>
      </c>
      <c r="M9" s="2" t="s">
        <v>55</v>
      </c>
      <c r="N9" s="4">
        <f>SUMIF(C2:C16, "Rajasthan", F2:F16)</f>
        <v>75000</v>
      </c>
    </row>
    <row r="10" spans="1:14" ht="30" x14ac:dyDescent="0.25">
      <c r="A10" s="2" t="s">
        <v>8</v>
      </c>
      <c r="B10" s="2" t="s">
        <v>57</v>
      </c>
      <c r="C10" s="2" t="s">
        <v>27</v>
      </c>
      <c r="D10" s="2" t="s">
        <v>37</v>
      </c>
      <c r="E10" s="2" t="s">
        <v>58</v>
      </c>
      <c r="F10" s="4">
        <v>85000</v>
      </c>
      <c r="G10" s="2">
        <v>45</v>
      </c>
      <c r="H10" s="2" t="s">
        <v>50</v>
      </c>
      <c r="I10" s="2" t="s">
        <v>31</v>
      </c>
      <c r="M10" s="2" t="s">
        <v>60</v>
      </c>
      <c r="N10" s="4">
        <f>SUMIF(C2:C16, "Kerala", F2:F16)</f>
        <v>95000</v>
      </c>
    </row>
    <row r="11" spans="1:14" ht="30" x14ac:dyDescent="0.25">
      <c r="A11" s="2" t="s">
        <v>9</v>
      </c>
      <c r="B11" s="2" t="s">
        <v>59</v>
      </c>
      <c r="C11" s="2" t="s">
        <v>60</v>
      </c>
      <c r="D11" s="2" t="s">
        <v>28</v>
      </c>
      <c r="E11" s="2" t="s">
        <v>61</v>
      </c>
      <c r="F11" s="4">
        <v>95000</v>
      </c>
      <c r="G11" s="2">
        <v>30</v>
      </c>
      <c r="H11" s="2" t="s">
        <v>36</v>
      </c>
      <c r="I11" s="2" t="s">
        <v>31</v>
      </c>
    </row>
    <row r="12" spans="1:14" ht="30" x14ac:dyDescent="0.25">
      <c r="A12" s="2" t="s">
        <v>10</v>
      </c>
      <c r="B12" s="2" t="s">
        <v>62</v>
      </c>
      <c r="C12" s="2" t="s">
        <v>63</v>
      </c>
      <c r="D12" s="2" t="s">
        <v>34</v>
      </c>
      <c r="E12" s="2" t="s">
        <v>64</v>
      </c>
      <c r="F12" s="4">
        <v>68000</v>
      </c>
      <c r="G12" s="2">
        <v>25</v>
      </c>
      <c r="H12" s="2" t="s">
        <v>30</v>
      </c>
      <c r="I12" s="2" t="s">
        <v>31</v>
      </c>
    </row>
    <row r="13" spans="1:14" x14ac:dyDescent="0.25">
      <c r="A13" s="2" t="s">
        <v>11</v>
      </c>
      <c r="B13" s="2" t="s">
        <v>65</v>
      </c>
      <c r="C13" s="2" t="s">
        <v>66</v>
      </c>
      <c r="D13" s="2" t="s">
        <v>37</v>
      </c>
      <c r="E13" s="2" t="s">
        <v>61</v>
      </c>
      <c r="F13" s="4">
        <v>88000</v>
      </c>
      <c r="G13" s="2">
        <v>27</v>
      </c>
      <c r="H13" s="2" t="s">
        <v>42</v>
      </c>
      <c r="I13" s="2" t="s">
        <v>31</v>
      </c>
    </row>
    <row r="14" spans="1:14" ht="30" x14ac:dyDescent="0.25">
      <c r="A14" s="2" t="s">
        <v>12</v>
      </c>
      <c r="B14" s="2" t="s">
        <v>67</v>
      </c>
      <c r="C14" s="2" t="s">
        <v>44</v>
      </c>
      <c r="D14" s="2" t="s">
        <v>28</v>
      </c>
      <c r="E14" s="2" t="s">
        <v>68</v>
      </c>
      <c r="F14" s="2" t="s">
        <v>69</v>
      </c>
      <c r="G14" s="2">
        <v>40</v>
      </c>
      <c r="H14" s="2" t="s">
        <v>50</v>
      </c>
      <c r="I14" s="2" t="s">
        <v>31</v>
      </c>
    </row>
    <row r="15" spans="1:14" ht="30" x14ac:dyDescent="0.25">
      <c r="A15" s="2" t="s">
        <v>13</v>
      </c>
      <c r="B15" s="2" t="s">
        <v>70</v>
      </c>
      <c r="C15" s="2" t="s">
        <v>71</v>
      </c>
      <c r="D15" s="2" t="s">
        <v>34</v>
      </c>
      <c r="E15" s="2" t="s">
        <v>72</v>
      </c>
      <c r="F15" s="4">
        <v>72000</v>
      </c>
      <c r="G15" s="2">
        <v>22</v>
      </c>
      <c r="H15" s="2" t="s">
        <v>36</v>
      </c>
      <c r="I15" s="2" t="s">
        <v>39</v>
      </c>
    </row>
    <row r="16" spans="1:14" ht="30" x14ac:dyDescent="0.25">
      <c r="A16" s="2" t="s">
        <v>14</v>
      </c>
      <c r="B16" s="2" t="s">
        <v>73</v>
      </c>
      <c r="C16" s="2" t="s">
        <v>27</v>
      </c>
      <c r="D16" s="2" t="s">
        <v>37</v>
      </c>
      <c r="E16" s="2" t="s">
        <v>74</v>
      </c>
      <c r="F16" s="4">
        <v>84000</v>
      </c>
      <c r="G16" s="2">
        <v>28</v>
      </c>
      <c r="H16" s="2" t="s">
        <v>50</v>
      </c>
      <c r="I16" s="2" t="s">
        <v>31</v>
      </c>
    </row>
  </sheetData>
  <autoFilter ref="A1:N1" xr:uid="{A40625F8-06C1-4C76-B80B-9A39AFFCEAB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 KUMAR</dc:creator>
  <cp:lastModifiedBy>GOLU KUMAR</cp:lastModifiedBy>
  <dcterms:created xsi:type="dcterms:W3CDTF">2024-12-05T07:02:38Z</dcterms:created>
  <dcterms:modified xsi:type="dcterms:W3CDTF">2024-12-05T08:50:22Z</dcterms:modified>
</cp:coreProperties>
</file>