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Mis Documentos\EXCEL\Listas de precios y Pedidos\Fragancias Importadas\"/>
    </mc:Choice>
  </mc:AlternateContent>
  <bookViews>
    <workbookView xWindow="0" yWindow="0" windowWidth="15360" windowHeight="7284"/>
  </bookViews>
  <sheets>
    <sheet name="LP 144" sheetId="1" r:id="rId1"/>
    <sheet name="Hoja5" sheetId="9" state="hidden" r:id="rId2"/>
    <sheet name="PVP" sheetId="2" state="hidden" r:id="rId3"/>
    <sheet name="Hoja1" sheetId="3" state="hidden" r:id="rId4"/>
    <sheet name="Hoja2" sheetId="4" state="hidden" r:id="rId5"/>
    <sheet name="Descontinuados" sheetId="5" state="hidden" r:id="rId6"/>
    <sheet name="Hoja3" sheetId="6" state="hidden" r:id="rId7"/>
  </sheets>
  <externalReferences>
    <externalReference r:id="rId8"/>
  </externalReferences>
  <definedNames>
    <definedName name="_xlnm._FilterDatabase" localSheetId="5" hidden="1">Descontinuados!$B$3:$I$40</definedName>
    <definedName name="_xlnm._FilterDatabase" localSheetId="0" hidden="1">'LP 144'!$A$1:$C$107</definedName>
    <definedName name="_xlnm._FilterDatabase" localSheetId="2" hidden="1">PVP!$A$2:$E$75</definedName>
    <definedName name="_xlnm.Print_Area" localSheetId="0">'LP 144'!$A$1:$C$107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5" l="1"/>
  <c r="G61" i="5"/>
  <c r="H60" i="5" l="1"/>
  <c r="G60" i="5"/>
  <c r="H59" i="5" l="1"/>
  <c r="G59" i="5"/>
  <c r="H58" i="5"/>
  <c r="G58" i="5"/>
  <c r="H57" i="5"/>
  <c r="G57" i="5"/>
  <c r="H56" i="5"/>
  <c r="G56" i="5"/>
  <c r="H55" i="5" l="1"/>
  <c r="G55" i="5"/>
  <c r="H54" i="5" l="1"/>
  <c r="G54" i="5"/>
  <c r="H53" i="5"/>
  <c r="G53" i="5"/>
  <c r="G52" i="5"/>
  <c r="G51" i="5"/>
  <c r="G50" i="5"/>
  <c r="H49" i="5" l="1"/>
  <c r="G49" i="5"/>
  <c r="H48" i="5" l="1"/>
  <c r="G48" i="5"/>
  <c r="G47" i="5" l="1"/>
  <c r="H47" i="5"/>
  <c r="H46" i="5" l="1"/>
  <c r="G46" i="5"/>
  <c r="H45" i="5"/>
  <c r="G45" i="5"/>
  <c r="H44" i="5"/>
  <c r="G44" i="5"/>
  <c r="H43" i="5"/>
  <c r="G43" i="5"/>
  <c r="H42" i="5"/>
  <c r="G42" i="5"/>
  <c r="H41" i="5"/>
  <c r="G41" i="5"/>
  <c r="D3" i="9"/>
  <c r="D4" i="9"/>
  <c r="D6" i="9"/>
  <c r="D7" i="9"/>
  <c r="D8" i="9"/>
  <c r="D9" i="9"/>
  <c r="D10" i="9"/>
  <c r="D11" i="9"/>
  <c r="D12" i="9"/>
  <c r="D13" i="9"/>
  <c r="D14" i="9"/>
  <c r="D2" i="9"/>
  <c r="I39" i="5" l="1"/>
  <c r="I40" i="5" s="1"/>
  <c r="H40" i="5"/>
  <c r="G40" i="5"/>
  <c r="A109" i="6" l="1"/>
  <c r="A108" i="6"/>
  <c r="A107" i="6"/>
  <c r="A106" i="6"/>
  <c r="A105" i="6"/>
  <c r="A102" i="6"/>
  <c r="A101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100" i="6" s="1"/>
  <c r="A86" i="6"/>
  <c r="A85" i="6"/>
  <c r="A84" i="6"/>
  <c r="A83" i="6"/>
  <c r="A82" i="6"/>
  <c r="A81" i="6"/>
  <c r="A80" i="6"/>
  <c r="A103" i="6" s="1"/>
  <c r="A79" i="6"/>
  <c r="A78" i="6"/>
  <c r="A77" i="6"/>
  <c r="A75" i="6"/>
  <c r="A74" i="6"/>
  <c r="A73" i="6"/>
  <c r="A72" i="6"/>
  <c r="A71" i="6"/>
  <c r="A70" i="6"/>
  <c r="A69" i="6"/>
  <c r="A67" i="6"/>
  <c r="A66" i="6"/>
  <c r="A65" i="6"/>
  <c r="A63" i="6"/>
  <c r="A61" i="6"/>
  <c r="A60" i="6"/>
  <c r="A59" i="6"/>
  <c r="A58" i="6"/>
  <c r="A56" i="6"/>
  <c r="A55" i="6"/>
  <c r="A53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4" i="6"/>
  <c r="A23" i="6"/>
  <c r="A22" i="6"/>
  <c r="A21" i="6"/>
  <c r="A20" i="6"/>
  <c r="A19" i="6"/>
  <c r="A18" i="6"/>
  <c r="A17" i="6"/>
  <c r="A16" i="6"/>
  <c r="A14" i="6"/>
  <c r="A13" i="6"/>
  <c r="A12" i="6"/>
  <c r="H39" i="5"/>
  <c r="G39" i="5"/>
  <c r="H38" i="5"/>
  <c r="G38" i="5"/>
  <c r="H36" i="5" l="1"/>
  <c r="G36" i="5"/>
  <c r="H35" i="5" l="1"/>
  <c r="G35" i="5"/>
  <c r="G31" i="5" l="1"/>
  <c r="H31" i="5"/>
  <c r="H30" i="5" l="1"/>
  <c r="G30" i="5"/>
  <c r="H29" i="5"/>
  <c r="G29" i="5"/>
  <c r="H28" i="5"/>
  <c r="G28" i="5"/>
  <c r="H27" i="5"/>
  <c r="G27" i="5"/>
  <c r="H26" i="5"/>
  <c r="G26" i="5"/>
  <c r="H25" i="5"/>
  <c r="G25" i="5"/>
  <c r="H14" i="5"/>
  <c r="G14" i="5"/>
  <c r="H13" i="5"/>
  <c r="G13" i="5"/>
  <c r="H12" i="5"/>
  <c r="G12" i="5"/>
  <c r="H11" i="5"/>
  <c r="G11" i="5"/>
  <c r="H10" i="5"/>
  <c r="G10" i="5"/>
  <c r="G15" i="4"/>
  <c r="F15" i="4"/>
  <c r="G14" i="4"/>
  <c r="F14" i="4"/>
  <c r="G13" i="4"/>
  <c r="F13" i="4"/>
  <c r="F4" i="4"/>
  <c r="G12" i="4"/>
  <c r="F12" i="4"/>
  <c r="G11" i="4"/>
  <c r="F11" i="4"/>
  <c r="G10" i="4"/>
  <c r="F10" i="4"/>
  <c r="G9" i="4"/>
  <c r="F9" i="4"/>
  <c r="G8" i="4"/>
  <c r="F8" i="4"/>
  <c r="F3" i="4"/>
  <c r="G3" i="4"/>
  <c r="G7" i="4"/>
  <c r="F7" i="4"/>
  <c r="G6" i="4"/>
  <c r="F6" i="4"/>
  <c r="G5" i="4"/>
  <c r="F5" i="4"/>
  <c r="D20" i="2"/>
  <c r="D21" i="2"/>
  <c r="D75" i="2"/>
  <c r="D74" i="2"/>
  <c r="D73" i="2"/>
  <c r="D72" i="2"/>
  <c r="D71" i="2"/>
  <c r="D69" i="2"/>
  <c r="D68" i="2"/>
  <c r="D67" i="2"/>
  <c r="D66" i="2"/>
  <c r="D65" i="2"/>
  <c r="D64" i="2"/>
  <c r="D63" i="2"/>
  <c r="D62" i="2"/>
  <c r="D61" i="2"/>
  <c r="D60" i="2"/>
  <c r="D59" i="2"/>
  <c r="D58" i="2"/>
  <c r="D56" i="2"/>
  <c r="D55" i="2"/>
  <c r="D54" i="2"/>
  <c r="D53" i="2"/>
  <c r="D52" i="2"/>
  <c r="D51" i="2"/>
  <c r="D50" i="2"/>
  <c r="D48" i="2"/>
  <c r="D47" i="2"/>
  <c r="D46" i="2"/>
  <c r="D41" i="2"/>
  <c r="D40" i="2"/>
  <c r="D39" i="2"/>
  <c r="D38" i="2"/>
  <c r="D37" i="2"/>
  <c r="D35" i="2"/>
  <c r="D34" i="2"/>
  <c r="D33" i="2"/>
  <c r="D32" i="2"/>
  <c r="D30" i="2"/>
  <c r="D29" i="2"/>
  <c r="D28" i="2"/>
  <c r="D27" i="2"/>
  <c r="D25" i="2"/>
  <c r="D5" i="2"/>
  <c r="D6" i="2"/>
  <c r="D7" i="2"/>
  <c r="D9" i="2"/>
  <c r="D11" i="2"/>
  <c r="D12" i="2"/>
  <c r="D14" i="2"/>
  <c r="D15" i="2"/>
  <c r="D16" i="2"/>
  <c r="D17" i="2"/>
  <c r="D18" i="2"/>
  <c r="D19" i="2"/>
  <c r="D4" i="2"/>
  <c r="G4" i="4"/>
</calcChain>
</file>

<file path=xl/sharedStrings.xml><?xml version="1.0" encoding="utf-8"?>
<sst xmlns="http://schemas.openxmlformats.org/spreadsheetml/2006/main" count="831" uniqueCount="537">
  <si>
    <t>CÓDIGO DE BARRAS</t>
  </si>
  <si>
    <t>Referencia</t>
  </si>
  <si>
    <t>Referencia Globalfarm</t>
  </si>
  <si>
    <t>Producto</t>
  </si>
  <si>
    <t>($)</t>
  </si>
  <si>
    <t>LINEA UREADIN</t>
  </si>
  <si>
    <t>I000249</t>
  </si>
  <si>
    <t>21.000249</t>
  </si>
  <si>
    <t>UREADIN RX DB CREMA X 50 ML</t>
  </si>
  <si>
    <t>8470001677273</t>
  </si>
  <si>
    <t>I000060</t>
  </si>
  <si>
    <t>21.000060</t>
  </si>
  <si>
    <t>UREADIN CR. FAC. HIDRAT. 50 ML</t>
  </si>
  <si>
    <t>8470003808576</t>
  </si>
  <si>
    <t>21.001555</t>
  </si>
  <si>
    <t>UREADIN GEL-CREMA CONT. OJOS 15 ML</t>
  </si>
  <si>
    <t>8470003913423</t>
  </si>
  <si>
    <t>I000054</t>
  </si>
  <si>
    <t>21.000054</t>
  </si>
  <si>
    <t>UREADIN CR. FAC. ANTIARRUGAS 50 ML</t>
  </si>
  <si>
    <t>8470002451001</t>
  </si>
  <si>
    <t>I953309</t>
  </si>
  <si>
    <t>21.953309</t>
  </si>
  <si>
    <t>UREADIN 3% PEDIAT. 150 ML</t>
  </si>
  <si>
    <t>I000471</t>
  </si>
  <si>
    <t>21.000471</t>
  </si>
  <si>
    <t>UREADIN FAC. ANTIMANCHAS FACIAL 50 ML</t>
  </si>
  <si>
    <t>8470002180567</t>
  </si>
  <si>
    <t>21.002140</t>
  </si>
  <si>
    <t>UREADIN Rx 10 LOC REPARAD EMOL 200ML</t>
  </si>
  <si>
    <t>21.001874</t>
  </si>
  <si>
    <t>UREADIN PODOS REPARAD TALONES PIES SECOS 75ML</t>
  </si>
  <si>
    <t>8470001527349</t>
  </si>
  <si>
    <t>21.002188</t>
  </si>
  <si>
    <t>GEL CREMA HIDRAT. PIEL MIXTA  50ML</t>
  </si>
  <si>
    <t>8470002585386</t>
  </si>
  <si>
    <t>21.003311</t>
  </si>
  <si>
    <t>UREADIN  Rx 10 LOC REPARAD EMOL 400 ML C/DOSIF.</t>
  </si>
  <si>
    <t>I002141</t>
  </si>
  <si>
    <t>21.002141</t>
  </si>
  <si>
    <t>UREADIN LOCIÓN DERMOPEDIÁTRICA 200 ML</t>
  </si>
  <si>
    <t>I006003</t>
  </si>
  <si>
    <t>21.006003</t>
  </si>
  <si>
    <t>UREADIN RX 10 LOTION PLUS 200 ML</t>
  </si>
  <si>
    <t>I005831</t>
  </si>
  <si>
    <t>21.005831</t>
  </si>
  <si>
    <t>UREADIN RX 10 LOTION PLUS 400 ML</t>
  </si>
  <si>
    <t>I004945</t>
  </si>
  <si>
    <t>21.004945</t>
  </si>
  <si>
    <t>UREADIN FUSION FLUID 50 ML</t>
  </si>
  <si>
    <t>I004946</t>
  </si>
  <si>
    <t>21.004946</t>
  </si>
  <si>
    <t>UREADIN FUSION MELTING CREAM</t>
  </si>
  <si>
    <t>I002100</t>
  </si>
  <si>
    <t>21.002100</t>
  </si>
  <si>
    <t>UREADIN CREMA MANOS REPARAD 50 ML</t>
  </si>
  <si>
    <t>LINEA AVENA</t>
  </si>
  <si>
    <t>I956316</t>
  </si>
  <si>
    <t>21.956316</t>
  </si>
  <si>
    <t>AVENA LOC. CORP. CONC. 150 ML</t>
  </si>
  <si>
    <t>I956341</t>
  </si>
  <si>
    <t>21.956341</t>
  </si>
  <si>
    <t>AVENA SYNDET LIQUIDO CONC. 150 ML</t>
  </si>
  <si>
    <t>I956350</t>
  </si>
  <si>
    <t>21.956350</t>
  </si>
  <si>
    <t>AVENA SYNDET SOLIDO 100 GRS</t>
  </si>
  <si>
    <t>8470002431393</t>
  </si>
  <si>
    <t>LINEA NUTRA</t>
  </si>
  <si>
    <t>21.001124</t>
  </si>
  <si>
    <t>NUTRATOPIC RX CREMA X 100 ML</t>
  </si>
  <si>
    <t>21.002119</t>
  </si>
  <si>
    <t>NUTRATOPIC GEL LIMP.EMOL. P. ATOPICAS X 200 ML</t>
  </si>
  <si>
    <t xml:space="preserve">8470002006430  </t>
  </si>
  <si>
    <t>21.002118</t>
  </si>
  <si>
    <t>NUTRATOPIC LOCION EMOLIENTE X 200 ML</t>
  </si>
  <si>
    <t>I004504</t>
  </si>
  <si>
    <t>21.004504</t>
  </si>
  <si>
    <t>NUTRATOPIC PRO-AMP CR 50 ML</t>
  </si>
  <si>
    <t>LINEA ALFA</t>
  </si>
  <si>
    <t>21.004466</t>
  </si>
  <si>
    <t>IRALFARIS CHAMPÚ ESTADOS DESCAMATIVOS 200 ML</t>
  </si>
  <si>
    <t>21.004467</t>
  </si>
  <si>
    <t>IRALFARIS LOCIÓN CORPORAL 250 ML</t>
  </si>
  <si>
    <t>21.004468</t>
  </si>
  <si>
    <t>IRALFARIS HIGIENE CORPORAL 500 ML</t>
  </si>
  <si>
    <t>I042961</t>
  </si>
  <si>
    <t>21.042961</t>
  </si>
  <si>
    <t>BETALFATRUS LACA UNGUEAL 3,3 ML</t>
  </si>
  <si>
    <t>LINEA ACNIBEN</t>
  </si>
  <si>
    <t>I956864</t>
  </si>
  <si>
    <t>21.956864</t>
  </si>
  <si>
    <t>ACNIBEN RX EMULSION LIMPIADORA X 200 ML</t>
  </si>
  <si>
    <t>8470002000698</t>
  </si>
  <si>
    <t>I956863</t>
  </si>
  <si>
    <t>21.956863</t>
  </si>
  <si>
    <t>ACNIBEN RX GEL - CREMA HIDRATANTE X 40 ML</t>
  </si>
  <si>
    <t>8470002000704</t>
  </si>
  <si>
    <t>I001195</t>
  </si>
  <si>
    <t>21.001195</t>
  </si>
  <si>
    <t>ACNIBEN RX LIPS 10 ML</t>
  </si>
  <si>
    <t>8470001509802</t>
  </si>
  <si>
    <t>I956866</t>
  </si>
  <si>
    <t>21.956866</t>
  </si>
  <si>
    <t>ACNIBEN GEL CREMA EQUILIBRANTE  X 40 ML</t>
  </si>
  <si>
    <t>8470003245920</t>
  </si>
  <si>
    <t>I956865</t>
  </si>
  <si>
    <t>21.956865</t>
  </si>
  <si>
    <t>ACNIBEN GEL LIMPIADOR  X 200 ML</t>
  </si>
  <si>
    <t>8470003245913</t>
  </si>
  <si>
    <t>I001794</t>
  </si>
  <si>
    <t>21.001794</t>
  </si>
  <si>
    <t>ACNIBEN 30 TOALLITAS</t>
  </si>
  <si>
    <t>21.004041</t>
  </si>
  <si>
    <t>PACK ACNIBEN RX HIDRATANTE X 40ML</t>
  </si>
  <si>
    <t>I004406</t>
  </si>
  <si>
    <t>21.004406</t>
  </si>
  <si>
    <t>PIT PREMIUM ACNIBEN</t>
  </si>
  <si>
    <t>LINEA FOTOPROTECCIÓN</t>
  </si>
  <si>
    <t>I956037</t>
  </si>
  <si>
    <t>21.956037</t>
  </si>
  <si>
    <t>AFTER SUN EFECTO INMEDIATO SPRAY 200 ML</t>
  </si>
  <si>
    <t>8470003233941</t>
  </si>
  <si>
    <t>I001429</t>
  </si>
  <si>
    <t>21.001429</t>
  </si>
  <si>
    <t>FOTO ISDIN 25 GEL CREMA TACTO LIG 200 ML</t>
  </si>
  <si>
    <t>8470002699212</t>
  </si>
  <si>
    <t>I001836</t>
  </si>
  <si>
    <t>21.001836</t>
  </si>
  <si>
    <t>FOTO ISDIN F 25 SPRAY 200 ML</t>
  </si>
  <si>
    <t>8470003326391</t>
  </si>
  <si>
    <t>I001626</t>
  </si>
  <si>
    <t>21.001626</t>
  </si>
  <si>
    <t>FOTO ISDIN 50+ LOC HID INT X 125 ML</t>
  </si>
  <si>
    <t>I001419</t>
  </si>
  <si>
    <t>21.001419</t>
  </si>
  <si>
    <t>FOTO ISDIN EXTREM 30 CR F x 50 ML</t>
  </si>
  <si>
    <t>8470002296336</t>
  </si>
  <si>
    <t>I003872</t>
  </si>
  <si>
    <t>21.003872</t>
  </si>
  <si>
    <t>FOTO ISDIN EXTREM 30 GEL CREMA X 200 ML</t>
  </si>
  <si>
    <t>I001864</t>
  </si>
  <si>
    <t>21.001864</t>
  </si>
  <si>
    <t>FOTO ISDIN EXTREM 50 + GEL-CR TA LIG 200 ML</t>
  </si>
  <si>
    <t>8470003331180</t>
  </si>
  <si>
    <t>I001619</t>
  </si>
  <si>
    <t>21.001619</t>
  </si>
  <si>
    <t>FOTO ISDIN EXTREM 40 MAQUILL COMPAC OILFREE 10</t>
  </si>
  <si>
    <t>I001861</t>
  </si>
  <si>
    <t>21.001861</t>
  </si>
  <si>
    <t>FOTO ISDIN EXTREM 50 + CREMA COLOR 50 ML</t>
  </si>
  <si>
    <t>8470003331173</t>
  </si>
  <si>
    <t>I002110</t>
  </si>
  <si>
    <t>21.002110</t>
  </si>
  <si>
    <t>FOTO PEDIAT EXTREM 50 + GEL CREMA 150 ML</t>
  </si>
  <si>
    <t>8470001527332</t>
  </si>
  <si>
    <t>21.001857</t>
  </si>
  <si>
    <t>FOTO ISDIN EXTREM 50 + GEL CREMA x 50 ML</t>
  </si>
  <si>
    <t>8470003331197</t>
  </si>
  <si>
    <t>I001914</t>
  </si>
  <si>
    <t>21.001914</t>
  </si>
  <si>
    <t>FOTO ISDIN EXTREM 50 + PED. GEL CREMA 50 ML</t>
  </si>
  <si>
    <t>I001858</t>
  </si>
  <si>
    <t>21.001858</t>
  </si>
  <si>
    <t>FOTO ISDIN EXTREM 50 + PEDIAT LOC H 125 ML</t>
  </si>
  <si>
    <t>8470003331647</t>
  </si>
  <si>
    <t>I003015</t>
  </si>
  <si>
    <t>21.003015</t>
  </si>
  <si>
    <t>FOTO ISDIN EXTREM 30 FUSION FLUID X 50 ML</t>
  </si>
  <si>
    <t>21.001907</t>
  </si>
  <si>
    <t>FOTO ISDIN EXTREM 50 + FUSION FLUID X 50 ML</t>
  </si>
  <si>
    <t>8470001525369 </t>
  </si>
  <si>
    <t>I004704</t>
  </si>
  <si>
    <t>21.004704</t>
  </si>
  <si>
    <t>FOTO ISDIN EXTREM 50 + FUSION FLUID COLOR X 50 ML</t>
  </si>
  <si>
    <t>I953018</t>
  </si>
  <si>
    <t>21.953018</t>
  </si>
  <si>
    <t>PROTECTOR LABIAL ISDIN EXTREM SPF 45 X 4 GRS.</t>
  </si>
  <si>
    <t>8470001677013</t>
  </si>
  <si>
    <t>I004218</t>
  </si>
  <si>
    <t>21.004218</t>
  </si>
  <si>
    <t>FOTOP  ISDIN TRANSPARENT SPRAY 50+ 200ML</t>
  </si>
  <si>
    <t>I005277</t>
  </si>
  <si>
    <t>21.005277</t>
  </si>
  <si>
    <t>FOTOPROTECTOR FUSION GEL BODY SPF 50+ 100 ML</t>
  </si>
  <si>
    <t>I004941</t>
  </si>
  <si>
    <t>21.004941</t>
  </si>
  <si>
    <t>FOTOP  ISDIN TRANSPARENT SPRAY 30+ 200ML</t>
  </si>
  <si>
    <t>I005435</t>
  </si>
  <si>
    <t>21.005435</t>
  </si>
  <si>
    <t>FOTOPROTECTOR ISDIN ULTRA 100+ FF</t>
  </si>
  <si>
    <t>I005274</t>
  </si>
  <si>
    <t>21.005274</t>
  </si>
  <si>
    <t>FOTOP G-C 50 + DRY TOUCH COLOR 50 ML</t>
  </si>
  <si>
    <t>I004207</t>
  </si>
  <si>
    <t>21.004207</t>
  </si>
  <si>
    <t>FOTOP PED TRANSP SPRAY 50+ CONT 200ML</t>
  </si>
  <si>
    <t>I005654</t>
  </si>
  <si>
    <t>21.005654</t>
  </si>
  <si>
    <t>ERYFOTONA AK-NMSC 50 ML</t>
  </si>
  <si>
    <t>LINEA GLICÓLICOS</t>
  </si>
  <si>
    <t>I956816</t>
  </si>
  <si>
    <t>21.956816</t>
  </si>
  <si>
    <t>GLICOISDIN GEL 25% 50 ML</t>
  </si>
  <si>
    <t>8470002438330</t>
  </si>
  <si>
    <t>21.956815</t>
  </si>
  <si>
    <t>GLICOISDIN GEL 15% 50 ML</t>
  </si>
  <si>
    <t>8470002426382</t>
  </si>
  <si>
    <t>I956814</t>
  </si>
  <si>
    <t>21.956814</t>
  </si>
  <si>
    <t>GLICOISDIN GEL 10% 50 ML</t>
  </si>
  <si>
    <t>8470002426375</t>
  </si>
  <si>
    <t>I002120</t>
  </si>
  <si>
    <t>21.002120</t>
  </si>
  <si>
    <t>GLICOISDIN 8% CREMA 50 ML</t>
  </si>
  <si>
    <t>8470001709103</t>
  </si>
  <si>
    <t>I002121</t>
  </si>
  <si>
    <t>21.002121</t>
  </si>
  <si>
    <t>GLICOISDIN 15% CREMA 50 ML</t>
  </si>
  <si>
    <t>8470002589391</t>
  </si>
  <si>
    <t>PVP</t>
  </si>
  <si>
    <t>I003233</t>
  </si>
  <si>
    <t>UREADIN AGUA MICELAR 250 ML</t>
  </si>
  <si>
    <t>UREADIN SERUM LIFT ANTIARRUGAS 30 ML</t>
  </si>
  <si>
    <t>I003232</t>
  </si>
  <si>
    <t>21.003232</t>
  </si>
  <si>
    <t>21.003233</t>
  </si>
  <si>
    <t>LISTA DE PRECIOS Nº 55 - 'Vigencia 01/08/2014</t>
  </si>
  <si>
    <t>8470002643178</t>
  </si>
  <si>
    <t>8470001532435</t>
  </si>
  <si>
    <t>8470001557568</t>
  </si>
  <si>
    <t>8470001612175</t>
  </si>
  <si>
    <t>8470001614841</t>
  </si>
  <si>
    <t>8470002610736</t>
  </si>
  <si>
    <t>8470001691880</t>
  </si>
  <si>
    <t>8429420077614</t>
  </si>
  <si>
    <t>8470001502100</t>
  </si>
  <si>
    <t>8470002006447</t>
  </si>
  <si>
    <t>8470001547927</t>
  </si>
  <si>
    <t>8470001523464</t>
  </si>
  <si>
    <t>8470001531346</t>
  </si>
  <si>
    <t>8470001531353</t>
  </si>
  <si>
    <t>7898939803099</t>
  </si>
  <si>
    <t>8470001549990</t>
  </si>
  <si>
    <t>8470001654557</t>
  </si>
  <si>
    <t>8470001577672</t>
  </si>
  <si>
    <t>8470001585066</t>
  </si>
  <si>
    <t>8470001559319</t>
  </si>
  <si>
    <t>8470001631695</t>
  </si>
  <si>
    <t>8470001628558</t>
  </si>
  <si>
    <t>8470001631688</t>
  </si>
  <si>
    <t>8470001631718</t>
  </si>
  <si>
    <t>8470001593160</t>
  </si>
  <si>
    <t>7898939803174</t>
  </si>
  <si>
    <t>Codigo de Barras</t>
  </si>
  <si>
    <t>UREADIN PODOS DB CREAM 100ML</t>
  </si>
  <si>
    <t>ERYFOTONA AK-NMSC FLUID 50ML</t>
  </si>
  <si>
    <t>UREADIN FUSION MELTING CREAM 50ML</t>
  </si>
  <si>
    <t>FOTO COMPACTO OILFREE 40  10GR</t>
  </si>
  <si>
    <t>FOTO ULTRA SOLAR ALLERGY 99  50ML</t>
  </si>
  <si>
    <t>ACNIBEN RX LIPS 10MG</t>
  </si>
  <si>
    <t>ACNIBEN RX EMULSION LIMPIADORA  200ML</t>
  </si>
  <si>
    <t>ACNIBEN GEL LIMPIADOR  200ML</t>
  </si>
  <si>
    <t>ACNIBEN GEL CREMA EQUILIBRANTE  40ML</t>
  </si>
  <si>
    <t>NUTRATOPIC PRO-AMP CREMA  50ML</t>
  </si>
  <si>
    <t>NUTRATOPIC RX CREMA  100 ML</t>
  </si>
  <si>
    <t>NUTRATOPIC GEL LIMP EMOL PIEL ATOPICA  200 ML</t>
  </si>
  <si>
    <t>UREADIN GEL CREMA CONTORNO OJOS  15ML</t>
  </si>
  <si>
    <t>I002119</t>
  </si>
  <si>
    <t>I001124</t>
  </si>
  <si>
    <t>I956815</t>
  </si>
  <si>
    <t>I004468</t>
  </si>
  <si>
    <t>I004467</t>
  </si>
  <si>
    <t>I002188</t>
  </si>
  <si>
    <t>FOTO FUSION FLUID 50+  50ML</t>
  </si>
  <si>
    <t>FOTO FUSION FLUID COLOR 50+  50ML</t>
  </si>
  <si>
    <t>FOTO ULTRA SPOT PREVENT 99  50ML</t>
  </si>
  <si>
    <t>UREADIN HIDRATACION INTENSIVA CREAM 50ML</t>
  </si>
  <si>
    <t>UREADIN ANTIARRUGAS CREAM 50 ML</t>
  </si>
  <si>
    <t>UREADIN PODOS GEL OIL 75ML</t>
  </si>
  <si>
    <t>UREADIN ANTIMANCHAS CREAM 50ML</t>
  </si>
  <si>
    <t>UREADIN GEL CREAM PIEL MIXTA 50ML</t>
  </si>
  <si>
    <t>UREADIN HAND CREAM  50ML</t>
  </si>
  <si>
    <t>UREADIN FUSION SERUM ANTIARRUGAS 30ML</t>
  </si>
  <si>
    <t>IRALFARIS LOCIÓN 250ML</t>
  </si>
  <si>
    <t>IRALFARIS HIGIENE 500ML</t>
  </si>
  <si>
    <t>ACNIBEN RX GEL CREMA  40ML</t>
  </si>
  <si>
    <t>AFTER SUN EFECTO INMEDIATO 200 ML</t>
  </si>
  <si>
    <t>FOTO ANTIWRINKLE CREAM 30 50ML</t>
  </si>
  <si>
    <t>FOTO DRY TOUCH COLOR GEL CREAM 50+  50ML</t>
  </si>
  <si>
    <t>ERYFOTONA AK 50 ML</t>
  </si>
  <si>
    <t>GLICOISDIN CREMA 15% 50ML</t>
  </si>
  <si>
    <t>GLICOISDIN CREMA 8% 50ML</t>
  </si>
  <si>
    <t>FOTO DRY TOUCH S/COLOR GEL CREMA 50+ 50ML</t>
  </si>
  <si>
    <t>FOTO COMPACTO ARENA 50+</t>
  </si>
  <si>
    <t>FOTO COMPACTO BRONCE 50+</t>
  </si>
  <si>
    <t>FOTO MINERAL 50+</t>
  </si>
  <si>
    <t>I006802</t>
  </si>
  <si>
    <t>21.006802</t>
  </si>
  <si>
    <t>I008292</t>
  </si>
  <si>
    <t>NUTRATOPIC PRO-AMP CREMA EMOLIENTE  200ML</t>
  </si>
  <si>
    <t>NUTRATOPIC PRO-AMP LOCION 400 ML</t>
  </si>
  <si>
    <t>I002118</t>
  </si>
  <si>
    <t>NUTRATOPIC LOCION EMOLIENTE  200ML</t>
  </si>
  <si>
    <t>FOTO ULTRA ACTIVE UNIFY 99 50ML</t>
  </si>
  <si>
    <t>FOTO ULTRA ACTIVE UNIFY COLOR 99 50ML</t>
  </si>
  <si>
    <t>DISCONTINUADO</t>
  </si>
  <si>
    <t>21.010750</t>
  </si>
  <si>
    <t>I010750</t>
  </si>
  <si>
    <t>FOTO FUSION WATER 50+ 50 ML</t>
  </si>
  <si>
    <t>PSL</t>
  </si>
  <si>
    <t>PSL + IVA</t>
  </si>
  <si>
    <t>ACNIBEN TS REPAIR EMUL. LIMP. 180ML</t>
  </si>
  <si>
    <t>ACNIBEN TS REPAIR CREMA HIDRAT. 40ML</t>
  </si>
  <si>
    <t>ACNIBEN TS LIMP. PUR. 150ML</t>
  </si>
  <si>
    <t>ACNIBEN TS REPAIR LIPS 10ML</t>
  </si>
  <si>
    <t>I011405</t>
  </si>
  <si>
    <t>21.011405</t>
  </si>
  <si>
    <t>MASKREAM ANTIAGING 4U</t>
  </si>
  <si>
    <t>I011311</t>
  </si>
  <si>
    <t>I011313</t>
  </si>
  <si>
    <t>ISDINCEUTICS FLAVO-C SERUM 30ML</t>
  </si>
  <si>
    <t>ISDINCEUTICS MELACLEAR 15ML</t>
  </si>
  <si>
    <t>ISDINCEUTICS SKIN DROPS BRONZE 15ML</t>
  </si>
  <si>
    <t>ISDINCEUTICS K-OX EYES 15ML</t>
  </si>
  <si>
    <t>21.011313</t>
  </si>
  <si>
    <t>ACNIBEN TS GEL CREMA EQUILIBRANTE 40ML</t>
  </si>
  <si>
    <t>UREADIN HYDRATION BATH GEL 400ML</t>
  </si>
  <si>
    <t>21.011864</t>
  </si>
  <si>
    <t>I011864</t>
  </si>
  <si>
    <t>FOTO SUN BRUSH MINERAL 50+</t>
  </si>
  <si>
    <t>I012510</t>
  </si>
  <si>
    <t>ACNIBEN TS BODY SPRAY 150ML</t>
  </si>
  <si>
    <t>ALSORA EMOLLIENT LOTION 500ML</t>
  </si>
  <si>
    <t>I012128</t>
  </si>
  <si>
    <t>ALSORA HYGIENE BATH 500ML</t>
  </si>
  <si>
    <t>FOTO PEDIATRICS FF MINERAL BABY 50+ 50ML</t>
  </si>
  <si>
    <t>LAMBDAPIL ANTICAIDA LOCION 125ML</t>
  </si>
  <si>
    <t>LAMBDAPIL ANTICAIDA CHAMPU 200ML</t>
  </si>
  <si>
    <t>I012287</t>
  </si>
  <si>
    <t>21.012287</t>
  </si>
  <si>
    <t>FOTO HYDROLOTION 50+ 200ML</t>
  </si>
  <si>
    <t xml:space="preserve">UREADIN HYDRATION LOTION PLUS 400ML </t>
  </si>
  <si>
    <t>ISDINCEUTICS A.G.E. Reverse crema facial 50 ml</t>
  </si>
  <si>
    <t>21.012922</t>
  </si>
  <si>
    <t>I012922</t>
  </si>
  <si>
    <t>ALSORA CHAMPÚ CONTROL 200ML</t>
  </si>
  <si>
    <t>ACNIBEN TEEN SKIN TOALLITAS 30 UN.</t>
  </si>
  <si>
    <t>I009833</t>
  </si>
  <si>
    <t>UREADIN CALM x 200ml Crema Antipicor</t>
  </si>
  <si>
    <t>21.011844</t>
  </si>
  <si>
    <t>I011844</t>
  </si>
  <si>
    <t>UREADIN FUSION FLUID  50ML</t>
  </si>
  <si>
    <t xml:space="preserve">ISDINCEUTICS FLAVO-C MELATONIN 10 Ampollas </t>
  </si>
  <si>
    <t xml:space="preserve">ISDINCEUTICS FLAVO-C MELATONIN 30 Ampollas </t>
  </si>
  <si>
    <t>ISDINCEUTICS DAY&amp;NIGHT 10+10</t>
  </si>
  <si>
    <t>ISDINCEUTICS FLAVO-C ULTRAGLICAN 10U</t>
  </si>
  <si>
    <t>I014517</t>
  </si>
  <si>
    <t>I014516</t>
  </si>
  <si>
    <t>I014524</t>
  </si>
  <si>
    <t>21.014469</t>
  </si>
  <si>
    <t>I014469</t>
  </si>
  <si>
    <t>FOTO ULTRA AGE REPAIR WATER 50 +50ML</t>
  </si>
  <si>
    <t>21.013923</t>
  </si>
  <si>
    <t>I013923</t>
  </si>
  <si>
    <t>FOTO PEDIATRIC TRANSP SPRAY 50+  250ML</t>
  </si>
  <si>
    <t>FOTO TRANSPARENT SPRAY 50+  250ML</t>
  </si>
  <si>
    <t>FOTO PEDIATRIC TS WET SKIN 50+ 250ML</t>
  </si>
  <si>
    <t>I012621</t>
  </si>
  <si>
    <t>I012624</t>
  </si>
  <si>
    <t>FOTO TRANSPARENT SPRAY WET SKIN 50+  250ML</t>
  </si>
  <si>
    <t>I012625</t>
  </si>
  <si>
    <t>21.012620</t>
  </si>
  <si>
    <t>I012620</t>
  </si>
  <si>
    <t>FOTO GEL CREAM 30 250ML</t>
  </si>
  <si>
    <t>FOTO PEDIATRICS GEL CREMA 50+ 250ML</t>
  </si>
  <si>
    <t>21.012625</t>
  </si>
  <si>
    <t>21.012286</t>
  </si>
  <si>
    <t>FOTO FUSION WATER PEDIATRICS 50+ 50 ML</t>
  </si>
  <si>
    <t>I012286</t>
  </si>
  <si>
    <t>ISDIN MICELLAR SOLUTION 400ML</t>
  </si>
  <si>
    <t>21.014516</t>
  </si>
  <si>
    <t>21.014517</t>
  </si>
  <si>
    <t>21.014524</t>
  </si>
  <si>
    <t>21.012621</t>
  </si>
  <si>
    <t>PACK PHOTOAGING AGE REPAIR FW + 2 amp</t>
  </si>
  <si>
    <t>I016582</t>
  </si>
  <si>
    <t>WOMAN ISDIN ANTIESTRIAS 250ml</t>
  </si>
  <si>
    <t>WOMAN ISDIN REAFIRMANTE 150ml</t>
  </si>
  <si>
    <t>ISDINCEUTICS NIGHT PEEL 10 Ampollas</t>
  </si>
  <si>
    <t>ISDINCEUTICS PIGMENT EXPERT 30 Ampollas</t>
  </si>
  <si>
    <t>ISDINCEUTICS PIGMENT+NIGHT PEEL 10+10</t>
  </si>
  <si>
    <t>PACK LIVE YOUNG AGE REPAIR 10+10 ULTRA+MELA</t>
  </si>
  <si>
    <t>21.016710</t>
  </si>
  <si>
    <t>I016710</t>
  </si>
  <si>
    <t>FOTO GEL CREMA 50 x 250ML</t>
  </si>
  <si>
    <t>I016667</t>
  </si>
  <si>
    <t>ISDINCEUTICS PIGMENT EXPERT &amp; NIGHT PEEL 2+2</t>
  </si>
  <si>
    <t>FOTO HYDROOIL 30 + 200ML</t>
  </si>
  <si>
    <t>Ref Globalfarm</t>
  </si>
  <si>
    <t>PROTECTOR LABIAL 50</t>
  </si>
  <si>
    <t>ISDINCEUTICS INSTANT FLASH 5 AMPOLLAS</t>
  </si>
  <si>
    <t>ISDINCEUTICS INSTANT FLASH 1 AMPOLLA</t>
  </si>
  <si>
    <t>NUTRATOPIC PRO-AMP GEL BAÑO EMOLIENTE 400ML</t>
  </si>
  <si>
    <t>I017983</t>
  </si>
  <si>
    <t>PACK ISDINCEUTICS TIN BOX (LATA 10 ultrag/10 melat)</t>
  </si>
  <si>
    <t>ISDIN SI NAILS VARNISH 2,5 ml</t>
  </si>
  <si>
    <t>I017186</t>
  </si>
  <si>
    <t xml:space="preserve">PACK ISDINCEUTICS K-OX EYES + INST FLASH </t>
  </si>
  <si>
    <t>I017973</t>
  </si>
  <si>
    <t>PACK ISDINCEUTICS  TRAVEL ROUTINE (2+2 Antiox + Micellar 30  Mini Age Day + Kox+ Nec)</t>
  </si>
  <si>
    <t>I014492</t>
  </si>
  <si>
    <t>21.014492</t>
  </si>
  <si>
    <t>ISDINCEUTICS DAY&amp;NIGHT 2+2</t>
  </si>
  <si>
    <t>ISDINCEUTICS A.G.E. REVERSE DAY 50ml</t>
  </si>
  <si>
    <t>ISDINCEUTICS FLAVO-C MELAT AQ 10u 2ml</t>
  </si>
  <si>
    <t>ISDINCEUTICS FLAVO-C ULTRAGLICAN  30U 2ML</t>
  </si>
  <si>
    <t>FOTO FUSION GEL SPORT 50+ 100ML</t>
  </si>
  <si>
    <t>UREADIN HAND CREAM PLUS REPAIR 50ML</t>
  </si>
  <si>
    <t>ISDINCEUTICS A.G.E. REVERSE NIGHT 50g</t>
  </si>
  <si>
    <t>ISDIN MICELLAR SOLUTION 100ML</t>
  </si>
  <si>
    <t>GLICOISDIN 25% GEL 50ML</t>
  </si>
  <si>
    <t>GLICOISDIN 15% GEL 50ML</t>
  </si>
  <si>
    <t>GLICOISDIN 10% GEL 50ML</t>
  </si>
  <si>
    <t>PACK UREADIN Podos + Lima s/p</t>
  </si>
  <si>
    <t>21.014048</t>
  </si>
  <si>
    <t>I014048</t>
  </si>
  <si>
    <t>ISDINCEUTICS HYALURONIC BOOSTER 5AMP</t>
  </si>
  <si>
    <t>ISDINCEUTICS HYALURONIC BOOSTER 30AMP</t>
  </si>
  <si>
    <t xml:space="preserve">ISDINCEUTICS FLAVO-C MELATONIN AQ 30 Ampollas </t>
  </si>
  <si>
    <t>FOTO FUSION WATER 50+ 50 ML - 5 STARS</t>
  </si>
  <si>
    <t>FOTO FUSION FLUID MINERAL 50+ 50ML</t>
  </si>
  <si>
    <t>FOTO WET SKIN TRANSP SPRAY SPF50 250</t>
  </si>
  <si>
    <t>FOTO PED FUSION WATER SPF50 50ML</t>
  </si>
  <si>
    <t>FOTO PED WET SKIN TRANS SPRAY SPF50 250</t>
  </si>
  <si>
    <t>I010810</t>
  </si>
  <si>
    <t>21.010810</t>
  </si>
  <si>
    <t>13/08/2020</t>
  </si>
  <si>
    <t>FOTO ULTRA AGE REPAIR 5 STARS FW 50+ 50ML</t>
  </si>
  <si>
    <t>FOTO FUSION WATER URBAN SPF30 50ML</t>
  </si>
  <si>
    <t>NUTRATOPIC PRO-AMP CREMA FACIAL  50ML</t>
  </si>
  <si>
    <t>I014238</t>
  </si>
  <si>
    <t>I019444</t>
  </si>
  <si>
    <t>PACK PHOTOAGING FUSION WATER + HB x 5 AMPOLLAS</t>
  </si>
  <si>
    <t>GERMISDIN ORIGINAL GEL DE BAÑO 500 ML</t>
  </si>
  <si>
    <t>GERMISDIN ORIGINAL GEL DE BAÑO  250 ML</t>
  </si>
  <si>
    <t>I017804</t>
  </si>
  <si>
    <t>PACK NIGHT ROUTINE (A.G.E REVERSE + BANDA + PINCEL APLICADOR)</t>
  </si>
  <si>
    <t>ISDINCEUTICS FLAVO C DAY&amp;NIGHT MEL AQ 10+10 2ML</t>
  </si>
  <si>
    <t>UREADIN 10 LOTION PLUS  200ML</t>
  </si>
  <si>
    <t>FOTO HYDRO LOTION 50 200ML</t>
  </si>
  <si>
    <t> ISDINCEUTICS HYALURONIC CONCENTRATE 30ML</t>
  </si>
  <si>
    <t>NUTRADEICA GEL CREMA FACIAL 50ML</t>
  </si>
  <si>
    <t>LAMBDAPIL HAIRDENSITY 60cap</t>
  </si>
  <si>
    <t>FOTO FUSION WATER COLOR 5 STARS 50 50 ML</t>
  </si>
  <si>
    <t>21.011311</t>
  </si>
  <si>
    <t>21.017804</t>
  </si>
  <si>
    <t>21.014238</t>
  </si>
  <si>
    <t>21.012128</t>
  </si>
  <si>
    <t>21.009833</t>
  </si>
  <si>
    <t>21.012510</t>
  </si>
  <si>
    <t>21.012624</t>
  </si>
  <si>
    <t>21.019444</t>
  </si>
  <si>
    <t>21.020447</t>
  </si>
  <si>
    <t>21.020375</t>
  </si>
  <si>
    <t>21.020415</t>
  </si>
  <si>
    <t>I020447</t>
  </si>
  <si>
    <t>I020375</t>
  </si>
  <si>
    <t>I020415</t>
  </si>
  <si>
    <t>ISDINCEUTICS PACK FLASH (Instant flash x 5 amp + MIcellar 100ml + neceser)</t>
  </si>
  <si>
    <t>ISDINCEUTICS PACK HIDRATACIÓN (Hyaluronic Booster x30 amp + muestra K-ox + neceser)</t>
  </si>
  <si>
    <t>ISDINCEUTICS PACK AGE REVERSE 50ML (Flavo-c day/night 2+2 + muestra Age reverse night)</t>
  </si>
  <si>
    <t>EAN</t>
  </si>
  <si>
    <t xml:space="preserve">Producto </t>
  </si>
  <si>
    <t>incremento</t>
  </si>
  <si>
    <t>UREADIN RX 10 LOTION PLUS  200ML</t>
  </si>
  <si>
    <t>GERMISDIN ORIGINAL 500 ML</t>
  </si>
  <si>
    <t>ISDINCEUTICS FLAVO-C AMPOLLAS 30U 2ML</t>
  </si>
  <si>
    <t>ISDINCEUTICS A.G.E. Reverse NIGHY 50 ml</t>
  </si>
  <si>
    <t>NUTRATOPIC PRO-AMP GEL BAÑO 400ML</t>
  </si>
  <si>
    <t>FOTO FUSION WATER COLOR 50+ 50 ML</t>
  </si>
  <si>
    <t>FOTO FUSION WATER URBAN 30 50 ML</t>
  </si>
  <si>
    <t>FOTO GEL CREAM 30 200ML</t>
  </si>
  <si>
    <t>FOTO GEL CREAM 50+ 200ML</t>
  </si>
  <si>
    <t>FOTO TRANSPARENT SPRAY WET SKIN 50+  200ML</t>
  </si>
  <si>
    <t>FOTO PEDIATRICS GEL CREMA 50+ 150ML</t>
  </si>
  <si>
    <t>FOTO PEDIATRIC TS WET SKIN 50+ 200ML</t>
  </si>
  <si>
    <t>NIOGERMOX 3,3 ML</t>
  </si>
  <si>
    <t>ITRAISDIN 50GR x 14CAPS</t>
  </si>
  <si>
    <t> ISDINCEUTICS VITAL EYES 15ml </t>
  </si>
  <si>
    <t>SCALY SKIN ALSORA EMOLLIENT 200 ml</t>
  </si>
  <si>
    <t>ISDINCEUTICS K-OX EYES 15ML (efecto frío)</t>
  </si>
  <si>
    <t>PACK AGE REPAIR 50ML + D&amp;N ANTIOX 2AMP</t>
  </si>
  <si>
    <t>PACK FUSION WATER 50ML+ HYALU BOOST 1APM</t>
  </si>
  <si>
    <t>PACK ISDINCEUTICS XMAS'21 CORE PACK</t>
  </si>
  <si>
    <t>21.021437</t>
  </si>
  <si>
    <t>21.021440</t>
  </si>
  <si>
    <t>21.020425</t>
  </si>
  <si>
    <t>I021437</t>
  </si>
  <si>
    <t>I021440</t>
  </si>
  <si>
    <t>I020425</t>
  </si>
  <si>
    <t>PACK AGE REPAIR 50ML + K-OX EYES 3ML</t>
  </si>
  <si>
    <t>PACK FW URBAN 50ML + HYALU CONC 5ML</t>
  </si>
  <si>
    <t>21.021444</t>
  </si>
  <si>
    <t>21.021445</t>
  </si>
  <si>
    <t>I021444</t>
  </si>
  <si>
    <t>I021445</t>
  </si>
  <si>
    <t>FOTO ULTRA AGE REPAIR COLOR 50+ 50ML</t>
  </si>
  <si>
    <t>Exclusivo Islas y Tienda oficial.</t>
  </si>
  <si>
    <t>FOTO UV MINERAL BRUSH SPF 50+ 2G</t>
  </si>
  <si>
    <t>ISDIN REPARADOR LABIAL STICK 4g</t>
  </si>
  <si>
    <t>PACK AGE REPAIR 50ML+AGE REVERSE 7ML    </t>
  </si>
  <si>
    <t>PACK FUSION WATER 50ML+WET SKIN 100ML   </t>
  </si>
  <si>
    <t>21.021439</t>
  </si>
  <si>
    <t>21.021446</t>
  </si>
  <si>
    <t>21.022262</t>
  </si>
  <si>
    <t>21.022263</t>
  </si>
  <si>
    <t>I021439</t>
  </si>
  <si>
    <t>I021446</t>
  </si>
  <si>
    <t>I022262</t>
  </si>
  <si>
    <t>I022263</t>
  </si>
  <si>
    <t>PACK FUSION WATER COLOR 50ML+ WET SKIN 100ML  </t>
  </si>
  <si>
    <t>PACK SPOT PREVENT 50ML+PIGMENT EXPERT 2ML+NIGHT PEEL 2M (AMPOLLAS)</t>
  </si>
  <si>
    <t>sin stock</t>
  </si>
  <si>
    <t>PACK ISDINCEUTICS CORE 2021</t>
  </si>
  <si>
    <t>21.021630</t>
  </si>
  <si>
    <t>I021630</t>
  </si>
  <si>
    <t>canal online</t>
  </si>
  <si>
    <t>PACK K OX EYES + AGE REPAIR 10 ML</t>
  </si>
  <si>
    <t>ISDINCEUTICS ESSENTIAL CLEANSING 200ML</t>
  </si>
  <si>
    <t>21.021450</t>
  </si>
  <si>
    <t>I021450</t>
  </si>
  <si>
    <t>WOMAN ISDIN REAFIRMANTE 200ml</t>
  </si>
  <si>
    <t>ISDINCEUTICS FLAVO C FORTE 3U 5,3ML</t>
  </si>
  <si>
    <t>ISDINCEUTICS FLAVO C FORTE 1U 5,3ML</t>
  </si>
  <si>
    <t xml:space="preserve">ACNIBEN ON THE SPOT 15ML </t>
  </si>
  <si>
    <t>lanzamiento</t>
  </si>
  <si>
    <t>publico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</si>
</sst>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 [$$-2C0A]\ * #,##0.00_ ;_ [$$-2C0A]\ * \-#,##0.00_ ;_ [$$-2C0A]\ * &quot;-&quot;??_ ;_ @_ "/>
    <numFmt numFmtId="167" formatCode="_-[$$-2C0A]\ * #,##0.00_-;\-[$$-2C0A]\ * #,##0.00_-;_-[$$-2C0A]\ * &quot;-&quot;??_-;_-@_-"/>
    <numFmt numFmtId="168" formatCode="_-* #,##0.00\ _P_t_a_-;\-* #,##0.00\ _P_t_a_-;_-* &quot;-&quot;??\ _P_t_a_-;_-@_-"/>
    <numFmt numFmtId="169" formatCode="_-* #,##0\ _€_-;\-* #,##0\ _€_-;_-* &quot;-&quot;??\ _€_-;_-@_-"/>
    <numFmt numFmtId="170" formatCode="0.000000000000000"/>
  </numFmts>
  <fonts count="4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i/>
      <sz val="14"/>
      <color indexed="8"/>
      <name val="Calibri"/>
      <family val="2"/>
    </font>
    <font>
      <i/>
      <sz val="9"/>
      <color indexed="8"/>
      <name val="Calibri"/>
      <family val="2"/>
    </font>
    <font>
      <sz val="9"/>
      <name val="Century Gothic"/>
      <family val="2"/>
    </font>
    <font>
      <b/>
      <sz val="11"/>
      <name val="Century Gothic"/>
      <family val="2"/>
    </font>
    <font>
      <b/>
      <i/>
      <sz val="9"/>
      <color indexed="8"/>
      <name val="Century Gothic"/>
      <family val="2"/>
    </font>
    <font>
      <b/>
      <i/>
      <sz val="9"/>
      <name val="Century Gothic"/>
      <family val="2"/>
    </font>
    <font>
      <b/>
      <sz val="9"/>
      <name val="Century Gothic"/>
      <family val="2"/>
    </font>
    <font>
      <b/>
      <sz val="9"/>
      <color indexed="8"/>
      <name val="Century Gothic"/>
      <family val="2"/>
    </font>
    <font>
      <b/>
      <sz val="9"/>
      <color indexed="10"/>
      <name val="Century Gothic"/>
      <family val="2"/>
    </font>
    <font>
      <sz val="10"/>
      <name val="Arial"/>
      <family val="2"/>
    </font>
    <font>
      <b/>
      <sz val="9"/>
      <color theme="1"/>
      <name val="Century Gothic"/>
      <family val="2"/>
    </font>
    <font>
      <b/>
      <sz val="9"/>
      <color rgb="FFFFFF00"/>
      <name val="Century Gothic"/>
      <family val="2"/>
    </font>
    <font>
      <b/>
      <sz val="9"/>
      <color rgb="FFFF0000"/>
      <name val="Century Gothic"/>
      <family val="2"/>
    </font>
    <font>
      <i/>
      <sz val="10"/>
      <color rgb="FF000000"/>
      <name val="Arial"/>
      <family val="2"/>
    </font>
    <font>
      <b/>
      <i/>
      <sz val="11"/>
      <color indexed="8"/>
      <name val="Century Gothic"/>
      <family val="2"/>
    </font>
    <font>
      <sz val="11"/>
      <name val="Century Gothic"/>
      <family val="2"/>
    </font>
    <font>
      <b/>
      <sz val="11"/>
      <color indexed="8"/>
      <name val="Century Gothic"/>
      <family val="2"/>
    </font>
    <font>
      <sz val="11"/>
      <name val="Arial"/>
      <family val="2"/>
    </font>
    <font>
      <b/>
      <sz val="11"/>
      <color rgb="FFFFFF00"/>
      <name val="Century Gothic"/>
      <family val="2"/>
    </font>
    <font>
      <b/>
      <sz val="11"/>
      <color theme="1"/>
      <name val="Century Gothic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165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22" borderId="0" applyNumberFormat="0" applyBorder="0" applyAlignment="0" applyProtection="0"/>
    <xf numFmtId="0" fontId="1" fillId="23" borderId="4" applyNumberFormat="0" applyFont="0" applyAlignment="0" applyProtection="0"/>
    <xf numFmtId="0" fontId="30" fillId="23" borderId="4" applyNumberFormat="0" applyFont="0" applyAlignment="0" applyProtection="0"/>
    <xf numFmtId="9" fontId="1" fillId="0" borderId="0" applyFont="0" applyFill="0" applyBorder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8" fillId="0" borderId="8" applyNumberFormat="0" applyFill="0" applyAlignment="0" applyProtection="0"/>
    <xf numFmtId="0" fontId="18" fillId="0" borderId="9" applyNumberFormat="0" applyFill="0" applyAlignment="0" applyProtection="0"/>
    <xf numFmtId="0" fontId="30" fillId="0" borderId="0"/>
    <xf numFmtId="168" fontId="30" fillId="0" borderId="0" applyFont="0" applyFill="0" applyBorder="0" applyAlignment="0" applyProtection="0"/>
  </cellStyleXfs>
  <cellXfs count="171">
    <xf numFmtId="0" fontId="0" fillId="0" borderId="0" xfId="0"/>
    <xf numFmtId="0" fontId="23" fillId="0" borderId="0" xfId="0" applyFont="1"/>
    <xf numFmtId="2" fontId="25" fillId="24" borderId="10" xfId="0" applyNumberFormat="1" applyFont="1" applyFill="1" applyBorder="1" applyAlignment="1">
      <alignment horizontal="center" vertical="center" wrapText="1"/>
    </xf>
    <xf numFmtId="0" fontId="27" fillId="24" borderId="10" xfId="0" applyFont="1" applyFill="1" applyBorder="1" applyAlignment="1">
      <alignment horizontal="center" vertical="center"/>
    </xf>
    <xf numFmtId="2" fontId="25" fillId="24" borderId="1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7" fillId="24" borderId="11" xfId="0" applyFont="1" applyFill="1" applyBorder="1"/>
    <xf numFmtId="0" fontId="27" fillId="24" borderId="12" xfId="0" applyFont="1" applyFill="1" applyBorder="1"/>
    <xf numFmtId="0" fontId="28" fillId="24" borderId="12" xfId="0" applyFont="1" applyFill="1" applyBorder="1"/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center"/>
    </xf>
    <xf numFmtId="165" fontId="27" fillId="0" borderId="10" xfId="32" applyFont="1" applyFill="1" applyBorder="1" applyAlignment="1">
      <alignment vertical="center"/>
    </xf>
    <xf numFmtId="49" fontId="27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49" fontId="29" fillId="0" borderId="10" xfId="0" applyNumberFormat="1" applyFont="1" applyBorder="1" applyAlignment="1">
      <alignment horizontal="center" vertical="center"/>
    </xf>
    <xf numFmtId="0" fontId="27" fillId="0" borderId="10" xfId="0" quotePrefix="1" applyFont="1" applyBorder="1" applyAlignment="1">
      <alignment horizontal="left" vertical="center"/>
    </xf>
    <xf numFmtId="0" fontId="27" fillId="25" borderId="10" xfId="0" applyFont="1" applyFill="1" applyBorder="1" applyAlignment="1">
      <alignment horizontal="center" vertical="center"/>
    </xf>
    <xf numFmtId="0" fontId="27" fillId="25" borderId="10" xfId="0" quotePrefix="1" applyFont="1" applyFill="1" applyBorder="1" applyAlignment="1">
      <alignment horizontal="left" vertical="center"/>
    </xf>
    <xf numFmtId="3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1" fillId="0" borderId="0" xfId="0" applyFont="1"/>
    <xf numFmtId="0" fontId="27" fillId="26" borderId="10" xfId="0" applyFont="1" applyFill="1" applyBorder="1" applyAlignment="1">
      <alignment horizontal="center" vertical="center"/>
    </xf>
    <xf numFmtId="49" fontId="27" fillId="26" borderId="10" xfId="0" applyNumberFormat="1" applyFont="1" applyFill="1" applyBorder="1" applyAlignment="1">
      <alignment horizontal="center" vertical="center"/>
    </xf>
    <xf numFmtId="0" fontId="27" fillId="26" borderId="10" xfId="0" applyFont="1" applyFill="1" applyBorder="1" applyAlignment="1">
      <alignment horizontal="left" vertical="center"/>
    </xf>
    <xf numFmtId="166" fontId="23" fillId="0" borderId="0" xfId="34" applyNumberFormat="1" applyFont="1"/>
    <xf numFmtId="2" fontId="27" fillId="0" borderId="10" xfId="32" applyNumberFormat="1" applyFont="1" applyFill="1" applyBorder="1" applyAlignment="1" applyProtection="1">
      <alignment horizontal="center" vertical="center"/>
      <protection locked="0"/>
    </xf>
    <xf numFmtId="165" fontId="27" fillId="0" borderId="10" xfId="32" applyFont="1" applyFill="1" applyBorder="1" applyAlignment="1">
      <alignment horizontal="center" vertical="center"/>
    </xf>
    <xf numFmtId="1" fontId="27" fillId="0" borderId="10" xfId="32" applyNumberFormat="1" applyFont="1" applyFill="1" applyBorder="1" applyAlignment="1" applyProtection="1">
      <alignment horizontal="center" vertical="center"/>
      <protection locked="0"/>
    </xf>
    <xf numFmtId="1" fontId="27" fillId="0" borderId="10" xfId="0" applyNumberFormat="1" applyFont="1" applyBorder="1" applyAlignment="1">
      <alignment horizontal="center" vertical="center"/>
    </xf>
    <xf numFmtId="0" fontId="27" fillId="27" borderId="10" xfId="0" applyFont="1" applyFill="1" applyBorder="1" applyAlignment="1">
      <alignment horizontal="center" vertical="center"/>
    </xf>
    <xf numFmtId="2" fontId="25" fillId="27" borderId="10" xfId="0" applyNumberFormat="1" applyFont="1" applyFill="1" applyBorder="1" applyAlignment="1">
      <alignment horizontal="center" vertical="center"/>
    </xf>
    <xf numFmtId="2" fontId="26" fillId="27" borderId="10" xfId="0" applyNumberFormat="1" applyFont="1" applyFill="1" applyBorder="1" applyAlignment="1">
      <alignment horizontal="center" vertical="center"/>
    </xf>
    <xf numFmtId="2" fontId="25" fillId="27" borderId="10" xfId="0" applyNumberFormat="1" applyFont="1" applyFill="1" applyBorder="1" applyAlignment="1">
      <alignment horizontal="center" vertical="center" wrapText="1"/>
    </xf>
    <xf numFmtId="2" fontId="25" fillId="27" borderId="11" xfId="0" applyNumberFormat="1" applyFont="1" applyFill="1" applyBorder="1" applyAlignment="1">
      <alignment horizontal="center" vertical="center" wrapText="1"/>
    </xf>
    <xf numFmtId="2" fontId="26" fillId="27" borderId="10" xfId="0" applyNumberFormat="1" applyFont="1" applyFill="1" applyBorder="1" applyAlignment="1">
      <alignment horizontal="center" vertical="center" wrapText="1"/>
    </xf>
    <xf numFmtId="0" fontId="27" fillId="27" borderId="12" xfId="0" applyFont="1" applyFill="1" applyBorder="1" applyAlignment="1">
      <alignment horizontal="center" vertical="center"/>
    </xf>
    <xf numFmtId="1" fontId="27" fillId="27" borderId="12" xfId="0" applyNumberFormat="1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27" fillId="27" borderId="10" xfId="0" applyFont="1" applyFill="1" applyBorder="1" applyAlignment="1">
      <alignment horizontal="center" vertical="center" wrapText="1"/>
    </xf>
    <xf numFmtId="9" fontId="23" fillId="0" borderId="0" xfId="38" applyFont="1"/>
    <xf numFmtId="0" fontId="27" fillId="0" borderId="13" xfId="0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1" fontId="27" fillId="0" borderId="14" xfId="0" applyNumberFormat="1" applyFont="1" applyBorder="1" applyAlignment="1">
      <alignment horizontal="center" vertical="center"/>
    </xf>
    <xf numFmtId="165" fontId="27" fillId="0" borderId="14" xfId="32" applyFont="1" applyFill="1" applyBorder="1" applyAlignment="1">
      <alignment horizontal="center" vertical="center"/>
    </xf>
    <xf numFmtId="2" fontId="27" fillId="0" borderId="14" xfId="32" applyNumberFormat="1" applyFont="1" applyFill="1" applyBorder="1" applyAlignment="1" applyProtection="1">
      <alignment horizontal="center" vertical="center"/>
      <protection locked="0"/>
    </xf>
    <xf numFmtId="167" fontId="23" fillId="0" borderId="0" xfId="38" applyNumberFormat="1" applyFont="1"/>
    <xf numFmtId="1" fontId="0" fillId="0" borderId="0" xfId="0" applyNumberFormat="1"/>
    <xf numFmtId="1" fontId="21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1" fontId="20" fillId="0" borderId="0" xfId="0" applyNumberFormat="1" applyFont="1"/>
    <xf numFmtId="1" fontId="26" fillId="27" borderId="10" xfId="0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169" fontId="27" fillId="0" borderId="10" xfId="32" applyNumberFormat="1" applyFont="1" applyFill="1" applyBorder="1" applyAlignment="1" applyProtection="1">
      <alignment horizontal="center" vertical="center"/>
      <protection locked="0"/>
    </xf>
    <xf numFmtId="1" fontId="26" fillId="27" borderId="10" xfId="0" applyNumberFormat="1" applyFont="1" applyFill="1" applyBorder="1" applyAlignment="1">
      <alignment horizontal="center" vertical="center"/>
    </xf>
    <xf numFmtId="169" fontId="27" fillId="0" borderId="10" xfId="32" applyNumberFormat="1" applyFont="1" applyFill="1" applyBorder="1" applyAlignment="1">
      <alignment horizontal="center" vertical="center"/>
    </xf>
    <xf numFmtId="169" fontId="27" fillId="27" borderId="12" xfId="32" applyNumberFormat="1" applyFont="1" applyFill="1" applyBorder="1" applyAlignment="1">
      <alignment horizontal="center" vertical="center"/>
    </xf>
    <xf numFmtId="169" fontId="32" fillId="27" borderId="12" xfId="0" applyNumberFormat="1" applyFont="1" applyFill="1" applyBorder="1" applyAlignment="1">
      <alignment horizontal="center" vertical="center"/>
    </xf>
    <xf numFmtId="169" fontId="27" fillId="0" borderId="11" xfId="32" applyNumberFormat="1" applyFont="1" applyFill="1" applyBorder="1" applyAlignment="1">
      <alignment horizontal="center" vertical="center"/>
    </xf>
    <xf numFmtId="169" fontId="27" fillId="0" borderId="16" xfId="32" applyNumberFormat="1" applyFont="1" applyFill="1" applyBorder="1" applyAlignment="1">
      <alignment horizontal="center" vertical="center"/>
    </xf>
    <xf numFmtId="169" fontId="27" fillId="0" borderId="17" xfId="32" applyNumberFormat="1" applyFont="1" applyFill="1" applyBorder="1" applyAlignment="1">
      <alignment horizontal="center" vertical="center"/>
    </xf>
    <xf numFmtId="1" fontId="27" fillId="0" borderId="13" xfId="32" applyNumberFormat="1" applyFont="1" applyFill="1" applyBorder="1" applyAlignment="1" applyProtection="1">
      <alignment horizontal="center" vertical="center"/>
      <protection locked="0"/>
    </xf>
    <xf numFmtId="169" fontId="27" fillId="0" borderId="13" xfId="32" applyNumberFormat="1" applyFont="1" applyFill="1" applyBorder="1" applyAlignment="1">
      <alignment horizontal="center" vertical="center"/>
    </xf>
    <xf numFmtId="1" fontId="27" fillId="28" borderId="18" xfId="0" applyNumberFormat="1" applyFont="1" applyFill="1" applyBorder="1" applyAlignment="1">
      <alignment horizontal="center" vertical="center"/>
    </xf>
    <xf numFmtId="0" fontId="27" fillId="28" borderId="18" xfId="0" applyFont="1" applyFill="1" applyBorder="1" applyAlignment="1">
      <alignment horizontal="center" vertical="center"/>
    </xf>
    <xf numFmtId="169" fontId="27" fillId="28" borderId="18" xfId="32" applyNumberFormat="1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1" fontId="27" fillId="0" borderId="19" xfId="32" applyNumberFormat="1" applyFont="1" applyFill="1" applyBorder="1" applyAlignment="1" applyProtection="1">
      <alignment horizontal="center" vertical="center"/>
      <protection locked="0"/>
    </xf>
    <xf numFmtId="1" fontId="27" fillId="0" borderId="14" xfId="32" applyNumberFormat="1" applyFont="1" applyFill="1" applyBorder="1" applyAlignment="1" applyProtection="1">
      <alignment horizontal="center" vertical="center"/>
      <protection locked="0"/>
    </xf>
    <xf numFmtId="169" fontId="27" fillId="0" borderId="14" xfId="32" applyNumberFormat="1" applyFont="1" applyFill="1" applyBorder="1" applyAlignment="1">
      <alignment horizontal="center" vertical="center"/>
    </xf>
    <xf numFmtId="169" fontId="27" fillId="0" borderId="14" xfId="32" applyNumberFormat="1" applyFont="1" applyFill="1" applyBorder="1" applyAlignment="1" applyProtection="1">
      <alignment horizontal="center" vertical="center"/>
      <protection locked="0"/>
    </xf>
    <xf numFmtId="1" fontId="27" fillId="27" borderId="21" xfId="0" applyNumberFormat="1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169" fontId="27" fillId="27" borderId="21" xfId="32" applyNumberFormat="1" applyFont="1" applyFill="1" applyBorder="1" applyAlignment="1">
      <alignment horizontal="center" vertical="center"/>
    </xf>
    <xf numFmtId="14" fontId="0" fillId="0" borderId="0" xfId="0" applyNumberFormat="1"/>
    <xf numFmtId="1" fontId="23" fillId="0" borderId="0" xfId="0" applyNumberFormat="1" applyFont="1"/>
    <xf numFmtId="170" fontId="23" fillId="0" borderId="0" xfId="0" applyNumberFormat="1" applyFont="1"/>
    <xf numFmtId="169" fontId="26" fillId="0" borderId="10" xfId="32" applyNumberFormat="1" applyFont="1" applyFill="1" applyBorder="1" applyAlignment="1" applyProtection="1">
      <alignment horizontal="center" vertical="center"/>
      <protection locked="0"/>
    </xf>
    <xf numFmtId="0" fontId="27" fillId="0" borderId="10" xfId="0" applyFont="1" applyBorder="1" applyAlignment="1">
      <alignment horizontal="center" vertical="center" wrapText="1"/>
    </xf>
    <xf numFmtId="1" fontId="27" fillId="0" borderId="10" xfId="0" applyNumberFormat="1" applyFont="1" applyBorder="1" applyAlignment="1">
      <alignment horizontal="center"/>
    </xf>
    <xf numFmtId="0" fontId="27" fillId="0" borderId="11" xfId="0" applyFont="1" applyBorder="1" applyAlignment="1">
      <alignment horizontal="center" vertical="center"/>
    </xf>
    <xf numFmtId="169" fontId="27" fillId="0" borderId="12" xfId="32" applyNumberFormat="1" applyFont="1" applyFill="1" applyBorder="1" applyAlignment="1">
      <alignment horizontal="center" vertical="center"/>
    </xf>
    <xf numFmtId="49" fontId="27" fillId="0" borderId="13" xfId="0" applyNumberFormat="1" applyFont="1" applyBorder="1" applyAlignment="1">
      <alignment horizontal="center" vertical="center"/>
    </xf>
    <xf numFmtId="49" fontId="27" fillId="0" borderId="14" xfId="0" applyNumberFormat="1" applyFont="1" applyBorder="1" applyAlignment="1">
      <alignment horizontal="center" vertical="center"/>
    </xf>
    <xf numFmtId="1" fontId="26" fillId="27" borderId="0" xfId="0" applyNumberFormat="1" applyFont="1" applyFill="1" applyAlignment="1">
      <alignment horizontal="center" vertical="center" wrapText="1"/>
    </xf>
    <xf numFmtId="1" fontId="26" fillId="27" borderId="0" xfId="0" applyNumberFormat="1" applyFont="1" applyFill="1" applyAlignment="1">
      <alignment horizontal="center" vertical="center"/>
    </xf>
    <xf numFmtId="1" fontId="27" fillId="27" borderId="0" xfId="0" applyNumberFormat="1" applyFont="1" applyFill="1" applyAlignment="1">
      <alignment horizontal="center" vertical="center"/>
    </xf>
    <xf numFmtId="169" fontId="27" fillId="0" borderId="0" xfId="32" applyNumberFormat="1" applyFont="1" applyFill="1" applyBorder="1" applyAlignment="1" applyProtection="1">
      <alignment horizontal="center" vertical="center"/>
      <protection locked="0"/>
    </xf>
    <xf numFmtId="169" fontId="32" fillId="28" borderId="0" xfId="32" applyNumberFormat="1" applyFont="1" applyFill="1" applyBorder="1" applyAlignment="1" applyProtection="1">
      <alignment horizontal="center" vertical="center"/>
      <protection locked="0"/>
    </xf>
    <xf numFmtId="169" fontId="32" fillId="27" borderId="0" xfId="32" applyNumberFormat="1" applyFont="1" applyFill="1" applyBorder="1" applyAlignment="1" applyProtection="1">
      <alignment horizontal="center" vertical="center"/>
      <protection locked="0"/>
    </xf>
    <xf numFmtId="169" fontId="27" fillId="27" borderId="0" xfId="32" applyNumberFormat="1" applyFont="1" applyFill="1" applyBorder="1" applyAlignment="1" applyProtection="1">
      <alignment horizontal="center" vertical="center"/>
      <protection locked="0"/>
    </xf>
    <xf numFmtId="169" fontId="32" fillId="27" borderId="0" xfId="0" applyNumberFormat="1" applyFont="1" applyFill="1" applyAlignment="1">
      <alignment horizontal="center" vertical="center"/>
    </xf>
    <xf numFmtId="169" fontId="27" fillId="0" borderId="0" xfId="32" applyNumberFormat="1" applyFont="1" applyFill="1" applyBorder="1" applyAlignment="1">
      <alignment horizontal="center" vertical="center"/>
    </xf>
    <xf numFmtId="1" fontId="27" fillId="0" borderId="0" xfId="38" applyNumberFormat="1" applyFont="1" applyFill="1" applyBorder="1" applyAlignment="1" applyProtection="1">
      <alignment horizontal="center" vertical="center"/>
      <protection locked="0"/>
    </xf>
    <xf numFmtId="169" fontId="27" fillId="0" borderId="10" xfId="32" applyNumberFormat="1" applyFont="1" applyFill="1" applyBorder="1" applyAlignment="1">
      <alignment vertical="center"/>
    </xf>
    <xf numFmtId="0" fontId="33" fillId="0" borderId="13" xfId="0" applyFont="1" applyBorder="1" applyAlignment="1">
      <alignment horizontal="center" vertical="center"/>
    </xf>
    <xf numFmtId="49" fontId="33" fillId="0" borderId="10" xfId="0" applyNumberFormat="1" applyFont="1" applyBorder="1" applyAlignment="1">
      <alignment horizontal="center" vertical="center"/>
    </xf>
    <xf numFmtId="1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169" fontId="33" fillId="0" borderId="10" xfId="32" applyNumberFormat="1" applyFont="1" applyFill="1" applyBorder="1" applyAlignment="1">
      <alignment horizontal="center" vertical="center"/>
    </xf>
    <xf numFmtId="169" fontId="33" fillId="0" borderId="16" xfId="32" applyNumberFormat="1" applyFont="1" applyFill="1" applyBorder="1" applyAlignment="1">
      <alignment horizontal="center" vertical="center"/>
    </xf>
    <xf numFmtId="169" fontId="33" fillId="0" borderId="10" xfId="32" applyNumberFormat="1" applyFont="1" applyFill="1" applyBorder="1" applyAlignment="1" applyProtection="1">
      <alignment horizontal="center" vertical="center"/>
      <protection locked="0"/>
    </xf>
    <xf numFmtId="169" fontId="33" fillId="0" borderId="11" xfId="32" applyNumberFormat="1" applyFont="1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1" fontId="33" fillId="0" borderId="10" xfId="32" applyNumberFormat="1" applyFont="1" applyFill="1" applyBorder="1" applyAlignment="1" applyProtection="1">
      <alignment horizontal="center" vertical="center"/>
      <protection locked="0"/>
    </xf>
    <xf numFmtId="0" fontId="33" fillId="0" borderId="21" xfId="0" applyFont="1" applyBorder="1" applyAlignment="1">
      <alignment horizontal="center" vertical="center" wrapText="1"/>
    </xf>
    <xf numFmtId="169" fontId="33" fillId="0" borderId="21" xfId="32" applyNumberFormat="1" applyFont="1" applyFill="1" applyBorder="1" applyAlignment="1">
      <alignment horizontal="center" vertical="center"/>
    </xf>
    <xf numFmtId="169" fontId="33" fillId="0" borderId="14" xfId="32" applyNumberFormat="1" applyFont="1" applyFill="1" applyBorder="1" applyAlignment="1" applyProtection="1">
      <alignment horizontal="center" vertical="center"/>
      <protection locked="0"/>
    </xf>
    <xf numFmtId="0" fontId="33" fillId="0" borderId="13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9" fontId="0" fillId="0" borderId="10" xfId="0" applyNumberFormat="1" applyBorder="1"/>
    <xf numFmtId="0" fontId="27" fillId="0" borderId="16" xfId="0" applyFont="1" applyBorder="1" applyAlignment="1">
      <alignment horizontal="center" vertical="center"/>
    </xf>
    <xf numFmtId="0" fontId="27" fillId="27" borderId="0" xfId="0" applyFont="1" applyFill="1" applyAlignment="1">
      <alignment horizontal="center" vertical="center"/>
    </xf>
    <xf numFmtId="1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27" fillId="0" borderId="11" xfId="0" quotePrefix="1" applyFont="1" applyBorder="1" applyAlignment="1">
      <alignment horizontal="center" vertical="center"/>
    </xf>
    <xf numFmtId="1" fontId="31" fillId="0" borderId="10" xfId="0" applyNumberFormat="1" applyFont="1" applyBorder="1" applyAlignment="1">
      <alignment horizontal="center" vertical="center"/>
    </xf>
    <xf numFmtId="9" fontId="0" fillId="0" borderId="10" xfId="38" applyFont="1" applyBorder="1"/>
    <xf numFmtId="0" fontId="27" fillId="27" borderId="18" xfId="0" applyFont="1" applyFill="1" applyBorder="1" applyAlignment="1">
      <alignment horizontal="center" vertical="center"/>
    </xf>
    <xf numFmtId="9" fontId="0" fillId="0" borderId="0" xfId="0" applyNumberFormat="1"/>
    <xf numFmtId="169" fontId="27" fillId="28" borderId="0" xfId="32" applyNumberFormat="1" applyFont="1" applyFill="1" applyBorder="1" applyAlignment="1">
      <alignment horizontal="center" vertical="center"/>
    </xf>
    <xf numFmtId="169" fontId="27" fillId="0" borderId="0" xfId="32" applyNumberFormat="1" applyFont="1" applyFill="1" applyBorder="1" applyAlignment="1">
      <alignment vertical="center"/>
    </xf>
    <xf numFmtId="169" fontId="33" fillId="0" borderId="0" xfId="32" applyNumberFormat="1" applyFont="1" applyFill="1" applyBorder="1" applyAlignment="1">
      <alignment horizontal="center" vertical="center"/>
    </xf>
    <xf numFmtId="169" fontId="27" fillId="27" borderId="0" xfId="32" applyNumberFormat="1" applyFont="1" applyFill="1" applyBorder="1" applyAlignment="1">
      <alignment horizontal="center" vertical="center"/>
    </xf>
    <xf numFmtId="0" fontId="34" fillId="29" borderId="0" xfId="0" applyFont="1" applyFill="1" applyAlignment="1">
      <alignment horizontal="left" vertical="center"/>
    </xf>
    <xf numFmtId="14" fontId="1" fillId="0" borderId="0" xfId="0" applyNumberFormat="1" applyFont="1"/>
    <xf numFmtId="0" fontId="24" fillId="27" borderId="10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applyFont="1"/>
    <xf numFmtId="1" fontId="24" fillId="0" borderId="10" xfId="32" applyNumberFormat="1" applyFont="1" applyFill="1" applyBorder="1" applyAlignment="1" applyProtection="1">
      <alignment horizontal="center" vertical="center"/>
      <protection locked="0"/>
    </xf>
    <xf numFmtId="0" fontId="24" fillId="0" borderId="10" xfId="0" applyFont="1" applyBorder="1" applyAlignment="1">
      <alignment horizontal="center" vertical="center"/>
    </xf>
    <xf numFmtId="1" fontId="24" fillId="0" borderId="19" xfId="32" applyNumberFormat="1" applyFont="1" applyFill="1" applyBorder="1" applyAlignment="1" applyProtection="1">
      <alignment horizontal="center" vertical="center"/>
      <protection locked="0"/>
    </xf>
    <xf numFmtId="0" fontId="24" fillId="0" borderId="19" xfId="0" applyFont="1" applyBorder="1" applyAlignment="1">
      <alignment horizontal="center" vertical="center"/>
    </xf>
    <xf numFmtId="0" fontId="38" fillId="0" borderId="0" xfId="0" applyFont="1"/>
    <xf numFmtId="1" fontId="24" fillId="28" borderId="18" xfId="0" applyNumberFormat="1" applyFont="1" applyFill="1" applyBorder="1" applyAlignment="1">
      <alignment horizontal="center" vertical="center"/>
    </xf>
    <xf numFmtId="0" fontId="24" fillId="28" borderId="18" xfId="0" applyFont="1" applyFill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1" fontId="24" fillId="27" borderId="21" xfId="0" applyNumberFormat="1" applyFont="1" applyFill="1" applyBorder="1" applyAlignment="1">
      <alignment horizontal="center" vertical="center"/>
    </xf>
    <xf numFmtId="0" fontId="24" fillId="27" borderId="21" xfId="0" applyFont="1" applyFill="1" applyBorder="1" applyAlignment="1">
      <alignment horizontal="center" vertical="center"/>
    </xf>
    <xf numFmtId="1" fontId="24" fillId="27" borderId="12" xfId="0" applyNumberFormat="1" applyFont="1" applyFill="1" applyBorder="1" applyAlignment="1">
      <alignment horizontal="center" vertical="center"/>
    </xf>
    <xf numFmtId="0" fontId="24" fillId="27" borderId="12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" fontId="24" fillId="30" borderId="13" xfId="0" applyNumberFormat="1" applyFont="1" applyFill="1" applyBorder="1" applyAlignment="1">
      <alignment horizontal="center" vertical="center"/>
    </xf>
    <xf numFmtId="0" fontId="24" fillId="30" borderId="10" xfId="0" applyFont="1" applyFill="1" applyBorder="1" applyAlignment="1">
      <alignment horizontal="center" vertical="center"/>
    </xf>
    <xf numFmtId="0" fontId="24" fillId="0" borderId="0" xfId="0" applyFont="1"/>
    <xf numFmtId="0" fontId="40" fillId="27" borderId="12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0" fontId="24" fillId="0" borderId="11" xfId="0" quotePrefix="1" applyFont="1" applyBorder="1" applyAlignment="1">
      <alignment horizontal="center" vertical="center"/>
    </xf>
    <xf numFmtId="0" fontId="24" fillId="0" borderId="12" xfId="0" quotePrefix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67" fontId="35" fillId="27" borderId="10" xfId="0" applyNumberFormat="1" applyFont="1" applyFill="1" applyBorder="1" applyAlignment="1">
      <alignment horizontal="center" vertical="center"/>
    </xf>
    <xf numFmtId="167" fontId="37" fillId="27" borderId="10" xfId="0" applyNumberFormat="1" applyFont="1" applyFill="1" applyBorder="1" applyAlignment="1">
      <alignment horizontal="center" vertical="center"/>
    </xf>
    <xf numFmtId="167" fontId="24" fillId="0" borderId="11" xfId="32" applyNumberFormat="1" applyFont="1" applyFill="1" applyBorder="1" applyAlignment="1">
      <alignment horizontal="center" vertical="center"/>
    </xf>
    <xf numFmtId="167" fontId="24" fillId="0" borderId="10" xfId="32" applyNumberFormat="1" applyFont="1" applyFill="1" applyBorder="1" applyAlignment="1">
      <alignment horizontal="center" vertical="center"/>
    </xf>
    <xf numFmtId="167" fontId="24" fillId="0" borderId="20" xfId="32" applyNumberFormat="1" applyFont="1" applyFill="1" applyBorder="1" applyAlignment="1">
      <alignment horizontal="center" vertical="center"/>
    </xf>
    <xf numFmtId="167" fontId="39" fillId="28" borderId="18" xfId="0" applyNumberFormat="1" applyFont="1" applyFill="1" applyBorder="1" applyAlignment="1">
      <alignment horizontal="center" vertical="center"/>
    </xf>
    <xf numFmtId="167" fontId="24" fillId="0" borderId="16" xfId="32" applyNumberFormat="1" applyFont="1" applyFill="1" applyBorder="1" applyAlignment="1">
      <alignment horizontal="center" vertical="center"/>
    </xf>
    <xf numFmtId="167" fontId="24" fillId="0" borderId="17" xfId="32" applyNumberFormat="1" applyFont="1" applyFill="1" applyBorder="1" applyAlignment="1">
      <alignment horizontal="center" vertical="center"/>
    </xf>
    <xf numFmtId="167" fontId="39" fillId="27" borderId="21" xfId="0" applyNumberFormat="1" applyFont="1" applyFill="1" applyBorder="1" applyAlignment="1">
      <alignment horizontal="center" vertical="center"/>
    </xf>
    <xf numFmtId="167" fontId="24" fillId="27" borderId="12" xfId="0" applyNumberFormat="1" applyFont="1" applyFill="1" applyBorder="1" applyAlignment="1">
      <alignment horizontal="center" vertical="center"/>
    </xf>
    <xf numFmtId="167" fontId="39" fillId="27" borderId="12" xfId="0" applyNumberFormat="1" applyFont="1" applyFill="1" applyBorder="1" applyAlignment="1">
      <alignment horizontal="center" vertical="center"/>
    </xf>
    <xf numFmtId="167" fontId="37" fillId="27" borderId="12" xfId="0" applyNumberFormat="1" applyFont="1" applyFill="1" applyBorder="1" applyAlignment="1">
      <alignment horizontal="center" vertical="center"/>
    </xf>
    <xf numFmtId="167" fontId="24" fillId="30" borderId="16" xfId="32" applyNumberFormat="1" applyFont="1" applyFill="1" applyBorder="1" applyAlignment="1">
      <alignment horizontal="center" vertical="center"/>
    </xf>
    <xf numFmtId="167" fontId="38" fillId="0" borderId="0" xfId="0" applyNumberFormat="1" applyFont="1"/>
  </cellXfs>
  <cellStyles count="4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3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3" xfId="48"/>
    <cellStyle name="Moneda" xfId="34" builtinId="4"/>
    <cellStyle name="Neutral" xfId="35" builtinId="28" customBuiltin="1"/>
    <cellStyle name="Normal" xfId="0" builtinId="0"/>
    <cellStyle name="Normal 2" xfId="47"/>
    <cellStyle name="Notas" xfId="36" builtinId="10" customBuiltin="1"/>
    <cellStyle name="Notas 2" xfId="37"/>
    <cellStyle name="Porcentaje" xfId="38" builtinId="5"/>
    <cellStyle name="Salida" xfId="39" builtinId="21" customBuiltin="1"/>
    <cellStyle name="Texto de advertencia" xfId="40" builtinId="11" customBuiltin="1"/>
    <cellStyle name="Texto explicativo" xfId="41" builtinId="53" customBuiltin="1"/>
    <cellStyle name="Título" xfId="42" builtinId="15" customBuiltin="1"/>
    <cellStyle name="Título 2" xfId="44" builtinId="17" customBuiltin="1"/>
    <cellStyle name="Título 3" xfId="45" builtinId="18" customBuiltin="1"/>
    <cellStyle name="Total" xfId="46" builtinId="25" customBuiltin="1"/>
  </cellStyles>
  <dxfs count="0"/>
  <tableStyles count="0" defaultTableStyle="TableStyleMedium2" defaultPivotStyle="PivotStyleLight16"/>
  <colors>
    <mruColors>
      <color rgb="FFE1C51F"/>
      <color rgb="FFCC99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\Desktop\DIEGO%202013\Listas%20de%20precios\2014\Julio\LP%20AUMENTO%20JULIO%2014%20-%20ISDIN+MICROF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DIN"/>
      <sheetName val="Hoja1"/>
      <sheetName val="MICROFAR"/>
      <sheetName val="LISTAS DE PRECIOS Y VAR (AGOS)"/>
      <sheetName val="43"/>
      <sheetName val="44"/>
      <sheetName val="49"/>
      <sheetName val="50"/>
      <sheetName val="51"/>
      <sheetName val="52"/>
    </sheetNames>
    <sheetDataSet>
      <sheetData sheetId="0" refreshError="1">
        <row r="6">
          <cell r="B6" t="str">
            <v>21.000249</v>
          </cell>
          <cell r="C6">
            <v>21000249</v>
          </cell>
          <cell r="D6" t="str">
            <v>UREADIN RX DB CREMA X 50 ML</v>
          </cell>
          <cell r="E6" t="str">
            <v>8470001677273</v>
          </cell>
          <cell r="F6">
            <v>73.98642918210318</v>
          </cell>
          <cell r="G6">
            <v>89.523579310344843</v>
          </cell>
          <cell r="H6">
            <v>129.80919000000003</v>
          </cell>
          <cell r="I6">
            <v>1.7544999999999999</v>
          </cell>
          <cell r="J6">
            <v>78.425614933029379</v>
          </cell>
          <cell r="K6">
            <v>94.894994068965545</v>
          </cell>
          <cell r="L6">
            <v>137.59774140000005</v>
          </cell>
        </row>
        <row r="7">
          <cell r="B7" t="str">
            <v>21.000060</v>
          </cell>
          <cell r="C7">
            <v>21000060</v>
          </cell>
          <cell r="D7" t="str">
            <v>UREADIN CR. FAC. HIDRAT. 50 ML</v>
          </cell>
          <cell r="E7" t="str">
            <v>8470003808576</v>
          </cell>
          <cell r="F7">
            <v>120.23492727272729</v>
          </cell>
          <cell r="G7">
            <v>145.48426200000003</v>
          </cell>
          <cell r="H7">
            <v>210.95217990000003</v>
          </cell>
          <cell r="I7">
            <v>1.7544999999999999</v>
          </cell>
          <cell r="J7">
            <v>127.44902290909093</v>
          </cell>
          <cell r="K7">
            <v>154.21331772000002</v>
          </cell>
          <cell r="L7">
            <v>223.60931069400002</v>
          </cell>
        </row>
        <row r="8">
          <cell r="B8" t="str">
            <v>21.001555</v>
          </cell>
          <cell r="C8">
            <v>21001555</v>
          </cell>
          <cell r="D8" t="str">
            <v>UREADIN GEL-CREMA CONT. OJOS 15 ML</v>
          </cell>
          <cell r="E8" t="str">
            <v>8470003913423</v>
          </cell>
          <cell r="F8">
            <v>132.51803134796239</v>
          </cell>
          <cell r="G8">
            <v>160.34681793103448</v>
          </cell>
          <cell r="H8">
            <v>232.50288600000002</v>
          </cell>
          <cell r="I8">
            <v>1.7544999999999999</v>
          </cell>
          <cell r="J8">
            <v>140.46911322884014</v>
          </cell>
          <cell r="K8">
            <v>169.96762700689658</v>
          </cell>
          <cell r="L8">
            <v>246.45305916000004</v>
          </cell>
        </row>
        <row r="9">
          <cell r="B9" t="str">
            <v>21.000054</v>
          </cell>
          <cell r="C9">
            <v>21000054</v>
          </cell>
          <cell r="D9" t="str">
            <v>UREADIN CR. FAC. ANTIARRUGAS 50 ML</v>
          </cell>
          <cell r="E9" t="str">
            <v>8470002451001</v>
          </cell>
          <cell r="F9">
            <v>158.30303904246222</v>
          </cell>
          <cell r="G9">
            <v>191.54667724137929</v>
          </cell>
          <cell r="H9">
            <v>277.74268199999995</v>
          </cell>
          <cell r="I9">
            <v>1.7544999999999999</v>
          </cell>
          <cell r="J9">
            <v>167.80122138500997</v>
          </cell>
          <cell r="K9">
            <v>203.03947787586205</v>
          </cell>
          <cell r="L9">
            <v>294.40724291999999</v>
          </cell>
        </row>
        <row r="10">
          <cell r="B10" t="str">
            <v>21.000471</v>
          </cell>
          <cell r="C10">
            <v>21000471</v>
          </cell>
          <cell r="D10" t="str">
            <v>UREADIN FAC. ANTIMANCHAS FACIAL 50 ML</v>
          </cell>
          <cell r="E10" t="str">
            <v>8470002180567</v>
          </cell>
          <cell r="F10">
            <v>173.5908714733543</v>
          </cell>
          <cell r="G10">
            <v>210.0449544827587</v>
          </cell>
          <cell r="H10">
            <v>304.5651840000001</v>
          </cell>
          <cell r="I10">
            <v>1.7544999999999999</v>
          </cell>
          <cell r="J10">
            <v>184.00632376175557</v>
          </cell>
          <cell r="K10">
            <v>222.64765175172423</v>
          </cell>
          <cell r="L10">
            <v>322.83909504000013</v>
          </cell>
        </row>
        <row r="11">
          <cell r="B11" t="str">
            <v>21.001874</v>
          </cell>
          <cell r="C11">
            <v>21001874</v>
          </cell>
          <cell r="D11" t="str">
            <v>UREADIN PODOS REPARAD TALONES PIES SECOS 75ML</v>
          </cell>
          <cell r="E11" t="str">
            <v>8470001527349</v>
          </cell>
          <cell r="F11">
            <v>88.345354231974909</v>
          </cell>
          <cell r="G11">
            <v>106.89787862068964</v>
          </cell>
          <cell r="H11">
            <v>155.00192399999997</v>
          </cell>
          <cell r="I11">
            <v>1.7544999999999999</v>
          </cell>
          <cell r="J11">
            <v>93.646075485893405</v>
          </cell>
          <cell r="K11">
            <v>113.31175133793101</v>
          </cell>
          <cell r="L11">
            <v>164.30203943999999</v>
          </cell>
        </row>
        <row r="12">
          <cell r="B12" t="str">
            <v>21.002188</v>
          </cell>
          <cell r="C12">
            <v>21002188</v>
          </cell>
          <cell r="D12" t="str">
            <v>GEL CREMA HIDRAT. PIEL MIXTA  50ML</v>
          </cell>
          <cell r="E12" t="str">
            <v>8470002585386</v>
          </cell>
          <cell r="F12">
            <v>124.38095924764892</v>
          </cell>
          <cell r="G12">
            <v>150.50096068965519</v>
          </cell>
          <cell r="H12">
            <v>218.22639300000003</v>
          </cell>
          <cell r="I12">
            <v>1.7544999999999999</v>
          </cell>
          <cell r="J12">
            <v>131.84381680250786</v>
          </cell>
          <cell r="K12">
            <v>159.53101833103452</v>
          </cell>
          <cell r="L12">
            <v>231.31997658000003</v>
          </cell>
        </row>
        <row r="13">
          <cell r="B13" t="str">
            <v>21.002141</v>
          </cell>
          <cell r="C13">
            <v>21002141</v>
          </cell>
          <cell r="D13" t="str">
            <v>UREADIN LOCIÓN DERMOPEDIÁTRICA 200 ML</v>
          </cell>
          <cell r="E13">
            <v>8470002643178</v>
          </cell>
          <cell r="F13">
            <v>87.108550584212026</v>
          </cell>
          <cell r="G13">
            <v>105.40134620689655</v>
          </cell>
          <cell r="H13">
            <v>152.831952</v>
          </cell>
          <cell r="I13">
            <v>1.7544999999999999</v>
          </cell>
          <cell r="J13">
            <v>92.335063619264758</v>
          </cell>
          <cell r="K13">
            <v>111.72542697931036</v>
          </cell>
          <cell r="L13">
            <v>162.00186912000001</v>
          </cell>
        </row>
        <row r="14">
          <cell r="B14" t="str">
            <v>21.006003</v>
          </cell>
          <cell r="C14">
            <v>21006003</v>
          </cell>
          <cell r="D14" t="str">
            <v>UREADIN RX 10 LOTION PLUS 200 ML</v>
          </cell>
          <cell r="E14">
            <v>8470001532435</v>
          </cell>
          <cell r="F14">
            <v>104.40814591051581</v>
          </cell>
          <cell r="G14">
            <v>126.33385655172412</v>
          </cell>
          <cell r="H14">
            <v>183.18409199999999</v>
          </cell>
          <cell r="I14">
            <v>1.7544999999999999</v>
          </cell>
          <cell r="J14">
            <v>110.67263466514677</v>
          </cell>
          <cell r="K14">
            <v>133.91388794482759</v>
          </cell>
          <cell r="L14">
            <v>194.17513752000002</v>
          </cell>
        </row>
        <row r="15">
          <cell r="B15" t="str">
            <v>21.005831</v>
          </cell>
          <cell r="C15">
            <v>21005831</v>
          </cell>
          <cell r="D15" t="str">
            <v>UREADIN RX 10 LOTION PLUS 400 ML</v>
          </cell>
          <cell r="E15">
            <v>8470001557568</v>
          </cell>
          <cell r="F15">
            <v>163.0083354408028</v>
          </cell>
          <cell r="G15">
            <v>197.24008588337136</v>
          </cell>
          <cell r="H15">
            <v>285.9981245308885</v>
          </cell>
          <cell r="I15">
            <v>1.7544999999999999</v>
          </cell>
          <cell r="J15">
            <v>172.78883556725097</v>
          </cell>
          <cell r="K15">
            <v>209.07449103637367</v>
          </cell>
          <cell r="L15">
            <v>303.15801200274183</v>
          </cell>
        </row>
        <row r="16">
          <cell r="B16" t="str">
            <v>21.004945</v>
          </cell>
          <cell r="C16">
            <v>21004945</v>
          </cell>
          <cell r="D16" t="str">
            <v>UREADIN FUSION FLUID 50 ML</v>
          </cell>
          <cell r="E16">
            <v>8470001612175</v>
          </cell>
          <cell r="F16">
            <v>133.67988900000003</v>
          </cell>
          <cell r="G16">
            <v>161.75266569000004</v>
          </cell>
          <cell r="H16">
            <v>234.54136525050004</v>
          </cell>
          <cell r="I16">
            <v>1.7544999999999999</v>
          </cell>
          <cell r="J16">
            <v>141.70068234000004</v>
          </cell>
          <cell r="K16">
            <v>171.45782563140006</v>
          </cell>
          <cell r="L16">
            <v>248.61384716553007</v>
          </cell>
        </row>
        <row r="17">
          <cell r="B17" t="str">
            <v>21.004946</v>
          </cell>
          <cell r="C17">
            <v>21004946</v>
          </cell>
          <cell r="D17" t="str">
            <v>UREADIN FUSION MELTING CREAM</v>
          </cell>
          <cell r="E17">
            <v>8470001614841</v>
          </cell>
          <cell r="F17">
            <v>170.02005300000002</v>
          </cell>
          <cell r="G17">
            <v>205.72426413000002</v>
          </cell>
          <cell r="H17">
            <v>298.30018298850001</v>
          </cell>
          <cell r="I17">
            <v>1.7544999999999999</v>
          </cell>
          <cell r="J17">
            <v>180.22125618000004</v>
          </cell>
          <cell r="K17">
            <v>218.06771997780004</v>
          </cell>
          <cell r="L17">
            <v>316.19819396781008</v>
          </cell>
        </row>
        <row r="18">
          <cell r="B18" t="str">
            <v>21.002100</v>
          </cell>
          <cell r="C18">
            <v>21002100</v>
          </cell>
          <cell r="D18" t="str">
            <v>UREADIN CREMA MANOS REPARAD 50 ML</v>
          </cell>
          <cell r="E18">
            <v>8470002610736</v>
          </cell>
          <cell r="F18">
            <v>51.923676000000015</v>
          </cell>
          <cell r="G18">
            <v>62.827647960000014</v>
          </cell>
          <cell r="H18">
            <v>91.100089542000021</v>
          </cell>
          <cell r="I18">
            <v>1.7544999999999999</v>
          </cell>
          <cell r="J18">
            <v>55.039096560000019</v>
          </cell>
          <cell r="K18">
            <v>66.597306837600016</v>
          </cell>
          <cell r="L18">
            <v>96.566094914520036</v>
          </cell>
        </row>
        <row r="19">
          <cell r="B19" t="str">
            <v>21.003232</v>
          </cell>
          <cell r="C19">
            <v>21003232</v>
          </cell>
          <cell r="D19" t="str">
            <v>UREADIN SERUM LIFT ANTIARRUGAS 30 ML</v>
          </cell>
          <cell r="E19">
            <v>8470001691880</v>
          </cell>
          <cell r="F19">
            <v>242</v>
          </cell>
          <cell r="G19">
            <v>292.82</v>
          </cell>
          <cell r="H19">
            <v>424.589</v>
          </cell>
          <cell r="I19">
            <v>1.7544999999999999</v>
          </cell>
          <cell r="J19">
            <v>242</v>
          </cell>
          <cell r="K19">
            <v>292.82</v>
          </cell>
          <cell r="L19">
            <v>424.589</v>
          </cell>
        </row>
        <row r="20">
          <cell r="B20" t="str">
            <v>21.003233</v>
          </cell>
          <cell r="C20">
            <v>21003233</v>
          </cell>
          <cell r="D20" t="str">
            <v>UREADIN AGUA MICELAR 250 ML</v>
          </cell>
          <cell r="E20">
            <v>8429420077614</v>
          </cell>
          <cell r="F20">
            <v>165</v>
          </cell>
          <cell r="G20">
            <v>199.65</v>
          </cell>
          <cell r="H20">
            <v>289.49250000000001</v>
          </cell>
          <cell r="I20">
            <v>1.7544999999999999</v>
          </cell>
          <cell r="J20">
            <v>165</v>
          </cell>
          <cell r="K20">
            <v>199.65</v>
          </cell>
          <cell r="L20">
            <v>289.49250000000001</v>
          </cell>
        </row>
        <row r="21">
          <cell r="B21" t="str">
            <v>21.956350</v>
          </cell>
          <cell r="C21">
            <v>21956350</v>
          </cell>
          <cell r="D21" t="str">
            <v>AVENA SYNDET SOLIDO 100 GRS</v>
          </cell>
          <cell r="E21" t="str">
            <v>8470002431393</v>
          </cell>
          <cell r="F21">
            <v>43.554275292106013</v>
          </cell>
          <cell r="G21">
            <v>52.700673103448274</v>
          </cell>
          <cell r="H21">
            <v>76.415976000000001</v>
          </cell>
          <cell r="I21">
            <v>1.7544999999999999</v>
          </cell>
          <cell r="J21">
            <v>46.167531809632379</v>
          </cell>
          <cell r="K21">
            <v>55.862713489655178</v>
          </cell>
          <cell r="L21">
            <v>81.000934560000005</v>
          </cell>
        </row>
        <row r="22">
          <cell r="B22" t="str">
            <v>21.001124</v>
          </cell>
          <cell r="C22">
            <v>21001124</v>
          </cell>
          <cell r="D22" t="str">
            <v>NUTRATOPIC RX CREMA X 100 ML</v>
          </cell>
          <cell r="E22">
            <v>8470001502100</v>
          </cell>
          <cell r="F22">
            <v>103.58100085494443</v>
          </cell>
          <cell r="G22">
            <v>125.33301103448277</v>
          </cell>
          <cell r="H22">
            <v>181.732866</v>
          </cell>
          <cell r="I22">
            <v>1.7544999999999999</v>
          </cell>
          <cell r="J22">
            <v>109.7958609062411</v>
          </cell>
          <cell r="K22">
            <v>132.85299169655173</v>
          </cell>
          <cell r="L22">
            <v>192.63683796000001</v>
          </cell>
        </row>
        <row r="23">
          <cell r="B23" t="str">
            <v>21.002119</v>
          </cell>
          <cell r="C23">
            <v>21002119</v>
          </cell>
          <cell r="D23" t="str">
            <v>NUTRATOPIC GEL LIMP.EMOL. P. ATOPICAS X 200 ML</v>
          </cell>
          <cell r="E23" t="str">
            <v xml:space="preserve">8470002006430  </v>
          </cell>
          <cell r="F23">
            <v>72.506700598461137</v>
          </cell>
          <cell r="G23">
            <v>87.73310772413798</v>
          </cell>
          <cell r="H23">
            <v>127.21300620000007</v>
          </cell>
          <cell r="I23">
            <v>1.7544999999999999</v>
          </cell>
          <cell r="J23">
            <v>76.857102634368815</v>
          </cell>
          <cell r="K23">
            <v>92.997094187586256</v>
          </cell>
          <cell r="L23">
            <v>134.84578657200009</v>
          </cell>
        </row>
        <row r="24">
          <cell r="B24" t="str">
            <v>21.002118</v>
          </cell>
          <cell r="C24">
            <v>21002118</v>
          </cell>
          <cell r="D24" t="str">
            <v>NUTRATOPIC LOCION EMOLIENTE X 200 ML</v>
          </cell>
          <cell r="E24">
            <v>8470002006447</v>
          </cell>
          <cell r="F24">
            <v>88.783715018523822</v>
          </cell>
          <cell r="G24">
            <v>107.42829517241383</v>
          </cell>
          <cell r="H24">
            <v>155.77102800000003</v>
          </cell>
          <cell r="I24">
            <v>1.7544999999999997</v>
          </cell>
          <cell r="J24">
            <v>94.110737919635255</v>
          </cell>
          <cell r="K24">
            <v>113.87399288275866</v>
          </cell>
          <cell r="L24">
            <v>165.11728968000006</v>
          </cell>
        </row>
        <row r="25">
          <cell r="B25" t="str">
            <v>21.004504</v>
          </cell>
          <cell r="C25">
            <v>21004504</v>
          </cell>
          <cell r="D25" t="str">
            <v>NUTRATOPIC PRO-AMP CR 50 ML</v>
          </cell>
          <cell r="E25">
            <v>8470001547927</v>
          </cell>
          <cell r="F25">
            <v>62.30841120000003</v>
          </cell>
          <cell r="G25">
            <v>75.39317755200004</v>
          </cell>
          <cell r="H25">
            <v>109.32010745040004</v>
          </cell>
          <cell r="I25">
            <v>1.7544999999999999</v>
          </cell>
          <cell r="J25">
            <v>66.046915872000042</v>
          </cell>
          <cell r="K25">
            <v>79.91676820512005</v>
          </cell>
          <cell r="L25">
            <v>115.87931389742407</v>
          </cell>
        </row>
        <row r="26">
          <cell r="B26" t="str">
            <v>21.004466</v>
          </cell>
          <cell r="C26">
            <v>21004466</v>
          </cell>
          <cell r="D26" t="str">
            <v>IRALFARIS CHAMPÚ ESTADOS DESCAMATIVOS 200 ML</v>
          </cell>
          <cell r="E26">
            <v>8470001523464</v>
          </cell>
          <cell r="F26">
            <v>92.69054906862749</v>
          </cell>
          <cell r="G26">
            <v>112.15556437303925</v>
          </cell>
          <cell r="H26">
            <v>162.62556834090694</v>
          </cell>
          <cell r="I26">
            <v>1.7545000000000002</v>
          </cell>
          <cell r="J26">
            <v>98.251982012745145</v>
          </cell>
          <cell r="K26">
            <v>118.88489823542162</v>
          </cell>
          <cell r="L26">
            <v>172.38310244136136</v>
          </cell>
        </row>
        <row r="27">
          <cell r="B27" t="str">
            <v>21.004467</v>
          </cell>
          <cell r="C27">
            <v>21004467</v>
          </cell>
          <cell r="D27" t="str">
            <v>IRALFARIS LOCIÓN CORPORAL 250 ML</v>
          </cell>
          <cell r="E27">
            <v>8470001531346</v>
          </cell>
          <cell r="F27">
            <v>108.81064455882355</v>
          </cell>
          <cell r="G27">
            <v>131.6608799161765</v>
          </cell>
          <cell r="H27">
            <v>190.90827587845592</v>
          </cell>
          <cell r="I27">
            <v>1.7544999999999999</v>
          </cell>
          <cell r="J27">
            <v>115.33928323235297</v>
          </cell>
          <cell r="K27">
            <v>139.56053271114709</v>
          </cell>
          <cell r="L27">
            <v>202.36277243116328</v>
          </cell>
        </row>
        <row r="28">
          <cell r="B28" t="str">
            <v>21.004468</v>
          </cell>
          <cell r="C28">
            <v>21004468</v>
          </cell>
          <cell r="D28" t="str">
            <v>IRALFARIS HIGIENE CORPORAL 500 ML</v>
          </cell>
          <cell r="E28">
            <v>8470001531353</v>
          </cell>
          <cell r="F28">
            <v>88.660525196078439</v>
          </cell>
          <cell r="G28">
            <v>107.27923548725491</v>
          </cell>
          <cell r="H28">
            <v>155.55489145651961</v>
          </cell>
          <cell r="I28">
            <v>1.7544999999999999</v>
          </cell>
          <cell r="J28">
            <v>93.98015670784315</v>
          </cell>
          <cell r="K28">
            <v>113.71598961649021</v>
          </cell>
          <cell r="L28">
            <v>164.8881849439108</v>
          </cell>
        </row>
        <row r="29">
          <cell r="B29" t="str">
            <v>21.042961</v>
          </cell>
          <cell r="C29">
            <v>21042961</v>
          </cell>
          <cell r="D29" t="str">
            <v>BETALFATRUS LACA UNGUEAL 3,3 ML</v>
          </cell>
          <cell r="E29">
            <v>7898939803099</v>
          </cell>
          <cell r="F29">
            <v>154.71703236705883</v>
          </cell>
          <cell r="G29">
            <v>187.20760916414119</v>
          </cell>
          <cell r="H29">
            <v>271.45103328800474</v>
          </cell>
          <cell r="I29">
            <v>1.7545000000000002</v>
          </cell>
          <cell r="J29">
            <v>164.00005430908237</v>
          </cell>
          <cell r="K29">
            <v>198.44006571398967</v>
          </cell>
          <cell r="L29">
            <v>287.738095285285</v>
          </cell>
        </row>
        <row r="30">
          <cell r="B30" t="str">
            <v>21.956864</v>
          </cell>
          <cell r="C30">
            <v>21956864</v>
          </cell>
          <cell r="D30" t="str">
            <v>ACNIBEN RX EMULSION LIMPIADORA X 200 ML</v>
          </cell>
          <cell r="E30" t="str">
            <v>8470002000698</v>
          </cell>
          <cell r="F30">
            <v>98.53332858364206</v>
          </cell>
          <cell r="G30">
            <v>119.22532758620689</v>
          </cell>
          <cell r="H30">
            <v>172.87672499999999</v>
          </cell>
          <cell r="I30">
            <v>1.7544999999999999</v>
          </cell>
          <cell r="J30">
            <v>104.44532829866058</v>
          </cell>
          <cell r="K30">
            <v>126.3788472413793</v>
          </cell>
          <cell r="L30">
            <v>183.24932849999999</v>
          </cell>
        </row>
        <row r="31">
          <cell r="B31" t="str">
            <v>21.956863</v>
          </cell>
          <cell r="C31">
            <v>21956863</v>
          </cell>
          <cell r="D31" t="str">
            <v>ACNIBEN RX GEL - CREMA HIDRATANTE X 40 ML</v>
          </cell>
          <cell r="E31" t="str">
            <v>8470002000704</v>
          </cell>
          <cell r="F31">
            <v>94.73399999999998</v>
          </cell>
          <cell r="G31">
            <v>114.62813999999997</v>
          </cell>
          <cell r="H31">
            <v>166.21080299999997</v>
          </cell>
          <cell r="I31">
            <v>1.7544999999999999</v>
          </cell>
          <cell r="J31">
            <v>100.41803999999999</v>
          </cell>
          <cell r="K31">
            <v>121.50582839999998</v>
          </cell>
          <cell r="L31">
            <v>176.18345117999999</v>
          </cell>
        </row>
        <row r="32">
          <cell r="B32" t="str">
            <v>21.001195</v>
          </cell>
          <cell r="C32">
            <v>21001195</v>
          </cell>
          <cell r="D32" t="str">
            <v>ACNIBEN RX LIPS 10 ML</v>
          </cell>
          <cell r="E32" t="str">
            <v>8470001509802</v>
          </cell>
          <cell r="F32">
            <v>51.790500427472232</v>
          </cell>
          <cell r="G32">
            <v>62.666505517241397</v>
          </cell>
          <cell r="H32">
            <v>90.866433000000029</v>
          </cell>
          <cell r="I32">
            <v>1.7544999999999999</v>
          </cell>
          <cell r="J32">
            <v>54.897930453120566</v>
          </cell>
          <cell r="K32">
            <v>66.426495848275877</v>
          </cell>
          <cell r="L32">
            <v>96.318418980000033</v>
          </cell>
        </row>
        <row r="33">
          <cell r="B33" t="str">
            <v>21.956866</v>
          </cell>
          <cell r="C33">
            <v>21956866</v>
          </cell>
          <cell r="D33" t="str">
            <v>ACNIBEN GEL CREMA EQUILIBRANTE  X 40 ML</v>
          </cell>
          <cell r="E33" t="str">
            <v>8470003245920</v>
          </cell>
          <cell r="F33">
            <v>100.67686064405818</v>
          </cell>
          <cell r="G33">
            <v>121.81900137931039</v>
          </cell>
          <cell r="H33">
            <v>176.63755200000008</v>
          </cell>
          <cell r="I33">
            <v>1.7545000000000002</v>
          </cell>
          <cell r="J33">
            <v>106.71747228270168</v>
          </cell>
          <cell r="K33">
            <v>129.12814146206904</v>
          </cell>
          <cell r="L33">
            <v>187.23580512000009</v>
          </cell>
        </row>
        <row r="34">
          <cell r="B34" t="str">
            <v>21.956865</v>
          </cell>
          <cell r="C34">
            <v>21956865</v>
          </cell>
          <cell r="D34" t="str">
            <v>ACNIBEN GEL LIMPIADOR  X 200 ML</v>
          </cell>
          <cell r="E34" t="str">
            <v>8470003245913</v>
          </cell>
          <cell r="F34">
            <v>94.591995440296373</v>
          </cell>
          <cell r="G34">
            <v>114.45631448275861</v>
          </cell>
          <cell r="H34">
            <v>165.96165599999998</v>
          </cell>
          <cell r="I34">
            <v>1.7544999999999999</v>
          </cell>
          <cell r="J34">
            <v>100.26751516671416</v>
          </cell>
          <cell r="K34">
            <v>121.32369335172413</v>
          </cell>
          <cell r="L34">
            <v>175.91935536</v>
          </cell>
        </row>
        <row r="35">
          <cell r="B35" t="str">
            <v>21.001794</v>
          </cell>
          <cell r="C35">
            <v>21001794</v>
          </cell>
          <cell r="D35" t="str">
            <v>ACNIBEN 30 TOALLITAS</v>
          </cell>
          <cell r="E35" t="str">
            <v>8470001509833</v>
          </cell>
          <cell r="F35">
            <v>53.691856825306367</v>
          </cell>
          <cell r="G35">
            <v>64.9671467586207</v>
          </cell>
          <cell r="H35" t="e">
            <v>#N/A</v>
          </cell>
          <cell r="I35" t="e">
            <v>#N/A</v>
          </cell>
          <cell r="J35" t="str">
            <v>discontinuado - sacar de la lp</v>
          </cell>
          <cell r="K35" t="e">
            <v>#VALUE!</v>
          </cell>
          <cell r="L35" t="e">
            <v>#VALUE!</v>
          </cell>
        </row>
        <row r="36">
          <cell r="B36" t="str">
            <v>21.956037</v>
          </cell>
          <cell r="C36">
            <v>21956037</v>
          </cell>
          <cell r="D36" t="str">
            <v>AFTER SUN EFECTO INMEDIATO SPRAY 200 ML</v>
          </cell>
          <cell r="E36" t="str">
            <v>8470003233941</v>
          </cell>
          <cell r="F36">
            <v>97.629353092049016</v>
          </cell>
          <cell r="G36">
            <v>118.1315172413793</v>
          </cell>
          <cell r="H36">
            <v>171.29069999999999</v>
          </cell>
          <cell r="I36">
            <v>1.7544999999999999</v>
          </cell>
          <cell r="J36">
            <v>106.41599487033344</v>
          </cell>
          <cell r="K36">
            <v>128.76335379310345</v>
          </cell>
          <cell r="L36">
            <v>186.706863</v>
          </cell>
        </row>
        <row r="37">
          <cell r="B37" t="str">
            <v>21.001429</v>
          </cell>
          <cell r="C37">
            <v>21001429</v>
          </cell>
          <cell r="D37" t="str">
            <v>FOTO ISDIN 25 GEL CREMA TACTO LIG 200 ML</v>
          </cell>
          <cell r="E37" t="str">
            <v>8470002699212</v>
          </cell>
          <cell r="F37">
            <v>91.754140780849269</v>
          </cell>
          <cell r="G37">
            <v>111.02251034482761</v>
          </cell>
          <cell r="H37">
            <v>160.98264000000003</v>
          </cell>
          <cell r="I37">
            <v>1.7544999999999999</v>
          </cell>
          <cell r="J37">
            <v>100.01201345112571</v>
          </cell>
          <cell r="K37">
            <v>121.01453627586211</v>
          </cell>
          <cell r="L37">
            <v>175.47107760000006</v>
          </cell>
        </row>
        <row r="38">
          <cell r="B38" t="str">
            <v>21.001836</v>
          </cell>
          <cell r="C38">
            <v>21001836</v>
          </cell>
          <cell r="D38" t="str">
            <v>FOTO ISDIN F 25 SPRAY 200 ML</v>
          </cell>
          <cell r="E38" t="str">
            <v>8470003326391</v>
          </cell>
          <cell r="F38">
            <v>105.87016243944149</v>
          </cell>
          <cell r="G38">
            <v>128.1028965517242</v>
          </cell>
          <cell r="H38">
            <v>185.74920000000009</v>
          </cell>
          <cell r="I38">
            <v>1.7544999999999999</v>
          </cell>
          <cell r="J38">
            <v>115.39847705899123</v>
          </cell>
          <cell r="K38">
            <v>139.63215724137939</v>
          </cell>
          <cell r="L38">
            <v>202.4666280000001</v>
          </cell>
        </row>
        <row r="39">
          <cell r="B39" t="str">
            <v>21.001626</v>
          </cell>
          <cell r="C39">
            <v>21001626</v>
          </cell>
          <cell r="D39" t="str">
            <v>FOTO ISDIN 50+ LOC HID INT X 125 ML</v>
          </cell>
          <cell r="E39" t="str">
            <v>8470003331166</v>
          </cell>
          <cell r="F39">
            <v>100.04730350527218</v>
          </cell>
          <cell r="G39">
            <v>121.05723724137934</v>
          </cell>
          <cell r="H39">
            <v>175.53299400000003</v>
          </cell>
          <cell r="I39">
            <v>1.7544999999999999</v>
          </cell>
          <cell r="J39" t="str">
            <v>discontinuado - sacar de la lp</v>
          </cell>
          <cell r="K39" t="e">
            <v>#VALUE!</v>
          </cell>
          <cell r="L39" t="e">
            <v>#VALUE!</v>
          </cell>
        </row>
        <row r="40">
          <cell r="B40" t="str">
            <v>21.001419</v>
          </cell>
          <cell r="C40">
            <v>21001419</v>
          </cell>
          <cell r="D40" t="str">
            <v>FOTO ISDIN EXTREM 30 CR F x 50 ML</v>
          </cell>
          <cell r="E40" t="str">
            <v>8470002296336</v>
          </cell>
          <cell r="F40">
            <v>97.817308178968389</v>
          </cell>
          <cell r="G40">
            <v>118.35894289655175</v>
          </cell>
          <cell r="H40">
            <v>171.62046720000004</v>
          </cell>
          <cell r="I40">
            <v>1.7544999999999999</v>
          </cell>
          <cell r="J40">
            <v>106.62086591507556</v>
          </cell>
          <cell r="K40">
            <v>129.01124775724142</v>
          </cell>
          <cell r="L40">
            <v>187.06630924800007</v>
          </cell>
        </row>
        <row r="41">
          <cell r="B41" t="str">
            <v>21.003872</v>
          </cell>
          <cell r="C41">
            <v>21003872</v>
          </cell>
          <cell r="D41" t="str">
            <v>FOTO ISDIN EXTREM 30 GEL CREMA X 200 ML</v>
          </cell>
          <cell r="E41">
            <v>8470001549990</v>
          </cell>
          <cell r="F41">
            <v>109.39954790082642</v>
          </cell>
          <cell r="G41">
            <v>132.37345295999995</v>
          </cell>
          <cell r="H41">
            <v>191.94150679199996</v>
          </cell>
          <cell r="I41">
            <v>1.7544999999999999</v>
          </cell>
          <cell r="J41">
            <v>119.2455072119008</v>
          </cell>
          <cell r="K41">
            <v>144.28706372639996</v>
          </cell>
          <cell r="L41">
            <v>209.21624240327995</v>
          </cell>
        </row>
        <row r="42">
          <cell r="B42" t="str">
            <v>21.001864</v>
          </cell>
          <cell r="C42">
            <v>21001864</v>
          </cell>
          <cell r="D42" t="str">
            <v>FOTO ISDIN EXTREM 50 + GEL-CR TA LIG 200 ML</v>
          </cell>
          <cell r="E42" t="str">
            <v>8470003331180</v>
          </cell>
          <cell r="F42">
            <v>129.65178090624113</v>
          </cell>
          <cell r="G42">
            <v>156.87865489655175</v>
          </cell>
          <cell r="H42">
            <v>227.47404960000006</v>
          </cell>
          <cell r="I42">
            <v>1.7544999999999999</v>
          </cell>
          <cell r="J42">
            <v>141.32044118780283</v>
          </cell>
          <cell r="K42">
            <v>170.99773383724141</v>
          </cell>
          <cell r="L42">
            <v>247.94671406400005</v>
          </cell>
        </row>
        <row r="43">
          <cell r="B43" t="str">
            <v>21.001619</v>
          </cell>
          <cell r="C43">
            <v>21001619</v>
          </cell>
          <cell r="D43" t="str">
            <v>FOTO ISDIN EXTREM 40 MAQUILL COMPAC OILFREE 10</v>
          </cell>
          <cell r="E43">
            <v>8470001654557</v>
          </cell>
          <cell r="F43">
            <v>119.36569962952407</v>
          </cell>
          <cell r="G43">
            <v>144.43249655172411</v>
          </cell>
          <cell r="H43">
            <v>209.42711999999997</v>
          </cell>
          <cell r="I43">
            <v>1.7544999999999999</v>
          </cell>
          <cell r="J43">
            <v>130.10861259618125</v>
          </cell>
          <cell r="K43">
            <v>157.4314212413793</v>
          </cell>
          <cell r="L43">
            <v>228.27556079999999</v>
          </cell>
        </row>
        <row r="44">
          <cell r="B44" t="str">
            <v>21.001861</v>
          </cell>
          <cell r="C44">
            <v>21001861</v>
          </cell>
          <cell r="D44" t="str">
            <v>FOTO ISDIN EXTREM 50 + CREMA COLOR 50 ML</v>
          </cell>
          <cell r="E44" t="str">
            <v>8470003331173</v>
          </cell>
          <cell r="F44">
            <v>91.300949266457678</v>
          </cell>
          <cell r="G44">
            <v>110.47414861241379</v>
          </cell>
          <cell r="H44">
            <v>160.187515488</v>
          </cell>
          <cell r="I44">
            <v>1.7545000000000002</v>
          </cell>
          <cell r="J44">
            <v>99.518034700438875</v>
          </cell>
          <cell r="K44">
            <v>120.41682198753104</v>
          </cell>
          <cell r="L44">
            <v>174.60439188192001</v>
          </cell>
        </row>
        <row r="45">
          <cell r="B45" t="str">
            <v>21.002110</v>
          </cell>
          <cell r="C45">
            <v>21002110</v>
          </cell>
          <cell r="D45" t="str">
            <v>FOTO PEDIAT EXTREM 50 + GEL CREMA 150 ML</v>
          </cell>
          <cell r="E45" t="str">
            <v>8470001527332</v>
          </cell>
          <cell r="F45">
            <v>106.88256041037337</v>
          </cell>
          <cell r="G45">
            <v>129.32789809655176</v>
          </cell>
          <cell r="H45">
            <v>187.52545224000008</v>
          </cell>
          <cell r="I45">
            <v>1.7544999999999999</v>
          </cell>
          <cell r="J45">
            <v>116.50199084730698</v>
          </cell>
          <cell r="K45">
            <v>140.96740892524144</v>
          </cell>
          <cell r="L45">
            <v>204.40274294160011</v>
          </cell>
        </row>
        <row r="46">
          <cell r="B46" t="str">
            <v>21.001857</v>
          </cell>
          <cell r="C46">
            <v>21001857</v>
          </cell>
          <cell r="D46" t="str">
            <v>FOTO ISDIN EXTREM 50 + GEL CREMA x 50 ML</v>
          </cell>
          <cell r="E46" t="str">
            <v>8470003331197</v>
          </cell>
          <cell r="F46">
            <v>86.575510187517821</v>
          </cell>
          <cell r="G46">
            <v>104.75636732689657</v>
          </cell>
          <cell r="H46">
            <v>151.89673262400001</v>
          </cell>
          <cell r="I46">
            <v>1.7544999999999999</v>
          </cell>
          <cell r="J46">
            <v>94.36730610439443</v>
          </cell>
          <cell r="K46">
            <v>114.18444038631726</v>
          </cell>
          <cell r="L46">
            <v>165.56743856016001</v>
          </cell>
        </row>
        <row r="47">
          <cell r="B47" t="str">
            <v>21.001914</v>
          </cell>
          <cell r="C47">
            <v>21001914</v>
          </cell>
          <cell r="D47" t="str">
            <v>FOTO ISDIN EXTREM 50 + PED. GEL CREMA 50 ML</v>
          </cell>
          <cell r="E47" t="str">
            <v>8470001525376</v>
          </cell>
          <cell r="F47">
            <v>78.767400854944427</v>
          </cell>
          <cell r="G47">
            <v>95.308555034482751</v>
          </cell>
          <cell r="H47">
            <v>138.19740479999999</v>
          </cell>
          <cell r="I47">
            <v>1.7544999999999999</v>
          </cell>
          <cell r="J47" t="str">
            <v>discontinuado - sacar de la lp</v>
          </cell>
          <cell r="K47" t="e">
            <v>#VALUE!</v>
          </cell>
          <cell r="L47" t="e">
            <v>#VALUE!</v>
          </cell>
        </row>
        <row r="48">
          <cell r="B48" t="str">
            <v>21.001858</v>
          </cell>
          <cell r="C48">
            <v>21001858</v>
          </cell>
          <cell r="D48" t="str">
            <v>FOTO ISDIN EXTREM 50 + PEDIAT LOC H 125 ML</v>
          </cell>
          <cell r="E48" t="str">
            <v>8470003331647</v>
          </cell>
          <cell r="F48">
            <v>97.047648902821322</v>
          </cell>
          <cell r="G48">
            <v>117.42765517241379</v>
          </cell>
          <cell r="H48">
            <v>170.27010000000001</v>
          </cell>
          <cell r="I48">
            <v>1.7544999999999999</v>
          </cell>
          <cell r="J48">
            <v>105.78193730407524</v>
          </cell>
          <cell r="K48">
            <v>127.99614413793104</v>
          </cell>
          <cell r="L48">
            <v>185.59440900000001</v>
          </cell>
        </row>
        <row r="49">
          <cell r="B49" t="str">
            <v>21.003015</v>
          </cell>
          <cell r="C49">
            <v>21003015</v>
          </cell>
          <cell r="D49" t="str">
            <v>FOTO ISDIN EXTREM 30 FUSION FLUID X 50 ML</v>
          </cell>
          <cell r="E49">
            <v>8470001577672</v>
          </cell>
          <cell r="F49">
            <v>111.1627682662166</v>
          </cell>
          <cell r="G49">
            <v>134.50694960212209</v>
          </cell>
          <cell r="H49">
            <v>195.03507692307701</v>
          </cell>
          <cell r="I49">
            <v>1.7544999999999999</v>
          </cell>
          <cell r="J49">
            <v>121.1674174101761</v>
          </cell>
          <cell r="K49">
            <v>146.61257506631307</v>
          </cell>
          <cell r="L49">
            <v>212.58823384615397</v>
          </cell>
        </row>
        <row r="50">
          <cell r="B50" t="str">
            <v>21.001907</v>
          </cell>
          <cell r="C50">
            <v>21001907</v>
          </cell>
          <cell r="D50" t="str">
            <v>FOTO ISDIN EXTREM 50 + FUSION FLUID X 50 ML</v>
          </cell>
          <cell r="E50" t="str">
            <v>8470001525369 </v>
          </cell>
          <cell r="F50">
            <v>112.33638620689655</v>
          </cell>
          <cell r="G50">
            <v>135.92702731034481</v>
          </cell>
          <cell r="H50">
            <v>197.09418959999999</v>
          </cell>
          <cell r="I50">
            <v>1.7544999999999999</v>
          </cell>
          <cell r="J50">
            <v>122.44666096551725</v>
          </cell>
          <cell r="K50">
            <v>148.16045976827587</v>
          </cell>
          <cell r="L50">
            <v>214.83266666400002</v>
          </cell>
        </row>
        <row r="51">
          <cell r="B51" t="str">
            <v>21.004704</v>
          </cell>
          <cell r="C51">
            <v>21004704</v>
          </cell>
          <cell r="D51" t="str">
            <v>FOTO ISDIN EXTREM 50 + FUSION FLUID COLOR X 50 ML</v>
          </cell>
          <cell r="E51">
            <v>8470001585066</v>
          </cell>
          <cell r="F51">
            <v>114.30720000000002</v>
          </cell>
          <cell r="G51">
            <v>138.31171200000003</v>
          </cell>
          <cell r="H51">
            <v>200.55198240000004</v>
          </cell>
          <cell r="I51">
            <v>1.7544999999999999</v>
          </cell>
          <cell r="J51">
            <v>124.59484800000003</v>
          </cell>
          <cell r="K51">
            <v>150.75976608000002</v>
          </cell>
          <cell r="L51">
            <v>218.60166081600005</v>
          </cell>
        </row>
        <row r="52">
          <cell r="B52" t="str">
            <v>21.953018</v>
          </cell>
          <cell r="C52">
            <v>21953018</v>
          </cell>
          <cell r="D52" t="str">
            <v> PROTECTOR LABIAL ISDIN EXTREM SPF 45</v>
          </cell>
          <cell r="E52" t="str">
            <v>8470001677013</v>
          </cell>
          <cell r="F52">
            <v>41.774325759734722</v>
          </cell>
          <cell r="G52">
            <v>50.546934169279012</v>
          </cell>
          <cell r="H52">
            <v>73.293054545454567</v>
          </cell>
          <cell r="I52">
            <v>1.7544999999999999</v>
          </cell>
          <cell r="J52">
            <v>45.534015078110848</v>
          </cell>
          <cell r="K52">
            <v>55.096158244514122</v>
          </cell>
          <cell r="L52">
            <v>79.889429454545478</v>
          </cell>
        </row>
        <row r="53">
          <cell r="B53" t="str">
            <v>21.004218</v>
          </cell>
          <cell r="C53">
            <v>21004218</v>
          </cell>
          <cell r="D53" t="str">
            <v>FOTOP  ISDIN TRANSPARENT SPRAY 50+ 200ML</v>
          </cell>
          <cell r="E53">
            <v>8470001559319</v>
          </cell>
          <cell r="F53">
            <v>143.10853200000003</v>
          </cell>
          <cell r="G53">
            <v>173.16132372000001</v>
          </cell>
          <cell r="H53">
            <v>251.08391939400005</v>
          </cell>
          <cell r="I53">
            <v>1.7544999999999999</v>
          </cell>
          <cell r="J53">
            <v>155.98829988000003</v>
          </cell>
          <cell r="K53">
            <v>188.74584285480003</v>
          </cell>
          <cell r="L53">
            <v>273.68147213946003</v>
          </cell>
        </row>
        <row r="54">
          <cell r="B54" t="str">
            <v>21.005277</v>
          </cell>
          <cell r="C54">
            <v>21005277</v>
          </cell>
          <cell r="D54" t="str">
            <v>FOTOPROTECTOR FUSION GEL BODY SPF 50+ 100 ML</v>
          </cell>
          <cell r="E54">
            <v>8470001631695</v>
          </cell>
          <cell r="F54">
            <v>146.96640000000002</v>
          </cell>
          <cell r="G54">
            <v>177.82934400000002</v>
          </cell>
          <cell r="H54">
            <v>257.85254880000002</v>
          </cell>
          <cell r="I54">
            <v>1.7544999999999999</v>
          </cell>
          <cell r="J54">
            <v>160.19337600000003</v>
          </cell>
          <cell r="K54">
            <v>193.83398496000004</v>
          </cell>
          <cell r="L54">
            <v>281.05927819200002</v>
          </cell>
        </row>
        <row r="55">
          <cell r="B55" t="str">
            <v>21.004941</v>
          </cell>
          <cell r="C55">
            <v>21004941</v>
          </cell>
          <cell r="D55" t="str">
            <v>FOTOP  ISDIN TRANSPARENT SPRAY 30+ 200ML</v>
          </cell>
          <cell r="E55">
            <v>8470001628558</v>
          </cell>
          <cell r="F55">
            <v>130.31020800000002</v>
          </cell>
          <cell r="G55">
            <v>157.67535168000001</v>
          </cell>
          <cell r="H55">
            <v>228.62925993600001</v>
          </cell>
          <cell r="I55">
            <v>1.7544999999999999</v>
          </cell>
          <cell r="J55">
            <v>142.03812672000004</v>
          </cell>
          <cell r="K55">
            <v>171.86613333120005</v>
          </cell>
          <cell r="L55">
            <v>249.20589333024006</v>
          </cell>
        </row>
        <row r="56">
          <cell r="B56" t="str">
            <v>21.005435</v>
          </cell>
          <cell r="C56">
            <v>21005435</v>
          </cell>
          <cell r="D56" t="str">
            <v>FOTOPROTECTOR ISDIN ULTRA 100+ FF</v>
          </cell>
          <cell r="E56">
            <v>8470001631688</v>
          </cell>
          <cell r="F56">
            <v>127.61699999999999</v>
          </cell>
          <cell r="G56">
            <v>154.41656999999998</v>
          </cell>
          <cell r="H56">
            <v>223.90402649999999</v>
          </cell>
          <cell r="I56">
            <v>1.7544999999999999</v>
          </cell>
          <cell r="J56">
            <v>139.10253</v>
          </cell>
          <cell r="K56">
            <v>168.31406129999999</v>
          </cell>
          <cell r="L56">
            <v>244.05538888499999</v>
          </cell>
        </row>
        <row r="57">
          <cell r="B57" t="str">
            <v>21.005274</v>
          </cell>
          <cell r="C57">
            <v>21005274</v>
          </cell>
          <cell r="D57" t="str">
            <v>FOTOP G-C 50 + DRY TOUCH COLOR 50 ML</v>
          </cell>
          <cell r="E57">
            <v>8470001631718</v>
          </cell>
          <cell r="F57">
            <v>108.92699999999999</v>
          </cell>
          <cell r="G57">
            <v>131.80166999999997</v>
          </cell>
          <cell r="H57">
            <v>191.11242149999998</v>
          </cell>
          <cell r="I57">
            <v>1.7544999999999999</v>
          </cell>
          <cell r="J57">
            <v>118.73043</v>
          </cell>
          <cell r="K57">
            <v>143.6638203</v>
          </cell>
          <cell r="L57">
            <v>208.31253943499999</v>
          </cell>
        </row>
        <row r="58">
          <cell r="B58" t="str">
            <v>21.004207</v>
          </cell>
          <cell r="C58">
            <v>21004207</v>
          </cell>
          <cell r="D58" t="str">
            <v>FOTOP PED TRANSP SPRAY 50+ CONT 200ML</v>
          </cell>
          <cell r="E58">
            <v>8470001593160</v>
          </cell>
          <cell r="F58">
            <v>122.6925</v>
          </cell>
          <cell r="G58">
            <v>148.45792499999999</v>
          </cell>
          <cell r="H58">
            <v>215.26399124999998</v>
          </cell>
          <cell r="I58">
            <v>1.7544999999999999</v>
          </cell>
          <cell r="J58">
            <v>133.734825</v>
          </cell>
          <cell r="K58">
            <v>161.81913825000001</v>
          </cell>
          <cell r="L58">
            <v>234.63775046250001</v>
          </cell>
        </row>
        <row r="59">
          <cell r="B59" t="str">
            <v>21.005654</v>
          </cell>
          <cell r="C59">
            <v>21005654</v>
          </cell>
          <cell r="D59" t="str">
            <v>ERYFOTONA AK-NMSC 50 ML</v>
          </cell>
          <cell r="E59">
            <v>7898939803174</v>
          </cell>
          <cell r="F59">
            <v>200.37622570532918</v>
          </cell>
          <cell r="G59">
            <v>242.45523310344831</v>
          </cell>
          <cell r="H59">
            <v>351.56008800000001</v>
          </cell>
          <cell r="I59">
            <v>1.7544999999999999</v>
          </cell>
          <cell r="J59">
            <v>212.39879924764892</v>
          </cell>
          <cell r="K59">
            <v>257.0025470896552</v>
          </cell>
          <cell r="L59">
            <v>372.65369328000003</v>
          </cell>
        </row>
        <row r="60">
          <cell r="B60" t="str">
            <v>21.956816</v>
          </cell>
          <cell r="C60">
            <v>21956816</v>
          </cell>
          <cell r="D60" t="str">
            <v>GLICOISDIN GEL 25% 50 ML</v>
          </cell>
          <cell r="E60" t="str">
            <v>8470002438330</v>
          </cell>
          <cell r="F60">
            <v>164.18286620689659</v>
          </cell>
          <cell r="G60">
            <v>198.66126811034488</v>
          </cell>
          <cell r="H60">
            <v>288.05883876000007</v>
          </cell>
          <cell r="I60">
            <v>1.7544999999999999</v>
          </cell>
          <cell r="J60">
            <v>174.03383817931041</v>
          </cell>
          <cell r="K60">
            <v>210.58094419696559</v>
          </cell>
          <cell r="L60">
            <v>305.34236908560013</v>
          </cell>
        </row>
        <row r="61">
          <cell r="B61" t="str">
            <v>21.956815</v>
          </cell>
          <cell r="C61">
            <v>21956815</v>
          </cell>
          <cell r="D61" t="str">
            <v>GLICOISDIN GEL 15% 50 ML</v>
          </cell>
          <cell r="E61" t="str">
            <v>8470002426382</v>
          </cell>
          <cell r="F61">
            <v>164.18286620689659</v>
          </cell>
          <cell r="G61">
            <v>198.66126811034488</v>
          </cell>
          <cell r="H61">
            <v>288.05883876000007</v>
          </cell>
          <cell r="I61">
            <v>1.7544999999999999</v>
          </cell>
          <cell r="J61">
            <v>174.03383817931041</v>
          </cell>
          <cell r="K61">
            <v>210.58094419696559</v>
          </cell>
          <cell r="L61">
            <v>305.34236908560013</v>
          </cell>
        </row>
        <row r="62">
          <cell r="B62" t="str">
            <v>21.956814</v>
          </cell>
          <cell r="C62">
            <v>21956814</v>
          </cell>
          <cell r="D62" t="str">
            <v>GLICOISDIN GEL 10% 50 ML</v>
          </cell>
          <cell r="E62" t="str">
            <v>8470002426375</v>
          </cell>
          <cell r="F62">
            <v>164.18286620689659</v>
          </cell>
          <cell r="G62">
            <v>198.66126811034488</v>
          </cell>
          <cell r="H62">
            <v>288.05883876000007</v>
          </cell>
          <cell r="I62">
            <v>1.7544999999999999</v>
          </cell>
          <cell r="J62">
            <v>174.03383817931041</v>
          </cell>
          <cell r="K62">
            <v>210.58094419696559</v>
          </cell>
          <cell r="L62">
            <v>305.34236908560013</v>
          </cell>
        </row>
        <row r="63">
          <cell r="B63" t="str">
            <v>21.002120</v>
          </cell>
          <cell r="C63">
            <v>21002120</v>
          </cell>
          <cell r="D63" t="str">
            <v>GLICOISDIN 8% CREMA 50 ML</v>
          </cell>
          <cell r="E63" t="str">
            <v>8470001709103</v>
          </cell>
          <cell r="F63">
            <v>183.66999144827588</v>
          </cell>
          <cell r="G63">
            <v>222.24068965241381</v>
          </cell>
          <cell r="H63">
            <v>322.24899999600001</v>
          </cell>
          <cell r="I63">
            <v>1.7544999999999999</v>
          </cell>
          <cell r="J63">
            <v>194.69019093517244</v>
          </cell>
          <cell r="K63">
            <v>235.57513103155864</v>
          </cell>
          <cell r="L63">
            <v>341.58393999576003</v>
          </cell>
        </row>
        <row r="64">
          <cell r="B64" t="str">
            <v>21.002121</v>
          </cell>
          <cell r="C64">
            <v>21002121</v>
          </cell>
          <cell r="D64" t="str">
            <v>GLICOISDIN 15% CREMA 50 ML</v>
          </cell>
          <cell r="E64" t="str">
            <v>8470002589391</v>
          </cell>
          <cell r="F64">
            <v>183.66999144827588</v>
          </cell>
          <cell r="G64">
            <v>222.24068965241381</v>
          </cell>
          <cell r="H64">
            <v>322.24899999600001</v>
          </cell>
          <cell r="I64">
            <v>1.7544999999999999</v>
          </cell>
          <cell r="J64">
            <v>194.69019093517244</v>
          </cell>
          <cell r="K64">
            <v>235.57513103155864</v>
          </cell>
          <cell r="L64">
            <v>341.58393999576003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50"/>
    <pageSetUpPr fitToPage="1"/>
  </sheetPr>
  <dimension ref="A1:D107"/>
  <sheetViews>
    <sheetView showGridLines="0" tabSelected="1" zoomScale="90" zoomScaleNormal="90" zoomScaleSheetLayoutView="100" workbookViewId="0">
      <pane ySplit="2" topLeftCell="A3" activePane="bottomLeft" state="frozen"/>
      <selection pane="bottomLeft" activeCell="A3" sqref="A3"/>
    </sheetView>
  </sheetViews>
  <sheetFormatPr baseColWidth="10" defaultColWidth="10.88671875" defaultRowHeight="13.8" x14ac:dyDescent="0.25"/>
  <cols>
    <col min="1" max="1" width="25" style="152" bestFit="1" customWidth="1"/>
    <col min="2" max="2" width="51.21875" style="153" customWidth="1"/>
    <col min="3" max="3" width="14.88671875" style="170" bestFit="1" customWidth="1"/>
    <col min="4" max="16384" width="10.88671875" style="135"/>
  </cols>
  <sheetData>
    <row r="1" spans="1:3" s="129" customFormat="1" ht="18.75" customHeight="1" x14ac:dyDescent="0.25">
      <c r="A1" s="128" t="s">
        <v>253</v>
      </c>
      <c r="B1" s="128" t="s">
        <v>3</v>
      </c>
      <c r="C1" s="157" t="s">
        <v>536</v>
      </c>
    </row>
    <row r="2" spans="1:3" s="130" customFormat="1" ht="18.75" customHeight="1" x14ac:dyDescent="0.25">
      <c r="A2" s="128"/>
      <c r="B2" s="128"/>
      <c r="C2" s="158"/>
    </row>
    <row r="3" spans="1:3" s="130" customFormat="1" ht="18.75" customHeight="1" x14ac:dyDescent="0.25">
      <c r="A3" s="131">
        <v>8470003808576</v>
      </c>
      <c r="B3" s="132" t="s">
        <v>276</v>
      </c>
      <c r="C3" s="159">
        <v>6400.4160000000002</v>
      </c>
    </row>
    <row r="4" spans="1:3" s="130" customFormat="1" ht="18.75" customHeight="1" x14ac:dyDescent="0.25">
      <c r="A4" s="131">
        <v>8470003913423</v>
      </c>
      <c r="B4" s="132" t="s">
        <v>266</v>
      </c>
      <c r="C4" s="159">
        <v>6916.2389999999996</v>
      </c>
    </row>
    <row r="5" spans="1:3" s="130" customFormat="1" ht="18.75" customHeight="1" x14ac:dyDescent="0.25">
      <c r="A5" s="131">
        <v>8470002451001</v>
      </c>
      <c r="B5" s="132" t="s">
        <v>277</v>
      </c>
      <c r="C5" s="160">
        <v>8983.0399999999991</v>
      </c>
    </row>
    <row r="6" spans="1:3" s="130" customFormat="1" ht="18.75" customHeight="1" x14ac:dyDescent="0.25">
      <c r="A6" s="131">
        <v>8470001614841</v>
      </c>
      <c r="B6" s="132" t="s">
        <v>256</v>
      </c>
      <c r="C6" s="160">
        <v>8223.3415000000005</v>
      </c>
    </row>
    <row r="7" spans="1:3" s="129" customFormat="1" ht="18.75" customHeight="1" x14ac:dyDescent="0.25">
      <c r="A7" s="131">
        <v>8429420152120</v>
      </c>
      <c r="B7" s="132" t="s">
        <v>417</v>
      </c>
      <c r="C7" s="160">
        <v>3480.9279999999999</v>
      </c>
    </row>
    <row r="8" spans="1:3" s="129" customFormat="1" ht="18.75" customHeight="1" x14ac:dyDescent="0.25">
      <c r="A8" s="133">
        <v>8470001691880</v>
      </c>
      <c r="B8" s="134" t="s">
        <v>282</v>
      </c>
      <c r="C8" s="161">
        <v>12046.396999999999</v>
      </c>
    </row>
    <row r="9" spans="1:3" s="129" customFormat="1" ht="18.75" customHeight="1" x14ac:dyDescent="0.25">
      <c r="A9" s="131">
        <v>8429420128644</v>
      </c>
      <c r="B9" s="132" t="s">
        <v>379</v>
      </c>
      <c r="C9" s="160">
        <v>5981.0905000000002</v>
      </c>
    </row>
    <row r="10" spans="1:3" s="129" customFormat="1" ht="18.75" customHeight="1" x14ac:dyDescent="0.25">
      <c r="A10" s="131">
        <v>8470001880154</v>
      </c>
      <c r="B10" s="132" t="s">
        <v>419</v>
      </c>
      <c r="C10" s="160">
        <v>1796.6079999999999</v>
      </c>
    </row>
    <row r="11" spans="1:3" s="130" customFormat="1" ht="18.75" customHeight="1" x14ac:dyDescent="0.25">
      <c r="A11" s="131">
        <v>8470001532435</v>
      </c>
      <c r="B11" s="132" t="s">
        <v>448</v>
      </c>
      <c r="C11" s="159">
        <v>5926.701</v>
      </c>
    </row>
    <row r="12" spans="1:3" ht="17.25" customHeight="1" x14ac:dyDescent="0.25">
      <c r="A12" s="131">
        <v>8470001527349</v>
      </c>
      <c r="B12" s="132" t="s">
        <v>278</v>
      </c>
      <c r="C12" s="159">
        <v>4826.6295</v>
      </c>
    </row>
    <row r="13" spans="1:3" s="129" customFormat="1" ht="18.75" customHeight="1" x14ac:dyDescent="0.25">
      <c r="A13" s="131">
        <v>8470001685254</v>
      </c>
      <c r="B13" s="132" t="s">
        <v>254</v>
      </c>
      <c r="C13" s="159">
        <v>7153.0964999999997</v>
      </c>
    </row>
    <row r="14" spans="1:3" s="129" customFormat="1" ht="18.75" customHeight="1" x14ac:dyDescent="0.25">
      <c r="A14" s="131">
        <v>8429420104518</v>
      </c>
      <c r="B14" s="132" t="s">
        <v>341</v>
      </c>
      <c r="C14" s="159">
        <v>8647.9305000000004</v>
      </c>
    </row>
    <row r="15" spans="1:3" s="130" customFormat="1" ht="18.75" customHeight="1" x14ac:dyDescent="0.25">
      <c r="A15" s="136"/>
      <c r="B15" s="137"/>
      <c r="C15" s="162"/>
    </row>
    <row r="16" spans="1:3" s="130" customFormat="1" ht="18.75" customHeight="1" x14ac:dyDescent="0.25">
      <c r="A16" s="131">
        <v>8470001769145</v>
      </c>
      <c r="B16" s="132" t="s">
        <v>320</v>
      </c>
      <c r="C16" s="160">
        <v>10997.206</v>
      </c>
    </row>
    <row r="17" spans="1:3" s="130" customFormat="1" ht="18.75" customHeight="1" x14ac:dyDescent="0.25">
      <c r="A17" s="131">
        <v>8470001769213</v>
      </c>
      <c r="B17" s="132" t="s">
        <v>415</v>
      </c>
      <c r="C17" s="160">
        <v>11179.673999999999</v>
      </c>
    </row>
    <row r="18" spans="1:3" s="130" customFormat="1" ht="18.75" customHeight="1" x14ac:dyDescent="0.25">
      <c r="A18" s="131">
        <v>8429420138346</v>
      </c>
      <c r="B18" s="132" t="s">
        <v>414</v>
      </c>
      <c r="C18" s="160">
        <v>6765.3519999999999</v>
      </c>
    </row>
    <row r="19" spans="1:3" s="130" customFormat="1" ht="18.75" customHeight="1" x14ac:dyDescent="0.25">
      <c r="A19" s="131">
        <v>8470001864802</v>
      </c>
      <c r="B19" s="132" t="s">
        <v>428</v>
      </c>
      <c r="C19" s="160">
        <v>13402.6255</v>
      </c>
    </row>
    <row r="20" spans="1:3" s="130" customFormat="1" ht="18.75" customHeight="1" x14ac:dyDescent="0.25">
      <c r="A20" s="131">
        <v>8470001864826</v>
      </c>
      <c r="B20" s="132" t="s">
        <v>447</v>
      </c>
      <c r="C20" s="160">
        <v>11084.931</v>
      </c>
    </row>
    <row r="21" spans="1:3" s="130" customFormat="1" ht="18.75" customHeight="1" x14ac:dyDescent="0.25">
      <c r="A21" s="131">
        <v>8429420138933</v>
      </c>
      <c r="B21" s="132" t="s">
        <v>355</v>
      </c>
      <c r="C21" s="163">
        <v>5410.8779999999997</v>
      </c>
    </row>
    <row r="22" spans="1:3" s="130" customFormat="1" ht="18.75" customHeight="1" x14ac:dyDescent="0.25">
      <c r="A22" s="131">
        <v>8429420215078</v>
      </c>
      <c r="B22" s="132" t="s">
        <v>533</v>
      </c>
      <c r="C22" s="163">
        <v>5452.9859999999999</v>
      </c>
    </row>
    <row r="23" spans="1:3" s="130" customFormat="1" ht="18.75" customHeight="1" x14ac:dyDescent="0.25">
      <c r="A23" s="131">
        <v>8429420216068</v>
      </c>
      <c r="B23" s="132" t="s">
        <v>532</v>
      </c>
      <c r="C23" s="163">
        <v>13635.974</v>
      </c>
    </row>
    <row r="24" spans="1:3" s="130" customFormat="1" ht="18.75" customHeight="1" x14ac:dyDescent="0.25">
      <c r="A24" s="131">
        <v>8429420157613</v>
      </c>
      <c r="B24" s="132" t="s">
        <v>389</v>
      </c>
      <c r="C24" s="160">
        <v>14634.2845</v>
      </c>
    </row>
    <row r="25" spans="1:3" s="130" customFormat="1" ht="18.75" customHeight="1" x14ac:dyDescent="0.25">
      <c r="A25" s="131">
        <v>8429420136472</v>
      </c>
      <c r="B25" s="132" t="s">
        <v>388</v>
      </c>
      <c r="C25" s="164">
        <v>5770.5505000000003</v>
      </c>
    </row>
    <row r="26" spans="1:3" s="130" customFormat="1" ht="18.75" customHeight="1" x14ac:dyDescent="0.25">
      <c r="A26" s="131">
        <v>8429420157651</v>
      </c>
      <c r="B26" s="132" t="s">
        <v>390</v>
      </c>
      <c r="C26" s="159">
        <v>12983.3</v>
      </c>
    </row>
    <row r="27" spans="1:3" s="130" customFormat="1" ht="18.75" customHeight="1" x14ac:dyDescent="0.25">
      <c r="A27" s="131">
        <v>8429420164406</v>
      </c>
      <c r="B27" s="132" t="s">
        <v>426</v>
      </c>
      <c r="C27" s="159">
        <v>3347.5859999999998</v>
      </c>
    </row>
    <row r="28" spans="1:3" s="130" customFormat="1" ht="18.75" customHeight="1" x14ac:dyDescent="0.25">
      <c r="A28" s="131">
        <v>8429420164390</v>
      </c>
      <c r="B28" s="132" t="s">
        <v>427</v>
      </c>
      <c r="C28" s="159">
        <v>10625.252</v>
      </c>
    </row>
    <row r="29" spans="1:3" s="130" customFormat="1" ht="18.75" customHeight="1" x14ac:dyDescent="0.25">
      <c r="A29" s="131">
        <v>8429420200678</v>
      </c>
      <c r="B29" s="132" t="s">
        <v>450</v>
      </c>
      <c r="C29" s="159">
        <v>9312.8860000000004</v>
      </c>
    </row>
    <row r="30" spans="1:3" s="130" customFormat="1" ht="18.75" customHeight="1" x14ac:dyDescent="0.25">
      <c r="A30" s="131">
        <v>8470001769169</v>
      </c>
      <c r="B30" s="132" t="s">
        <v>321</v>
      </c>
      <c r="C30" s="159">
        <v>9681.3310000000001</v>
      </c>
    </row>
    <row r="31" spans="1:3" s="130" customFormat="1" ht="18.75" customHeight="1" x14ac:dyDescent="0.25">
      <c r="A31" s="138">
        <v>8429420203082</v>
      </c>
      <c r="B31" s="132" t="s">
        <v>488</v>
      </c>
      <c r="C31" s="159">
        <v>11746.377500000001</v>
      </c>
    </row>
    <row r="32" spans="1:3" s="130" customFormat="1" ht="18.75" customHeight="1" x14ac:dyDescent="0.25">
      <c r="A32" s="131">
        <v>8429420113374</v>
      </c>
      <c r="B32" s="132" t="s">
        <v>490</v>
      </c>
      <c r="C32" s="159">
        <v>11746.377500000001</v>
      </c>
    </row>
    <row r="33" spans="1:3" s="130" customFormat="1" ht="18.75" customHeight="1" x14ac:dyDescent="0.25">
      <c r="A33" s="131">
        <v>8429420166493</v>
      </c>
      <c r="B33" s="132" t="s">
        <v>401</v>
      </c>
      <c r="C33" s="159">
        <v>1294.8209999999999</v>
      </c>
    </row>
    <row r="34" spans="1:3" s="130" customFormat="1" ht="18.75" customHeight="1" x14ac:dyDescent="0.25">
      <c r="A34" s="131">
        <v>8429420165472</v>
      </c>
      <c r="B34" s="132" t="s">
        <v>400</v>
      </c>
      <c r="C34" s="159">
        <v>4479.2384999999995</v>
      </c>
    </row>
    <row r="35" spans="1:3" s="130" customFormat="1" ht="18.75" customHeight="1" x14ac:dyDescent="0.25">
      <c r="A35" s="131">
        <v>8470001812353</v>
      </c>
      <c r="B35" s="132" t="s">
        <v>413</v>
      </c>
      <c r="C35" s="159">
        <v>15222.041999999999</v>
      </c>
    </row>
    <row r="36" spans="1:3" s="130" customFormat="1" ht="18.75" customHeight="1" x14ac:dyDescent="0.25">
      <c r="A36" s="131">
        <v>8429420172401</v>
      </c>
      <c r="B36" s="132" t="s">
        <v>418</v>
      </c>
      <c r="C36" s="159">
        <v>15222.041999999999</v>
      </c>
    </row>
    <row r="37" spans="1:3" s="130" customFormat="1" ht="18.75" customHeight="1" x14ac:dyDescent="0.25">
      <c r="A37" s="131">
        <v>8429420226135</v>
      </c>
      <c r="B37" s="132" t="s">
        <v>528</v>
      </c>
      <c r="C37" s="159">
        <v>8370.7194999999992</v>
      </c>
    </row>
    <row r="38" spans="1:3" s="130" customFormat="1" ht="18.75" customHeight="1" x14ac:dyDescent="0.25">
      <c r="A38" s="131">
        <v>8429420175341</v>
      </c>
      <c r="B38" s="132" t="s">
        <v>291</v>
      </c>
      <c r="C38" s="159">
        <v>8125.0895</v>
      </c>
    </row>
    <row r="39" spans="1:3" s="130" customFormat="1" ht="18.75" customHeight="1" x14ac:dyDescent="0.25">
      <c r="A39" s="131">
        <v>8429420175372</v>
      </c>
      <c r="B39" s="132" t="s">
        <v>290</v>
      </c>
      <c r="C39" s="159">
        <v>8125.0895</v>
      </c>
    </row>
    <row r="40" spans="1:3" s="130" customFormat="1" ht="18.75" customHeight="1" x14ac:dyDescent="0.25">
      <c r="A40" s="131">
        <v>8429420175303</v>
      </c>
      <c r="B40" s="132" t="s">
        <v>422</v>
      </c>
      <c r="C40" s="159">
        <v>7591.7214999999997</v>
      </c>
    </row>
    <row r="41" spans="1:3" s="130" customFormat="1" ht="18.75" customHeight="1" x14ac:dyDescent="0.25">
      <c r="A41" s="131">
        <v>8429420175310</v>
      </c>
      <c r="B41" s="132" t="s">
        <v>421</v>
      </c>
      <c r="C41" s="159">
        <v>7591.7214999999997</v>
      </c>
    </row>
    <row r="42" spans="1:3" s="130" customFormat="1" ht="18.75" customHeight="1" x14ac:dyDescent="0.25">
      <c r="A42" s="131">
        <v>8429420175327</v>
      </c>
      <c r="B42" s="132" t="s">
        <v>420</v>
      </c>
      <c r="C42" s="159">
        <v>7591.7214999999997</v>
      </c>
    </row>
    <row r="43" spans="1:3" s="130" customFormat="1" ht="18.75" customHeight="1" x14ac:dyDescent="0.25">
      <c r="A43" s="139"/>
      <c r="B43" s="140"/>
      <c r="C43" s="165"/>
    </row>
    <row r="44" spans="1:3" s="130" customFormat="1" ht="18.75" customHeight="1" x14ac:dyDescent="0.25">
      <c r="A44" s="131">
        <v>8429420184527</v>
      </c>
      <c r="B44" s="132" t="s">
        <v>386</v>
      </c>
      <c r="C44" s="160">
        <v>5270.518</v>
      </c>
    </row>
    <row r="45" spans="1:3" s="130" customFormat="1" ht="18.75" customHeight="1" x14ac:dyDescent="0.25">
      <c r="A45" s="131">
        <v>8429420184558</v>
      </c>
      <c r="B45" s="132" t="s">
        <v>531</v>
      </c>
      <c r="C45" s="160">
        <v>4117.8114999999998</v>
      </c>
    </row>
    <row r="46" spans="1:3" s="130" customFormat="1" ht="18.75" customHeight="1" x14ac:dyDescent="0.25">
      <c r="A46" s="141"/>
      <c r="B46" s="142"/>
      <c r="C46" s="166"/>
    </row>
    <row r="47" spans="1:3" s="130" customFormat="1" ht="18.75" customHeight="1" x14ac:dyDescent="0.25">
      <c r="A47" s="138">
        <v>8470001915528</v>
      </c>
      <c r="B47" s="143" t="s">
        <v>405</v>
      </c>
      <c r="C47" s="159">
        <v>5831.9579999999996</v>
      </c>
    </row>
    <row r="48" spans="1:3" s="130" customFormat="1" ht="18.75" customHeight="1" x14ac:dyDescent="0.25">
      <c r="A48" s="141"/>
      <c r="B48" s="142"/>
      <c r="C48" s="166"/>
    </row>
    <row r="49" spans="1:3" s="130" customFormat="1" ht="18.75" customHeight="1" x14ac:dyDescent="0.25">
      <c r="A49" s="138">
        <v>8470001901200</v>
      </c>
      <c r="B49" s="138" t="s">
        <v>509</v>
      </c>
      <c r="C49" s="160">
        <v>1036.9095</v>
      </c>
    </row>
    <row r="50" spans="1:3" s="130" customFormat="1" ht="18.75" customHeight="1" x14ac:dyDescent="0.25">
      <c r="A50" s="141"/>
      <c r="B50" s="142"/>
      <c r="C50" s="167"/>
    </row>
    <row r="51" spans="1:3" s="130" customFormat="1" ht="18.75" customHeight="1" x14ac:dyDescent="0.25">
      <c r="A51" s="138">
        <v>8470003854849</v>
      </c>
      <c r="B51" s="143" t="s">
        <v>443</v>
      </c>
      <c r="C51" s="159">
        <v>2166.8074999999999</v>
      </c>
    </row>
    <row r="52" spans="1:3" s="129" customFormat="1" ht="18" customHeight="1" x14ac:dyDescent="0.25">
      <c r="A52" s="141"/>
      <c r="B52" s="142"/>
      <c r="C52" s="167"/>
    </row>
    <row r="53" spans="1:3" s="130" customFormat="1" ht="18.75" customHeight="1" x14ac:dyDescent="0.25">
      <c r="A53" s="138">
        <v>8429420166561</v>
      </c>
      <c r="B53" s="143" t="s">
        <v>402</v>
      </c>
      <c r="C53" s="159">
        <v>4395.0225</v>
      </c>
    </row>
    <row r="54" spans="1:3" s="130" customFormat="1" ht="18.75" customHeight="1" x14ac:dyDescent="0.25">
      <c r="A54" s="138">
        <v>8429420166547</v>
      </c>
      <c r="B54" s="143" t="s">
        <v>300</v>
      </c>
      <c r="C54" s="159">
        <v>7153.0964999999997</v>
      </c>
    </row>
    <row r="55" spans="1:3" s="129" customFormat="1" ht="18.75" customHeight="1" x14ac:dyDescent="0.25">
      <c r="A55" s="138">
        <v>8470001547927</v>
      </c>
      <c r="B55" s="143" t="s">
        <v>439</v>
      </c>
      <c r="C55" s="159">
        <v>3294.951</v>
      </c>
    </row>
    <row r="56" spans="1:3" s="129" customFormat="1" ht="18.75" customHeight="1" x14ac:dyDescent="0.25">
      <c r="A56" s="138">
        <v>8470002006454</v>
      </c>
      <c r="B56" s="143" t="s">
        <v>299</v>
      </c>
      <c r="C56" s="159">
        <v>6061.7974999999997</v>
      </c>
    </row>
    <row r="57" spans="1:3" s="129" customFormat="1" ht="18.75" customHeight="1" x14ac:dyDescent="0.25">
      <c r="A57" s="141"/>
      <c r="B57" s="142"/>
      <c r="C57" s="167"/>
    </row>
    <row r="58" spans="1:3" s="129" customFormat="1" ht="18.75" customHeight="1" x14ac:dyDescent="0.25">
      <c r="A58" s="138">
        <v>8470001548887</v>
      </c>
      <c r="B58" s="143" t="s">
        <v>451</v>
      </c>
      <c r="C58" s="159">
        <v>3624.797</v>
      </c>
    </row>
    <row r="59" spans="1:3" s="129" customFormat="1" ht="18.75" customHeight="1" x14ac:dyDescent="0.25">
      <c r="A59" s="141"/>
      <c r="B59" s="142"/>
      <c r="C59" s="167"/>
    </row>
    <row r="60" spans="1:3" s="130" customFormat="1" ht="18.75" customHeight="1" x14ac:dyDescent="0.25">
      <c r="A60" s="138">
        <v>8429420206977</v>
      </c>
      <c r="B60" s="132" t="s">
        <v>489</v>
      </c>
      <c r="C60" s="164">
        <v>3493.2094999999999</v>
      </c>
    </row>
    <row r="61" spans="1:3" s="130" customFormat="1" ht="18.75" customHeight="1" x14ac:dyDescent="0.25">
      <c r="A61" s="144">
        <v>8429420095564</v>
      </c>
      <c r="B61" s="145" t="s">
        <v>334</v>
      </c>
      <c r="C61" s="164">
        <v>4744.1679999999997</v>
      </c>
    </row>
    <row r="62" spans="1:3" s="130" customFormat="1" ht="18.75" customHeight="1" x14ac:dyDescent="0.25">
      <c r="A62" s="144">
        <v>8429420095557</v>
      </c>
      <c r="B62" s="145" t="s">
        <v>345</v>
      </c>
      <c r="C62" s="164">
        <v>4744.1679999999997</v>
      </c>
    </row>
    <row r="63" spans="1:3" s="130" customFormat="1" ht="18.75" customHeight="1" x14ac:dyDescent="0.25">
      <c r="A63" s="141"/>
      <c r="B63" s="142"/>
      <c r="C63" s="168"/>
    </row>
    <row r="64" spans="1:3" s="130" customFormat="1" ht="18.75" customHeight="1" x14ac:dyDescent="0.25">
      <c r="A64" s="138">
        <v>8470003245920</v>
      </c>
      <c r="B64" s="132" t="s">
        <v>325</v>
      </c>
      <c r="C64" s="159">
        <v>5503.8665000000001</v>
      </c>
    </row>
    <row r="65" spans="1:4" s="130" customFormat="1" ht="18.75" customHeight="1" x14ac:dyDescent="0.25">
      <c r="A65" s="138">
        <v>8470003245913</v>
      </c>
      <c r="B65" s="132" t="s">
        <v>313</v>
      </c>
      <c r="C65" s="159">
        <v>4303.7884999999997</v>
      </c>
    </row>
    <row r="66" spans="1:4" s="130" customFormat="1" ht="18.75" customHeight="1" x14ac:dyDescent="0.25">
      <c r="A66" s="138">
        <v>8470002000704</v>
      </c>
      <c r="B66" s="132" t="s">
        <v>312</v>
      </c>
      <c r="C66" s="159">
        <v>6223.2114999999994</v>
      </c>
    </row>
    <row r="67" spans="1:4" s="130" customFormat="1" ht="18.75" customHeight="1" x14ac:dyDescent="0.25">
      <c r="A67" s="138">
        <v>8470002000698</v>
      </c>
      <c r="B67" s="132" t="s">
        <v>311</v>
      </c>
      <c r="C67" s="159">
        <v>4495.0289999999995</v>
      </c>
    </row>
    <row r="68" spans="1:4" s="130" customFormat="1" ht="18.75" customHeight="1" x14ac:dyDescent="0.25">
      <c r="A68" s="146">
        <v>8470001509802</v>
      </c>
      <c r="B68" s="147" t="s">
        <v>314</v>
      </c>
      <c r="C68" s="163">
        <v>3321.2684999999997</v>
      </c>
    </row>
    <row r="69" spans="1:4" s="130" customFormat="1" ht="18.75" customHeight="1" x14ac:dyDescent="0.25">
      <c r="A69" s="148">
        <v>8470001855107</v>
      </c>
      <c r="B69" s="149" t="s">
        <v>534</v>
      </c>
      <c r="C69" s="169">
        <v>3579.18</v>
      </c>
      <c r="D69" s="150" t="s">
        <v>535</v>
      </c>
    </row>
    <row r="70" spans="1:4" s="130" customFormat="1" ht="17.55" customHeight="1" x14ac:dyDescent="0.25">
      <c r="A70" s="146">
        <v>8470001806475</v>
      </c>
      <c r="B70" s="132" t="s">
        <v>331</v>
      </c>
      <c r="C70" s="163">
        <v>5223.1464999999998</v>
      </c>
    </row>
    <row r="71" spans="1:4" ht="18.75" customHeight="1" x14ac:dyDescent="0.25">
      <c r="A71" s="141"/>
      <c r="B71" s="142"/>
      <c r="C71" s="168"/>
    </row>
    <row r="72" spans="1:4" s="130" customFormat="1" ht="18.75" customHeight="1" x14ac:dyDescent="0.25">
      <c r="A72" s="146">
        <v>8429420137974</v>
      </c>
      <c r="B72" s="147" t="s">
        <v>399</v>
      </c>
      <c r="C72" s="163">
        <v>1528.1695</v>
      </c>
    </row>
    <row r="73" spans="1:4" ht="18.75" customHeight="1" x14ac:dyDescent="0.25">
      <c r="A73" s="146">
        <v>8429420200814</v>
      </c>
      <c r="B73" s="147" t="s">
        <v>508</v>
      </c>
      <c r="C73" s="163">
        <v>4903.8274999999994</v>
      </c>
    </row>
    <row r="74" spans="1:4" ht="18.75" customHeight="1" x14ac:dyDescent="0.25">
      <c r="A74" s="146">
        <v>8429420210547</v>
      </c>
      <c r="B74" s="147" t="s">
        <v>430</v>
      </c>
      <c r="C74" s="163">
        <v>3963.4155000000001</v>
      </c>
    </row>
    <row r="75" spans="1:4" s="130" customFormat="1" ht="18.75" customHeight="1" x14ac:dyDescent="0.25">
      <c r="A75" s="146">
        <v>8470001525369</v>
      </c>
      <c r="B75" s="147" t="s">
        <v>273</v>
      </c>
      <c r="C75" s="163">
        <v>4068.6855</v>
      </c>
    </row>
    <row r="76" spans="1:4" s="130" customFormat="1" ht="18.75" customHeight="1" x14ac:dyDescent="0.25">
      <c r="A76" s="146">
        <v>8470001585066</v>
      </c>
      <c r="B76" s="147" t="s">
        <v>274</v>
      </c>
      <c r="C76" s="163">
        <v>4068.6855</v>
      </c>
    </row>
    <row r="77" spans="1:4" ht="18.75" customHeight="1" x14ac:dyDescent="0.25">
      <c r="A77" s="146">
        <v>8470001716125</v>
      </c>
      <c r="B77" s="147" t="s">
        <v>293</v>
      </c>
      <c r="C77" s="163">
        <v>5268.7635</v>
      </c>
    </row>
    <row r="78" spans="1:4" ht="18.75" customHeight="1" x14ac:dyDescent="0.25">
      <c r="A78" s="146">
        <v>8470001654557</v>
      </c>
      <c r="B78" s="147" t="s">
        <v>294</v>
      </c>
      <c r="C78" s="163">
        <v>5268.7635</v>
      </c>
    </row>
    <row r="79" spans="1:4" ht="18.75" customHeight="1" x14ac:dyDescent="0.25">
      <c r="A79" s="146">
        <v>8470001631718</v>
      </c>
      <c r="B79" s="147" t="s">
        <v>288</v>
      </c>
      <c r="C79" s="163">
        <v>3791.4744999999998</v>
      </c>
    </row>
    <row r="80" spans="1:4" ht="18.75" customHeight="1" x14ac:dyDescent="0.25">
      <c r="A80" s="146">
        <v>8470001699664</v>
      </c>
      <c r="B80" s="147" t="s">
        <v>292</v>
      </c>
      <c r="C80" s="163">
        <v>3791.4744999999998</v>
      </c>
    </row>
    <row r="81" spans="1:3" ht="18.75" customHeight="1" x14ac:dyDescent="0.25">
      <c r="A81" s="138">
        <v>8429420195950</v>
      </c>
      <c r="B81" s="132" t="s">
        <v>429</v>
      </c>
      <c r="C81" s="160">
        <v>4430.1125000000002</v>
      </c>
    </row>
    <row r="82" spans="1:3" ht="18.75" customHeight="1" x14ac:dyDescent="0.25">
      <c r="A82" s="138">
        <v>8429420154186</v>
      </c>
      <c r="B82" s="132" t="s">
        <v>453</v>
      </c>
      <c r="C82" s="160">
        <v>4430.1125000000002</v>
      </c>
    </row>
    <row r="83" spans="1:3" ht="18.75" customHeight="1" x14ac:dyDescent="0.25">
      <c r="A83" s="138">
        <v>8429420201361</v>
      </c>
      <c r="B83" s="132" t="s">
        <v>438</v>
      </c>
      <c r="C83" s="160">
        <v>4866.9830000000002</v>
      </c>
    </row>
    <row r="84" spans="1:3" ht="18.75" customHeight="1" x14ac:dyDescent="0.25">
      <c r="A84" s="146">
        <v>7898939803174</v>
      </c>
      <c r="B84" s="147" t="s">
        <v>289</v>
      </c>
      <c r="C84" s="163">
        <v>6475.8594999999996</v>
      </c>
    </row>
    <row r="85" spans="1:3" ht="18.75" customHeight="1" x14ac:dyDescent="0.25">
      <c r="A85" s="146">
        <v>8429420070875</v>
      </c>
      <c r="B85" s="147" t="s">
        <v>255</v>
      </c>
      <c r="C85" s="163">
        <v>6798.6875</v>
      </c>
    </row>
    <row r="86" spans="1:3" ht="18.75" customHeight="1" x14ac:dyDescent="0.25">
      <c r="A86" s="146">
        <v>8429420142312</v>
      </c>
      <c r="B86" s="147" t="s">
        <v>373</v>
      </c>
      <c r="C86" s="163">
        <v>4598.5445</v>
      </c>
    </row>
    <row r="87" spans="1:3" ht="17.55" customHeight="1" x14ac:dyDescent="0.25">
      <c r="A87" s="146">
        <v>8429420161214</v>
      </c>
      <c r="B87" s="147" t="s">
        <v>394</v>
      </c>
      <c r="C87" s="163">
        <v>4982.78</v>
      </c>
    </row>
    <row r="88" spans="1:3" ht="18.75" customHeight="1" x14ac:dyDescent="0.25">
      <c r="A88" s="146">
        <v>8429420218673</v>
      </c>
      <c r="B88" s="147" t="s">
        <v>416</v>
      </c>
      <c r="C88" s="163">
        <v>4038.8589999999999</v>
      </c>
    </row>
    <row r="89" spans="1:3" ht="18.75" customHeight="1" x14ac:dyDescent="0.25">
      <c r="A89" s="138">
        <v>8429420187917</v>
      </c>
      <c r="B89" s="132" t="s">
        <v>431</v>
      </c>
      <c r="C89" s="159">
        <v>6444.2784999999994</v>
      </c>
    </row>
    <row r="90" spans="1:3" ht="18.75" customHeight="1" x14ac:dyDescent="0.25">
      <c r="A90" s="138">
        <v>8429420192263</v>
      </c>
      <c r="B90" s="132" t="s">
        <v>449</v>
      </c>
      <c r="C90" s="159">
        <v>4916.1089999999995</v>
      </c>
    </row>
    <row r="91" spans="1:3" ht="18.75" customHeight="1" x14ac:dyDescent="0.25">
      <c r="A91" s="138">
        <v>8429420161245</v>
      </c>
      <c r="B91" s="132" t="s">
        <v>397</v>
      </c>
      <c r="C91" s="159">
        <v>4916.1089999999995</v>
      </c>
    </row>
    <row r="92" spans="1:3" s="130" customFormat="1" ht="18.75" customHeight="1" x14ac:dyDescent="0.25">
      <c r="A92" s="144">
        <v>8470003233941</v>
      </c>
      <c r="B92" s="145" t="s">
        <v>286</v>
      </c>
      <c r="C92" s="159">
        <v>4182.7280000000001</v>
      </c>
    </row>
    <row r="93" spans="1:3" s="130" customFormat="1" ht="18.75" customHeight="1" x14ac:dyDescent="0.25">
      <c r="A93" s="138">
        <v>8429420196377</v>
      </c>
      <c r="B93" s="132" t="s">
        <v>432</v>
      </c>
      <c r="C93" s="159">
        <v>4430.1125000000002</v>
      </c>
    </row>
    <row r="94" spans="1:3" ht="18.75" customHeight="1" x14ac:dyDescent="0.25">
      <c r="A94" s="138">
        <v>8429420125117</v>
      </c>
      <c r="B94" s="132" t="s">
        <v>374</v>
      </c>
      <c r="C94" s="159">
        <v>4981.0254999999997</v>
      </c>
    </row>
    <row r="95" spans="1:3" ht="18.75" customHeight="1" x14ac:dyDescent="0.25">
      <c r="A95" s="138">
        <v>8429420188020</v>
      </c>
      <c r="B95" s="132" t="s">
        <v>433</v>
      </c>
      <c r="C95" s="159">
        <v>6444.2784999999994</v>
      </c>
    </row>
    <row r="96" spans="1:3" ht="18.75" customHeight="1" x14ac:dyDescent="0.25">
      <c r="A96" s="138">
        <v>8429420187962</v>
      </c>
      <c r="B96" s="132" t="s">
        <v>335</v>
      </c>
      <c r="C96" s="159">
        <v>3963.4155000000001</v>
      </c>
    </row>
    <row r="97" spans="1:3" ht="18.75" customHeight="1" x14ac:dyDescent="0.25">
      <c r="A97" s="141"/>
      <c r="B97" s="142"/>
      <c r="C97" s="168"/>
    </row>
    <row r="98" spans="1:3" ht="18.75" customHeight="1" x14ac:dyDescent="0.25">
      <c r="A98" s="138">
        <v>8429420093232</v>
      </c>
      <c r="B98" s="132" t="s">
        <v>303</v>
      </c>
      <c r="C98" s="160">
        <v>5702.125</v>
      </c>
    </row>
    <row r="99" spans="1:3" ht="18.75" customHeight="1" x14ac:dyDescent="0.25">
      <c r="A99" s="146">
        <v>8429420078581</v>
      </c>
      <c r="B99" s="147" t="s">
        <v>304</v>
      </c>
      <c r="C99" s="163">
        <v>5702.125</v>
      </c>
    </row>
    <row r="100" spans="1:3" ht="18.75" customHeight="1" x14ac:dyDescent="0.25">
      <c r="A100" s="146">
        <v>8429420077959</v>
      </c>
      <c r="B100" s="147" t="s">
        <v>258</v>
      </c>
      <c r="C100" s="163">
        <v>5251.2184999999999</v>
      </c>
    </row>
    <row r="101" spans="1:3" ht="18.75" customHeight="1" x14ac:dyDescent="0.25">
      <c r="A101" s="146">
        <v>8429420079717</v>
      </c>
      <c r="B101" s="147" t="s">
        <v>275</v>
      </c>
      <c r="C101" s="163">
        <v>5231.9189999999999</v>
      </c>
    </row>
    <row r="102" spans="1:3" ht="18.75" customHeight="1" x14ac:dyDescent="0.25">
      <c r="A102" s="146">
        <v>8429420190986</v>
      </c>
      <c r="B102" s="147" t="s">
        <v>437</v>
      </c>
      <c r="C102" s="163">
        <v>5638.9629999999997</v>
      </c>
    </row>
    <row r="103" spans="1:3" ht="18.75" customHeight="1" x14ac:dyDescent="0.25">
      <c r="A103" s="146">
        <v>8429420160613</v>
      </c>
      <c r="B103" s="147" t="s">
        <v>506</v>
      </c>
      <c r="C103" s="163">
        <v>5638.9629999999997</v>
      </c>
    </row>
    <row r="104" spans="1:3" ht="18.75" customHeight="1" x14ac:dyDescent="0.25">
      <c r="A104" s="141"/>
      <c r="B104" s="151"/>
      <c r="C104" s="168"/>
    </row>
    <row r="105" spans="1:3" ht="18.75" customHeight="1" x14ac:dyDescent="0.25">
      <c r="A105" s="138">
        <v>8429420124776</v>
      </c>
      <c r="B105" s="132" t="s">
        <v>336</v>
      </c>
      <c r="C105" s="159">
        <v>10321.7235</v>
      </c>
    </row>
    <row r="106" spans="1:3" ht="18.75" customHeight="1" x14ac:dyDescent="0.25">
      <c r="A106" s="138">
        <v>8470001648198</v>
      </c>
      <c r="B106" s="132" t="s">
        <v>337</v>
      </c>
      <c r="C106" s="159">
        <v>3133.5369999999998</v>
      </c>
    </row>
    <row r="107" spans="1:3" ht="20.25" customHeight="1" x14ac:dyDescent="0.25">
      <c r="A107" s="138">
        <v>8429420140134</v>
      </c>
      <c r="B107" s="132" t="s">
        <v>452</v>
      </c>
      <c r="C107" s="159">
        <v>4942.4264999999996</v>
      </c>
    </row>
  </sheetData>
  <sheetProtection algorithmName="SHA-512" hashValue="VQirXWsqpiRU6m7sgwIZzh5sKjyPckCkKHsfTBMPQV2MAF95RxN3fWl6YJEED3I8l/PHZIT4mNyDf4eCs5oNhQ==" saltValue="yzd2NmENK9p+5LwghKxXzw==" spinCount="100000" sheet="1" objects="1" scenarios="1"/>
  <phoneticPr fontId="19" type="noConversion"/>
  <printOptions horizontalCentered="1" verticalCentered="1"/>
  <pageMargins left="0.25" right="0.25" top="0.25" bottom="0.03" header="0" footer="0"/>
  <pageSetup paperSize="5"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H11" sqref="H11"/>
    </sheetView>
  </sheetViews>
  <sheetFormatPr baseColWidth="10" defaultRowHeight="13.2" x14ac:dyDescent="0.25"/>
  <cols>
    <col min="1" max="1" width="14" bestFit="1" customWidth="1"/>
    <col min="2" max="2" width="47" bestFit="1" customWidth="1"/>
    <col min="3" max="4" width="12.77734375" customWidth="1"/>
    <col min="6" max="6" width="19.44140625" customWidth="1"/>
    <col min="7" max="7" width="42.5546875" customWidth="1"/>
  </cols>
  <sheetData>
    <row r="1" spans="1:8" x14ac:dyDescent="0.25">
      <c r="A1" t="s">
        <v>471</v>
      </c>
      <c r="B1" t="s">
        <v>472</v>
      </c>
      <c r="C1" t="s">
        <v>309</v>
      </c>
      <c r="D1" t="s">
        <v>473</v>
      </c>
      <c r="F1" t="s">
        <v>471</v>
      </c>
      <c r="G1" t="s">
        <v>472</v>
      </c>
      <c r="H1" t="s">
        <v>473</v>
      </c>
    </row>
    <row r="2" spans="1:8" x14ac:dyDescent="0.25">
      <c r="A2" s="28">
        <v>8470003808576</v>
      </c>
      <c r="B2" s="9" t="s">
        <v>276</v>
      </c>
      <c r="C2" s="56">
        <v>1878</v>
      </c>
      <c r="D2" s="93">
        <f>C2*1.11</f>
        <v>2084.5800000000004</v>
      </c>
      <c r="F2" s="69">
        <v>8470003808576</v>
      </c>
      <c r="G2" s="110" t="s">
        <v>276</v>
      </c>
      <c r="H2" s="111">
        <v>0.11</v>
      </c>
    </row>
    <row r="3" spans="1:8" x14ac:dyDescent="0.25">
      <c r="A3" s="28">
        <v>8470003913423</v>
      </c>
      <c r="B3" s="9" t="s">
        <v>266</v>
      </c>
      <c r="C3" s="56">
        <v>2031</v>
      </c>
      <c r="D3" s="93">
        <f t="shared" ref="D3:D14" si="0">C3*1.11</f>
        <v>2254.4100000000003</v>
      </c>
      <c r="F3" s="28">
        <v>8470003913423</v>
      </c>
      <c r="G3" s="81" t="s">
        <v>266</v>
      </c>
      <c r="H3" s="111">
        <v>0.11</v>
      </c>
    </row>
    <row r="4" spans="1:8" x14ac:dyDescent="0.25">
      <c r="A4" s="62">
        <v>8470002451001</v>
      </c>
      <c r="B4" s="41" t="s">
        <v>277</v>
      </c>
      <c r="C4" s="56">
        <v>2637</v>
      </c>
      <c r="D4" s="93">
        <f t="shared" si="0"/>
        <v>2927.07</v>
      </c>
      <c r="F4" s="28">
        <v>8470002451001</v>
      </c>
      <c r="G4" s="81" t="s">
        <v>277</v>
      </c>
      <c r="H4" s="111">
        <v>0.11</v>
      </c>
    </row>
    <row r="5" spans="1:8" x14ac:dyDescent="0.25">
      <c r="A5" s="28">
        <v>8470001612175</v>
      </c>
      <c r="B5" s="9" t="s">
        <v>351</v>
      </c>
      <c r="C5" s="56">
        <v>1781</v>
      </c>
      <c r="D5" s="93"/>
      <c r="F5" s="28">
        <v>8470001614841</v>
      </c>
      <c r="G5" s="81" t="s">
        <v>256</v>
      </c>
      <c r="H5" s="111">
        <v>0.11</v>
      </c>
    </row>
    <row r="6" spans="1:8" x14ac:dyDescent="0.25">
      <c r="A6" s="68">
        <v>8470001614841</v>
      </c>
      <c r="B6" s="67" t="s">
        <v>256</v>
      </c>
      <c r="C6" s="56">
        <v>2414</v>
      </c>
      <c r="D6" s="93">
        <f t="shared" si="0"/>
        <v>2679.5400000000004</v>
      </c>
      <c r="F6" s="28">
        <v>8470002610736</v>
      </c>
      <c r="G6" s="81" t="s">
        <v>281</v>
      </c>
      <c r="H6" s="111">
        <v>0.11</v>
      </c>
    </row>
    <row r="7" spans="1:8" x14ac:dyDescent="0.25">
      <c r="A7" s="28">
        <v>8429420152120</v>
      </c>
      <c r="B7" s="9" t="s">
        <v>417</v>
      </c>
      <c r="C7" s="56">
        <v>1022</v>
      </c>
      <c r="D7" s="93">
        <f t="shared" si="0"/>
        <v>1134.42</v>
      </c>
      <c r="F7" s="28">
        <v>8470001691880</v>
      </c>
      <c r="G7" s="81" t="s">
        <v>282</v>
      </c>
      <c r="H7" s="111">
        <v>0.11</v>
      </c>
    </row>
    <row r="8" spans="1:8" x14ac:dyDescent="0.25">
      <c r="A8" s="68">
        <v>8470001691880</v>
      </c>
      <c r="B8" s="67" t="s">
        <v>282</v>
      </c>
      <c r="C8" s="56">
        <v>3536</v>
      </c>
      <c r="D8" s="93">
        <f t="shared" si="0"/>
        <v>3924.9600000000005</v>
      </c>
      <c r="F8" s="28">
        <v>8470001880154</v>
      </c>
      <c r="G8" s="9" t="s">
        <v>419</v>
      </c>
      <c r="H8" s="111">
        <v>0.11</v>
      </c>
    </row>
    <row r="9" spans="1:8" x14ac:dyDescent="0.25">
      <c r="A9" s="28">
        <v>8429420128644</v>
      </c>
      <c r="B9" s="9" t="s">
        <v>379</v>
      </c>
      <c r="C9" s="56">
        <v>1756</v>
      </c>
      <c r="D9" s="93">
        <f t="shared" si="0"/>
        <v>1949.16</v>
      </c>
      <c r="F9" s="28">
        <v>8429420128644</v>
      </c>
      <c r="G9" s="9" t="s">
        <v>379</v>
      </c>
      <c r="H9" s="111">
        <v>0.11</v>
      </c>
    </row>
    <row r="10" spans="1:8" x14ac:dyDescent="0.25">
      <c r="A10" s="28">
        <v>8470001880154</v>
      </c>
      <c r="B10" s="9" t="s">
        <v>419</v>
      </c>
      <c r="C10" s="56">
        <v>527</v>
      </c>
      <c r="D10" s="93">
        <f t="shared" si="0"/>
        <v>584.97</v>
      </c>
      <c r="F10" s="28">
        <v>8470001532435</v>
      </c>
      <c r="G10" s="81" t="s">
        <v>474</v>
      </c>
      <c r="H10" s="111">
        <v>0.11</v>
      </c>
    </row>
    <row r="11" spans="1:8" x14ac:dyDescent="0.25">
      <c r="A11" s="28">
        <v>8470001532435</v>
      </c>
      <c r="B11" s="9" t="s">
        <v>448</v>
      </c>
      <c r="C11" s="56">
        <v>1740</v>
      </c>
      <c r="D11" s="93">
        <f t="shared" si="0"/>
        <v>1931.4</v>
      </c>
      <c r="F11" s="28">
        <v>8470001527349</v>
      </c>
      <c r="G11" s="81" t="s">
        <v>278</v>
      </c>
      <c r="H11" s="111">
        <v>0.11</v>
      </c>
    </row>
    <row r="12" spans="1:8" x14ac:dyDescent="0.25">
      <c r="A12" s="28">
        <v>8470001527349</v>
      </c>
      <c r="B12" s="9" t="s">
        <v>278</v>
      </c>
      <c r="C12" s="56">
        <v>1417</v>
      </c>
      <c r="D12" s="93">
        <f t="shared" si="0"/>
        <v>1572.8700000000001</v>
      </c>
      <c r="F12" s="28">
        <v>8470001685254</v>
      </c>
      <c r="G12" s="81" t="s">
        <v>254</v>
      </c>
      <c r="H12" s="111">
        <v>0.11</v>
      </c>
    </row>
    <row r="13" spans="1:8" x14ac:dyDescent="0.25">
      <c r="A13" s="28">
        <v>8470001685254</v>
      </c>
      <c r="B13" s="9" t="s">
        <v>254</v>
      </c>
      <c r="C13" s="56">
        <v>2100</v>
      </c>
      <c r="D13" s="93">
        <f t="shared" si="0"/>
        <v>2331</v>
      </c>
      <c r="F13" s="62">
        <v>8429420104518</v>
      </c>
      <c r="G13" s="112" t="s">
        <v>341</v>
      </c>
      <c r="H13" s="111">
        <v>0.11</v>
      </c>
    </row>
    <row r="14" spans="1:8" x14ac:dyDescent="0.25">
      <c r="A14" s="28">
        <v>8429420104518</v>
      </c>
      <c r="B14" s="9" t="s">
        <v>341</v>
      </c>
      <c r="C14" s="56">
        <v>2539</v>
      </c>
      <c r="D14" s="93">
        <f t="shared" si="0"/>
        <v>2818.2900000000004</v>
      </c>
      <c r="F14" s="36"/>
      <c r="G14" s="36"/>
      <c r="H14" s="113"/>
    </row>
    <row r="15" spans="1:8" x14ac:dyDescent="0.25">
      <c r="A15" s="64"/>
      <c r="B15" s="65"/>
      <c r="C15" s="66"/>
      <c r="D15" s="122"/>
      <c r="F15" s="29">
        <v>8470001915528</v>
      </c>
      <c r="G15" s="81" t="s">
        <v>405</v>
      </c>
      <c r="H15" s="111">
        <v>0.15</v>
      </c>
    </row>
    <row r="16" spans="1:8" x14ac:dyDescent="0.25">
      <c r="A16" s="28">
        <v>8429420113107</v>
      </c>
      <c r="B16" s="9" t="s">
        <v>320</v>
      </c>
      <c r="C16" s="56">
        <v>3375</v>
      </c>
      <c r="D16" s="93"/>
      <c r="F16" s="36"/>
      <c r="G16" s="36"/>
      <c r="H16" s="113"/>
    </row>
    <row r="17" spans="1:8" x14ac:dyDescent="0.25">
      <c r="A17" s="28">
        <v>8470001769213</v>
      </c>
      <c r="B17" s="9" t="s">
        <v>415</v>
      </c>
      <c r="C17" s="56">
        <v>4322</v>
      </c>
      <c r="D17" s="93"/>
      <c r="F17" s="29">
        <v>8470003854849</v>
      </c>
      <c r="G17" s="81" t="s">
        <v>475</v>
      </c>
      <c r="H17" s="111">
        <v>0.15</v>
      </c>
    </row>
    <row r="18" spans="1:8" x14ac:dyDescent="0.25">
      <c r="A18" s="28">
        <v>8429420138346</v>
      </c>
      <c r="B18" s="9" t="s">
        <v>414</v>
      </c>
      <c r="C18" s="56">
        <v>2077</v>
      </c>
      <c r="D18" s="93"/>
      <c r="F18" s="36"/>
      <c r="G18" s="36"/>
      <c r="H18" s="113"/>
    </row>
    <row r="19" spans="1:8" x14ac:dyDescent="0.25">
      <c r="A19" s="28">
        <v>8470001864802</v>
      </c>
      <c r="B19" s="9" t="s">
        <v>428</v>
      </c>
      <c r="C19" s="56">
        <v>5182</v>
      </c>
      <c r="D19" s="93"/>
      <c r="F19" s="29">
        <v>8429420113107</v>
      </c>
      <c r="G19" s="81" t="s">
        <v>320</v>
      </c>
      <c r="H19" s="111">
        <v>0.11</v>
      </c>
    </row>
    <row r="20" spans="1:8" x14ac:dyDescent="0.25">
      <c r="A20" s="28">
        <v>8470001864826</v>
      </c>
      <c r="B20" s="9" t="s">
        <v>447</v>
      </c>
      <c r="C20" s="56">
        <v>3402</v>
      </c>
      <c r="D20" s="93"/>
      <c r="F20" s="29">
        <v>8429420137530</v>
      </c>
      <c r="G20" s="81" t="s">
        <v>476</v>
      </c>
      <c r="H20" s="111">
        <v>0.11</v>
      </c>
    </row>
    <row r="21" spans="1:8" x14ac:dyDescent="0.25">
      <c r="A21" s="28">
        <v>8429420138933</v>
      </c>
      <c r="B21" s="9" t="s">
        <v>355</v>
      </c>
      <c r="C21" s="63">
        <v>1661</v>
      </c>
      <c r="D21" s="93"/>
      <c r="F21" s="29">
        <v>8429420145177</v>
      </c>
      <c r="G21" s="81" t="s">
        <v>352</v>
      </c>
      <c r="H21" s="111">
        <v>0.11</v>
      </c>
    </row>
    <row r="22" spans="1:8" x14ac:dyDescent="0.25">
      <c r="A22" s="28">
        <v>8429420157613</v>
      </c>
      <c r="B22" s="9" t="s">
        <v>389</v>
      </c>
      <c r="C22" s="56">
        <v>5658</v>
      </c>
      <c r="D22" s="93"/>
      <c r="F22" s="29">
        <v>8429420145160</v>
      </c>
      <c r="G22" s="81" t="s">
        <v>353</v>
      </c>
      <c r="H22" s="111">
        <v>0.11</v>
      </c>
    </row>
    <row r="23" spans="1:8" x14ac:dyDescent="0.25">
      <c r="A23" s="28">
        <v>8429420136472</v>
      </c>
      <c r="B23" s="9" t="s">
        <v>388</v>
      </c>
      <c r="C23" s="70">
        <v>1770.9999999999998</v>
      </c>
      <c r="D23" s="93"/>
      <c r="F23" s="29">
        <v>8429420145245</v>
      </c>
      <c r="G23" s="81" t="s">
        <v>354</v>
      </c>
      <c r="H23" s="111">
        <v>0.11</v>
      </c>
    </row>
    <row r="24" spans="1:8" x14ac:dyDescent="0.25">
      <c r="A24" s="28">
        <v>8429420157651</v>
      </c>
      <c r="B24" s="9" t="s">
        <v>390</v>
      </c>
      <c r="C24" s="56">
        <v>3986</v>
      </c>
      <c r="D24" s="93"/>
      <c r="F24" s="29">
        <v>8429420144972</v>
      </c>
      <c r="G24" s="112" t="s">
        <v>355</v>
      </c>
      <c r="H24" s="111">
        <v>0.11</v>
      </c>
    </row>
    <row r="25" spans="1:8" x14ac:dyDescent="0.25">
      <c r="A25" s="28">
        <v>8429420164406</v>
      </c>
      <c r="B25" s="9" t="s">
        <v>426</v>
      </c>
      <c r="C25" s="56">
        <v>1028</v>
      </c>
      <c r="D25" s="93"/>
      <c r="F25" s="29">
        <v>8429420157613</v>
      </c>
      <c r="G25" s="112" t="s">
        <v>389</v>
      </c>
      <c r="H25" s="111">
        <v>0.11</v>
      </c>
    </row>
    <row r="26" spans="1:8" x14ac:dyDescent="0.25">
      <c r="A26" s="28">
        <v>8429420164390</v>
      </c>
      <c r="B26" s="9" t="s">
        <v>427</v>
      </c>
      <c r="C26" s="56">
        <v>4107</v>
      </c>
      <c r="D26" s="93"/>
      <c r="F26" s="29">
        <v>8429420136472</v>
      </c>
      <c r="G26" s="112" t="s">
        <v>388</v>
      </c>
      <c r="H26" s="111">
        <v>0.11</v>
      </c>
    </row>
    <row r="27" spans="1:8" x14ac:dyDescent="0.25">
      <c r="A27" s="28">
        <v>8429420200678</v>
      </c>
      <c r="B27" s="9" t="s">
        <v>450</v>
      </c>
      <c r="C27" s="56">
        <v>2859</v>
      </c>
      <c r="D27" s="93"/>
      <c r="F27" s="29">
        <v>8429420157651</v>
      </c>
      <c r="G27" s="112" t="s">
        <v>390</v>
      </c>
      <c r="H27" s="111">
        <v>0.11</v>
      </c>
    </row>
    <row r="28" spans="1:8" x14ac:dyDescent="0.25">
      <c r="A28" s="28">
        <v>8470001769169</v>
      </c>
      <c r="B28" s="9" t="s">
        <v>321</v>
      </c>
      <c r="C28" s="56">
        <v>2971</v>
      </c>
      <c r="D28" s="93"/>
      <c r="F28" s="29">
        <v>8429420113114</v>
      </c>
      <c r="G28" s="81" t="s">
        <v>321</v>
      </c>
      <c r="H28" s="111">
        <v>0.11</v>
      </c>
    </row>
    <row r="29" spans="1:8" x14ac:dyDescent="0.25">
      <c r="A29" s="28">
        <v>8429420113374</v>
      </c>
      <c r="B29" s="9" t="s">
        <v>323</v>
      </c>
      <c r="C29" s="56">
        <v>3606</v>
      </c>
      <c r="D29" s="93"/>
      <c r="F29" s="29">
        <v>8429420113374</v>
      </c>
      <c r="G29" s="81" t="s">
        <v>323</v>
      </c>
      <c r="H29" s="111">
        <v>0.11</v>
      </c>
    </row>
    <row r="30" spans="1:8" x14ac:dyDescent="0.25">
      <c r="A30" s="28">
        <v>8429420166493</v>
      </c>
      <c r="B30" s="9" t="s">
        <v>401</v>
      </c>
      <c r="C30" s="56">
        <v>442</v>
      </c>
      <c r="D30" s="93"/>
      <c r="F30" s="29">
        <v>8429420129221</v>
      </c>
      <c r="G30" s="81" t="s">
        <v>342</v>
      </c>
      <c r="H30" s="111">
        <v>0.11</v>
      </c>
    </row>
    <row r="31" spans="1:8" x14ac:dyDescent="0.25">
      <c r="A31" s="28">
        <v>8429420165472</v>
      </c>
      <c r="B31" s="9" t="s">
        <v>400</v>
      </c>
      <c r="C31" s="56">
        <v>1374</v>
      </c>
      <c r="D31" s="93"/>
      <c r="F31" s="114"/>
      <c r="G31" s="115" t="s">
        <v>477</v>
      </c>
      <c r="H31" s="111">
        <v>0.11</v>
      </c>
    </row>
    <row r="32" spans="1:8" x14ac:dyDescent="0.25">
      <c r="A32" s="28">
        <v>8470001812353</v>
      </c>
      <c r="B32" s="9" t="s">
        <v>413</v>
      </c>
      <c r="C32" s="56">
        <v>4671</v>
      </c>
      <c r="D32" s="93"/>
      <c r="F32" s="114">
        <v>8429420166493</v>
      </c>
      <c r="G32" s="115" t="s">
        <v>401</v>
      </c>
      <c r="H32" s="111">
        <v>0</v>
      </c>
    </row>
    <row r="33" spans="1:8" x14ac:dyDescent="0.25">
      <c r="A33" s="28">
        <v>8429420172401</v>
      </c>
      <c r="B33" s="9" t="s">
        <v>418</v>
      </c>
      <c r="C33" s="56">
        <v>4671</v>
      </c>
      <c r="D33" s="93"/>
      <c r="F33" s="114">
        <v>8429420165472</v>
      </c>
      <c r="G33" s="115" t="s">
        <v>400</v>
      </c>
      <c r="H33" s="111">
        <v>0.11</v>
      </c>
    </row>
    <row r="34" spans="1:8" x14ac:dyDescent="0.25">
      <c r="A34" s="28">
        <v>8429420175341</v>
      </c>
      <c r="B34" s="9" t="s">
        <v>291</v>
      </c>
      <c r="C34" s="56">
        <v>2494</v>
      </c>
      <c r="D34" s="93"/>
      <c r="F34" s="44">
        <v>8470002438330</v>
      </c>
      <c r="G34" s="110" t="s">
        <v>202</v>
      </c>
      <c r="H34" s="111">
        <v>0.11</v>
      </c>
    </row>
    <row r="35" spans="1:8" x14ac:dyDescent="0.25">
      <c r="A35" s="28">
        <v>8429420175372</v>
      </c>
      <c r="B35" s="9" t="s">
        <v>290</v>
      </c>
      <c r="C35" s="56">
        <v>2494</v>
      </c>
      <c r="D35" s="93"/>
      <c r="F35" s="29">
        <v>8470002426382</v>
      </c>
      <c r="G35" s="116" t="s">
        <v>205</v>
      </c>
      <c r="H35" s="111">
        <v>0.11</v>
      </c>
    </row>
    <row r="36" spans="1:8" x14ac:dyDescent="0.25">
      <c r="A36" s="28">
        <v>8429420175303</v>
      </c>
      <c r="B36" s="9" t="s">
        <v>422</v>
      </c>
      <c r="C36" s="95">
        <v>2330</v>
      </c>
      <c r="D36" s="123"/>
      <c r="F36" s="29">
        <v>8470002426375</v>
      </c>
      <c r="G36" s="116" t="s">
        <v>209</v>
      </c>
      <c r="H36" s="111">
        <v>0.11</v>
      </c>
    </row>
    <row r="37" spans="1:8" x14ac:dyDescent="0.25">
      <c r="A37" s="28">
        <v>8429420175310</v>
      </c>
      <c r="B37" s="9" t="s">
        <v>421</v>
      </c>
      <c r="C37" s="56">
        <v>2330</v>
      </c>
      <c r="D37" s="93"/>
      <c r="F37" s="29">
        <v>8470001709103</v>
      </c>
      <c r="G37" s="81" t="s">
        <v>291</v>
      </c>
      <c r="H37" s="111">
        <v>0.11</v>
      </c>
    </row>
    <row r="38" spans="1:8" x14ac:dyDescent="0.25">
      <c r="A38" s="28">
        <v>8429420175327</v>
      </c>
      <c r="B38" s="9" t="s">
        <v>420</v>
      </c>
      <c r="C38" s="56">
        <v>2330</v>
      </c>
      <c r="D38" s="93"/>
      <c r="F38" s="29">
        <v>8470002589391</v>
      </c>
      <c r="G38" s="81" t="s">
        <v>290</v>
      </c>
      <c r="H38" s="111">
        <v>0.11</v>
      </c>
    </row>
    <row r="39" spans="1:8" ht="22.8" x14ac:dyDescent="0.25">
      <c r="A39" s="105">
        <v>8429420204454</v>
      </c>
      <c r="B39" s="106" t="s">
        <v>470</v>
      </c>
      <c r="C39" s="100">
        <v>5304</v>
      </c>
      <c r="D39" s="124"/>
    </row>
    <row r="40" spans="1:8" ht="22.8" x14ac:dyDescent="0.25">
      <c r="A40" s="105">
        <v>8429420203754</v>
      </c>
      <c r="B40" s="106" t="s">
        <v>468</v>
      </c>
      <c r="C40" s="100">
        <v>1735</v>
      </c>
      <c r="D40" s="124"/>
      <c r="F40" s="36"/>
      <c r="G40" s="36"/>
      <c r="H40" s="113"/>
    </row>
    <row r="41" spans="1:8" ht="22.8" x14ac:dyDescent="0.25">
      <c r="A41" s="105">
        <v>8429420204126</v>
      </c>
      <c r="B41" s="106" t="s">
        <v>469</v>
      </c>
      <c r="C41" s="100">
        <v>4107</v>
      </c>
      <c r="D41" s="124"/>
      <c r="F41" s="44">
        <v>8470001650443</v>
      </c>
      <c r="G41" s="110" t="s">
        <v>478</v>
      </c>
      <c r="H41" s="111">
        <v>0.11</v>
      </c>
    </row>
    <row r="42" spans="1:8" x14ac:dyDescent="0.25">
      <c r="A42" s="72"/>
      <c r="B42" s="73"/>
      <c r="C42" s="74"/>
      <c r="D42" s="125"/>
      <c r="F42" s="29">
        <v>8470001503572</v>
      </c>
      <c r="G42" s="81" t="s">
        <v>300</v>
      </c>
      <c r="H42" s="111">
        <v>0.11</v>
      </c>
    </row>
    <row r="43" spans="1:8" x14ac:dyDescent="0.25">
      <c r="A43" s="29">
        <v>8429420141629</v>
      </c>
      <c r="B43" s="9" t="s">
        <v>386</v>
      </c>
      <c r="C43" s="56">
        <v>1547</v>
      </c>
      <c r="D43" s="93"/>
      <c r="F43" s="29">
        <v>8470001547927</v>
      </c>
      <c r="G43" s="81" t="s">
        <v>263</v>
      </c>
      <c r="H43" s="111">
        <v>0.11</v>
      </c>
    </row>
    <row r="44" spans="1:8" x14ac:dyDescent="0.25">
      <c r="A44" s="29">
        <v>8429420144743</v>
      </c>
      <c r="B44" s="9" t="s">
        <v>387</v>
      </c>
      <c r="C44" s="56">
        <v>1099</v>
      </c>
      <c r="D44" s="93"/>
      <c r="F44" s="42">
        <v>8470002006454</v>
      </c>
      <c r="G44" s="112" t="s">
        <v>299</v>
      </c>
      <c r="H44" s="111">
        <v>0.11</v>
      </c>
    </row>
    <row r="45" spans="1:8" x14ac:dyDescent="0.25">
      <c r="A45" s="37"/>
      <c r="B45" s="36"/>
      <c r="C45" s="57"/>
      <c r="D45" s="125"/>
      <c r="F45" s="36"/>
      <c r="G45" s="36"/>
      <c r="H45" s="113"/>
    </row>
    <row r="46" spans="1:8" x14ac:dyDescent="0.25">
      <c r="A46" s="29">
        <v>8470001915528</v>
      </c>
      <c r="B46" s="53" t="s">
        <v>405</v>
      </c>
      <c r="C46" s="56">
        <v>1652</v>
      </c>
      <c r="D46" s="93"/>
      <c r="F46" s="44">
        <v>8429420121287</v>
      </c>
      <c r="G46" s="110" t="s">
        <v>332</v>
      </c>
      <c r="H46" s="111">
        <v>0.11</v>
      </c>
    </row>
    <row r="47" spans="1:8" x14ac:dyDescent="0.25">
      <c r="A47" s="37"/>
      <c r="B47" s="36"/>
      <c r="C47" s="57"/>
      <c r="D47" s="125"/>
      <c r="F47" s="44">
        <v>8429420095564</v>
      </c>
      <c r="G47" s="110" t="s">
        <v>334</v>
      </c>
      <c r="H47" s="111">
        <v>0.11</v>
      </c>
    </row>
    <row r="48" spans="1:8" x14ac:dyDescent="0.25">
      <c r="A48" s="98">
        <v>8470003854764</v>
      </c>
      <c r="B48" s="109" t="s">
        <v>444</v>
      </c>
      <c r="C48" s="100">
        <v>398</v>
      </c>
      <c r="D48" s="124"/>
      <c r="F48" s="44">
        <v>8429420095557</v>
      </c>
      <c r="G48" s="110" t="s">
        <v>345</v>
      </c>
      <c r="H48" s="111">
        <v>0.11</v>
      </c>
    </row>
    <row r="49" spans="1:8" x14ac:dyDescent="0.25">
      <c r="A49" s="29">
        <v>8470003854849</v>
      </c>
      <c r="B49" s="53" t="s">
        <v>443</v>
      </c>
      <c r="C49" s="56">
        <v>614</v>
      </c>
      <c r="D49" s="93"/>
      <c r="F49" s="36"/>
      <c r="G49" s="36"/>
      <c r="H49" s="113"/>
    </row>
    <row r="50" spans="1:8" x14ac:dyDescent="0.25">
      <c r="A50" s="37"/>
      <c r="B50" s="36"/>
      <c r="C50" s="57"/>
      <c r="D50" s="125"/>
      <c r="F50" s="29">
        <v>8470003245920</v>
      </c>
      <c r="G50" s="81" t="s">
        <v>325</v>
      </c>
      <c r="H50" s="111">
        <v>0.11</v>
      </c>
    </row>
    <row r="51" spans="1:8" x14ac:dyDescent="0.25">
      <c r="A51" s="29">
        <v>8429420166561</v>
      </c>
      <c r="B51" s="53" t="s">
        <v>402</v>
      </c>
      <c r="C51" s="56">
        <v>1290</v>
      </c>
      <c r="D51" s="93"/>
      <c r="F51" s="29">
        <v>8470003245913</v>
      </c>
      <c r="G51" s="81" t="s">
        <v>313</v>
      </c>
      <c r="H51" s="111">
        <v>0.11</v>
      </c>
    </row>
    <row r="52" spans="1:8" x14ac:dyDescent="0.25">
      <c r="A52" s="29">
        <v>8429420166547</v>
      </c>
      <c r="B52" s="53" t="s">
        <v>300</v>
      </c>
      <c r="C52" s="56">
        <v>2100</v>
      </c>
      <c r="D52" s="93"/>
      <c r="F52" s="29">
        <v>8470002000698</v>
      </c>
      <c r="G52" s="81" t="s">
        <v>311</v>
      </c>
      <c r="H52" s="111">
        <v>0.11</v>
      </c>
    </row>
    <row r="53" spans="1:8" x14ac:dyDescent="0.25">
      <c r="A53" s="29">
        <v>8470001547927</v>
      </c>
      <c r="B53" s="53" t="s">
        <v>439</v>
      </c>
      <c r="C53" s="56">
        <v>968.00000000000011</v>
      </c>
      <c r="D53" s="93"/>
      <c r="F53" s="42">
        <v>8470001509802</v>
      </c>
      <c r="G53" s="112" t="s">
        <v>314</v>
      </c>
      <c r="H53" s="111">
        <v>0.11</v>
      </c>
    </row>
    <row r="54" spans="1:8" x14ac:dyDescent="0.25">
      <c r="A54" s="29">
        <v>8470002006454</v>
      </c>
      <c r="B54" s="53" t="s">
        <v>299</v>
      </c>
      <c r="C54" s="56">
        <v>1779</v>
      </c>
      <c r="D54" s="93"/>
      <c r="F54" s="36"/>
      <c r="G54" s="36"/>
      <c r="H54" s="113"/>
    </row>
    <row r="55" spans="1:8" x14ac:dyDescent="0.25">
      <c r="A55" s="37"/>
      <c r="B55" s="36"/>
      <c r="C55" s="57"/>
      <c r="D55" s="125"/>
      <c r="F55" s="44">
        <v>8470003233941</v>
      </c>
      <c r="G55" s="110" t="s">
        <v>286</v>
      </c>
      <c r="H55" s="111">
        <v>0</v>
      </c>
    </row>
    <row r="56" spans="1:8" x14ac:dyDescent="0.25">
      <c r="A56" s="29">
        <v>8470001548887</v>
      </c>
      <c r="B56" s="53" t="s">
        <v>451</v>
      </c>
      <c r="C56" s="82">
        <v>937</v>
      </c>
      <c r="D56" s="93"/>
      <c r="F56" s="29">
        <v>8429420137974</v>
      </c>
      <c r="G56" s="117" t="s">
        <v>399</v>
      </c>
      <c r="H56" s="111">
        <v>0</v>
      </c>
    </row>
    <row r="57" spans="1:8" x14ac:dyDescent="0.25">
      <c r="A57" s="37"/>
      <c r="B57" s="36"/>
      <c r="C57" s="57"/>
      <c r="D57" s="125"/>
      <c r="F57" s="29">
        <v>8470002296336</v>
      </c>
      <c r="G57" s="81" t="s">
        <v>287</v>
      </c>
      <c r="H57" s="111">
        <v>0</v>
      </c>
    </row>
    <row r="58" spans="1:8" x14ac:dyDescent="0.25">
      <c r="A58" s="44">
        <v>8429420121287</v>
      </c>
      <c r="B58" s="43" t="s">
        <v>332</v>
      </c>
      <c r="C58" s="56">
        <v>2562</v>
      </c>
      <c r="D58" s="93"/>
      <c r="F58" s="29" t="s">
        <v>170</v>
      </c>
      <c r="G58" s="81" t="s">
        <v>273</v>
      </c>
      <c r="H58" s="111">
        <v>0</v>
      </c>
    </row>
    <row r="59" spans="1:8" x14ac:dyDescent="0.25">
      <c r="A59" s="44">
        <v>8429420095564</v>
      </c>
      <c r="B59" s="43" t="s">
        <v>334</v>
      </c>
      <c r="C59" s="56">
        <v>1392</v>
      </c>
      <c r="D59" s="93"/>
      <c r="F59" s="29">
        <v>8470001716125</v>
      </c>
      <c r="G59" s="81" t="s">
        <v>293</v>
      </c>
      <c r="H59" s="111">
        <v>0</v>
      </c>
    </row>
    <row r="60" spans="1:8" x14ac:dyDescent="0.25">
      <c r="A60" s="44">
        <v>8429420095557</v>
      </c>
      <c r="B60" s="43" t="s">
        <v>345</v>
      </c>
      <c r="C60" s="56">
        <v>1392</v>
      </c>
      <c r="D60" s="93"/>
      <c r="F60" s="29">
        <v>8470001654557</v>
      </c>
      <c r="G60" s="81" t="s">
        <v>294</v>
      </c>
      <c r="H60" s="111">
        <v>0</v>
      </c>
    </row>
    <row r="61" spans="1:8" x14ac:dyDescent="0.25">
      <c r="A61" s="37"/>
      <c r="B61" s="36"/>
      <c r="C61" s="57"/>
      <c r="D61" s="125"/>
      <c r="F61" s="29">
        <v>8470001674258</v>
      </c>
      <c r="G61" s="81" t="s">
        <v>295</v>
      </c>
      <c r="H61" s="111">
        <v>0</v>
      </c>
    </row>
    <row r="62" spans="1:8" x14ac:dyDescent="0.25">
      <c r="A62" s="29">
        <v>8470003245920</v>
      </c>
      <c r="B62" s="9" t="s">
        <v>325</v>
      </c>
      <c r="C62" s="56">
        <v>1616</v>
      </c>
      <c r="D62" s="93"/>
      <c r="F62" s="42">
        <v>8429420107502</v>
      </c>
      <c r="G62" s="112" t="s">
        <v>308</v>
      </c>
      <c r="H62" s="111">
        <v>0</v>
      </c>
    </row>
    <row r="63" spans="1:8" x14ac:dyDescent="0.25">
      <c r="A63" s="29">
        <v>8470003245913</v>
      </c>
      <c r="B63" s="9" t="s">
        <v>313</v>
      </c>
      <c r="C63" s="56">
        <v>1321</v>
      </c>
      <c r="D63" s="93"/>
      <c r="F63" s="42"/>
      <c r="G63" s="112" t="s">
        <v>479</v>
      </c>
      <c r="H63" s="111">
        <v>0</v>
      </c>
    </row>
    <row r="64" spans="1:8" x14ac:dyDescent="0.25">
      <c r="A64" s="29">
        <v>8470002000704</v>
      </c>
      <c r="B64" s="9" t="s">
        <v>312</v>
      </c>
      <c r="C64" s="56">
        <v>1827</v>
      </c>
      <c r="D64" s="93"/>
      <c r="F64" s="42"/>
      <c r="G64" s="112" t="s">
        <v>480</v>
      </c>
      <c r="H64" s="111">
        <v>0</v>
      </c>
    </row>
    <row r="65" spans="1:8" x14ac:dyDescent="0.25">
      <c r="A65" s="29">
        <v>8470002000698</v>
      </c>
      <c r="B65" s="9" t="s">
        <v>311</v>
      </c>
      <c r="C65" s="56">
        <v>1379</v>
      </c>
      <c r="D65" s="93"/>
      <c r="F65" s="42">
        <v>8429420125100</v>
      </c>
      <c r="G65" s="112" t="s">
        <v>329</v>
      </c>
      <c r="H65" s="111">
        <v>0</v>
      </c>
    </row>
    <row r="66" spans="1:8" x14ac:dyDescent="0.25">
      <c r="A66" s="42">
        <v>8470001509802</v>
      </c>
      <c r="B66" s="41" t="s">
        <v>314</v>
      </c>
      <c r="C66" s="56">
        <v>975</v>
      </c>
      <c r="D66" s="93"/>
      <c r="F66" s="29">
        <v>8470001549990</v>
      </c>
      <c r="G66" s="81" t="s">
        <v>481</v>
      </c>
      <c r="H66" s="111">
        <v>0</v>
      </c>
    </row>
    <row r="67" spans="1:8" x14ac:dyDescent="0.25">
      <c r="A67" s="98">
        <v>8470001509833</v>
      </c>
      <c r="B67" s="99" t="s">
        <v>346</v>
      </c>
      <c r="C67" s="100">
        <v>1254</v>
      </c>
      <c r="D67" s="124"/>
      <c r="F67" s="29">
        <v>8470003331180</v>
      </c>
      <c r="G67" s="81" t="s">
        <v>482</v>
      </c>
      <c r="H67" s="111">
        <v>0</v>
      </c>
    </row>
    <row r="68" spans="1:8" x14ac:dyDescent="0.25">
      <c r="A68" s="29">
        <v>8470001806475</v>
      </c>
      <c r="B68" s="9" t="s">
        <v>331</v>
      </c>
      <c r="C68" s="56">
        <v>1533</v>
      </c>
      <c r="D68" s="93"/>
      <c r="F68" s="29">
        <v>8470001585066</v>
      </c>
      <c r="G68" s="117" t="s">
        <v>274</v>
      </c>
      <c r="H68" s="111">
        <v>0</v>
      </c>
    </row>
    <row r="69" spans="1:8" x14ac:dyDescent="0.25">
      <c r="A69" s="37"/>
      <c r="B69" s="36"/>
      <c r="C69" s="58"/>
      <c r="D69" s="92"/>
      <c r="F69" s="29">
        <v>8470001631718</v>
      </c>
      <c r="G69" s="81" t="s">
        <v>288</v>
      </c>
      <c r="H69" s="111">
        <v>0</v>
      </c>
    </row>
    <row r="70" spans="1:8" x14ac:dyDescent="0.25">
      <c r="A70" s="42">
        <v>8429420137974</v>
      </c>
      <c r="B70" s="41" t="s">
        <v>399</v>
      </c>
      <c r="C70" s="56">
        <v>486</v>
      </c>
      <c r="D70" s="93"/>
      <c r="F70" s="29">
        <v>8470001699664</v>
      </c>
      <c r="G70" s="81" t="s">
        <v>292</v>
      </c>
      <c r="H70" s="111">
        <v>0</v>
      </c>
    </row>
    <row r="71" spans="1:8" x14ac:dyDescent="0.25">
      <c r="A71" s="42">
        <v>8470002296336</v>
      </c>
      <c r="B71" s="41" t="s">
        <v>287</v>
      </c>
      <c r="C71" s="56">
        <v>1123</v>
      </c>
      <c r="D71" s="93"/>
      <c r="F71" s="29">
        <v>8429420077959</v>
      </c>
      <c r="G71" s="116" t="s">
        <v>258</v>
      </c>
      <c r="H71" s="111">
        <v>0</v>
      </c>
    </row>
    <row r="72" spans="1:8" x14ac:dyDescent="0.25">
      <c r="A72" s="42">
        <v>8429420125100</v>
      </c>
      <c r="B72" s="41" t="s">
        <v>329</v>
      </c>
      <c r="C72" s="56">
        <v>1659</v>
      </c>
      <c r="D72" s="93"/>
      <c r="F72" s="118">
        <v>8429420079717</v>
      </c>
      <c r="G72" s="81" t="s">
        <v>275</v>
      </c>
      <c r="H72" s="111">
        <v>0</v>
      </c>
    </row>
    <row r="73" spans="1:8" x14ac:dyDescent="0.25">
      <c r="A73" s="42">
        <v>8429420188112</v>
      </c>
      <c r="B73" s="41" t="s">
        <v>430</v>
      </c>
      <c r="C73" s="56">
        <v>1207</v>
      </c>
      <c r="D73" s="93"/>
      <c r="F73" s="29">
        <v>8470001674234</v>
      </c>
      <c r="G73" s="81" t="s">
        <v>483</v>
      </c>
      <c r="H73" s="111">
        <v>0</v>
      </c>
    </row>
    <row r="74" spans="1:8" x14ac:dyDescent="0.25">
      <c r="A74" s="42">
        <v>8470001525369</v>
      </c>
      <c r="B74" s="41" t="s">
        <v>273</v>
      </c>
      <c r="C74" s="56">
        <v>1239</v>
      </c>
      <c r="D74" s="93"/>
      <c r="F74" s="29">
        <v>8470001527332</v>
      </c>
      <c r="G74" s="81" t="s">
        <v>484</v>
      </c>
      <c r="H74" s="111">
        <v>0</v>
      </c>
    </row>
    <row r="75" spans="1:8" x14ac:dyDescent="0.25">
      <c r="A75" s="42">
        <v>8470001585066</v>
      </c>
      <c r="B75" s="41" t="s">
        <v>274</v>
      </c>
      <c r="C75" s="56">
        <v>1239</v>
      </c>
      <c r="D75" s="93"/>
      <c r="F75" s="29">
        <v>8429420122611</v>
      </c>
      <c r="G75" s="81" t="s">
        <v>485</v>
      </c>
      <c r="H75" s="111">
        <v>0</v>
      </c>
    </row>
    <row r="76" spans="1:8" x14ac:dyDescent="0.25">
      <c r="A76" s="42">
        <v>8470001716125</v>
      </c>
      <c r="B76" s="41" t="s">
        <v>293</v>
      </c>
      <c r="C76" s="56">
        <v>1604</v>
      </c>
      <c r="D76" s="93"/>
      <c r="F76" s="29">
        <v>8470001838902</v>
      </c>
      <c r="G76" s="9" t="s">
        <v>377</v>
      </c>
      <c r="H76" s="111">
        <v>0</v>
      </c>
    </row>
    <row r="77" spans="1:8" x14ac:dyDescent="0.25">
      <c r="A77" s="42">
        <v>8470001654557</v>
      </c>
      <c r="B77" s="41" t="s">
        <v>294</v>
      </c>
      <c r="C77" s="56">
        <v>1604</v>
      </c>
      <c r="D77" s="93"/>
      <c r="F77" s="29">
        <v>8429420128682</v>
      </c>
      <c r="G77" s="81" t="s">
        <v>335</v>
      </c>
      <c r="H77" s="111">
        <v>0</v>
      </c>
    </row>
    <row r="78" spans="1:8" x14ac:dyDescent="0.25">
      <c r="A78" s="42">
        <v>8470001631718</v>
      </c>
      <c r="B78" s="41" t="s">
        <v>288</v>
      </c>
      <c r="C78" s="56">
        <v>1154</v>
      </c>
      <c r="D78" s="93"/>
      <c r="F78" s="29">
        <v>8470001838919</v>
      </c>
      <c r="G78" s="81" t="s">
        <v>340</v>
      </c>
      <c r="H78" s="111">
        <v>0</v>
      </c>
    </row>
    <row r="79" spans="1:8" x14ac:dyDescent="0.25">
      <c r="A79" s="42">
        <v>8470001699664</v>
      </c>
      <c r="B79" s="41" t="s">
        <v>292</v>
      </c>
      <c r="C79" s="63">
        <v>1154</v>
      </c>
      <c r="D79" s="93"/>
      <c r="F79" s="114">
        <v>8429420161245</v>
      </c>
      <c r="G79" s="115" t="s">
        <v>397</v>
      </c>
      <c r="H79" s="111">
        <v>0</v>
      </c>
    </row>
    <row r="80" spans="1:8" x14ac:dyDescent="0.25">
      <c r="A80" s="29">
        <v>8429420195950</v>
      </c>
      <c r="B80" s="9" t="s">
        <v>429</v>
      </c>
      <c r="C80" s="56">
        <v>1348</v>
      </c>
      <c r="D80" s="93"/>
      <c r="F80" s="36"/>
      <c r="G80" s="36"/>
      <c r="H80" s="113"/>
    </row>
    <row r="81" spans="1:8" x14ac:dyDescent="0.25">
      <c r="A81" s="29">
        <v>8429420154186</v>
      </c>
      <c r="B81" s="9" t="s">
        <v>453</v>
      </c>
      <c r="C81" s="56">
        <v>1348</v>
      </c>
      <c r="D81" s="93"/>
      <c r="F81" s="29">
        <v>8429420124776</v>
      </c>
      <c r="G81" s="81" t="s">
        <v>336</v>
      </c>
      <c r="H81" s="119">
        <v>0.11</v>
      </c>
    </row>
    <row r="82" spans="1:8" x14ac:dyDescent="0.25">
      <c r="A82" s="29">
        <v>8429420201361</v>
      </c>
      <c r="B82" s="9" t="s">
        <v>438</v>
      </c>
      <c r="C82" s="56">
        <v>1482</v>
      </c>
      <c r="D82" s="93"/>
      <c r="F82" s="29">
        <v>8470001648198</v>
      </c>
      <c r="G82" s="81" t="s">
        <v>337</v>
      </c>
      <c r="H82" s="119">
        <v>0.11</v>
      </c>
    </row>
    <row r="83" spans="1:8" x14ac:dyDescent="0.25">
      <c r="A83" s="42">
        <v>7898939803174</v>
      </c>
      <c r="B83" s="41" t="s">
        <v>289</v>
      </c>
      <c r="C83" s="56">
        <v>1972</v>
      </c>
      <c r="D83" s="93"/>
      <c r="F83" s="29">
        <v>8429420140134</v>
      </c>
      <c r="G83" s="81" t="s">
        <v>452</v>
      </c>
      <c r="H83" s="119">
        <v>0.11</v>
      </c>
    </row>
    <row r="84" spans="1:8" x14ac:dyDescent="0.25">
      <c r="A84" s="42">
        <v>8429420070875</v>
      </c>
      <c r="B84" s="41" t="s">
        <v>255</v>
      </c>
      <c r="C84" s="56">
        <v>2070</v>
      </c>
      <c r="D84" s="93"/>
      <c r="F84" s="120"/>
      <c r="G84" s="120"/>
      <c r="H84" s="113"/>
    </row>
    <row r="85" spans="1:8" ht="18.600000000000001" customHeight="1" x14ac:dyDescent="0.25">
      <c r="A85" s="42">
        <v>8429420142312</v>
      </c>
      <c r="B85" s="41" t="s">
        <v>373</v>
      </c>
      <c r="C85" s="56">
        <v>1400</v>
      </c>
      <c r="D85" s="93"/>
      <c r="F85" s="29">
        <v>8429420141629</v>
      </c>
      <c r="G85" s="79" t="s">
        <v>386</v>
      </c>
      <c r="H85" s="119">
        <v>0.11</v>
      </c>
    </row>
    <row r="86" spans="1:8" ht="18.600000000000001" customHeight="1" x14ac:dyDescent="0.25">
      <c r="A86" s="42">
        <v>8429420161214</v>
      </c>
      <c r="B86" s="41" t="s">
        <v>394</v>
      </c>
      <c r="C86" s="56">
        <v>1517</v>
      </c>
      <c r="D86" s="93"/>
      <c r="F86" s="29">
        <v>8429420144743</v>
      </c>
      <c r="G86" s="79" t="s">
        <v>387</v>
      </c>
      <c r="H86" s="119">
        <v>0.11</v>
      </c>
    </row>
    <row r="87" spans="1:8" ht="18.600000000000001" customHeight="1" x14ac:dyDescent="0.25">
      <c r="A87" s="42">
        <v>8470001631695</v>
      </c>
      <c r="B87" s="41" t="s">
        <v>416</v>
      </c>
      <c r="C87" s="56">
        <v>1230</v>
      </c>
      <c r="D87" s="93"/>
      <c r="F87" s="120"/>
      <c r="G87" s="120"/>
      <c r="H87" s="113"/>
    </row>
    <row r="88" spans="1:8" ht="18.600000000000001" customHeight="1" x14ac:dyDescent="0.25">
      <c r="A88" s="98">
        <v>8429420126244</v>
      </c>
      <c r="B88" s="99" t="s">
        <v>365</v>
      </c>
      <c r="C88" s="100">
        <v>1962</v>
      </c>
      <c r="D88" s="124"/>
      <c r="F88" s="29">
        <v>8429420072701</v>
      </c>
      <c r="G88" s="79" t="s">
        <v>486</v>
      </c>
      <c r="H88" s="111">
        <v>0.15</v>
      </c>
    </row>
    <row r="89" spans="1:8" ht="18.600000000000001" customHeight="1" x14ac:dyDescent="0.25">
      <c r="A89" s="29">
        <v>8429420187917</v>
      </c>
      <c r="B89" s="9" t="s">
        <v>431</v>
      </c>
      <c r="C89" s="56">
        <v>1962</v>
      </c>
      <c r="D89" s="93"/>
      <c r="F89" s="29">
        <v>8470006978009</v>
      </c>
      <c r="G89" s="79" t="s">
        <v>487</v>
      </c>
      <c r="H89" s="111">
        <v>0.15</v>
      </c>
    </row>
    <row r="90" spans="1:8" x14ac:dyDescent="0.25">
      <c r="A90" s="29">
        <v>8429420192263</v>
      </c>
      <c r="B90" s="9" t="s">
        <v>449</v>
      </c>
      <c r="C90" s="56">
        <v>1497</v>
      </c>
      <c r="D90" s="93"/>
      <c r="F90" s="120"/>
      <c r="G90" s="120"/>
      <c r="H90" s="113"/>
    </row>
    <row r="91" spans="1:8" x14ac:dyDescent="0.25">
      <c r="A91" s="29">
        <v>8429420161245</v>
      </c>
      <c r="B91" s="9" t="s">
        <v>397</v>
      </c>
      <c r="C91" s="56">
        <v>1497</v>
      </c>
      <c r="D91" s="93"/>
      <c r="F91" s="29">
        <v>8470001548887</v>
      </c>
      <c r="G91" s="53" t="s">
        <v>451</v>
      </c>
      <c r="H91" s="121">
        <v>0.11</v>
      </c>
    </row>
    <row r="92" spans="1:8" x14ac:dyDescent="0.25">
      <c r="A92" s="44">
        <v>8470003233941</v>
      </c>
      <c r="B92" s="43" t="s">
        <v>286</v>
      </c>
      <c r="C92" s="56">
        <v>1273</v>
      </c>
      <c r="D92" s="93"/>
    </row>
    <row r="93" spans="1:8" x14ac:dyDescent="0.25">
      <c r="A93" s="29">
        <v>8429420196377</v>
      </c>
      <c r="B93" s="9" t="s">
        <v>432</v>
      </c>
      <c r="C93" s="56">
        <v>1348</v>
      </c>
      <c r="D93" s="93"/>
    </row>
    <row r="94" spans="1:8" x14ac:dyDescent="0.25">
      <c r="A94" s="29">
        <v>8429420125117</v>
      </c>
      <c r="B94" s="9" t="s">
        <v>374</v>
      </c>
      <c r="C94" s="56">
        <v>1517</v>
      </c>
      <c r="D94" s="93"/>
    </row>
    <row r="95" spans="1:8" x14ac:dyDescent="0.25">
      <c r="A95" s="29">
        <v>8429420188020</v>
      </c>
      <c r="B95" s="9" t="s">
        <v>433</v>
      </c>
      <c r="C95" s="56">
        <v>1962</v>
      </c>
      <c r="D95" s="93"/>
    </row>
    <row r="96" spans="1:8" x14ac:dyDescent="0.25">
      <c r="A96" s="29">
        <v>8429420187962</v>
      </c>
      <c r="B96" s="9" t="s">
        <v>335</v>
      </c>
      <c r="C96" s="56">
        <v>1207</v>
      </c>
      <c r="D96" s="93"/>
    </row>
    <row r="97" spans="1:4" x14ac:dyDescent="0.25">
      <c r="A97" s="37"/>
      <c r="B97" s="36"/>
      <c r="C97" s="58"/>
      <c r="D97" s="92"/>
    </row>
    <row r="98" spans="1:4" x14ac:dyDescent="0.25">
      <c r="A98" s="29">
        <v>8429420093232</v>
      </c>
      <c r="B98" s="9" t="s">
        <v>303</v>
      </c>
      <c r="C98" s="56">
        <v>1736</v>
      </c>
      <c r="D98" s="93"/>
    </row>
    <row r="99" spans="1:4" x14ac:dyDescent="0.25">
      <c r="A99" s="42">
        <v>8429420078581</v>
      </c>
      <c r="B99" s="41" t="s">
        <v>304</v>
      </c>
      <c r="C99" s="56">
        <v>1736</v>
      </c>
      <c r="D99" s="93"/>
    </row>
    <row r="100" spans="1:4" x14ac:dyDescent="0.25">
      <c r="A100" s="42">
        <v>8429420077959</v>
      </c>
      <c r="B100" s="41" t="s">
        <v>258</v>
      </c>
      <c r="C100" s="56">
        <v>1598</v>
      </c>
      <c r="D100" s="93"/>
    </row>
    <row r="101" spans="1:4" x14ac:dyDescent="0.25">
      <c r="A101" s="42">
        <v>8429420079717</v>
      </c>
      <c r="B101" s="41" t="s">
        <v>275</v>
      </c>
      <c r="C101" s="56">
        <v>1593</v>
      </c>
      <c r="D101" s="93"/>
    </row>
    <row r="102" spans="1:4" x14ac:dyDescent="0.25">
      <c r="A102" s="42">
        <v>8429420190986</v>
      </c>
      <c r="B102" s="41" t="s">
        <v>437</v>
      </c>
      <c r="C102" s="56">
        <v>1717</v>
      </c>
      <c r="D102" s="93"/>
    </row>
    <row r="103" spans="1:4" x14ac:dyDescent="0.25">
      <c r="A103" s="37"/>
      <c r="B103" s="38"/>
      <c r="C103" s="58"/>
      <c r="D103" s="92"/>
    </row>
    <row r="104" spans="1:4" x14ac:dyDescent="0.25">
      <c r="A104" s="29">
        <v>8429420124776</v>
      </c>
      <c r="B104" s="9" t="s">
        <v>336</v>
      </c>
      <c r="C104" s="56">
        <v>3031</v>
      </c>
      <c r="D104" s="93"/>
    </row>
    <row r="105" spans="1:4" x14ac:dyDescent="0.25">
      <c r="A105" s="29">
        <v>8470001648198</v>
      </c>
      <c r="B105" s="9" t="s">
        <v>337</v>
      </c>
      <c r="C105" s="56">
        <v>919.99999999999989</v>
      </c>
      <c r="D105" s="93"/>
    </row>
    <row r="106" spans="1:4" x14ac:dyDescent="0.25">
      <c r="A106" s="29">
        <v>8429420140134</v>
      </c>
      <c r="B106" s="9" t="s">
        <v>452</v>
      </c>
      <c r="C106" s="56">
        <v>1450</v>
      </c>
      <c r="D106" s="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75"/>
  <sheetViews>
    <sheetView topLeftCell="A49" workbookViewId="0">
      <selection activeCell="G12" sqref="G12"/>
    </sheetView>
  </sheetViews>
  <sheetFormatPr baseColWidth="10" defaultRowHeight="13.2" x14ac:dyDescent="0.25"/>
  <cols>
    <col min="1" max="1" width="22" bestFit="1" customWidth="1"/>
    <col min="2" max="2" width="20.21875" bestFit="1" customWidth="1"/>
    <col min="3" max="3" width="46.21875" bestFit="1" customWidth="1"/>
    <col min="4" max="5" width="16" customWidth="1"/>
  </cols>
  <sheetData>
    <row r="1" spans="1:5" ht="22.8" x14ac:dyDescent="0.25">
      <c r="A1" s="154" t="s">
        <v>226</v>
      </c>
      <c r="B1" s="155"/>
      <c r="C1" s="156"/>
      <c r="D1" s="2" t="s">
        <v>219</v>
      </c>
      <c r="E1" s="2" t="s">
        <v>0</v>
      </c>
    </row>
    <row r="2" spans="1:5" x14ac:dyDescent="0.25">
      <c r="A2" s="3" t="s">
        <v>1</v>
      </c>
      <c r="B2" s="3" t="s">
        <v>2</v>
      </c>
      <c r="C2" s="3" t="s">
        <v>3</v>
      </c>
      <c r="D2" s="4" t="s">
        <v>4</v>
      </c>
      <c r="E2" s="4"/>
    </row>
    <row r="3" spans="1:5" x14ac:dyDescent="0.25">
      <c r="A3" s="6" t="s">
        <v>5</v>
      </c>
      <c r="B3" s="7"/>
      <c r="C3" s="7"/>
      <c r="D3" s="8"/>
      <c r="E3" s="8"/>
    </row>
    <row r="4" spans="1:5" x14ac:dyDescent="0.25">
      <c r="A4" s="9" t="s">
        <v>6</v>
      </c>
      <c r="B4" s="9" t="s">
        <v>7</v>
      </c>
      <c r="C4" s="10" t="s">
        <v>8</v>
      </c>
      <c r="D4" s="11">
        <f>+VLOOKUP(B4,[1]ISDIN!$B$6:$L$64,11,0)</f>
        <v>137.59774140000005</v>
      </c>
      <c r="E4" s="11" t="s">
        <v>9</v>
      </c>
    </row>
    <row r="5" spans="1:5" x14ac:dyDescent="0.25">
      <c r="A5" s="9" t="s">
        <v>10</v>
      </c>
      <c r="B5" s="9" t="s">
        <v>11</v>
      </c>
      <c r="C5" s="10" t="s">
        <v>12</v>
      </c>
      <c r="D5" s="11">
        <f>+VLOOKUP(B5,[1]ISDIN!$B$6:$L$64,11,0)</f>
        <v>223.60931069400002</v>
      </c>
      <c r="E5" s="11" t="s">
        <v>13</v>
      </c>
    </row>
    <row r="6" spans="1:5" x14ac:dyDescent="0.25">
      <c r="A6" s="9">
        <v>1001555</v>
      </c>
      <c r="B6" s="9" t="s">
        <v>14</v>
      </c>
      <c r="C6" s="10" t="s">
        <v>15</v>
      </c>
      <c r="D6" s="11">
        <f>+VLOOKUP(B6,[1]ISDIN!$B$6:$L$64,11,0)</f>
        <v>246.45305916000004</v>
      </c>
      <c r="E6" s="11" t="s">
        <v>16</v>
      </c>
    </row>
    <row r="7" spans="1:5" x14ac:dyDescent="0.25">
      <c r="A7" s="9" t="s">
        <v>17</v>
      </c>
      <c r="B7" s="9" t="s">
        <v>18</v>
      </c>
      <c r="C7" s="10" t="s">
        <v>19</v>
      </c>
      <c r="D7" s="11">
        <f>+VLOOKUP(B7,[1]ISDIN!$B$6:$L$64,11,0)</f>
        <v>294.40724291999999</v>
      </c>
      <c r="E7" s="11" t="s">
        <v>20</v>
      </c>
    </row>
    <row r="8" spans="1:5" x14ac:dyDescent="0.25">
      <c r="A8" s="9" t="s">
        <v>21</v>
      </c>
      <c r="B8" s="9" t="s">
        <v>22</v>
      </c>
      <c r="C8" s="10" t="s">
        <v>23</v>
      </c>
      <c r="D8" s="11">
        <v>0</v>
      </c>
      <c r="E8" s="11"/>
    </row>
    <row r="9" spans="1:5" x14ac:dyDescent="0.25">
      <c r="A9" s="9" t="s">
        <v>24</v>
      </c>
      <c r="B9" s="9" t="s">
        <v>25</v>
      </c>
      <c r="C9" s="10" t="s">
        <v>26</v>
      </c>
      <c r="D9" s="11">
        <f>+VLOOKUP(B9,[1]ISDIN!$B$6:$L$64,11,0)</f>
        <v>322.83909504000013</v>
      </c>
      <c r="E9" s="11" t="s">
        <v>27</v>
      </c>
    </row>
    <row r="10" spans="1:5" x14ac:dyDescent="0.25">
      <c r="A10" s="9">
        <v>1002140</v>
      </c>
      <c r="B10" s="9" t="s">
        <v>28</v>
      </c>
      <c r="C10" s="10" t="s">
        <v>29</v>
      </c>
      <c r="D10" s="11">
        <v>0</v>
      </c>
      <c r="E10" s="11"/>
    </row>
    <row r="11" spans="1:5" x14ac:dyDescent="0.25">
      <c r="A11" s="9">
        <v>1001874</v>
      </c>
      <c r="B11" s="9" t="s">
        <v>30</v>
      </c>
      <c r="C11" s="10" t="s">
        <v>31</v>
      </c>
      <c r="D11" s="11">
        <f>+VLOOKUP(B11,[1]ISDIN!$B$6:$L$64,11,0)</f>
        <v>164.30203943999999</v>
      </c>
      <c r="E11" s="11" t="s">
        <v>32</v>
      </c>
    </row>
    <row r="12" spans="1:5" x14ac:dyDescent="0.25">
      <c r="A12" s="9">
        <v>1002188</v>
      </c>
      <c r="B12" s="9" t="s">
        <v>33</v>
      </c>
      <c r="C12" s="10" t="s">
        <v>34</v>
      </c>
      <c r="D12" s="11">
        <f>+VLOOKUP(B12,[1]ISDIN!$B$6:$L$64,11,0)</f>
        <v>231.31997658000003</v>
      </c>
      <c r="E12" s="11" t="s">
        <v>35</v>
      </c>
    </row>
    <row r="13" spans="1:5" x14ac:dyDescent="0.25">
      <c r="A13" s="9">
        <v>1003311</v>
      </c>
      <c r="B13" s="9" t="s">
        <v>36</v>
      </c>
      <c r="C13" s="10" t="s">
        <v>37</v>
      </c>
      <c r="D13" s="11">
        <v>0</v>
      </c>
      <c r="E13" s="11"/>
    </row>
    <row r="14" spans="1:5" x14ac:dyDescent="0.25">
      <c r="A14" s="9" t="s">
        <v>38</v>
      </c>
      <c r="B14" s="9" t="s">
        <v>39</v>
      </c>
      <c r="C14" s="10" t="s">
        <v>40</v>
      </c>
      <c r="D14" s="11">
        <f>+VLOOKUP(B14,[1]ISDIN!$B$6:$L$64,11,0)</f>
        <v>162.00186912000001</v>
      </c>
      <c r="E14" s="11" t="s">
        <v>227</v>
      </c>
    </row>
    <row r="15" spans="1:5" x14ac:dyDescent="0.25">
      <c r="A15" s="9" t="s">
        <v>41</v>
      </c>
      <c r="B15" s="12" t="s">
        <v>42</v>
      </c>
      <c r="C15" s="10" t="s">
        <v>43</v>
      </c>
      <c r="D15" s="11">
        <f>+VLOOKUP(B15,[1]ISDIN!$B$6:$L$64,11,0)</f>
        <v>194.17513752000002</v>
      </c>
      <c r="E15" s="11" t="s">
        <v>228</v>
      </c>
    </row>
    <row r="16" spans="1:5" x14ac:dyDescent="0.25">
      <c r="A16" s="9" t="s">
        <v>44</v>
      </c>
      <c r="B16" s="12" t="s">
        <v>45</v>
      </c>
      <c r="C16" s="10" t="s">
        <v>46</v>
      </c>
      <c r="D16" s="11">
        <f>+VLOOKUP(B16,[1]ISDIN!$B$6:$L$64,11,0)</f>
        <v>303.15801200274183</v>
      </c>
      <c r="E16" s="11" t="s">
        <v>229</v>
      </c>
    </row>
    <row r="17" spans="1:5" x14ac:dyDescent="0.25">
      <c r="A17" s="9" t="s">
        <v>47</v>
      </c>
      <c r="B17" s="9" t="s">
        <v>48</v>
      </c>
      <c r="C17" s="10" t="s">
        <v>49</v>
      </c>
      <c r="D17" s="11">
        <f>+VLOOKUP(B17,[1]ISDIN!$B$6:$L$64,11,0)</f>
        <v>248.61384716553007</v>
      </c>
      <c r="E17" s="11" t="s">
        <v>230</v>
      </c>
    </row>
    <row r="18" spans="1:5" x14ac:dyDescent="0.25">
      <c r="A18" s="9" t="s">
        <v>50</v>
      </c>
      <c r="B18" s="9" t="s">
        <v>51</v>
      </c>
      <c r="C18" s="10" t="s">
        <v>52</v>
      </c>
      <c r="D18" s="11">
        <f>+VLOOKUP(B18,[1]ISDIN!$B$6:$L$64,11,0)</f>
        <v>316.19819396781008</v>
      </c>
      <c r="E18" s="11" t="s">
        <v>231</v>
      </c>
    </row>
    <row r="19" spans="1:5" x14ac:dyDescent="0.25">
      <c r="A19" s="9" t="s">
        <v>53</v>
      </c>
      <c r="B19" s="12" t="s">
        <v>54</v>
      </c>
      <c r="C19" s="10" t="s">
        <v>55</v>
      </c>
      <c r="D19" s="11">
        <f>+VLOOKUP(B19,[1]ISDIN!$B$6:$L$64,11,0)</f>
        <v>96.566094914520036</v>
      </c>
      <c r="E19" s="11" t="s">
        <v>232</v>
      </c>
    </row>
    <row r="20" spans="1:5" x14ac:dyDescent="0.25">
      <c r="A20" s="22" t="s">
        <v>223</v>
      </c>
      <c r="B20" s="23" t="s">
        <v>224</v>
      </c>
      <c r="C20" s="24" t="s">
        <v>222</v>
      </c>
      <c r="D20" s="11">
        <f>+VLOOKUP(B20,[1]ISDIN!$B$6:$L$64,11,0)</f>
        <v>424.589</v>
      </c>
      <c r="E20" s="11" t="s">
        <v>233</v>
      </c>
    </row>
    <row r="21" spans="1:5" x14ac:dyDescent="0.25">
      <c r="A21" s="22" t="s">
        <v>220</v>
      </c>
      <c r="B21" s="23" t="s">
        <v>225</v>
      </c>
      <c r="C21" s="24" t="s">
        <v>221</v>
      </c>
      <c r="D21" s="11">
        <f>+VLOOKUP(B21,[1]ISDIN!$B$6:$L$64,11,0)</f>
        <v>289.49250000000001</v>
      </c>
      <c r="E21" s="11" t="s">
        <v>234</v>
      </c>
    </row>
    <row r="22" spans="1:5" x14ac:dyDescent="0.25">
      <c r="A22" s="6" t="s">
        <v>56</v>
      </c>
      <c r="B22" s="7"/>
      <c r="C22" s="7"/>
      <c r="D22" s="8"/>
      <c r="E22" s="8"/>
    </row>
    <row r="23" spans="1:5" x14ac:dyDescent="0.25">
      <c r="A23" s="9" t="s">
        <v>57</v>
      </c>
      <c r="B23" s="9" t="s">
        <v>58</v>
      </c>
      <c r="C23" s="10" t="s">
        <v>59</v>
      </c>
      <c r="D23" s="11">
        <v>0</v>
      </c>
      <c r="E23" s="11"/>
    </row>
    <row r="24" spans="1:5" x14ac:dyDescent="0.25">
      <c r="A24" s="9" t="s">
        <v>60</v>
      </c>
      <c r="B24" s="9" t="s">
        <v>61</v>
      </c>
      <c r="C24" s="10" t="s">
        <v>62</v>
      </c>
      <c r="D24" s="11">
        <v>0</v>
      </c>
      <c r="E24" s="11"/>
    </row>
    <row r="25" spans="1:5" x14ac:dyDescent="0.25">
      <c r="A25" s="9" t="s">
        <v>63</v>
      </c>
      <c r="B25" s="9" t="s">
        <v>64</v>
      </c>
      <c r="C25" s="10" t="s">
        <v>65</v>
      </c>
      <c r="D25" s="11">
        <f>+VLOOKUP(B25,[1]ISDIN!$B$6:$L$64,11,0)</f>
        <v>81.000934560000005</v>
      </c>
      <c r="E25" s="11" t="s">
        <v>66</v>
      </c>
    </row>
    <row r="26" spans="1:5" x14ac:dyDescent="0.25">
      <c r="A26" s="6" t="s">
        <v>67</v>
      </c>
      <c r="B26" s="7"/>
      <c r="C26" s="7"/>
      <c r="D26" s="8"/>
      <c r="E26" s="8"/>
    </row>
    <row r="27" spans="1:5" x14ac:dyDescent="0.25">
      <c r="A27" s="9">
        <v>1001124</v>
      </c>
      <c r="B27" s="9" t="s">
        <v>68</v>
      </c>
      <c r="C27" s="10" t="s">
        <v>69</v>
      </c>
      <c r="D27" s="11">
        <f>+VLOOKUP(B27,[1]ISDIN!$B$6:$L$64,11,0)</f>
        <v>192.63683796000001</v>
      </c>
      <c r="E27" s="11" t="s">
        <v>235</v>
      </c>
    </row>
    <row r="28" spans="1:5" x14ac:dyDescent="0.25">
      <c r="A28" s="9">
        <v>1002119</v>
      </c>
      <c r="B28" s="9" t="s">
        <v>70</v>
      </c>
      <c r="C28" s="10" t="s">
        <v>71</v>
      </c>
      <c r="D28" s="11">
        <f>+VLOOKUP(B28,[1]ISDIN!$B$6:$L$64,11,0)</f>
        <v>134.84578657200009</v>
      </c>
      <c r="E28" s="11" t="s">
        <v>72</v>
      </c>
    </row>
    <row r="29" spans="1:5" x14ac:dyDescent="0.25">
      <c r="A29" s="9">
        <v>1002118</v>
      </c>
      <c r="B29" s="9" t="s">
        <v>73</v>
      </c>
      <c r="C29" s="10" t="s">
        <v>74</v>
      </c>
      <c r="D29" s="11">
        <f>+VLOOKUP(B29,[1]ISDIN!$B$6:$L$64,11,0)</f>
        <v>165.11728968000006</v>
      </c>
      <c r="E29" s="11" t="s">
        <v>236</v>
      </c>
    </row>
    <row r="30" spans="1:5" x14ac:dyDescent="0.25">
      <c r="A30" s="9" t="s">
        <v>75</v>
      </c>
      <c r="B30" s="12" t="s">
        <v>76</v>
      </c>
      <c r="C30" s="10" t="s">
        <v>77</v>
      </c>
      <c r="D30" s="11">
        <f>+VLOOKUP(B30,[1]ISDIN!$B$6:$L$64,11,0)</f>
        <v>115.87931389742407</v>
      </c>
      <c r="E30" s="11" t="s">
        <v>237</v>
      </c>
    </row>
    <row r="31" spans="1:5" x14ac:dyDescent="0.25">
      <c r="A31" s="6" t="s">
        <v>78</v>
      </c>
      <c r="B31" s="7"/>
      <c r="C31" s="7"/>
      <c r="D31" s="8"/>
      <c r="E31" s="8"/>
    </row>
    <row r="32" spans="1:5" x14ac:dyDescent="0.25">
      <c r="A32" s="9">
        <v>1004466</v>
      </c>
      <c r="B32" s="9" t="s">
        <v>79</v>
      </c>
      <c r="C32" s="10" t="s">
        <v>80</v>
      </c>
      <c r="D32" s="11">
        <f>+VLOOKUP(B32,[1]ISDIN!$B$6:$L$64,11,0)</f>
        <v>172.38310244136136</v>
      </c>
      <c r="E32" s="11" t="s">
        <v>238</v>
      </c>
    </row>
    <row r="33" spans="1:5" x14ac:dyDescent="0.25">
      <c r="A33" s="9">
        <v>1004467</v>
      </c>
      <c r="B33" s="9" t="s">
        <v>81</v>
      </c>
      <c r="C33" s="10" t="s">
        <v>82</v>
      </c>
      <c r="D33" s="11">
        <f>+VLOOKUP(B33,[1]ISDIN!$B$6:$L$64,11,0)</f>
        <v>202.36277243116328</v>
      </c>
      <c r="E33" s="11" t="s">
        <v>239</v>
      </c>
    </row>
    <row r="34" spans="1:5" x14ac:dyDescent="0.25">
      <c r="A34" s="9">
        <v>1004468</v>
      </c>
      <c r="B34" s="9" t="s">
        <v>83</v>
      </c>
      <c r="C34" s="10" t="s">
        <v>84</v>
      </c>
      <c r="D34" s="11">
        <f>+VLOOKUP(B34,[1]ISDIN!$B$6:$L$64,11,0)</f>
        <v>164.8881849439108</v>
      </c>
      <c r="E34" s="11" t="s">
        <v>240</v>
      </c>
    </row>
    <row r="35" spans="1:5" x14ac:dyDescent="0.25">
      <c r="A35" s="9" t="s">
        <v>85</v>
      </c>
      <c r="B35" s="9" t="s">
        <v>86</v>
      </c>
      <c r="C35" s="10" t="s">
        <v>87</v>
      </c>
      <c r="D35" s="11">
        <f>+VLOOKUP(B35,[1]ISDIN!$B$6:$L$64,11,0)</f>
        <v>287.738095285285</v>
      </c>
      <c r="E35" s="11" t="s">
        <v>241</v>
      </c>
    </row>
    <row r="36" spans="1:5" x14ac:dyDescent="0.25">
      <c r="A36" s="6" t="s">
        <v>88</v>
      </c>
      <c r="B36" s="7"/>
      <c r="C36" s="7"/>
      <c r="D36" s="8"/>
      <c r="E36" s="8"/>
    </row>
    <row r="37" spans="1:5" x14ac:dyDescent="0.25">
      <c r="A37" s="9" t="s">
        <v>89</v>
      </c>
      <c r="B37" s="9" t="s">
        <v>90</v>
      </c>
      <c r="C37" s="10" t="s">
        <v>91</v>
      </c>
      <c r="D37" s="11">
        <f>+VLOOKUP(B37,[1]ISDIN!$B$6:$L$64,11,0)</f>
        <v>183.24932849999999</v>
      </c>
      <c r="E37" s="11" t="s">
        <v>92</v>
      </c>
    </row>
    <row r="38" spans="1:5" x14ac:dyDescent="0.25">
      <c r="A38" s="9" t="s">
        <v>93</v>
      </c>
      <c r="B38" s="9" t="s">
        <v>94</v>
      </c>
      <c r="C38" s="10" t="s">
        <v>95</v>
      </c>
      <c r="D38" s="11">
        <f>+VLOOKUP(B38,[1]ISDIN!$B$6:$L$64,11,0)</f>
        <v>176.18345117999999</v>
      </c>
      <c r="E38" s="11" t="s">
        <v>96</v>
      </c>
    </row>
    <row r="39" spans="1:5" x14ac:dyDescent="0.25">
      <c r="A39" s="9" t="s">
        <v>97</v>
      </c>
      <c r="B39" s="9" t="s">
        <v>98</v>
      </c>
      <c r="C39" s="10" t="s">
        <v>99</v>
      </c>
      <c r="D39" s="11">
        <f>+VLOOKUP(B39,[1]ISDIN!$B$6:$L$64,11,0)</f>
        <v>96.318418980000033</v>
      </c>
      <c r="E39" s="11" t="s">
        <v>100</v>
      </c>
    </row>
    <row r="40" spans="1:5" x14ac:dyDescent="0.25">
      <c r="A40" s="9" t="s">
        <v>101</v>
      </c>
      <c r="B40" s="9" t="s">
        <v>102</v>
      </c>
      <c r="C40" s="10" t="s">
        <v>103</v>
      </c>
      <c r="D40" s="11">
        <f>+VLOOKUP(B40,[1]ISDIN!$B$6:$L$64,11,0)</f>
        <v>187.23580512000009</v>
      </c>
      <c r="E40" s="11" t="s">
        <v>104</v>
      </c>
    </row>
    <row r="41" spans="1:5" x14ac:dyDescent="0.25">
      <c r="A41" s="9" t="s">
        <v>105</v>
      </c>
      <c r="B41" s="9" t="s">
        <v>106</v>
      </c>
      <c r="C41" s="10" t="s">
        <v>107</v>
      </c>
      <c r="D41" s="11">
        <f>+VLOOKUP(B41,[1]ISDIN!$B$6:$L$64,11,0)</f>
        <v>175.91935536</v>
      </c>
      <c r="E41" s="11" t="s">
        <v>108</v>
      </c>
    </row>
    <row r="42" spans="1:5" x14ac:dyDescent="0.25">
      <c r="A42" s="9" t="s">
        <v>109</v>
      </c>
      <c r="B42" s="9" t="s">
        <v>110</v>
      </c>
      <c r="C42" s="10" t="s">
        <v>111</v>
      </c>
      <c r="D42" s="11">
        <v>0</v>
      </c>
      <c r="E42" s="11"/>
    </row>
    <row r="43" spans="1:5" x14ac:dyDescent="0.25">
      <c r="A43" s="9">
        <v>1004041</v>
      </c>
      <c r="B43" s="9" t="s">
        <v>112</v>
      </c>
      <c r="C43" s="15" t="s">
        <v>113</v>
      </c>
      <c r="D43" s="11">
        <v>0</v>
      </c>
      <c r="E43" s="11"/>
    </row>
    <row r="44" spans="1:5" x14ac:dyDescent="0.25">
      <c r="A44" s="16" t="s">
        <v>114</v>
      </c>
      <c r="B44" s="9" t="s">
        <v>115</v>
      </c>
      <c r="C44" s="17" t="s">
        <v>116</v>
      </c>
      <c r="D44" s="11">
        <v>0</v>
      </c>
      <c r="E44" s="11"/>
    </row>
    <row r="45" spans="1:5" x14ac:dyDescent="0.25">
      <c r="A45" s="6" t="s">
        <v>117</v>
      </c>
      <c r="B45" s="7"/>
      <c r="C45" s="7"/>
      <c r="D45" s="8"/>
      <c r="E45" s="8"/>
    </row>
    <row r="46" spans="1:5" x14ac:dyDescent="0.25">
      <c r="A46" s="9" t="s">
        <v>118</v>
      </c>
      <c r="B46" s="9" t="s">
        <v>119</v>
      </c>
      <c r="C46" s="10" t="s">
        <v>120</v>
      </c>
      <c r="D46" s="11">
        <f>+VLOOKUP(B46,[1]ISDIN!$B$6:$L$64,11,0)</f>
        <v>186.706863</v>
      </c>
      <c r="E46" s="11" t="s">
        <v>121</v>
      </c>
    </row>
    <row r="47" spans="1:5" x14ac:dyDescent="0.25">
      <c r="A47" s="9" t="s">
        <v>122</v>
      </c>
      <c r="B47" s="9" t="s">
        <v>123</v>
      </c>
      <c r="C47" s="10" t="s">
        <v>124</v>
      </c>
      <c r="D47" s="11">
        <f>+VLOOKUP(B47,[1]ISDIN!$B$6:$L$64,11,0)</f>
        <v>175.47107760000006</v>
      </c>
      <c r="E47" s="11" t="s">
        <v>125</v>
      </c>
    </row>
    <row r="48" spans="1:5" x14ac:dyDescent="0.25">
      <c r="A48" s="9" t="s">
        <v>126</v>
      </c>
      <c r="B48" s="9" t="s">
        <v>127</v>
      </c>
      <c r="C48" s="10" t="s">
        <v>128</v>
      </c>
      <c r="D48" s="11">
        <f>+VLOOKUP(B48,[1]ISDIN!$B$6:$L$64,11,0)</f>
        <v>202.4666280000001</v>
      </c>
      <c r="E48" s="11" t="s">
        <v>129</v>
      </c>
    </row>
    <row r="49" spans="1:5" x14ac:dyDescent="0.25">
      <c r="A49" s="9" t="s">
        <v>130</v>
      </c>
      <c r="B49" s="9" t="s">
        <v>131</v>
      </c>
      <c r="C49" s="10" t="s">
        <v>132</v>
      </c>
      <c r="D49" s="11">
        <v>0</v>
      </c>
      <c r="E49" s="11"/>
    </row>
    <row r="50" spans="1:5" x14ac:dyDescent="0.25">
      <c r="A50" s="9" t="s">
        <v>133</v>
      </c>
      <c r="B50" s="9" t="s">
        <v>134</v>
      </c>
      <c r="C50" s="10" t="s">
        <v>135</v>
      </c>
      <c r="D50" s="11">
        <f>+VLOOKUP(B50,[1]ISDIN!$B$6:$L$64,11,0)</f>
        <v>187.06630924800007</v>
      </c>
      <c r="E50" s="11" t="s">
        <v>136</v>
      </c>
    </row>
    <row r="51" spans="1:5" x14ac:dyDescent="0.25">
      <c r="A51" s="9" t="s">
        <v>137</v>
      </c>
      <c r="B51" s="9" t="s">
        <v>138</v>
      </c>
      <c r="C51" s="10" t="s">
        <v>139</v>
      </c>
      <c r="D51" s="11">
        <f>+VLOOKUP(B51,[1]ISDIN!$B$6:$L$64,11,0)</f>
        <v>209.21624240327995</v>
      </c>
      <c r="E51" s="11" t="s">
        <v>242</v>
      </c>
    </row>
    <row r="52" spans="1:5" x14ac:dyDescent="0.25">
      <c r="A52" s="9" t="s">
        <v>140</v>
      </c>
      <c r="B52" s="9" t="s">
        <v>141</v>
      </c>
      <c r="C52" s="10" t="s">
        <v>142</v>
      </c>
      <c r="D52" s="11">
        <f>+VLOOKUP(B52,[1]ISDIN!$B$6:$L$64,11,0)</f>
        <v>247.94671406400005</v>
      </c>
      <c r="E52" s="11" t="s">
        <v>143</v>
      </c>
    </row>
    <row r="53" spans="1:5" x14ac:dyDescent="0.25">
      <c r="A53" s="9" t="s">
        <v>144</v>
      </c>
      <c r="B53" s="9" t="s">
        <v>145</v>
      </c>
      <c r="C53" s="10" t="s">
        <v>146</v>
      </c>
      <c r="D53" s="11">
        <f>+VLOOKUP(B53,[1]ISDIN!$B$6:$L$64,11,0)</f>
        <v>228.27556079999999</v>
      </c>
      <c r="E53" s="11" t="s">
        <v>243</v>
      </c>
    </row>
    <row r="54" spans="1:5" x14ac:dyDescent="0.25">
      <c r="A54" s="9" t="s">
        <v>147</v>
      </c>
      <c r="B54" s="9" t="s">
        <v>148</v>
      </c>
      <c r="C54" s="10" t="s">
        <v>149</v>
      </c>
      <c r="D54" s="11">
        <f>+VLOOKUP(B54,[1]ISDIN!$B$6:$L$64,11,0)</f>
        <v>174.60439188192001</v>
      </c>
      <c r="E54" s="11" t="s">
        <v>150</v>
      </c>
    </row>
    <row r="55" spans="1:5" x14ac:dyDescent="0.25">
      <c r="A55" s="9" t="s">
        <v>151</v>
      </c>
      <c r="B55" s="9" t="s">
        <v>152</v>
      </c>
      <c r="C55" s="10" t="s">
        <v>153</v>
      </c>
      <c r="D55" s="11">
        <f>+VLOOKUP(B55,[1]ISDIN!$B$6:$L$64,11,0)</f>
        <v>204.40274294160011</v>
      </c>
      <c r="E55" s="11" t="s">
        <v>154</v>
      </c>
    </row>
    <row r="56" spans="1:5" x14ac:dyDescent="0.25">
      <c r="A56" s="9">
        <v>1001857</v>
      </c>
      <c r="B56" s="9" t="s">
        <v>155</v>
      </c>
      <c r="C56" s="10" t="s">
        <v>156</v>
      </c>
      <c r="D56" s="11">
        <f>+VLOOKUP(B56,[1]ISDIN!$B$6:$L$64,11,0)</f>
        <v>165.56743856016001</v>
      </c>
      <c r="E56" s="11" t="s">
        <v>157</v>
      </c>
    </row>
    <row r="57" spans="1:5" x14ac:dyDescent="0.25">
      <c r="A57" s="9" t="s">
        <v>158</v>
      </c>
      <c r="B57" s="9" t="s">
        <v>159</v>
      </c>
      <c r="C57" s="10" t="s">
        <v>160</v>
      </c>
      <c r="D57" s="11">
        <v>0</v>
      </c>
      <c r="E57" s="11"/>
    </row>
    <row r="58" spans="1:5" x14ac:dyDescent="0.25">
      <c r="A58" s="9" t="s">
        <v>161</v>
      </c>
      <c r="B58" s="9" t="s">
        <v>162</v>
      </c>
      <c r="C58" s="10" t="s">
        <v>163</v>
      </c>
      <c r="D58" s="11">
        <f>+VLOOKUP(B58,[1]ISDIN!$B$6:$L$64,11,0)</f>
        <v>185.59440900000001</v>
      </c>
      <c r="E58" s="11" t="s">
        <v>164</v>
      </c>
    </row>
    <row r="59" spans="1:5" x14ac:dyDescent="0.25">
      <c r="A59" s="18" t="s">
        <v>165</v>
      </c>
      <c r="B59" s="9" t="s">
        <v>166</v>
      </c>
      <c r="C59" s="10" t="s">
        <v>167</v>
      </c>
      <c r="D59" s="11">
        <f>+VLOOKUP(B59,[1]ISDIN!$B$6:$L$64,11,0)</f>
        <v>212.58823384615397</v>
      </c>
      <c r="E59" s="11" t="s">
        <v>244</v>
      </c>
    </row>
    <row r="60" spans="1:5" x14ac:dyDescent="0.25">
      <c r="A60" s="9">
        <v>1001907</v>
      </c>
      <c r="B60" s="9" t="s">
        <v>168</v>
      </c>
      <c r="C60" s="10" t="s">
        <v>169</v>
      </c>
      <c r="D60" s="11">
        <f>+VLOOKUP(B60,[1]ISDIN!$B$6:$L$64,11,0)</f>
        <v>214.83266666400002</v>
      </c>
      <c r="E60" s="11" t="s">
        <v>170</v>
      </c>
    </row>
    <row r="61" spans="1:5" x14ac:dyDescent="0.25">
      <c r="A61" s="9" t="s">
        <v>171</v>
      </c>
      <c r="B61" s="9" t="s">
        <v>172</v>
      </c>
      <c r="C61" s="15" t="s">
        <v>173</v>
      </c>
      <c r="D61" s="11">
        <f>+VLOOKUP(B61,[1]ISDIN!$B$6:$L$64,11,0)</f>
        <v>218.60166081600005</v>
      </c>
      <c r="E61" s="11" t="s">
        <v>245</v>
      </c>
    </row>
    <row r="62" spans="1:5" x14ac:dyDescent="0.25">
      <c r="A62" s="9" t="s">
        <v>174</v>
      </c>
      <c r="B62" s="9" t="s">
        <v>175</v>
      </c>
      <c r="C62" s="19" t="s">
        <v>176</v>
      </c>
      <c r="D62" s="11">
        <f>+VLOOKUP(B62,[1]ISDIN!$B$6:$L$64,11,0)</f>
        <v>79.889429454545478</v>
      </c>
      <c r="E62" s="11" t="s">
        <v>177</v>
      </c>
    </row>
    <row r="63" spans="1:5" x14ac:dyDescent="0.25">
      <c r="A63" s="9" t="s">
        <v>178</v>
      </c>
      <c r="B63" s="9" t="s">
        <v>179</v>
      </c>
      <c r="C63" s="19" t="s">
        <v>180</v>
      </c>
      <c r="D63" s="11">
        <f>+VLOOKUP(B63,[1]ISDIN!$B$6:$L$64,11,0)</f>
        <v>273.68147213946003</v>
      </c>
      <c r="E63" s="11" t="s">
        <v>246</v>
      </c>
    </row>
    <row r="64" spans="1:5" x14ac:dyDescent="0.25">
      <c r="A64" s="9" t="s">
        <v>181</v>
      </c>
      <c r="B64" s="9" t="s">
        <v>182</v>
      </c>
      <c r="C64" s="19" t="s">
        <v>183</v>
      </c>
      <c r="D64" s="11">
        <f>+VLOOKUP(B64,[1]ISDIN!$B$6:$L$64,11,0)</f>
        <v>281.05927819200002</v>
      </c>
      <c r="E64" s="11" t="s">
        <v>247</v>
      </c>
    </row>
    <row r="65" spans="1:5" x14ac:dyDescent="0.25">
      <c r="A65" s="9" t="s">
        <v>184</v>
      </c>
      <c r="B65" s="9" t="s">
        <v>185</v>
      </c>
      <c r="C65" s="19" t="s">
        <v>186</v>
      </c>
      <c r="D65" s="11">
        <f>+VLOOKUP(B65,[1]ISDIN!$B$6:$L$64,11,0)</f>
        <v>249.20589333024006</v>
      </c>
      <c r="E65" s="11" t="s">
        <v>248</v>
      </c>
    </row>
    <row r="66" spans="1:5" x14ac:dyDescent="0.25">
      <c r="A66" s="13" t="s">
        <v>187</v>
      </c>
      <c r="B66" s="13" t="s">
        <v>188</v>
      </c>
      <c r="C66" s="20" t="s">
        <v>189</v>
      </c>
      <c r="D66" s="11">
        <f>+VLOOKUP(B66,[1]ISDIN!$B$6:$L$64,11,0)</f>
        <v>244.05538888499999</v>
      </c>
      <c r="E66" s="11" t="s">
        <v>249</v>
      </c>
    </row>
    <row r="67" spans="1:5" x14ac:dyDescent="0.25">
      <c r="A67" s="13" t="s">
        <v>190</v>
      </c>
      <c r="B67" s="13" t="s">
        <v>191</v>
      </c>
      <c r="C67" s="20" t="s">
        <v>192</v>
      </c>
      <c r="D67" s="11">
        <f>+VLOOKUP(B67,[1]ISDIN!$B$6:$L$64,11,0)</f>
        <v>208.31253943499999</v>
      </c>
      <c r="E67" s="11" t="s">
        <v>250</v>
      </c>
    </row>
    <row r="68" spans="1:5" x14ac:dyDescent="0.25">
      <c r="A68" s="13" t="s">
        <v>193</v>
      </c>
      <c r="B68" s="14" t="s">
        <v>194</v>
      </c>
      <c r="C68" s="20" t="s">
        <v>195</v>
      </c>
      <c r="D68" s="11">
        <f>+VLOOKUP(B68,[1]ISDIN!$B$6:$L$64,11,0)</f>
        <v>234.63775046250001</v>
      </c>
      <c r="E68" s="11" t="s">
        <v>251</v>
      </c>
    </row>
    <row r="69" spans="1:5" x14ac:dyDescent="0.25">
      <c r="A69" s="9" t="s">
        <v>196</v>
      </c>
      <c r="B69" s="12" t="s">
        <v>197</v>
      </c>
      <c r="C69" s="19" t="s">
        <v>198</v>
      </c>
      <c r="D69" s="11">
        <f>+VLOOKUP(B69,[1]ISDIN!$B$6:$L$64,11,0)</f>
        <v>372.65369328000003</v>
      </c>
      <c r="E69" s="11" t="s">
        <v>252</v>
      </c>
    </row>
    <row r="70" spans="1:5" x14ac:dyDescent="0.25">
      <c r="A70" s="6" t="s">
        <v>199</v>
      </c>
      <c r="B70" s="7"/>
      <c r="C70" s="7"/>
      <c r="D70" s="8"/>
      <c r="E70" s="8"/>
    </row>
    <row r="71" spans="1:5" x14ac:dyDescent="0.25">
      <c r="A71" s="9" t="s">
        <v>200</v>
      </c>
      <c r="B71" s="9" t="s">
        <v>201</v>
      </c>
      <c r="C71" s="10" t="s">
        <v>202</v>
      </c>
      <c r="D71" s="11">
        <f>+VLOOKUP(B71,[1]ISDIN!$B$6:$L$64,11,0)</f>
        <v>305.34236908560013</v>
      </c>
      <c r="E71" s="11" t="s">
        <v>203</v>
      </c>
    </row>
    <row r="72" spans="1:5" x14ac:dyDescent="0.25">
      <c r="A72" s="9">
        <v>1956815</v>
      </c>
      <c r="B72" s="9" t="s">
        <v>204</v>
      </c>
      <c r="C72" s="10" t="s">
        <v>205</v>
      </c>
      <c r="D72" s="11">
        <f>+VLOOKUP(B72,[1]ISDIN!$B$6:$L$64,11,0)</f>
        <v>305.34236908560013</v>
      </c>
      <c r="E72" s="11" t="s">
        <v>206</v>
      </c>
    </row>
    <row r="73" spans="1:5" x14ac:dyDescent="0.25">
      <c r="A73" s="9" t="s">
        <v>207</v>
      </c>
      <c r="B73" s="9" t="s">
        <v>208</v>
      </c>
      <c r="C73" s="10" t="s">
        <v>209</v>
      </c>
      <c r="D73" s="11">
        <f>+VLOOKUP(B73,[1]ISDIN!$B$6:$L$64,11,0)</f>
        <v>305.34236908560013</v>
      </c>
      <c r="E73" s="11" t="s">
        <v>210</v>
      </c>
    </row>
    <row r="74" spans="1:5" x14ac:dyDescent="0.25">
      <c r="A74" s="9" t="s">
        <v>211</v>
      </c>
      <c r="B74" s="9" t="s">
        <v>212</v>
      </c>
      <c r="C74" s="10" t="s">
        <v>213</v>
      </c>
      <c r="D74" s="11">
        <f>+VLOOKUP(B74,[1]ISDIN!$B$6:$L$64,11,0)</f>
        <v>341.58393999576003</v>
      </c>
      <c r="E74" s="11" t="s">
        <v>214</v>
      </c>
    </row>
    <row r="75" spans="1:5" x14ac:dyDescent="0.25">
      <c r="A75" s="9" t="s">
        <v>215</v>
      </c>
      <c r="B75" s="9" t="s">
        <v>216</v>
      </c>
      <c r="C75" s="10" t="s">
        <v>217</v>
      </c>
      <c r="D75" s="11">
        <f>+VLOOKUP(B75,[1]ISDIN!$B$6:$L$64,11,0)</f>
        <v>341.58393999576003</v>
      </c>
      <c r="E75" s="11" t="s">
        <v>218</v>
      </c>
    </row>
  </sheetData>
  <autoFilter ref="A2:E75"/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63"/>
  <sheetViews>
    <sheetView workbookViewId="0">
      <selection activeCell="G34" sqref="C33:G34"/>
    </sheetView>
  </sheetViews>
  <sheetFormatPr baseColWidth="10" defaultRowHeight="13.2" x14ac:dyDescent="0.25"/>
  <sheetData>
    <row r="1" spans="1:1" x14ac:dyDescent="0.25">
      <c r="A1" s="9" t="s">
        <v>7</v>
      </c>
    </row>
    <row r="2" spans="1:1" x14ac:dyDescent="0.25">
      <c r="A2" s="9" t="s">
        <v>11</v>
      </c>
    </row>
    <row r="3" spans="1:1" x14ac:dyDescent="0.25">
      <c r="A3" s="9" t="s">
        <v>14</v>
      </c>
    </row>
    <row r="4" spans="1:1" x14ac:dyDescent="0.25">
      <c r="A4" s="9" t="s">
        <v>18</v>
      </c>
    </row>
    <row r="5" spans="1:1" x14ac:dyDescent="0.25">
      <c r="A5" s="9" t="s">
        <v>25</v>
      </c>
    </row>
    <row r="6" spans="1:1" x14ac:dyDescent="0.25">
      <c r="A6" s="9" t="s">
        <v>30</v>
      </c>
    </row>
    <row r="7" spans="1:1" x14ac:dyDescent="0.25">
      <c r="A7" s="9" t="s">
        <v>33</v>
      </c>
    </row>
    <row r="8" spans="1:1" x14ac:dyDescent="0.25">
      <c r="A8" s="9" t="s">
        <v>39</v>
      </c>
    </row>
    <row r="9" spans="1:1" x14ac:dyDescent="0.25">
      <c r="A9" s="12" t="s">
        <v>42</v>
      </c>
    </row>
    <row r="10" spans="1:1" x14ac:dyDescent="0.25">
      <c r="A10" s="12" t="s">
        <v>45</v>
      </c>
    </row>
    <row r="11" spans="1:1" x14ac:dyDescent="0.25">
      <c r="A11" s="9" t="s">
        <v>48</v>
      </c>
    </row>
    <row r="12" spans="1:1" x14ac:dyDescent="0.25">
      <c r="A12" s="9" t="s">
        <v>51</v>
      </c>
    </row>
    <row r="13" spans="1:1" x14ac:dyDescent="0.25">
      <c r="A13" s="12" t="s">
        <v>54</v>
      </c>
    </row>
    <row r="14" spans="1:1" x14ac:dyDescent="0.25">
      <c r="A14" s="7"/>
    </row>
    <row r="15" spans="1:1" x14ac:dyDescent="0.25">
      <c r="A15" s="9" t="s">
        <v>64</v>
      </c>
    </row>
    <row r="16" spans="1:1" x14ac:dyDescent="0.25">
      <c r="A16" s="7"/>
    </row>
    <row r="17" spans="1:1" x14ac:dyDescent="0.25">
      <c r="A17" s="9" t="s">
        <v>68</v>
      </c>
    </row>
    <row r="18" spans="1:1" x14ac:dyDescent="0.25">
      <c r="A18" s="9" t="s">
        <v>70</v>
      </c>
    </row>
    <row r="19" spans="1:1" x14ac:dyDescent="0.25">
      <c r="A19" s="9" t="s">
        <v>73</v>
      </c>
    </row>
    <row r="20" spans="1:1" x14ac:dyDescent="0.25">
      <c r="A20" s="12" t="s">
        <v>76</v>
      </c>
    </row>
    <row r="21" spans="1:1" x14ac:dyDescent="0.25">
      <c r="A21" s="7"/>
    </row>
    <row r="22" spans="1:1" x14ac:dyDescent="0.25">
      <c r="A22" s="9" t="s">
        <v>79</v>
      </c>
    </row>
    <row r="23" spans="1:1" x14ac:dyDescent="0.25">
      <c r="A23" s="9" t="s">
        <v>81</v>
      </c>
    </row>
    <row r="24" spans="1:1" x14ac:dyDescent="0.25">
      <c r="A24" s="9" t="s">
        <v>83</v>
      </c>
    </row>
    <row r="25" spans="1:1" x14ac:dyDescent="0.25">
      <c r="A25" s="9" t="s">
        <v>86</v>
      </c>
    </row>
    <row r="26" spans="1:1" x14ac:dyDescent="0.25">
      <c r="A26" s="7"/>
    </row>
    <row r="27" spans="1:1" x14ac:dyDescent="0.25">
      <c r="A27" s="9" t="s">
        <v>90</v>
      </c>
    </row>
    <row r="28" spans="1:1" x14ac:dyDescent="0.25">
      <c r="A28" s="9" t="s">
        <v>94</v>
      </c>
    </row>
    <row r="29" spans="1:1" x14ac:dyDescent="0.25">
      <c r="A29" s="9" t="s">
        <v>98</v>
      </c>
    </row>
    <row r="30" spans="1:1" x14ac:dyDescent="0.25">
      <c r="A30" s="9" t="s">
        <v>102</v>
      </c>
    </row>
    <row r="31" spans="1:1" x14ac:dyDescent="0.25">
      <c r="A31" s="9" t="s">
        <v>106</v>
      </c>
    </row>
    <row r="32" spans="1:1" x14ac:dyDescent="0.25">
      <c r="A32" s="9" t="s">
        <v>110</v>
      </c>
    </row>
    <row r="33" spans="1:1" x14ac:dyDescent="0.25">
      <c r="A33" s="7"/>
    </row>
    <row r="34" spans="1:1" x14ac:dyDescent="0.25">
      <c r="A34" s="9" t="s">
        <v>119</v>
      </c>
    </row>
    <row r="35" spans="1:1" x14ac:dyDescent="0.25">
      <c r="A35" s="9" t="s">
        <v>123</v>
      </c>
    </row>
    <row r="36" spans="1:1" x14ac:dyDescent="0.25">
      <c r="A36" s="9" t="s">
        <v>127</v>
      </c>
    </row>
    <row r="37" spans="1:1" x14ac:dyDescent="0.25">
      <c r="A37" s="9" t="s">
        <v>131</v>
      </c>
    </row>
    <row r="38" spans="1:1" x14ac:dyDescent="0.25">
      <c r="A38" s="9" t="s">
        <v>134</v>
      </c>
    </row>
    <row r="39" spans="1:1" x14ac:dyDescent="0.25">
      <c r="A39" s="9" t="s">
        <v>138</v>
      </c>
    </row>
    <row r="40" spans="1:1" x14ac:dyDescent="0.25">
      <c r="A40" s="9" t="s">
        <v>141</v>
      </c>
    </row>
    <row r="41" spans="1:1" x14ac:dyDescent="0.25">
      <c r="A41" s="9" t="s">
        <v>145</v>
      </c>
    </row>
    <row r="42" spans="1:1" x14ac:dyDescent="0.25">
      <c r="A42" s="9" t="s">
        <v>148</v>
      </c>
    </row>
    <row r="43" spans="1:1" x14ac:dyDescent="0.25">
      <c r="A43" s="9" t="s">
        <v>152</v>
      </c>
    </row>
    <row r="44" spans="1:1" x14ac:dyDescent="0.25">
      <c r="A44" s="9" t="s">
        <v>155</v>
      </c>
    </row>
    <row r="45" spans="1:1" x14ac:dyDescent="0.25">
      <c r="A45" s="9" t="s">
        <v>159</v>
      </c>
    </row>
    <row r="46" spans="1:1" x14ac:dyDescent="0.25">
      <c r="A46" s="9" t="s">
        <v>162</v>
      </c>
    </row>
    <row r="47" spans="1:1" x14ac:dyDescent="0.25">
      <c r="A47" s="9" t="s">
        <v>166</v>
      </c>
    </row>
    <row r="48" spans="1:1" x14ac:dyDescent="0.25">
      <c r="A48" s="9" t="s">
        <v>168</v>
      </c>
    </row>
    <row r="49" spans="1:1" x14ac:dyDescent="0.25">
      <c r="A49" s="9" t="s">
        <v>172</v>
      </c>
    </row>
    <row r="50" spans="1:1" x14ac:dyDescent="0.25">
      <c r="A50" s="9" t="s">
        <v>175</v>
      </c>
    </row>
    <row r="51" spans="1:1" x14ac:dyDescent="0.25">
      <c r="A51" s="9" t="s">
        <v>179</v>
      </c>
    </row>
    <row r="52" spans="1:1" x14ac:dyDescent="0.25">
      <c r="A52" s="9" t="s">
        <v>182</v>
      </c>
    </row>
    <row r="53" spans="1:1" x14ac:dyDescent="0.25">
      <c r="A53" s="9" t="s">
        <v>185</v>
      </c>
    </row>
    <row r="54" spans="1:1" x14ac:dyDescent="0.25">
      <c r="A54" s="13" t="s">
        <v>188</v>
      </c>
    </row>
    <row r="55" spans="1:1" x14ac:dyDescent="0.25">
      <c r="A55" s="13" t="s">
        <v>191</v>
      </c>
    </row>
    <row r="56" spans="1:1" x14ac:dyDescent="0.25">
      <c r="A56" s="14" t="s">
        <v>194</v>
      </c>
    </row>
    <row r="57" spans="1:1" x14ac:dyDescent="0.25">
      <c r="A57" s="12" t="s">
        <v>197</v>
      </c>
    </row>
    <row r="58" spans="1:1" x14ac:dyDescent="0.25">
      <c r="A58" s="7"/>
    </row>
    <row r="59" spans="1:1" x14ac:dyDescent="0.25">
      <c r="A59" s="9" t="s">
        <v>201</v>
      </c>
    </row>
    <row r="60" spans="1:1" x14ac:dyDescent="0.25">
      <c r="A60" s="9" t="s">
        <v>204</v>
      </c>
    </row>
    <row r="61" spans="1:1" x14ac:dyDescent="0.25">
      <c r="A61" s="9" t="s">
        <v>208</v>
      </c>
    </row>
    <row r="62" spans="1:1" x14ac:dyDescent="0.25">
      <c r="A62" s="9" t="s">
        <v>212</v>
      </c>
    </row>
    <row r="63" spans="1:1" x14ac:dyDescent="0.25">
      <c r="A63" s="9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9"/>
  <sheetViews>
    <sheetView workbookViewId="0">
      <selection activeCell="F13" sqref="F13"/>
    </sheetView>
  </sheetViews>
  <sheetFormatPr baseColWidth="10" defaultRowHeight="13.2" x14ac:dyDescent="0.25"/>
  <cols>
    <col min="1" max="1" width="10.21875" bestFit="1" customWidth="1"/>
    <col min="2" max="2" width="12.5546875" customWidth="1"/>
    <col min="3" max="3" width="15.5546875" bestFit="1" customWidth="1"/>
    <col min="4" max="4" width="44.44140625" customWidth="1"/>
    <col min="5" max="5" width="15.44140625" customWidth="1"/>
    <col min="6" max="6" width="13.77734375" customWidth="1"/>
  </cols>
  <sheetData>
    <row r="1" spans="1:10" s="1" customFormat="1" ht="13.8" x14ac:dyDescent="0.3">
      <c r="A1" s="154"/>
      <c r="B1" s="155"/>
      <c r="C1" s="155"/>
      <c r="D1" s="156"/>
      <c r="E1" s="33" t="s">
        <v>309</v>
      </c>
      <c r="F1" s="34" t="s">
        <v>310</v>
      </c>
      <c r="G1" s="35" t="s">
        <v>219</v>
      </c>
    </row>
    <row r="2" spans="1:10" s="1" customFormat="1" ht="31.5" customHeight="1" x14ac:dyDescent="0.3">
      <c r="A2" s="30" t="s">
        <v>1</v>
      </c>
      <c r="B2" s="39" t="s">
        <v>2</v>
      </c>
      <c r="C2" s="30" t="s">
        <v>253</v>
      </c>
      <c r="D2" s="30" t="s">
        <v>3</v>
      </c>
      <c r="E2" s="31" t="s">
        <v>4</v>
      </c>
      <c r="F2" s="31" t="s">
        <v>4</v>
      </c>
      <c r="G2" s="32" t="s">
        <v>4</v>
      </c>
    </row>
    <row r="3" spans="1:10" s="1" customFormat="1" ht="15" customHeight="1" x14ac:dyDescent="0.3">
      <c r="A3" s="9" t="s">
        <v>144</v>
      </c>
      <c r="B3" s="9" t="s">
        <v>145</v>
      </c>
      <c r="C3" s="29">
        <v>8470001654557</v>
      </c>
      <c r="D3" s="9" t="s">
        <v>257</v>
      </c>
      <c r="E3" s="27">
        <v>230.55763500000003</v>
      </c>
      <c r="F3" s="27">
        <f t="shared" ref="F3:F8" si="0">+E3*1.21</f>
        <v>278.97473835000005</v>
      </c>
      <c r="G3" s="26">
        <f t="shared" ref="G3:G8" si="1">E3*1.7545</f>
        <v>404.51337060750006</v>
      </c>
      <c r="H3" s="25" t="s">
        <v>305</v>
      </c>
    </row>
    <row r="4" spans="1:10" s="1" customFormat="1" ht="15" customHeight="1" x14ac:dyDescent="0.3">
      <c r="A4" s="9" t="s">
        <v>105</v>
      </c>
      <c r="B4" s="9" t="s">
        <v>106</v>
      </c>
      <c r="C4" s="29">
        <v>8470003245913</v>
      </c>
      <c r="D4" s="9" t="s">
        <v>261</v>
      </c>
      <c r="E4" s="27">
        <v>166.70430522423987</v>
      </c>
      <c r="F4" s="27">
        <f t="shared" si="0"/>
        <v>201.71220932133025</v>
      </c>
      <c r="G4" s="26">
        <f t="shared" si="1"/>
        <v>292.48270351592885</v>
      </c>
      <c r="H4" s="25" t="s">
        <v>305</v>
      </c>
    </row>
    <row r="5" spans="1:10" s="1" customFormat="1" ht="15" customHeight="1" x14ac:dyDescent="0.3">
      <c r="A5" s="9" t="s">
        <v>268</v>
      </c>
      <c r="B5" s="9" t="s">
        <v>68</v>
      </c>
      <c r="C5" s="29">
        <v>8470001502100</v>
      </c>
      <c r="D5" s="9" t="s">
        <v>264</v>
      </c>
      <c r="E5" s="27">
        <v>165.95098965039296</v>
      </c>
      <c r="F5" s="27">
        <f t="shared" si="0"/>
        <v>200.80069747697547</v>
      </c>
      <c r="G5" s="26">
        <f t="shared" si="1"/>
        <v>291.16101134161443</v>
      </c>
      <c r="H5" s="25" t="s">
        <v>305</v>
      </c>
    </row>
    <row r="6" spans="1:10" ht="15" customHeight="1" x14ac:dyDescent="0.3">
      <c r="A6" s="9" t="s">
        <v>301</v>
      </c>
      <c r="B6" s="9" t="s">
        <v>73</v>
      </c>
      <c r="C6" s="29">
        <v>8470002006447</v>
      </c>
      <c r="D6" s="9" t="s">
        <v>302</v>
      </c>
      <c r="E6" s="27">
        <v>142.24370541462258</v>
      </c>
      <c r="F6" s="27">
        <f t="shared" si="0"/>
        <v>172.11488355169331</v>
      </c>
      <c r="G6" s="26">
        <f t="shared" si="1"/>
        <v>249.56658114995531</v>
      </c>
      <c r="H6" s="25" t="s">
        <v>305</v>
      </c>
      <c r="I6" s="1"/>
    </row>
    <row r="7" spans="1:10" ht="15" customHeight="1" x14ac:dyDescent="0.3">
      <c r="A7" s="9" t="s">
        <v>24</v>
      </c>
      <c r="B7" s="9" t="s">
        <v>25</v>
      </c>
      <c r="C7" s="28">
        <v>8470002180567</v>
      </c>
      <c r="D7" s="9" t="s">
        <v>279</v>
      </c>
      <c r="E7" s="27">
        <v>270.0159396619037</v>
      </c>
      <c r="F7" s="27">
        <f t="shared" si="0"/>
        <v>326.71928699090347</v>
      </c>
      <c r="G7" s="26">
        <f t="shared" si="1"/>
        <v>473.74296613681003</v>
      </c>
      <c r="H7" s="25" t="s">
        <v>305</v>
      </c>
      <c r="I7" s="1"/>
    </row>
    <row r="8" spans="1:10" s="1" customFormat="1" ht="15" customHeight="1" x14ac:dyDescent="0.3">
      <c r="A8" s="9" t="s">
        <v>267</v>
      </c>
      <c r="B8" s="9" t="s">
        <v>70</v>
      </c>
      <c r="C8" s="29">
        <v>8470002006430</v>
      </c>
      <c r="D8" s="9" t="s">
        <v>265</v>
      </c>
      <c r="E8" s="27">
        <v>116.16569275527513</v>
      </c>
      <c r="F8" s="27">
        <f t="shared" si="0"/>
        <v>140.56048823388289</v>
      </c>
      <c r="G8" s="26">
        <f t="shared" si="1"/>
        <v>203.81270793913021</v>
      </c>
      <c r="H8" s="25" t="s">
        <v>305</v>
      </c>
    </row>
    <row r="9" spans="1:10" s="1" customFormat="1" ht="15" customHeight="1" x14ac:dyDescent="0.3">
      <c r="A9" s="9" t="s">
        <v>271</v>
      </c>
      <c r="B9" s="9" t="s">
        <v>81</v>
      </c>
      <c r="C9" s="29">
        <v>8470001531346</v>
      </c>
      <c r="D9" s="9" t="s">
        <v>283</v>
      </c>
      <c r="E9" s="27">
        <v>191.76255683948773</v>
      </c>
      <c r="F9" s="27">
        <f t="shared" ref="F9:F15" si="2">+E9*1.21</f>
        <v>232.03269377578013</v>
      </c>
      <c r="G9" s="26">
        <f t="shared" ref="G9:G15" si="3">E9*1.7545</f>
        <v>336.44740597488124</v>
      </c>
      <c r="H9" s="25" t="s">
        <v>305</v>
      </c>
    </row>
    <row r="10" spans="1:10" s="1" customFormat="1" ht="15" customHeight="1" x14ac:dyDescent="0.3">
      <c r="A10" s="9" t="s">
        <v>89</v>
      </c>
      <c r="B10" s="9" t="s">
        <v>90</v>
      </c>
      <c r="C10" s="29">
        <v>8470002000698</v>
      </c>
      <c r="D10" s="9" t="s">
        <v>260</v>
      </c>
      <c r="E10" s="27">
        <v>173.65031794191654</v>
      </c>
      <c r="F10" s="27">
        <f t="shared" si="2"/>
        <v>210.11688470971902</v>
      </c>
      <c r="G10" s="26">
        <f t="shared" si="3"/>
        <v>304.66948282909254</v>
      </c>
      <c r="H10" s="25" t="s">
        <v>305</v>
      </c>
    </row>
    <row r="11" spans="1:10" s="1" customFormat="1" ht="15" customHeight="1" x14ac:dyDescent="0.3">
      <c r="A11" s="9" t="s">
        <v>93</v>
      </c>
      <c r="B11" s="9" t="s">
        <v>94</v>
      </c>
      <c r="C11" s="29">
        <v>8470002000704</v>
      </c>
      <c r="D11" s="9" t="s">
        <v>285</v>
      </c>
      <c r="E11" s="27">
        <v>166.95456711324931</v>
      </c>
      <c r="F11" s="27">
        <f t="shared" si="2"/>
        <v>202.01502620703167</v>
      </c>
      <c r="G11" s="26">
        <f t="shared" si="3"/>
        <v>292.92178800019593</v>
      </c>
      <c r="H11" s="25" t="s">
        <v>305</v>
      </c>
    </row>
    <row r="12" spans="1:10" s="5" customFormat="1" ht="15" customHeight="1" x14ac:dyDescent="0.3">
      <c r="A12" s="9" t="s">
        <v>97</v>
      </c>
      <c r="B12" s="9" t="s">
        <v>98</v>
      </c>
      <c r="C12" s="29">
        <v>8470001509802</v>
      </c>
      <c r="D12" s="9" t="s">
        <v>259</v>
      </c>
      <c r="E12" s="27">
        <v>93.045336430196073</v>
      </c>
      <c r="F12" s="27">
        <f t="shared" si="2"/>
        <v>112.58485708053725</v>
      </c>
      <c r="G12" s="26">
        <f t="shared" si="3"/>
        <v>163.24804276677901</v>
      </c>
      <c r="H12" s="25" t="s">
        <v>305</v>
      </c>
      <c r="I12" s="1"/>
    </row>
    <row r="13" spans="1:10" s="1" customFormat="1" ht="18.75" customHeight="1" x14ac:dyDescent="0.3">
      <c r="A13" s="43" t="s">
        <v>101</v>
      </c>
      <c r="B13" s="43" t="s">
        <v>102</v>
      </c>
      <c r="C13" s="44">
        <v>8470003245920</v>
      </c>
      <c r="D13" s="43" t="s">
        <v>262</v>
      </c>
      <c r="E13" s="45">
        <v>177.42797398135485</v>
      </c>
      <c r="F13" s="45">
        <f t="shared" si="2"/>
        <v>214.68784851743936</v>
      </c>
      <c r="G13" s="46">
        <f t="shared" si="3"/>
        <v>311.29738035028709</v>
      </c>
      <c r="H13" s="25" t="s">
        <v>305</v>
      </c>
      <c r="I13" s="40"/>
    </row>
    <row r="14" spans="1:10" ht="17.25" customHeight="1" x14ac:dyDescent="0.3">
      <c r="A14" s="9" t="s">
        <v>272</v>
      </c>
      <c r="B14" s="9" t="s">
        <v>33</v>
      </c>
      <c r="C14" s="28">
        <v>8470002585386</v>
      </c>
      <c r="D14" s="9" t="s">
        <v>280</v>
      </c>
      <c r="E14" s="27">
        <v>230.16306361747667</v>
      </c>
      <c r="F14" s="27">
        <f t="shared" si="2"/>
        <v>278.49730697714676</v>
      </c>
      <c r="G14" s="26">
        <f t="shared" si="3"/>
        <v>403.82109511686281</v>
      </c>
      <c r="H14" s="25" t="s">
        <v>305</v>
      </c>
      <c r="I14" s="47"/>
      <c r="J14" s="1"/>
    </row>
    <row r="15" spans="1:10" s="1" customFormat="1" ht="18.75" customHeight="1" x14ac:dyDescent="0.3">
      <c r="A15" s="9" t="s">
        <v>270</v>
      </c>
      <c r="B15" s="9" t="s">
        <v>83</v>
      </c>
      <c r="C15" s="29">
        <v>8470001531353</v>
      </c>
      <c r="D15" s="9" t="s">
        <v>284</v>
      </c>
      <c r="E15" s="27">
        <v>167.24922028557259</v>
      </c>
      <c r="F15" s="27">
        <f t="shared" si="2"/>
        <v>202.37155654554283</v>
      </c>
      <c r="G15" s="26">
        <f t="shared" si="3"/>
        <v>293.43875699103711</v>
      </c>
      <c r="H15" s="25" t="s">
        <v>305</v>
      </c>
      <c r="I15" s="47"/>
    </row>
    <row r="16" spans="1:10" ht="15" customHeight="1" x14ac:dyDescent="0.25"/>
    <row r="17" ht="15" customHeight="1" x14ac:dyDescent="0.25"/>
    <row r="18" ht="15" customHeight="1" x14ac:dyDescent="0.25"/>
    <row r="19" ht="15" customHeight="1" x14ac:dyDescent="0.25"/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1"/>
  <sheetViews>
    <sheetView workbookViewId="0">
      <selection activeCell="I62" sqref="I62"/>
    </sheetView>
  </sheetViews>
  <sheetFormatPr baseColWidth="10" defaultRowHeight="13.2" x14ac:dyDescent="0.25"/>
  <cols>
    <col min="1" max="1" width="2.77734375" customWidth="1"/>
    <col min="4" max="4" width="14.77734375" bestFit="1" customWidth="1"/>
    <col min="5" max="5" width="77" bestFit="1" customWidth="1"/>
    <col min="9" max="9" width="9.77734375" customWidth="1"/>
  </cols>
  <sheetData>
    <row r="2" spans="2:8" x14ac:dyDescent="0.25">
      <c r="F2" s="33" t="s">
        <v>309</v>
      </c>
      <c r="G2" s="34" t="s">
        <v>310</v>
      </c>
      <c r="H2" s="52" t="s">
        <v>219</v>
      </c>
    </row>
    <row r="3" spans="2:8" x14ac:dyDescent="0.25">
      <c r="B3" s="30" t="s">
        <v>1</v>
      </c>
      <c r="C3" s="30" t="s">
        <v>398</v>
      </c>
      <c r="D3" s="30" t="s">
        <v>253</v>
      </c>
      <c r="E3" s="30" t="s">
        <v>3</v>
      </c>
      <c r="F3" s="31" t="s">
        <v>4</v>
      </c>
      <c r="G3" s="31" t="s">
        <v>4</v>
      </c>
      <c r="H3" s="55" t="s">
        <v>4</v>
      </c>
    </row>
    <row r="4" spans="2:8" x14ac:dyDescent="0.25">
      <c r="B4" s="9" t="s">
        <v>344</v>
      </c>
      <c r="C4" s="9" t="s">
        <v>343</v>
      </c>
      <c r="D4" s="29">
        <v>8429420129221</v>
      </c>
      <c r="E4" s="9" t="s">
        <v>342</v>
      </c>
      <c r="F4" s="56">
        <v>3210.8635373069014</v>
      </c>
      <c r="G4" s="56">
        <v>3885.1448801413508</v>
      </c>
      <c r="H4" s="54">
        <v>5633.4600762049586</v>
      </c>
    </row>
    <row r="5" spans="2:8" x14ac:dyDescent="0.25">
      <c r="B5" s="9" t="s">
        <v>358</v>
      </c>
      <c r="C5" s="9" t="s">
        <v>382</v>
      </c>
      <c r="D5" s="29">
        <v>8429420145245</v>
      </c>
      <c r="E5" s="9" t="s">
        <v>354</v>
      </c>
      <c r="F5" s="56">
        <v>1848.3263384251054</v>
      </c>
      <c r="G5" s="56">
        <v>2236.4748694943773</v>
      </c>
      <c r="H5" s="54">
        <v>3242.8885607668471</v>
      </c>
    </row>
    <row r="6" spans="2:8" x14ac:dyDescent="0.25">
      <c r="B6" s="9" t="s">
        <v>410</v>
      </c>
      <c r="C6" s="9" t="s">
        <v>411</v>
      </c>
      <c r="D6" s="29">
        <v>8429420149205</v>
      </c>
      <c r="E6" s="9" t="s">
        <v>412</v>
      </c>
      <c r="F6" s="56">
        <v>425</v>
      </c>
      <c r="G6" s="56">
        <v>514.25</v>
      </c>
      <c r="H6" s="54">
        <v>745.66250000000002</v>
      </c>
    </row>
    <row r="7" spans="2:8" x14ac:dyDescent="0.25">
      <c r="B7" s="9" t="s">
        <v>356</v>
      </c>
      <c r="C7" s="9" t="s">
        <v>381</v>
      </c>
      <c r="D7" s="29">
        <v>8429420145177</v>
      </c>
      <c r="E7" s="9" t="s">
        <v>352</v>
      </c>
      <c r="F7" s="56">
        <v>1128.3772919057103</v>
      </c>
      <c r="G7" s="56">
        <v>1365.3365232059095</v>
      </c>
      <c r="H7" s="54">
        <v>1979.7379586485686</v>
      </c>
    </row>
    <row r="8" spans="2:8" x14ac:dyDescent="0.25">
      <c r="B8" s="9" t="s">
        <v>403</v>
      </c>
      <c r="C8" s="9">
        <v>21.017983000000001</v>
      </c>
      <c r="D8" s="29">
        <v>8429420178762</v>
      </c>
      <c r="E8" s="9" t="s">
        <v>404</v>
      </c>
      <c r="F8" s="56">
        <v>1848.3263384251054</v>
      </c>
      <c r="G8" s="56">
        <v>2236.4748694943773</v>
      </c>
      <c r="H8" s="54">
        <v>3242.8885607668471</v>
      </c>
    </row>
    <row r="9" spans="2:8" x14ac:dyDescent="0.25">
      <c r="B9" s="9" t="s">
        <v>385</v>
      </c>
      <c r="C9" s="9">
        <v>21.016582</v>
      </c>
      <c r="D9" s="29">
        <v>8429420165823</v>
      </c>
      <c r="E9" s="9" t="s">
        <v>384</v>
      </c>
      <c r="F9" s="56">
        <v>999.81927521654109</v>
      </c>
      <c r="G9" s="56">
        <v>1209.7813230120146</v>
      </c>
      <c r="H9" s="54">
        <v>1754.1829183674213</v>
      </c>
    </row>
    <row r="10" spans="2:8" x14ac:dyDescent="0.25">
      <c r="B10" s="9" t="s">
        <v>395</v>
      </c>
      <c r="C10" s="9">
        <v>21.016667000000002</v>
      </c>
      <c r="D10" s="29">
        <v>8429420166677</v>
      </c>
      <c r="E10" s="41" t="s">
        <v>396</v>
      </c>
      <c r="F10" s="56">
        <v>536.29646208599991</v>
      </c>
      <c r="G10" s="59">
        <f>+F10*1.21</f>
        <v>648.91871912405986</v>
      </c>
      <c r="H10" s="54">
        <f>F10*1.7545</f>
        <v>940.93214272988678</v>
      </c>
    </row>
    <row r="11" spans="2:8" x14ac:dyDescent="0.25">
      <c r="B11" s="9" t="s">
        <v>319</v>
      </c>
      <c r="C11" s="9" t="s">
        <v>324</v>
      </c>
      <c r="D11" s="29">
        <v>8429420113138</v>
      </c>
      <c r="E11" s="41" t="s">
        <v>322</v>
      </c>
      <c r="F11" s="56">
        <v>1424.9658850017552</v>
      </c>
      <c r="G11" s="59">
        <f>+F11*1.21</f>
        <v>1724.2087208521236</v>
      </c>
      <c r="H11" s="54">
        <f>F11*1.7545</f>
        <v>2500.1026452355795</v>
      </c>
    </row>
    <row r="12" spans="2:8" x14ac:dyDescent="0.25">
      <c r="B12" s="9" t="s">
        <v>406</v>
      </c>
      <c r="C12" s="9">
        <v>21.017185999999999</v>
      </c>
      <c r="D12" s="29">
        <v>8429420171862</v>
      </c>
      <c r="E12" s="41" t="s">
        <v>407</v>
      </c>
      <c r="F12" s="56">
        <v>2478.550036224929</v>
      </c>
      <c r="G12" s="59">
        <f>+F12*1.21</f>
        <v>2999.0455438321642</v>
      </c>
      <c r="H12" s="54">
        <f>F12*1.7545</f>
        <v>4348.6160385566382</v>
      </c>
    </row>
    <row r="13" spans="2:8" x14ac:dyDescent="0.25">
      <c r="B13" s="43" t="s">
        <v>350</v>
      </c>
      <c r="C13" s="43" t="s">
        <v>349</v>
      </c>
      <c r="D13" s="69">
        <v>8470001771049</v>
      </c>
      <c r="E13" s="43" t="s">
        <v>348</v>
      </c>
      <c r="F13" s="70">
        <v>1114.3741516309874</v>
      </c>
      <c r="G13" s="61">
        <f>+F13*1.21</f>
        <v>1348.3927234734947</v>
      </c>
      <c r="H13" s="71">
        <f>F13*1.7545</f>
        <v>1955.1694490365674</v>
      </c>
    </row>
    <row r="14" spans="2:8" x14ac:dyDescent="0.25">
      <c r="B14" s="9" t="s">
        <v>393</v>
      </c>
      <c r="C14" s="9" t="s">
        <v>392</v>
      </c>
      <c r="D14" s="29">
        <v>8429420167100</v>
      </c>
      <c r="E14" s="41" t="s">
        <v>391</v>
      </c>
      <c r="F14" s="56">
        <v>2540.3243101499997</v>
      </c>
      <c r="G14" s="59">
        <f>+F14*1.21</f>
        <v>3073.7924152814994</v>
      </c>
      <c r="H14" s="54">
        <f>F14*1.7545</f>
        <v>4456.9990021581743</v>
      </c>
    </row>
    <row r="15" spans="2:8" x14ac:dyDescent="0.25">
      <c r="B15" s="9" t="s">
        <v>269</v>
      </c>
      <c r="C15" s="9" t="s">
        <v>204</v>
      </c>
      <c r="D15" s="29">
        <v>8470002426382</v>
      </c>
      <c r="E15" s="41" t="s">
        <v>205</v>
      </c>
      <c r="F15" s="56">
        <v>1203.9141221278549</v>
      </c>
      <c r="G15" s="59">
        <v>1456.7360877747044</v>
      </c>
      <c r="H15" s="54">
        <v>2112.2673272733214</v>
      </c>
    </row>
    <row r="16" spans="2:8" x14ac:dyDescent="0.25">
      <c r="B16" s="9" t="s">
        <v>207</v>
      </c>
      <c r="C16" s="9" t="s">
        <v>208</v>
      </c>
      <c r="D16" s="29">
        <v>8470002426375</v>
      </c>
      <c r="E16" s="41" t="s">
        <v>209</v>
      </c>
      <c r="F16" s="56">
        <v>1203.9141221278549</v>
      </c>
      <c r="G16" s="59">
        <v>1456.7360877747044</v>
      </c>
      <c r="H16" s="54">
        <v>2112.2673272733214</v>
      </c>
    </row>
    <row r="17" spans="2:9" x14ac:dyDescent="0.25">
      <c r="B17" s="9" t="s">
        <v>211</v>
      </c>
      <c r="C17" s="9" t="s">
        <v>212</v>
      </c>
      <c r="D17" s="29">
        <v>8470001709103</v>
      </c>
      <c r="E17" s="41" t="s">
        <v>291</v>
      </c>
      <c r="F17" s="56">
        <v>1288.2517063029231</v>
      </c>
      <c r="G17" s="59">
        <v>1558.7845646265368</v>
      </c>
      <c r="H17" s="54">
        <v>2260.2376187084787</v>
      </c>
    </row>
    <row r="18" spans="2:9" x14ac:dyDescent="0.25">
      <c r="B18" s="9" t="s">
        <v>215</v>
      </c>
      <c r="C18" s="9" t="s">
        <v>216</v>
      </c>
      <c r="D18" s="29">
        <v>8470002589391</v>
      </c>
      <c r="E18" s="9" t="s">
        <v>290</v>
      </c>
      <c r="F18" s="56">
        <v>1288.2517063029231</v>
      </c>
      <c r="G18" s="59">
        <v>1558.7845646265368</v>
      </c>
      <c r="H18" s="54">
        <v>2260.2376187084787</v>
      </c>
    </row>
    <row r="19" spans="2:9" x14ac:dyDescent="0.25">
      <c r="B19" s="9" t="s">
        <v>53</v>
      </c>
      <c r="C19" s="9" t="s">
        <v>54</v>
      </c>
      <c r="D19" s="29">
        <v>8470002610736</v>
      </c>
      <c r="E19" s="9" t="s">
        <v>281</v>
      </c>
      <c r="F19" s="56">
        <v>555.29740567528154</v>
      </c>
      <c r="G19" s="59">
        <v>671.90986086709063</v>
      </c>
      <c r="H19" s="54">
        <v>974.26929825728143</v>
      </c>
    </row>
    <row r="20" spans="2:9" x14ac:dyDescent="0.25">
      <c r="B20" s="9" t="s">
        <v>372</v>
      </c>
      <c r="C20" s="9" t="s">
        <v>371</v>
      </c>
      <c r="D20" s="29">
        <v>8429420126206</v>
      </c>
      <c r="E20" s="9" t="s">
        <v>364</v>
      </c>
      <c r="F20" s="56">
        <v>1078.0071830451002</v>
      </c>
      <c r="G20" s="59">
        <v>1304.3886914845712</v>
      </c>
      <c r="H20" s="54">
        <v>1891.3636026526283</v>
      </c>
    </row>
    <row r="21" spans="2:9" x14ac:dyDescent="0.25">
      <c r="B21" s="9" t="s">
        <v>328</v>
      </c>
      <c r="C21" s="9" t="s">
        <v>327</v>
      </c>
      <c r="D21" s="29">
        <v>8470001649799</v>
      </c>
      <c r="E21" s="9" t="s">
        <v>326</v>
      </c>
      <c r="F21" s="56">
        <v>948.85967311009915</v>
      </c>
      <c r="G21" s="59">
        <v>1148.12020446322</v>
      </c>
      <c r="H21" s="54">
        <v>1664.774296471669</v>
      </c>
    </row>
    <row r="22" spans="2:9" x14ac:dyDescent="0.25">
      <c r="B22" s="9" t="s">
        <v>357</v>
      </c>
      <c r="C22" s="9" t="s">
        <v>380</v>
      </c>
      <c r="D22" s="29">
        <v>8429420145160</v>
      </c>
      <c r="E22" s="9" t="s">
        <v>353</v>
      </c>
      <c r="F22" s="56">
        <v>3097.1039509892803</v>
      </c>
      <c r="G22" s="56">
        <v>3747.4957806970292</v>
      </c>
      <c r="H22" s="54">
        <v>5433.8688820106918</v>
      </c>
      <c r="I22" s="75">
        <v>43990</v>
      </c>
    </row>
    <row r="23" spans="2:9" x14ac:dyDescent="0.25">
      <c r="B23" s="9" t="s">
        <v>408</v>
      </c>
      <c r="C23" s="9">
        <v>21.017973000000001</v>
      </c>
      <c r="D23" s="29">
        <v>8429420179738</v>
      </c>
      <c r="E23" s="9" t="s">
        <v>409</v>
      </c>
      <c r="F23" s="56">
        <v>1527.2172499999999</v>
      </c>
      <c r="G23" s="56">
        <v>1847.9328724999998</v>
      </c>
      <c r="H23" s="54">
        <v>2679.5026651249996</v>
      </c>
      <c r="I23" s="75">
        <v>43990</v>
      </c>
    </row>
    <row r="24" spans="2:9" x14ac:dyDescent="0.25">
      <c r="B24" s="9" t="s">
        <v>307</v>
      </c>
      <c r="C24" s="9" t="s">
        <v>306</v>
      </c>
      <c r="D24" s="29">
        <v>8429420107502</v>
      </c>
      <c r="E24" s="9" t="s">
        <v>308</v>
      </c>
      <c r="F24" s="56">
        <v>909.5920900000001</v>
      </c>
      <c r="G24" s="56">
        <v>1100.6064289000001</v>
      </c>
      <c r="H24" s="54">
        <v>1595.8793219050001</v>
      </c>
      <c r="I24" s="75">
        <v>43990</v>
      </c>
    </row>
    <row r="25" spans="2:9" x14ac:dyDescent="0.25">
      <c r="B25" s="41" t="s">
        <v>296</v>
      </c>
      <c r="C25" s="9" t="s">
        <v>297</v>
      </c>
      <c r="D25" s="42">
        <v>8470001674258</v>
      </c>
      <c r="E25" s="41" t="s">
        <v>295</v>
      </c>
      <c r="F25" s="56">
        <v>794.41259518358743</v>
      </c>
      <c r="G25" s="60">
        <f t="shared" ref="G25:G31" si="0">+F25*1.21</f>
        <v>961.23924017214074</v>
      </c>
      <c r="H25" s="54">
        <f t="shared" ref="H25:H31" si="1">F25*1.7545</f>
        <v>1393.7968982496041</v>
      </c>
      <c r="I25" s="75">
        <v>43990</v>
      </c>
    </row>
    <row r="26" spans="2:9" x14ac:dyDescent="0.25">
      <c r="B26" s="9" t="s">
        <v>370</v>
      </c>
      <c r="C26" s="9" t="s">
        <v>375</v>
      </c>
      <c r="D26" s="29">
        <v>8429420126251</v>
      </c>
      <c r="E26" s="9" t="s">
        <v>369</v>
      </c>
      <c r="F26" s="56">
        <v>1291</v>
      </c>
      <c r="G26" s="59">
        <f t="shared" si="0"/>
        <v>1562.11</v>
      </c>
      <c r="H26" s="54">
        <f t="shared" si="1"/>
        <v>2265.0594999999998</v>
      </c>
      <c r="I26" s="75">
        <v>43990</v>
      </c>
    </row>
    <row r="27" spans="2:9" x14ac:dyDescent="0.25">
      <c r="B27" s="9" t="s">
        <v>378</v>
      </c>
      <c r="C27" s="9" t="s">
        <v>376</v>
      </c>
      <c r="D27" s="29">
        <v>8470001838902</v>
      </c>
      <c r="E27" s="9" t="s">
        <v>377</v>
      </c>
      <c r="F27" s="56">
        <v>947.7263318052552</v>
      </c>
      <c r="G27" s="59">
        <f t="shared" si="0"/>
        <v>1146.7488614843587</v>
      </c>
      <c r="H27" s="54">
        <f t="shared" si="1"/>
        <v>1662.7858491523202</v>
      </c>
      <c r="I27" s="75">
        <v>43990</v>
      </c>
    </row>
    <row r="28" spans="2:9" x14ac:dyDescent="0.25">
      <c r="B28" s="9" t="s">
        <v>367</v>
      </c>
      <c r="C28" s="9" t="s">
        <v>383</v>
      </c>
      <c r="D28" s="29">
        <v>8470001674241</v>
      </c>
      <c r="E28" s="9" t="s">
        <v>366</v>
      </c>
      <c r="F28" s="56">
        <v>1291</v>
      </c>
      <c r="G28" s="59">
        <f t="shared" si="0"/>
        <v>1562.11</v>
      </c>
      <c r="H28" s="54">
        <f t="shared" si="1"/>
        <v>2265.0594999999998</v>
      </c>
      <c r="I28" s="75">
        <v>43990</v>
      </c>
    </row>
    <row r="29" spans="2:9" x14ac:dyDescent="0.25">
      <c r="B29" s="9" t="s">
        <v>434</v>
      </c>
      <c r="C29" s="9" t="s">
        <v>435</v>
      </c>
      <c r="D29" s="29">
        <v>8429420128682</v>
      </c>
      <c r="E29" s="9" t="s">
        <v>335</v>
      </c>
      <c r="F29" s="56">
        <v>868</v>
      </c>
      <c r="G29" s="59">
        <f t="shared" si="0"/>
        <v>1050.28</v>
      </c>
      <c r="H29" s="54">
        <f t="shared" si="1"/>
        <v>1522.9059999999999</v>
      </c>
      <c r="I29" s="75">
        <v>43990</v>
      </c>
    </row>
    <row r="30" spans="2:9" x14ac:dyDescent="0.25">
      <c r="B30" s="41" t="s">
        <v>363</v>
      </c>
      <c r="C30" s="9" t="s">
        <v>362</v>
      </c>
      <c r="D30" s="42">
        <v>8429420139237</v>
      </c>
      <c r="E30" s="41" t="s">
        <v>361</v>
      </c>
      <c r="F30" s="56">
        <v>1099.8012027381953</v>
      </c>
      <c r="G30" s="60">
        <f t="shared" si="0"/>
        <v>1330.7594553132162</v>
      </c>
      <c r="H30" s="54">
        <f t="shared" si="1"/>
        <v>1929.6012102041636</v>
      </c>
      <c r="I30" s="21" t="s">
        <v>436</v>
      </c>
    </row>
    <row r="31" spans="2:9" x14ac:dyDescent="0.25">
      <c r="B31" s="9" t="s">
        <v>425</v>
      </c>
      <c r="C31" s="9" t="s">
        <v>424</v>
      </c>
      <c r="D31" s="28">
        <v>8429420140486</v>
      </c>
      <c r="E31" s="9" t="s">
        <v>423</v>
      </c>
      <c r="F31" s="56">
        <v>1247</v>
      </c>
      <c r="G31" s="59">
        <f t="shared" si="0"/>
        <v>1508.87</v>
      </c>
      <c r="H31" s="54">
        <f t="shared" si="1"/>
        <v>2187.8615</v>
      </c>
    </row>
    <row r="32" spans="2:9" x14ac:dyDescent="0.25">
      <c r="B32" s="9" t="s">
        <v>315</v>
      </c>
      <c r="C32" s="9" t="s">
        <v>316</v>
      </c>
      <c r="D32" s="28">
        <v>8429420095731</v>
      </c>
      <c r="E32" s="9" t="s">
        <v>317</v>
      </c>
      <c r="F32" s="56">
        <v>1696</v>
      </c>
      <c r="G32" s="59">
        <v>2052.16</v>
      </c>
      <c r="H32" s="54">
        <v>2975.6320000000001</v>
      </c>
    </row>
    <row r="33" spans="2:11" x14ac:dyDescent="0.25">
      <c r="B33" s="9" t="s">
        <v>75</v>
      </c>
      <c r="C33" s="9">
        <v>21.004504000000001</v>
      </c>
      <c r="D33" s="28">
        <v>8470001547927</v>
      </c>
      <c r="E33" s="9" t="s">
        <v>263</v>
      </c>
      <c r="F33" s="56">
        <v>696</v>
      </c>
      <c r="G33" s="59">
        <v>842.16</v>
      </c>
      <c r="H33" s="54">
        <v>1221.1320000000001</v>
      </c>
    </row>
    <row r="34" spans="2:11" x14ac:dyDescent="0.25">
      <c r="B34" s="9" t="s">
        <v>360</v>
      </c>
      <c r="C34" s="9" t="s">
        <v>359</v>
      </c>
      <c r="D34" s="28">
        <v>8429420144699</v>
      </c>
      <c r="E34" s="9" t="s">
        <v>415</v>
      </c>
      <c r="F34" s="56">
        <v>3268</v>
      </c>
      <c r="G34" s="59">
        <v>3954.2799999999997</v>
      </c>
      <c r="H34" s="54">
        <v>5733.7060000000001</v>
      </c>
    </row>
    <row r="35" spans="2:11" x14ac:dyDescent="0.25">
      <c r="B35" s="9" t="s">
        <v>338</v>
      </c>
      <c r="C35" s="9" t="s">
        <v>339</v>
      </c>
      <c r="D35" s="29">
        <v>8470001838919</v>
      </c>
      <c r="E35" s="9" t="s">
        <v>340</v>
      </c>
      <c r="F35" s="56">
        <v>1132.75</v>
      </c>
      <c r="G35" s="59">
        <f>+F35*1.21</f>
        <v>1370.6275000000001</v>
      </c>
      <c r="H35" s="54">
        <f>F35*1.7545</f>
        <v>1987.4098749999998</v>
      </c>
      <c r="I35" s="75">
        <v>44270</v>
      </c>
    </row>
    <row r="36" spans="2:11" ht="15" customHeight="1" x14ac:dyDescent="0.25">
      <c r="B36" s="9" t="s">
        <v>298</v>
      </c>
      <c r="C36" s="9">
        <v>21.008292000000001</v>
      </c>
      <c r="D36" s="80">
        <v>8470002006454</v>
      </c>
      <c r="E36" s="53" t="s">
        <v>299</v>
      </c>
      <c r="F36" s="56">
        <v>1469.6999999999998</v>
      </c>
      <c r="G36" s="59">
        <f>+F36*1.21</f>
        <v>1778.3369999999998</v>
      </c>
      <c r="H36" s="54">
        <f>F36*1.7545</f>
        <v>2578.5886499999997</v>
      </c>
      <c r="I36" s="75">
        <v>44270</v>
      </c>
    </row>
    <row r="37" spans="2:11" x14ac:dyDescent="0.25">
      <c r="D37" s="80">
        <v>8470002006454</v>
      </c>
    </row>
    <row r="38" spans="2:11" x14ac:dyDescent="0.25">
      <c r="B38" s="9" t="s">
        <v>445</v>
      </c>
      <c r="C38" s="12" t="s">
        <v>455</v>
      </c>
      <c r="D38" s="28">
        <v>8429420178038</v>
      </c>
      <c r="E38" s="79" t="s">
        <v>446</v>
      </c>
      <c r="F38" s="56">
        <v>4591</v>
      </c>
      <c r="G38" s="59">
        <f t="shared" ref="G38:G47" si="2">+F38*1.21</f>
        <v>5555.11</v>
      </c>
      <c r="H38" s="54">
        <f t="shared" ref="H38:H47" si="3">F38*1.7545</f>
        <v>8054.9094999999998</v>
      </c>
      <c r="I38" s="75">
        <v>44375</v>
      </c>
    </row>
    <row r="39" spans="2:11" x14ac:dyDescent="0.25">
      <c r="B39" s="9" t="s">
        <v>441</v>
      </c>
      <c r="C39" s="12" t="s">
        <v>461</v>
      </c>
      <c r="D39" s="29">
        <v>8429420192393</v>
      </c>
      <c r="E39" s="9" t="s">
        <v>442</v>
      </c>
      <c r="F39" s="56">
        <v>1847</v>
      </c>
      <c r="G39" s="59">
        <f t="shared" si="2"/>
        <v>2234.87</v>
      </c>
      <c r="H39" s="54">
        <f t="shared" si="3"/>
        <v>3240.5614999999998</v>
      </c>
      <c r="I39" s="75">
        <f>I38</f>
        <v>44375</v>
      </c>
    </row>
    <row r="40" spans="2:11" x14ac:dyDescent="0.25">
      <c r="B40" s="9" t="s">
        <v>318</v>
      </c>
      <c r="C40" s="12" t="s">
        <v>454</v>
      </c>
      <c r="D40" s="28">
        <v>8429420113114</v>
      </c>
      <c r="E40" s="9" t="s">
        <v>321</v>
      </c>
      <c r="F40" s="56">
        <v>2971.1000000000004</v>
      </c>
      <c r="G40" s="59">
        <f t="shared" si="2"/>
        <v>3595.0310000000004</v>
      </c>
      <c r="H40" s="54">
        <f t="shared" si="3"/>
        <v>5212.7949500000004</v>
      </c>
      <c r="I40" s="75">
        <f>I39</f>
        <v>44375</v>
      </c>
    </row>
    <row r="41" spans="2:11" s="1" customFormat="1" ht="38.25" customHeight="1" x14ac:dyDescent="0.3">
      <c r="B41" s="104" t="s">
        <v>465</v>
      </c>
      <c r="C41" s="97" t="s">
        <v>462</v>
      </c>
      <c r="D41" s="105">
        <v>8429420204454</v>
      </c>
      <c r="E41" s="106" t="s">
        <v>470</v>
      </c>
      <c r="F41" s="100">
        <v>5304</v>
      </c>
      <c r="G41" s="107">
        <f t="shared" si="2"/>
        <v>6417.84</v>
      </c>
      <c r="H41" s="108">
        <f t="shared" si="3"/>
        <v>9305.8680000000004</v>
      </c>
      <c r="I41" s="75">
        <v>44473</v>
      </c>
      <c r="J41" s="76"/>
      <c r="K41" s="77"/>
    </row>
    <row r="42" spans="2:11" s="1" customFormat="1" ht="36.75" customHeight="1" x14ac:dyDescent="0.3">
      <c r="B42" s="104" t="s">
        <v>466</v>
      </c>
      <c r="C42" s="97" t="s">
        <v>463</v>
      </c>
      <c r="D42" s="105">
        <v>8429420203754</v>
      </c>
      <c r="E42" s="106" t="s">
        <v>468</v>
      </c>
      <c r="F42" s="100">
        <v>1735</v>
      </c>
      <c r="G42" s="107">
        <f t="shared" si="2"/>
        <v>2099.35</v>
      </c>
      <c r="H42" s="108">
        <f t="shared" si="3"/>
        <v>3044.0574999999999</v>
      </c>
      <c r="I42" s="75">
        <v>44473</v>
      </c>
      <c r="J42" s="76"/>
      <c r="K42" s="77"/>
    </row>
    <row r="43" spans="2:11" s="1" customFormat="1" ht="36.75" customHeight="1" x14ac:dyDescent="0.3">
      <c r="B43" s="104" t="s">
        <v>467</v>
      </c>
      <c r="C43" s="97" t="s">
        <v>464</v>
      </c>
      <c r="D43" s="105">
        <v>8429420204126</v>
      </c>
      <c r="E43" s="106" t="s">
        <v>469</v>
      </c>
      <c r="F43" s="100">
        <v>4107</v>
      </c>
      <c r="G43" s="107">
        <f t="shared" si="2"/>
        <v>4969.47</v>
      </c>
      <c r="H43" s="108">
        <f t="shared" si="3"/>
        <v>7205.7314999999999</v>
      </c>
      <c r="I43" s="75">
        <v>44473</v>
      </c>
      <c r="J43" s="76"/>
      <c r="K43" s="77"/>
    </row>
    <row r="44" spans="2:11" x14ac:dyDescent="0.25">
      <c r="B44" s="99" t="s">
        <v>440</v>
      </c>
      <c r="C44" s="97" t="s">
        <v>456</v>
      </c>
      <c r="D44" s="98">
        <v>8470003854764</v>
      </c>
      <c r="E44" s="109" t="s">
        <v>444</v>
      </c>
      <c r="F44" s="100">
        <v>398</v>
      </c>
      <c r="G44" s="103">
        <f t="shared" si="2"/>
        <v>481.58</v>
      </c>
      <c r="H44" s="102">
        <f t="shared" si="3"/>
        <v>698.29099999999994</v>
      </c>
      <c r="I44" s="75">
        <v>44473</v>
      </c>
    </row>
    <row r="45" spans="2:11" x14ac:dyDescent="0.25">
      <c r="B45" s="96" t="s">
        <v>347</v>
      </c>
      <c r="C45" s="97" t="s">
        <v>458</v>
      </c>
      <c r="D45" s="98">
        <v>8470001509833</v>
      </c>
      <c r="E45" s="99" t="s">
        <v>346</v>
      </c>
      <c r="F45" s="100">
        <v>1254</v>
      </c>
      <c r="G45" s="101">
        <f t="shared" si="2"/>
        <v>1517.34</v>
      </c>
      <c r="H45" s="102">
        <f t="shared" si="3"/>
        <v>2200.143</v>
      </c>
      <c r="I45" s="75">
        <v>44473</v>
      </c>
    </row>
    <row r="46" spans="2:11" x14ac:dyDescent="0.25">
      <c r="B46" s="99" t="s">
        <v>368</v>
      </c>
      <c r="C46" s="97" t="s">
        <v>460</v>
      </c>
      <c r="D46" s="98">
        <v>8429420126244</v>
      </c>
      <c r="E46" s="99" t="s">
        <v>365</v>
      </c>
      <c r="F46" s="100">
        <v>1962</v>
      </c>
      <c r="G46" s="103">
        <f t="shared" si="2"/>
        <v>2374.02</v>
      </c>
      <c r="H46" s="102">
        <f t="shared" si="3"/>
        <v>3442.3289999999997</v>
      </c>
      <c r="I46" s="75">
        <v>44473</v>
      </c>
    </row>
    <row r="47" spans="2:11" x14ac:dyDescent="0.25">
      <c r="B47" s="9" t="s">
        <v>47</v>
      </c>
      <c r="C47" s="12" t="s">
        <v>48</v>
      </c>
      <c r="D47" s="28">
        <v>8470001612175</v>
      </c>
      <c r="E47" s="9" t="s">
        <v>351</v>
      </c>
      <c r="F47" s="56">
        <v>1976.91</v>
      </c>
      <c r="G47" s="56">
        <f t="shared" si="2"/>
        <v>2392.0610999999999</v>
      </c>
      <c r="H47" s="54">
        <f t="shared" si="3"/>
        <v>3468.4885950000003</v>
      </c>
      <c r="I47" s="75">
        <v>44473</v>
      </c>
    </row>
    <row r="48" spans="2:11" x14ac:dyDescent="0.25">
      <c r="B48" s="41" t="s">
        <v>133</v>
      </c>
      <c r="C48" s="83" t="s">
        <v>134</v>
      </c>
      <c r="D48" s="42">
        <v>8470002296336</v>
      </c>
      <c r="E48" s="41" t="s">
        <v>287</v>
      </c>
      <c r="F48" s="56">
        <v>1123</v>
      </c>
      <c r="G48" s="60">
        <f>+F48*1.21</f>
        <v>1358.83</v>
      </c>
      <c r="H48" s="54">
        <f>F48*1.7545</f>
        <v>1970.3035</v>
      </c>
      <c r="I48" s="75">
        <v>44473</v>
      </c>
    </row>
    <row r="49" spans="2:11" s="1" customFormat="1" ht="18.75" customHeight="1" x14ac:dyDescent="0.3">
      <c r="B49" s="43" t="s">
        <v>333</v>
      </c>
      <c r="C49" s="84" t="s">
        <v>457</v>
      </c>
      <c r="D49" s="44">
        <v>8429420121287</v>
      </c>
      <c r="E49" s="43" t="s">
        <v>332</v>
      </c>
      <c r="F49" s="56">
        <v>2844</v>
      </c>
      <c r="G49" s="61">
        <f>+F49*1.21</f>
        <v>3441.24</v>
      </c>
      <c r="H49" s="54">
        <f>F49*1.7545</f>
        <v>4989.7979999999998</v>
      </c>
      <c r="I49" s="75">
        <v>44512</v>
      </c>
      <c r="J49" s="76"/>
      <c r="K49" s="77"/>
    </row>
    <row r="50" spans="2:11" x14ac:dyDescent="0.25">
      <c r="B50" s="9" t="s">
        <v>497</v>
      </c>
      <c r="C50" s="12" t="s">
        <v>494</v>
      </c>
      <c r="D50" s="29">
        <v>8429420197640</v>
      </c>
      <c r="E50" s="9" t="s">
        <v>491</v>
      </c>
      <c r="F50" s="56">
        <v>1717</v>
      </c>
      <c r="G50" s="56">
        <f>F50*1.21</f>
        <v>2077.5700000000002</v>
      </c>
      <c r="H50" s="56">
        <v>3012</v>
      </c>
      <c r="J50" t="s">
        <v>522</v>
      </c>
      <c r="K50" s="75">
        <v>44622</v>
      </c>
    </row>
    <row r="51" spans="2:11" x14ac:dyDescent="0.25">
      <c r="B51" s="9" t="s">
        <v>498</v>
      </c>
      <c r="C51" s="12" t="s">
        <v>495</v>
      </c>
      <c r="D51" s="29">
        <v>8429420214408</v>
      </c>
      <c r="E51" s="9" t="s">
        <v>492</v>
      </c>
      <c r="F51" s="56">
        <v>1348</v>
      </c>
      <c r="G51" s="56">
        <f>F51*1.21</f>
        <v>1631.08</v>
      </c>
      <c r="H51" s="56">
        <v>2365</v>
      </c>
      <c r="J51" t="s">
        <v>522</v>
      </c>
      <c r="K51" s="75">
        <v>44622</v>
      </c>
    </row>
    <row r="52" spans="2:11" x14ac:dyDescent="0.25">
      <c r="B52" s="9" t="s">
        <v>499</v>
      </c>
      <c r="C52" s="12" t="s">
        <v>496</v>
      </c>
      <c r="D52" s="29">
        <v>8429420204256</v>
      </c>
      <c r="E52" s="29" t="s">
        <v>493</v>
      </c>
      <c r="F52" s="56">
        <v>8557</v>
      </c>
      <c r="G52" s="56">
        <f>F52*1.21</f>
        <v>10353.969999999999</v>
      </c>
      <c r="H52" s="56">
        <v>13648</v>
      </c>
      <c r="I52" s="21" t="s">
        <v>507</v>
      </c>
      <c r="J52" t="s">
        <v>522</v>
      </c>
      <c r="K52" s="75">
        <v>44622</v>
      </c>
    </row>
    <row r="53" spans="2:11" x14ac:dyDescent="0.25">
      <c r="B53" s="9" t="s">
        <v>504</v>
      </c>
      <c r="C53" s="12" t="s">
        <v>502</v>
      </c>
      <c r="D53" s="29">
        <v>8429420214446</v>
      </c>
      <c r="E53" s="29" t="s">
        <v>500</v>
      </c>
      <c r="F53" s="56">
        <v>1717</v>
      </c>
      <c r="G53" s="56">
        <f t="shared" ref="G53:G59" si="4">+F53*1.21</f>
        <v>2077.5700000000002</v>
      </c>
      <c r="H53" s="56">
        <f t="shared" ref="H53:H59" si="5">F53*1.7545</f>
        <v>3012.4764999999998</v>
      </c>
      <c r="J53" t="s">
        <v>522</v>
      </c>
      <c r="K53" s="75">
        <v>44622</v>
      </c>
    </row>
    <row r="54" spans="2:11" x14ac:dyDescent="0.25">
      <c r="B54" s="9" t="s">
        <v>505</v>
      </c>
      <c r="C54" s="12" t="s">
        <v>503</v>
      </c>
      <c r="D54" s="29">
        <v>8429420214453</v>
      </c>
      <c r="E54" s="29" t="s">
        <v>501</v>
      </c>
      <c r="F54" s="56">
        <v>1482</v>
      </c>
      <c r="G54" s="56">
        <f t="shared" si="4"/>
        <v>1793.22</v>
      </c>
      <c r="H54" s="56">
        <f t="shared" si="5"/>
        <v>2600.1689999999999</v>
      </c>
      <c r="J54" t="s">
        <v>522</v>
      </c>
      <c r="K54" s="75">
        <v>44622</v>
      </c>
    </row>
    <row r="55" spans="2:11" s="21" customFormat="1" ht="18.75" customHeight="1" x14ac:dyDescent="0.3">
      <c r="B55" s="41" t="s">
        <v>330</v>
      </c>
      <c r="C55" s="83" t="s">
        <v>459</v>
      </c>
      <c r="D55" s="42">
        <v>8429420125100</v>
      </c>
      <c r="E55" s="41" t="s">
        <v>329</v>
      </c>
      <c r="F55" s="59">
        <v>1991</v>
      </c>
      <c r="G55" s="60">
        <f t="shared" si="4"/>
        <v>2409.11</v>
      </c>
      <c r="H55" s="78">
        <f t="shared" si="5"/>
        <v>3493.2094999999999</v>
      </c>
      <c r="I55" s="75">
        <v>44634</v>
      </c>
      <c r="J55" s="77"/>
    </row>
    <row r="56" spans="2:11" ht="24" customHeight="1" x14ac:dyDescent="0.25">
      <c r="B56" s="12" t="s">
        <v>516</v>
      </c>
      <c r="C56" s="12" t="s">
        <v>512</v>
      </c>
      <c r="D56" s="29">
        <v>8429420190368</v>
      </c>
      <c r="E56" s="29" t="s">
        <v>521</v>
      </c>
      <c r="F56" s="59">
        <v>1912</v>
      </c>
      <c r="G56" s="56">
        <f t="shared" si="4"/>
        <v>2313.52</v>
      </c>
      <c r="H56" s="56">
        <f t="shared" si="5"/>
        <v>3354.6039999999998</v>
      </c>
      <c r="I56" s="75">
        <v>44634</v>
      </c>
    </row>
    <row r="57" spans="2:11" ht="24" customHeight="1" x14ac:dyDescent="0.25">
      <c r="B57" s="12" t="s">
        <v>517</v>
      </c>
      <c r="C57" s="12" t="s">
        <v>513</v>
      </c>
      <c r="D57" s="29">
        <v>8429420214460</v>
      </c>
      <c r="E57" s="29" t="s">
        <v>510</v>
      </c>
      <c r="F57" s="59">
        <v>2060</v>
      </c>
      <c r="G57" s="56">
        <f t="shared" si="4"/>
        <v>2492.6</v>
      </c>
      <c r="H57" s="56">
        <f t="shared" si="5"/>
        <v>3614.27</v>
      </c>
      <c r="I57" s="75">
        <v>44634</v>
      </c>
    </row>
    <row r="58" spans="2:11" ht="24" customHeight="1" x14ac:dyDescent="0.25">
      <c r="B58" s="12" t="s">
        <v>518</v>
      </c>
      <c r="C58" s="12" t="s">
        <v>514</v>
      </c>
      <c r="D58" s="29">
        <v>8429420222625</v>
      </c>
      <c r="E58" s="29" t="s">
        <v>511</v>
      </c>
      <c r="F58" s="59">
        <v>1618</v>
      </c>
      <c r="G58" s="56">
        <f t="shared" si="4"/>
        <v>1957.78</v>
      </c>
      <c r="H58" s="56">
        <f t="shared" si="5"/>
        <v>2838.7809999999999</v>
      </c>
      <c r="I58" s="75">
        <v>44634</v>
      </c>
    </row>
    <row r="59" spans="2:11" ht="24" customHeight="1" x14ac:dyDescent="0.25">
      <c r="B59" s="12" t="s">
        <v>519</v>
      </c>
      <c r="C59" s="12" t="s">
        <v>515</v>
      </c>
      <c r="D59" s="29">
        <v>8429420222632</v>
      </c>
      <c r="E59" s="29" t="s">
        <v>520</v>
      </c>
      <c r="F59" s="59">
        <v>1618</v>
      </c>
      <c r="G59" s="56">
        <f t="shared" si="4"/>
        <v>1957.78</v>
      </c>
      <c r="H59" s="56">
        <f t="shared" si="5"/>
        <v>2838.7809999999999</v>
      </c>
      <c r="I59" s="75">
        <v>44634</v>
      </c>
    </row>
    <row r="60" spans="2:11" x14ac:dyDescent="0.25">
      <c r="B60" s="12" t="s">
        <v>525</v>
      </c>
      <c r="C60" s="12" t="s">
        <v>524</v>
      </c>
      <c r="D60" s="29">
        <v>8429420214736</v>
      </c>
      <c r="E60" s="29" t="s">
        <v>523</v>
      </c>
      <c r="F60" s="59">
        <v>7123</v>
      </c>
      <c r="G60" s="56">
        <f>+F60*1.21</f>
        <v>8618.83</v>
      </c>
      <c r="H60" s="56">
        <f>F60*1.7545</f>
        <v>12497.3035</v>
      </c>
      <c r="I60" s="126" t="s">
        <v>526</v>
      </c>
    </row>
    <row r="61" spans="2:11" x14ac:dyDescent="0.25">
      <c r="B61" s="12" t="s">
        <v>530</v>
      </c>
      <c r="C61" s="12" t="s">
        <v>529</v>
      </c>
      <c r="D61" s="29">
        <v>8429420214507</v>
      </c>
      <c r="E61" s="29" t="s">
        <v>527</v>
      </c>
      <c r="F61" s="59">
        <v>5063</v>
      </c>
      <c r="G61" s="56">
        <f>+F61*1.21</f>
        <v>6126.23</v>
      </c>
      <c r="H61" s="56">
        <f>F61*1.7545</f>
        <v>8883.0334999999995</v>
      </c>
      <c r="I61" s="127">
        <v>44704</v>
      </c>
    </row>
  </sheetData>
  <autoFilter ref="B3:I4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13"/>
  <sheetViews>
    <sheetView topLeftCell="A4" workbookViewId="0">
      <selection activeCell="A12" sqref="A12"/>
    </sheetView>
  </sheetViews>
  <sheetFormatPr baseColWidth="10" defaultRowHeight="13.2" x14ac:dyDescent="0.25"/>
  <cols>
    <col min="1" max="1" width="15.21875" style="48" customWidth="1"/>
  </cols>
  <sheetData>
    <row r="4" spans="1:1" ht="18" x14ac:dyDescent="0.35">
      <c r="A4" s="49"/>
    </row>
    <row r="5" spans="1:1" x14ac:dyDescent="0.25">
      <c r="A5" s="50"/>
    </row>
    <row r="6" spans="1:1" x14ac:dyDescent="0.25">
      <c r="A6" s="50"/>
    </row>
    <row r="7" spans="1:1" x14ac:dyDescent="0.25">
      <c r="A7" s="51"/>
    </row>
    <row r="8" spans="1:1" x14ac:dyDescent="0.25">
      <c r="A8" s="51"/>
    </row>
    <row r="9" spans="1:1" x14ac:dyDescent="0.25">
      <c r="A9" s="85"/>
    </row>
    <row r="10" spans="1:1" x14ac:dyDescent="0.25">
      <c r="A10" s="86"/>
    </row>
    <row r="11" spans="1:1" x14ac:dyDescent="0.25">
      <c r="A11" s="87"/>
    </row>
    <row r="12" spans="1:1" x14ac:dyDescent="0.25">
      <c r="A12" s="94">
        <f>'LP 144'!C3*1.1</f>
        <v>7040.4576000000006</v>
      </c>
    </row>
    <row r="13" spans="1:1" x14ac:dyDescent="0.25">
      <c r="A13" s="94">
        <f>'LP 144'!C4*1.1</f>
        <v>7607.8629000000001</v>
      </c>
    </row>
    <row r="14" spans="1:1" x14ac:dyDescent="0.25">
      <c r="A14" s="94">
        <f>'LP 144'!C5*1.1</f>
        <v>9881.3439999999991</v>
      </c>
    </row>
    <row r="15" spans="1:1" x14ac:dyDescent="0.25">
      <c r="A15" s="94"/>
    </row>
    <row r="16" spans="1:1" x14ac:dyDescent="0.25">
      <c r="A16" s="94">
        <f>'LP 144'!C6*1.1</f>
        <v>9045.675650000001</v>
      </c>
    </row>
    <row r="17" spans="1:1" x14ac:dyDescent="0.25">
      <c r="A17" s="94">
        <f>'LP 144'!C7*1.1</f>
        <v>3829.0208000000002</v>
      </c>
    </row>
    <row r="18" spans="1:1" x14ac:dyDescent="0.25">
      <c r="A18" s="94">
        <f>'LP 144'!C8*1.1</f>
        <v>13251.036700000001</v>
      </c>
    </row>
    <row r="19" spans="1:1" x14ac:dyDescent="0.25">
      <c r="A19" s="94">
        <f>'LP 144'!C9*1.1</f>
        <v>6579.1995500000012</v>
      </c>
    </row>
    <row r="20" spans="1:1" x14ac:dyDescent="0.25">
      <c r="A20" s="94">
        <f>'LP 144'!C10*1.1</f>
        <v>1976.2688000000001</v>
      </c>
    </row>
    <row r="21" spans="1:1" x14ac:dyDescent="0.25">
      <c r="A21" s="94">
        <f>'LP 144'!C11*1.1</f>
        <v>6519.3711000000003</v>
      </c>
    </row>
    <row r="22" spans="1:1" x14ac:dyDescent="0.25">
      <c r="A22" s="94">
        <f>'LP 144'!C12*1.1</f>
        <v>5309.2924500000008</v>
      </c>
    </row>
    <row r="23" spans="1:1" x14ac:dyDescent="0.25">
      <c r="A23" s="94">
        <f>'LP 144'!C13*1.1</f>
        <v>7868.4061499999998</v>
      </c>
    </row>
    <row r="24" spans="1:1" x14ac:dyDescent="0.25">
      <c r="A24" s="94">
        <f>'LP 144'!C14*1.1</f>
        <v>9512.7235500000006</v>
      </c>
    </row>
    <row r="25" spans="1:1" x14ac:dyDescent="0.25">
      <c r="A25" s="89"/>
    </row>
    <row r="26" spans="1:1" x14ac:dyDescent="0.25">
      <c r="A26" s="88">
        <f>'LP 144'!C16*1.1</f>
        <v>12096.926600000001</v>
      </c>
    </row>
    <row r="27" spans="1:1" x14ac:dyDescent="0.25">
      <c r="A27" s="88">
        <f>'LP 144'!C17*1.15</f>
        <v>12856.625099999997</v>
      </c>
    </row>
    <row r="28" spans="1:1" x14ac:dyDescent="0.25">
      <c r="A28" s="88">
        <f>'LP 144'!C18*1.15</f>
        <v>7780.1547999999993</v>
      </c>
    </row>
    <row r="29" spans="1:1" x14ac:dyDescent="0.25">
      <c r="A29" s="88">
        <f>'LP 144'!C19*1.15</f>
        <v>15413.019324999999</v>
      </c>
    </row>
    <row r="30" spans="1:1" x14ac:dyDescent="0.25">
      <c r="A30" s="88">
        <f>'LP 144'!C20*1.15</f>
        <v>12747.67065</v>
      </c>
    </row>
    <row r="31" spans="1:1" x14ac:dyDescent="0.25">
      <c r="A31" s="88">
        <f>'LP 144'!C21*1.15</f>
        <v>6222.5096999999996</v>
      </c>
    </row>
    <row r="32" spans="1:1" x14ac:dyDescent="0.25">
      <c r="A32" s="88">
        <f>'LP 144'!C24*1.15</f>
        <v>16829.427174999997</v>
      </c>
    </row>
    <row r="33" spans="1:1" x14ac:dyDescent="0.25">
      <c r="A33" s="88">
        <f>'LP 144'!C25*1.15</f>
        <v>6636.1330749999997</v>
      </c>
    </row>
    <row r="34" spans="1:1" x14ac:dyDescent="0.25">
      <c r="A34" s="88">
        <f>'LP 144'!C26*1.15</f>
        <v>14930.794999999998</v>
      </c>
    </row>
    <row r="35" spans="1:1" x14ac:dyDescent="0.25">
      <c r="A35" s="88">
        <f>'LP 144'!C27*1.15</f>
        <v>3849.7238999999995</v>
      </c>
    </row>
    <row r="36" spans="1:1" x14ac:dyDescent="0.25">
      <c r="A36" s="88">
        <f>'LP 144'!C28*1.15</f>
        <v>12219.039799999999</v>
      </c>
    </row>
    <row r="37" spans="1:1" x14ac:dyDescent="0.25">
      <c r="A37" s="88">
        <f>'LP 144'!C29*1.1</f>
        <v>10244.174600000002</v>
      </c>
    </row>
    <row r="38" spans="1:1" x14ac:dyDescent="0.25">
      <c r="A38" s="88">
        <f>'LP 144'!C30*1.1</f>
        <v>10649.464100000001</v>
      </c>
    </row>
    <row r="39" spans="1:1" x14ac:dyDescent="0.25">
      <c r="A39" s="88">
        <f>'LP 144'!C32*1.1</f>
        <v>12921.015250000002</v>
      </c>
    </row>
    <row r="40" spans="1:1" x14ac:dyDescent="0.25">
      <c r="A40" s="88">
        <f>'LP 144'!C33*1.15</f>
        <v>1489.0441499999997</v>
      </c>
    </row>
    <row r="41" spans="1:1" x14ac:dyDescent="0.25">
      <c r="A41" s="88">
        <f>'LP 144'!C34*1.15</f>
        <v>5151.1242749999992</v>
      </c>
    </row>
    <row r="42" spans="1:1" x14ac:dyDescent="0.25">
      <c r="A42" s="88">
        <f>'LP 144'!C35*1.1</f>
        <v>16744.246200000001</v>
      </c>
    </row>
    <row r="43" spans="1:1" x14ac:dyDescent="0.25">
      <c r="A43" s="88">
        <f>'LP 144'!C36*1.1</f>
        <v>16744.246200000001</v>
      </c>
    </row>
    <row r="44" spans="1:1" x14ac:dyDescent="0.25">
      <c r="A44" s="88">
        <f>'LP 144'!C38*1.1</f>
        <v>8937.5984500000013</v>
      </c>
    </row>
    <row r="45" spans="1:1" x14ac:dyDescent="0.25">
      <c r="A45" s="88">
        <f>'LP 144'!C39*1.1</f>
        <v>8937.5984500000013</v>
      </c>
    </row>
    <row r="46" spans="1:1" x14ac:dyDescent="0.25">
      <c r="A46" s="88">
        <f>'LP 144'!C40*1.1</f>
        <v>8350.89365</v>
      </c>
    </row>
    <row r="47" spans="1:1" x14ac:dyDescent="0.25">
      <c r="A47" s="88">
        <f>'LP 144'!C41*1.1</f>
        <v>8350.89365</v>
      </c>
    </row>
    <row r="48" spans="1:1" x14ac:dyDescent="0.25">
      <c r="A48" s="88">
        <f>'LP 144'!C42*1.1</f>
        <v>8350.89365</v>
      </c>
    </row>
    <row r="49" spans="1:1" x14ac:dyDescent="0.25">
      <c r="A49" s="90"/>
    </row>
    <row r="50" spans="1:1" x14ac:dyDescent="0.25">
      <c r="A50" s="88"/>
    </row>
    <row r="51" spans="1:1" x14ac:dyDescent="0.25">
      <c r="A51" s="88"/>
    </row>
    <row r="52" spans="1:1" x14ac:dyDescent="0.25">
      <c r="A52" s="91"/>
    </row>
    <row r="53" spans="1:1" x14ac:dyDescent="0.25">
      <c r="A53" s="88">
        <f>'LP 144'!C47*1.1</f>
        <v>6415.1538</v>
      </c>
    </row>
    <row r="54" spans="1:1" x14ac:dyDescent="0.25">
      <c r="A54" s="90"/>
    </row>
    <row r="55" spans="1:1" x14ac:dyDescent="0.25">
      <c r="A55" s="88">
        <f>Descontinuados!F44*1.1</f>
        <v>437.8</v>
      </c>
    </row>
    <row r="56" spans="1:1" x14ac:dyDescent="0.25">
      <c r="A56" s="88">
        <f>'LP 144'!C51*1.1</f>
        <v>2383.4882499999999</v>
      </c>
    </row>
    <row r="57" spans="1:1" x14ac:dyDescent="0.25">
      <c r="A57" s="90"/>
    </row>
    <row r="58" spans="1:1" x14ac:dyDescent="0.25">
      <c r="A58" s="88">
        <f>'LP 144'!C53*1.1</f>
        <v>4834.5247500000005</v>
      </c>
    </row>
    <row r="59" spans="1:1" x14ac:dyDescent="0.25">
      <c r="A59" s="88">
        <f>'LP 144'!C54*1.1</f>
        <v>7868.4061499999998</v>
      </c>
    </row>
    <row r="60" spans="1:1" x14ac:dyDescent="0.25">
      <c r="A60" s="88">
        <f>'LP 144'!C55*1.1</f>
        <v>3624.4461000000001</v>
      </c>
    </row>
    <row r="61" spans="1:1" x14ac:dyDescent="0.25">
      <c r="A61" s="88">
        <f>'LP 144'!C56*1.1</f>
        <v>6667.9772499999999</v>
      </c>
    </row>
    <row r="62" spans="1:1" x14ac:dyDescent="0.25">
      <c r="A62" s="92"/>
    </row>
    <row r="63" spans="1:1" x14ac:dyDescent="0.25">
      <c r="A63" s="88">
        <f>'LP 144'!C58*1.1</f>
        <v>3987.2767000000003</v>
      </c>
    </row>
    <row r="64" spans="1:1" x14ac:dyDescent="0.25">
      <c r="A64" s="92"/>
    </row>
    <row r="65" spans="1:1" x14ac:dyDescent="0.25">
      <c r="A65" s="88" t="e">
        <f>'LP 144'!#REF!*1.1</f>
        <v>#REF!</v>
      </c>
    </row>
    <row r="66" spans="1:1" x14ac:dyDescent="0.25">
      <c r="A66" s="88">
        <f>'LP 144'!C61*1.1</f>
        <v>5218.5847999999996</v>
      </c>
    </row>
    <row r="67" spans="1:1" x14ac:dyDescent="0.25">
      <c r="A67" s="88">
        <f>'LP 144'!C62*1.1</f>
        <v>5218.5847999999996</v>
      </c>
    </row>
    <row r="68" spans="1:1" x14ac:dyDescent="0.25">
      <c r="A68" s="91"/>
    </row>
    <row r="69" spans="1:1" x14ac:dyDescent="0.25">
      <c r="A69" s="88">
        <f>'LP 144'!C64*1.1</f>
        <v>6054.2531500000005</v>
      </c>
    </row>
    <row r="70" spans="1:1" x14ac:dyDescent="0.25">
      <c r="A70" s="88">
        <f>'LP 144'!C65*1.1</f>
        <v>4734.1673499999997</v>
      </c>
    </row>
    <row r="71" spans="1:1" x14ac:dyDescent="0.25">
      <c r="A71" s="88">
        <f>'LP 144'!C66*1.1</f>
        <v>6845.5326500000001</v>
      </c>
    </row>
    <row r="72" spans="1:1" x14ac:dyDescent="0.25">
      <c r="A72" s="88">
        <f>'LP 144'!C67*1.1</f>
        <v>4944.5319</v>
      </c>
    </row>
    <row r="73" spans="1:1" x14ac:dyDescent="0.25">
      <c r="A73" s="88">
        <f>'LP 144'!C68*1.1</f>
        <v>3653.3953499999998</v>
      </c>
    </row>
    <row r="74" spans="1:1" x14ac:dyDescent="0.25">
      <c r="A74" s="88">
        <f>Descontinuados!F45*1.1</f>
        <v>1379.4</v>
      </c>
    </row>
    <row r="75" spans="1:1" x14ac:dyDescent="0.25">
      <c r="A75" s="88">
        <f>'LP 144'!C70*1.1</f>
        <v>5745.4611500000001</v>
      </c>
    </row>
    <row r="76" spans="1:1" x14ac:dyDescent="0.25">
      <c r="A76" s="91"/>
    </row>
    <row r="77" spans="1:1" x14ac:dyDescent="0.25">
      <c r="A77" s="88">
        <f>'LP 144'!C72*1.18</f>
        <v>1803.24001</v>
      </c>
    </row>
    <row r="78" spans="1:1" x14ac:dyDescent="0.25">
      <c r="A78" s="88">
        <f>Descontinuados!F48*1.18</f>
        <v>1325.1399999999999</v>
      </c>
    </row>
    <row r="79" spans="1:1" x14ac:dyDescent="0.25">
      <c r="A79" s="88">
        <f>Descontinuados!F55*1.18</f>
        <v>2349.3799999999997</v>
      </c>
    </row>
    <row r="80" spans="1:1" x14ac:dyDescent="0.25">
      <c r="A80" s="88">
        <f>'LP 144'!C74*1.18</f>
        <v>4676.8302899999999</v>
      </c>
    </row>
    <row r="81" spans="1:1" x14ac:dyDescent="0.25">
      <c r="A81" s="88">
        <f>'LP 144'!C75*1.18</f>
        <v>4801.04889</v>
      </c>
    </row>
    <row r="82" spans="1:1" x14ac:dyDescent="0.25">
      <c r="A82" s="88">
        <f>'LP 144'!C76*1.18</f>
        <v>4801.04889</v>
      </c>
    </row>
    <row r="83" spans="1:1" x14ac:dyDescent="0.25">
      <c r="A83" s="88">
        <f>'LP 144'!C77*1.18</f>
        <v>6217.1409299999996</v>
      </c>
    </row>
    <row r="84" spans="1:1" x14ac:dyDescent="0.25">
      <c r="A84" s="88">
        <f>'LP 144'!C78*1.18</f>
        <v>6217.1409299999996</v>
      </c>
    </row>
    <row r="85" spans="1:1" x14ac:dyDescent="0.25">
      <c r="A85" s="88">
        <f>'LP 144'!C79*1.2</f>
        <v>4549.7693999999992</v>
      </c>
    </row>
    <row r="86" spans="1:1" x14ac:dyDescent="0.25">
      <c r="A86" s="88">
        <f>'LP 144'!C80*1.2</f>
        <v>4549.7693999999992</v>
      </c>
    </row>
    <row r="87" spans="1:1" x14ac:dyDescent="0.25">
      <c r="A87" s="88">
        <f>'LP 144'!C81*1.18</f>
        <v>5227.5327500000003</v>
      </c>
    </row>
    <row r="88" spans="1:1" x14ac:dyDescent="0.25">
      <c r="A88" s="88">
        <f>'LP 144'!C82*1.18</f>
        <v>5227.5327500000003</v>
      </c>
    </row>
    <row r="89" spans="1:1" x14ac:dyDescent="0.25">
      <c r="A89" s="88">
        <f>'LP 144'!C83*1.18</f>
        <v>5743.0399399999997</v>
      </c>
    </row>
    <row r="90" spans="1:1" x14ac:dyDescent="0.25">
      <c r="A90" s="88">
        <f>'LP 144'!C84*1.18</f>
        <v>7641.5142099999994</v>
      </c>
    </row>
    <row r="91" spans="1:1" x14ac:dyDescent="0.25">
      <c r="A91" s="88">
        <f>'LP 144'!C85*1.18</f>
        <v>8022.4512499999992</v>
      </c>
    </row>
    <row r="92" spans="1:1" x14ac:dyDescent="0.25">
      <c r="A92" s="88">
        <f>'LP 144'!C86*1.2</f>
        <v>5518.2533999999996</v>
      </c>
    </row>
    <row r="93" spans="1:1" x14ac:dyDescent="0.25">
      <c r="A93" s="88">
        <f>'LP 144'!C87*1.2</f>
        <v>5979.3359999999993</v>
      </c>
    </row>
    <row r="94" spans="1:1" x14ac:dyDescent="0.25">
      <c r="A94" s="88">
        <f>'LP 144'!C88*1.18</f>
        <v>4765.8536199999999</v>
      </c>
    </row>
    <row r="95" spans="1:1" x14ac:dyDescent="0.25">
      <c r="A95" s="88">
        <f>Descontinuados!F46*1.18</f>
        <v>2315.16</v>
      </c>
    </row>
    <row r="96" spans="1:1" x14ac:dyDescent="0.25">
      <c r="A96" s="88">
        <f>'LP 144'!C89*1.18</f>
        <v>7604.2486299999991</v>
      </c>
    </row>
    <row r="97" spans="1:1" x14ac:dyDescent="0.25">
      <c r="A97" s="88">
        <f>'LP 144'!C90*1.18</f>
        <v>5801.0086199999987</v>
      </c>
    </row>
    <row r="98" spans="1:1" x14ac:dyDescent="0.25">
      <c r="A98" s="88">
        <f>'LP 144'!C91*1.18</f>
        <v>5801.0086199999987</v>
      </c>
    </row>
    <row r="99" spans="1:1" x14ac:dyDescent="0.25">
      <c r="A99" s="88">
        <f>'LP 144'!C92*1.18</f>
        <v>4935.6190399999996</v>
      </c>
    </row>
    <row r="100" spans="1:1" x14ac:dyDescent="0.25">
      <c r="A100" s="88">
        <f>A87</f>
        <v>5227.5327500000003</v>
      </c>
    </row>
    <row r="101" spans="1:1" x14ac:dyDescent="0.25">
      <c r="A101" s="88">
        <f>'LP 144'!C94*1.2</f>
        <v>5977.2305999999999</v>
      </c>
    </row>
    <row r="102" spans="1:1" x14ac:dyDescent="0.25">
      <c r="A102" s="88">
        <f>'LP 144'!C95*1.18</f>
        <v>7604.2486299999991</v>
      </c>
    </row>
    <row r="103" spans="1:1" x14ac:dyDescent="0.25">
      <c r="A103" s="88">
        <f>A80</f>
        <v>4676.8302899999999</v>
      </c>
    </row>
    <row r="104" spans="1:1" x14ac:dyDescent="0.25">
      <c r="A104" s="91"/>
    </row>
    <row r="105" spans="1:1" x14ac:dyDescent="0.25">
      <c r="A105" s="88">
        <f>'LP 144'!C98*1.18</f>
        <v>6728.5074999999997</v>
      </c>
    </row>
    <row r="106" spans="1:1" x14ac:dyDescent="0.25">
      <c r="A106" s="88">
        <f>'LP 144'!C99*1.18</f>
        <v>6728.5074999999997</v>
      </c>
    </row>
    <row r="107" spans="1:1" x14ac:dyDescent="0.25">
      <c r="A107" s="88">
        <f>'LP 144'!C100*1.18</f>
        <v>6196.4378299999998</v>
      </c>
    </row>
    <row r="108" spans="1:1" x14ac:dyDescent="0.25">
      <c r="A108" s="88">
        <f>'LP 144'!C101*1.18</f>
        <v>6173.6644199999992</v>
      </c>
    </row>
    <row r="109" spans="1:1" x14ac:dyDescent="0.25">
      <c r="A109" s="88">
        <f>'LP 144'!C103*1.18</f>
        <v>6653.9763399999993</v>
      </c>
    </row>
    <row r="110" spans="1:1" x14ac:dyDescent="0.25">
      <c r="A110" s="91"/>
    </row>
    <row r="111" spans="1:1" x14ac:dyDescent="0.25">
      <c r="A111" s="88"/>
    </row>
    <row r="112" spans="1:1" x14ac:dyDescent="0.25">
      <c r="A112" s="88"/>
    </row>
    <row r="113" spans="1:1" x14ac:dyDescent="0.25">
      <c r="A113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LP 144</vt:lpstr>
      <vt:lpstr>Hoja5</vt:lpstr>
      <vt:lpstr>PVP</vt:lpstr>
      <vt:lpstr>Hoja1</vt:lpstr>
      <vt:lpstr>Hoja2</vt:lpstr>
      <vt:lpstr>Descontinuados</vt:lpstr>
      <vt:lpstr>Hoja3</vt:lpstr>
      <vt:lpstr>'LP 144'!Área_de_impresión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Veronica Laiño</dc:creator>
  <cp:lastModifiedBy>Gomez, Diego (Jefe Administrativo)</cp:lastModifiedBy>
  <cp:lastPrinted>2020-02-07T17:09:59Z</cp:lastPrinted>
  <dcterms:created xsi:type="dcterms:W3CDTF">2013-07-01T15:57:03Z</dcterms:created>
  <dcterms:modified xsi:type="dcterms:W3CDTF">2022-09-08T12:11:56Z</dcterms:modified>
</cp:coreProperties>
</file>