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a041a0ec443519/Curso Excel/"/>
    </mc:Choice>
  </mc:AlternateContent>
  <xr:revisionPtr revIDLastSave="347" documentId="8_{850C6E53-320D-4223-9787-3C4DF4C0E843}" xr6:coauthVersionLast="47" xr6:coauthVersionMax="47" xr10:uidLastSave="{222DA875-E37E-4BAE-93DC-1FE1DCEF78C6}"/>
  <bookViews>
    <workbookView xWindow="-120" yWindow="-120" windowWidth="29040" windowHeight="15840" activeTab="2" xr2:uid="{517B30B2-C8AF-4E39-9C99-04512549BB61}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3" i="3"/>
  <c r="E12" i="3"/>
  <c r="E11" i="3"/>
  <c r="E10" i="3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9" i="3"/>
  <c r="E4" i="3"/>
  <c r="E5" i="3"/>
  <c r="E6" i="3"/>
  <c r="E7" i="3"/>
  <c r="E8" i="3"/>
  <c r="E4" i="2"/>
  <c r="F4" i="2" s="1"/>
  <c r="E5" i="2"/>
  <c r="F5" i="2" s="1"/>
  <c r="E6" i="2"/>
  <c r="F6" i="2" s="1"/>
  <c r="D21" i="3"/>
  <c r="C21" i="3"/>
  <c r="B21" i="3" l="1"/>
  <c r="E14" i="3"/>
  <c r="E21" i="3" s="1"/>
</calcChain>
</file>

<file path=xl/sharedStrings.xml><?xml version="1.0" encoding="utf-8"?>
<sst xmlns="http://schemas.openxmlformats.org/spreadsheetml/2006/main" count="57" uniqueCount="25">
  <si>
    <t>PRODUTO</t>
  </si>
  <si>
    <t>MEDIDA</t>
  </si>
  <si>
    <t>ESTOQUE
MÍNIMO</t>
  </si>
  <si>
    <t>ESTOQUE
MÁXIMO</t>
  </si>
  <si>
    <t>SALDO</t>
  </si>
  <si>
    <t>AVISOS</t>
  </si>
  <si>
    <t>Processador AMD Ryzen 5 5600X</t>
  </si>
  <si>
    <t>Unidade</t>
  </si>
  <si>
    <t>Processador Intel Core i5-10400</t>
  </si>
  <si>
    <t>DATA</t>
  </si>
  <si>
    <t>ENTRADA</t>
  </si>
  <si>
    <t>SAÍDA</t>
  </si>
  <si>
    <t>Total</t>
  </si>
  <si>
    <t>Processador Intel Core i7-9700F</t>
  </si>
  <si>
    <t>Memória Lancer XPG, 16GB</t>
  </si>
  <si>
    <t>Memória Corsair Vengeance 32GB</t>
  </si>
  <si>
    <t>Memória Kingston Fury Beast, 32GB</t>
  </si>
  <si>
    <t>Placa Mãe Gigabyte H510M</t>
  </si>
  <si>
    <t>Placa Mãe Asus Prime H510M-E</t>
  </si>
  <si>
    <t>Placa-Mãe MSI MAG B550M</t>
  </si>
  <si>
    <t>SSD Crucial BX500, 240GB</t>
  </si>
  <si>
    <t>SSD Kingston NV1 500GB</t>
  </si>
  <si>
    <t>SSD Kingston A400, 480GB</t>
  </si>
  <si>
    <t>Placa de Vídeo EVGA NVIDIA  RTX 3060</t>
  </si>
  <si>
    <t>Placa de Vídeo NVIDIA GeForce GTX 1650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</si>
</sst>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3" borderId="0" xfId="0" applyFill="1"/>
    <xf numFmtId="0" fontId="2" fillId="3" borderId="0" xfId="0" applyFont="1" applyFill="1" applyAlignment="1">
      <alignment vertical="top"/>
    </xf>
    <xf numFmtId="14" fontId="0" fillId="0" borderId="0" xfId="0" applyNumberFormat="1"/>
    <xf numFmtId="0" fontId="3" fillId="3" borderId="0" xfId="0" applyFont="1" applyFill="1"/>
    <xf numFmtId="14" fontId="1" fillId="2" borderId="0" xfId="0" applyNumberFormat="1" applyFont="1" applyFill="1"/>
    <xf numFmtId="14" fontId="3" fillId="3" borderId="0" xfId="0" applyNumberFormat="1" applyFont="1" applyFill="1"/>
    <xf numFmtId="1" fontId="1" fillId="2" borderId="0" xfId="0" applyNumberFormat="1" applyFont="1" applyFill="1"/>
    <xf numFmtId="1" fontId="4" fillId="3" borderId="0" xfId="0" applyNumberFormat="1" applyFont="1" applyFill="1"/>
    <xf numFmtId="1" fontId="5" fillId="3" borderId="0" xfId="0" applyNumberFormat="1" applyFont="1" applyFill="1"/>
    <xf numFmtId="1" fontId="3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2" fillId="3" borderId="0" xfId="0" applyNumberFormat="1" applyFont="1" applyFill="1" applyAlignment="1">
      <alignment vertical="top" wrapText="1"/>
    </xf>
    <xf numFmtId="1" fontId="2" fillId="3" borderId="0" xfId="0" applyNumberFormat="1" applyFont="1" applyFill="1" applyAlignment="1">
      <alignment vertical="top"/>
    </xf>
    <xf numFmtId="0" fontId="0" fillId="3" borderId="0" xfId="0" applyNumberFormat="1" applyFill="1"/>
  </cellXfs>
  <cellStyles count="1">
    <cellStyle name="Normal" xfId="0" builtinId="0"/>
  </cellStyles>
  <dxfs count="42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Cadastro!$A$4:$A$17</c:f>
              <c:strCache>
                <c:ptCount val="14"/>
                <c:pt idx="0">
                  <c:v>Processador AMD Ryzen 5 5600X</c:v>
                </c:pt>
                <c:pt idx="1">
                  <c:v>Processador Intel Core i5-10400</c:v>
                </c:pt>
                <c:pt idx="2">
                  <c:v>Processador Intel Core i7-9700F</c:v>
                </c:pt>
                <c:pt idx="3">
                  <c:v>Placa de Vídeo EVGA NVIDIA  RTX 3060</c:v>
                </c:pt>
                <c:pt idx="4">
                  <c:v>Placa de Vídeo NVIDIA GeForce GTX 1650</c:v>
                </c:pt>
                <c:pt idx="5">
                  <c:v>Memória Lancer XPG, 16GB</c:v>
                </c:pt>
                <c:pt idx="6">
                  <c:v>Memória Corsair Vengeance 32GB</c:v>
                </c:pt>
                <c:pt idx="7">
                  <c:v>Memória Kingston Fury Beast, 32GB</c:v>
                </c:pt>
                <c:pt idx="8">
                  <c:v>Placa Mãe Gigabyte H510M</c:v>
                </c:pt>
                <c:pt idx="9">
                  <c:v>Placa Mãe Asus Prime H510M-E</c:v>
                </c:pt>
                <c:pt idx="10">
                  <c:v>Placa-Mãe MSI MAG B550M</c:v>
                </c:pt>
                <c:pt idx="11">
                  <c:v>SSD Crucial BX500, 240GB</c:v>
                </c:pt>
                <c:pt idx="12">
                  <c:v>SSD Kingston NV1 500GB</c:v>
                </c:pt>
                <c:pt idx="13">
                  <c:v>SSD Kingston A400, 480GB</c:v>
                </c:pt>
              </c:strCache>
            </c:strRef>
          </c:cat>
          <c:val>
            <c:numRef>
              <c:f>Cadastro!$E$4:$E$17</c:f>
              <c:numCache>
                <c:formatCode>0</c:formatCode>
                <c:ptCount val="14"/>
                <c:pt idx="0">
                  <c:v>152</c:v>
                </c:pt>
                <c:pt idx="1">
                  <c:v>38</c:v>
                </c:pt>
                <c:pt idx="2">
                  <c:v>155</c:v>
                </c:pt>
                <c:pt idx="3">
                  <c:v>110</c:v>
                </c:pt>
                <c:pt idx="4">
                  <c:v>380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74</c:v>
                </c:pt>
                <c:pt idx="9">
                  <c:v>63</c:v>
                </c:pt>
                <c:pt idx="10">
                  <c:v>0</c:v>
                </c:pt>
                <c:pt idx="11">
                  <c:v>31</c:v>
                </c:pt>
                <c:pt idx="12">
                  <c:v>142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8-452D-B41D-F7F683471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A1"/><Relationship Id="rId1" Type="http://schemas.openxmlformats.org/officeDocument/2006/relationships/hyperlink" Target="#Ini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114301</xdr:rowOff>
    </xdr:from>
    <xdr:to>
      <xdr:col>0</xdr:col>
      <xdr:colOff>2419351</xdr:colOff>
      <xdr:row>1</xdr:row>
      <xdr:rowOff>9526</xdr:rowOff>
    </xdr:to>
    <xdr:sp macro="" textlink="">
      <xdr:nvSpPr>
        <xdr:cNvPr id="2" name="Retângulo: Cantos Superiores Arredondados 1">
          <a:extLst>
            <a:ext uri="{FF2B5EF4-FFF2-40B4-BE49-F238E27FC236}">
              <a16:creationId xmlns:a16="http://schemas.microsoft.com/office/drawing/2014/main" id="{1BE446B0-DC08-4CCA-AF3B-ABBE8433DB4E}"/>
            </a:ext>
          </a:extLst>
        </xdr:cNvPr>
        <xdr:cNvSpPr/>
      </xdr:nvSpPr>
      <xdr:spPr>
        <a:xfrm>
          <a:off x="15240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2686051</xdr:colOff>
      <xdr:row>0</xdr:row>
      <xdr:rowOff>114301</xdr:rowOff>
    </xdr:from>
    <xdr:to>
      <xdr:col>3</xdr:col>
      <xdr:colOff>142876</xdr:colOff>
      <xdr:row>1</xdr:row>
      <xdr:rowOff>9526</xdr:rowOff>
    </xdr:to>
    <xdr:sp macro="" textlink="">
      <xdr:nvSpPr>
        <xdr:cNvPr id="6" name="Retângulo: Cantos Superiore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5E3E2-8A26-4D79-B071-03FF7AEBC4CE}"/>
            </a:ext>
          </a:extLst>
        </xdr:cNvPr>
        <xdr:cNvSpPr/>
      </xdr:nvSpPr>
      <xdr:spPr>
        <a:xfrm>
          <a:off x="268605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409576</xdr:colOff>
      <xdr:row>0</xdr:row>
      <xdr:rowOff>114301</xdr:rowOff>
    </xdr:from>
    <xdr:to>
      <xdr:col>5</xdr:col>
      <xdr:colOff>581026</xdr:colOff>
      <xdr:row>1</xdr:row>
      <xdr:rowOff>9526</xdr:rowOff>
    </xdr:to>
    <xdr:sp macro="" textlink="">
      <xdr:nvSpPr>
        <xdr:cNvPr id="7" name="Retângulo: Cantos Superiore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E55262-940F-4FD5-85EE-34088C99CE6B}"/>
            </a:ext>
          </a:extLst>
        </xdr:cNvPr>
        <xdr:cNvSpPr/>
      </xdr:nvSpPr>
      <xdr:spPr>
        <a:xfrm>
          <a:off x="521970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0</xdr:col>
      <xdr:colOff>1343025</xdr:colOff>
      <xdr:row>3</xdr:row>
      <xdr:rowOff>171450</xdr:rowOff>
    </xdr:from>
    <xdr:to>
      <xdr:col>4</xdr:col>
      <xdr:colOff>628650</xdr:colOff>
      <xdr:row>13</xdr:row>
      <xdr:rowOff>47625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202C5D4-9D74-4B49-ADC6-F8A02A7CD0B8}"/>
            </a:ext>
          </a:extLst>
        </xdr:cNvPr>
        <xdr:cNvSpPr txBox="1"/>
      </xdr:nvSpPr>
      <xdr:spPr>
        <a:xfrm>
          <a:off x="1343025" y="1057275"/>
          <a:ext cx="5143500" cy="1781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CONTROLES</a:t>
          </a:r>
          <a:r>
            <a:rPr lang="pt-BR" sz="2000" b="1" baseline="0"/>
            <a:t> DE ESTOQUES</a:t>
          </a:r>
        </a:p>
        <a:p>
          <a:pPr algn="ctr"/>
          <a:r>
            <a:rPr lang="pt-BR" sz="2000" b="1" baseline="0"/>
            <a:t>SIMPLIFICADO</a:t>
          </a:r>
          <a:endParaRPr lang="pt-BR" sz="2000" b="1"/>
        </a:p>
      </xdr:txBody>
    </xdr:sp>
    <xdr:clientData/>
  </xdr:twoCellAnchor>
  <xdr:twoCellAnchor>
    <xdr:from>
      <xdr:col>0</xdr:col>
      <xdr:colOff>171450</xdr:colOff>
      <xdr:row>14</xdr:row>
      <xdr:rowOff>19050</xdr:rowOff>
    </xdr:from>
    <xdr:to>
      <xdr:col>5</xdr:col>
      <xdr:colOff>752475</xdr:colOff>
      <xdr:row>19</xdr:row>
      <xdr:rowOff>171450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6017D60-5E39-44F7-AE88-C311C13A7624}"/>
            </a:ext>
          </a:extLst>
        </xdr:cNvPr>
        <xdr:cNvSpPr txBox="1"/>
      </xdr:nvSpPr>
      <xdr:spPr>
        <a:xfrm>
          <a:off x="171450" y="3000375"/>
          <a:ext cx="7486650" cy="1104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/>
            <a:t>1. Cadastrar o produto na aba "Cadastro". </a:t>
          </a:r>
        </a:p>
        <a:p>
          <a:pPr algn="ctr"/>
          <a:r>
            <a:rPr lang="pt-BR" sz="1200"/>
            <a:t>2. Registrar as entradas e saídas na aba "Lançamentos". </a:t>
          </a:r>
        </a:p>
        <a:p>
          <a:pPr algn="ctr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twoCellAnchor>
    <xdr:from>
      <xdr:col>6</xdr:col>
      <xdr:colOff>8191500</xdr:colOff>
      <xdr:row>0</xdr:row>
      <xdr:rowOff>9525</xdr:rowOff>
    </xdr:from>
    <xdr:to>
      <xdr:col>7</xdr:col>
      <xdr:colOff>0</xdr:colOff>
      <xdr:row>1</xdr:row>
      <xdr:rowOff>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23FAE03-2857-4ED7-A1F2-098714645006}"/>
            </a:ext>
          </a:extLst>
        </xdr:cNvPr>
        <xdr:cNvSpPr txBox="1"/>
      </xdr:nvSpPr>
      <xdr:spPr>
        <a:xfrm>
          <a:off x="16144875" y="9525"/>
          <a:ext cx="168592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DIEGO</a:t>
          </a:r>
          <a:r>
            <a:rPr lang="pt-BR" sz="1400" b="1" baseline="0">
              <a:solidFill>
                <a:schemeClr val="tx1"/>
              </a:solidFill>
            </a:rPr>
            <a:t> GOMES</a:t>
          </a:r>
        </a:p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</a:rPr>
            <a:t>CONTROLE</a:t>
          </a:r>
          <a:r>
            <a:rPr lang="pt-BR" sz="1100" b="1" baseline="0">
              <a:solidFill>
                <a:schemeClr val="bg1">
                  <a:lumMod val="95000"/>
                </a:schemeClr>
              </a:solidFill>
            </a:rPr>
            <a:t> DE ESTOQUES</a:t>
          </a:r>
          <a:endParaRPr lang="pt-BR" sz="11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114301</xdr:rowOff>
    </xdr:from>
    <xdr:to>
      <xdr:col>0</xdr:col>
      <xdr:colOff>2419351</xdr:colOff>
      <xdr:row>1</xdr:row>
      <xdr:rowOff>9526</xdr:rowOff>
    </xdr:to>
    <xdr:sp macro="" textlink="">
      <xdr:nvSpPr>
        <xdr:cNvPr id="2" name="Retângulo: Cantos Superiore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DBCBB-C189-492C-A362-4EAC00ABBF51}"/>
            </a:ext>
          </a:extLst>
        </xdr:cNvPr>
        <xdr:cNvSpPr/>
      </xdr:nvSpPr>
      <xdr:spPr>
        <a:xfrm>
          <a:off x="15240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2686051</xdr:colOff>
      <xdr:row>0</xdr:row>
      <xdr:rowOff>114301</xdr:rowOff>
    </xdr:from>
    <xdr:to>
      <xdr:col>3</xdr:col>
      <xdr:colOff>142876</xdr:colOff>
      <xdr:row>1</xdr:row>
      <xdr:rowOff>9526</xdr:rowOff>
    </xdr:to>
    <xdr:sp macro="" textlink="">
      <xdr:nvSpPr>
        <xdr:cNvPr id="3" name="Retângulo: Cantos Superiore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9E7F8C-CD64-4B0B-A641-E52C8ADEACEB}"/>
            </a:ext>
          </a:extLst>
        </xdr:cNvPr>
        <xdr:cNvSpPr/>
      </xdr:nvSpPr>
      <xdr:spPr>
        <a:xfrm>
          <a:off x="268605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409576</xdr:colOff>
      <xdr:row>0</xdr:row>
      <xdr:rowOff>114301</xdr:rowOff>
    </xdr:from>
    <xdr:to>
      <xdr:col>5</xdr:col>
      <xdr:colOff>581026</xdr:colOff>
      <xdr:row>1</xdr:row>
      <xdr:rowOff>9526</xdr:rowOff>
    </xdr:to>
    <xdr:sp macro="" textlink="">
      <xdr:nvSpPr>
        <xdr:cNvPr id="4" name="Retângulo: Cantos Superiore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416F79-00C0-4E94-A185-50417F18098A}"/>
            </a:ext>
          </a:extLst>
        </xdr:cNvPr>
        <xdr:cNvSpPr/>
      </xdr:nvSpPr>
      <xdr:spPr>
        <a:xfrm>
          <a:off x="521970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8172450</xdr:colOff>
      <xdr:row>0</xdr:row>
      <xdr:rowOff>0</xdr:rowOff>
    </xdr:from>
    <xdr:to>
      <xdr:col>7</xdr:col>
      <xdr:colOff>0</xdr:colOff>
      <xdr:row>0</xdr:row>
      <xdr:rowOff>495301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CBD6C4B-E966-418C-B90B-75A0C7B6A221}"/>
            </a:ext>
          </a:extLst>
        </xdr:cNvPr>
        <xdr:cNvSpPr txBox="1"/>
      </xdr:nvSpPr>
      <xdr:spPr>
        <a:xfrm>
          <a:off x="16125825" y="0"/>
          <a:ext cx="168592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DIEGO</a:t>
          </a:r>
          <a:r>
            <a:rPr lang="pt-BR" sz="1400" b="1" baseline="0">
              <a:solidFill>
                <a:schemeClr val="tx1"/>
              </a:solidFill>
            </a:rPr>
            <a:t> GOMES</a:t>
          </a:r>
        </a:p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</a:rPr>
            <a:t>CONTROLE</a:t>
          </a:r>
          <a:r>
            <a:rPr lang="pt-BR" sz="1100" b="1" baseline="0">
              <a:solidFill>
                <a:schemeClr val="bg1">
                  <a:lumMod val="95000"/>
                </a:schemeClr>
              </a:solidFill>
            </a:rPr>
            <a:t> DE ESTOQUES</a:t>
          </a:r>
          <a:endParaRPr lang="pt-BR" sz="11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6</xdr:col>
      <xdr:colOff>323850</xdr:colOff>
      <xdr:row>2</xdr:row>
      <xdr:rowOff>271462</xdr:rowOff>
    </xdr:from>
    <xdr:to>
      <xdr:col>16383</xdr:col>
      <xdr:colOff>1047750</xdr:colOff>
      <xdr:row>16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8BD6AC-9791-488F-B06A-4B7E3901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352425</xdr:colOff>
      <xdr:row>1</xdr:row>
      <xdr:rowOff>76200</xdr:rowOff>
    </xdr:from>
    <xdr:to>
      <xdr:col>16383</xdr:col>
      <xdr:colOff>1038225</xdr:colOff>
      <xdr:row>2</xdr:row>
      <xdr:rowOff>190500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B9FD87D8-FE84-4A20-B8B8-F9EB14E0C9AD}"/>
            </a:ext>
          </a:extLst>
        </xdr:cNvPr>
        <xdr:cNvSpPr txBox="1"/>
      </xdr:nvSpPr>
      <xdr:spPr>
        <a:xfrm>
          <a:off x="8772525" y="581025"/>
          <a:ext cx="45339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COMPOSIÇÃO DO SALDO ATUAL</a:t>
          </a:r>
          <a:r>
            <a:rPr lang="pt-BR" sz="1400" b="1" baseline="0"/>
            <a:t> DO ESTOQUE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114301</xdr:rowOff>
    </xdr:from>
    <xdr:to>
      <xdr:col>0</xdr:col>
      <xdr:colOff>2419351</xdr:colOff>
      <xdr:row>1</xdr:row>
      <xdr:rowOff>9526</xdr:rowOff>
    </xdr:to>
    <xdr:sp macro="" textlink="">
      <xdr:nvSpPr>
        <xdr:cNvPr id="2" name="Retângulo: Cantos Superiore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189B6-3E27-4609-BA80-08E2B60242A9}"/>
            </a:ext>
          </a:extLst>
        </xdr:cNvPr>
        <xdr:cNvSpPr/>
      </xdr:nvSpPr>
      <xdr:spPr>
        <a:xfrm>
          <a:off x="15240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2686051</xdr:colOff>
      <xdr:row>0</xdr:row>
      <xdr:rowOff>114301</xdr:rowOff>
    </xdr:from>
    <xdr:to>
      <xdr:col>3</xdr:col>
      <xdr:colOff>142876</xdr:colOff>
      <xdr:row>1</xdr:row>
      <xdr:rowOff>9526</xdr:rowOff>
    </xdr:to>
    <xdr:sp macro="" textlink="">
      <xdr:nvSpPr>
        <xdr:cNvPr id="3" name="Retângulo: Cantos Superiore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74DD3-C2F3-4F20-9E50-C0C0158005AA}"/>
            </a:ext>
          </a:extLst>
        </xdr:cNvPr>
        <xdr:cNvSpPr/>
      </xdr:nvSpPr>
      <xdr:spPr>
        <a:xfrm>
          <a:off x="268605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409576</xdr:colOff>
      <xdr:row>0</xdr:row>
      <xdr:rowOff>114301</xdr:rowOff>
    </xdr:from>
    <xdr:to>
      <xdr:col>5</xdr:col>
      <xdr:colOff>581026</xdr:colOff>
      <xdr:row>1</xdr:row>
      <xdr:rowOff>9526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F5E5C1E4-9010-4D02-BD79-413858727EDB}"/>
            </a:ext>
          </a:extLst>
        </xdr:cNvPr>
        <xdr:cNvSpPr/>
      </xdr:nvSpPr>
      <xdr:spPr>
        <a:xfrm>
          <a:off x="5219701" y="114301"/>
          <a:ext cx="2266950" cy="400050"/>
        </a:xfrm>
        <a:prstGeom prst="round2SameRect">
          <a:avLst>
            <a:gd name="adj1" fmla="val 50000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8172450</xdr:colOff>
      <xdr:row>0</xdr:row>
      <xdr:rowOff>0</xdr:rowOff>
    </xdr:from>
    <xdr:to>
      <xdr:col>7</xdr:col>
      <xdr:colOff>0</xdr:colOff>
      <xdr:row>0</xdr:row>
      <xdr:rowOff>495301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289348E-76DA-4DD2-88A6-F7897E7154F5}"/>
            </a:ext>
          </a:extLst>
        </xdr:cNvPr>
        <xdr:cNvSpPr txBox="1"/>
      </xdr:nvSpPr>
      <xdr:spPr>
        <a:xfrm>
          <a:off x="16125825" y="0"/>
          <a:ext cx="168592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DIEGO</a:t>
          </a:r>
          <a:r>
            <a:rPr lang="pt-BR" sz="1400" b="1" baseline="0">
              <a:solidFill>
                <a:schemeClr val="tx1"/>
              </a:solidFill>
            </a:rPr>
            <a:t> GOMES</a:t>
          </a:r>
        </a:p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</a:rPr>
            <a:t>CONTROLE</a:t>
          </a:r>
          <a:r>
            <a:rPr lang="pt-BR" sz="1100" b="1" baseline="0">
              <a:solidFill>
                <a:schemeClr val="bg1">
                  <a:lumMod val="95000"/>
                </a:schemeClr>
              </a:solidFill>
            </a:rPr>
            <a:t> DE ESTOQUES</a:t>
          </a:r>
          <a:endParaRPr lang="pt-BR" sz="11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0FB1FD-2CB7-44D9-8214-403B72786345}" name="tbCadastro" displayName="tbCadastro" ref="A3:F17" totalsRowShown="0" headerRowDxfId="41">
  <autoFilter ref="A3:F17" xr:uid="{540FB1FD-2CB7-44D9-8214-403B72786345}"/>
  <tableColumns count="6">
    <tableColumn id="1" xr3:uid="{06102786-9121-402E-8647-3CF57F633F65}" name="PRODUTO"/>
    <tableColumn id="2" xr3:uid="{0368ACE0-1880-4C19-8446-F0E0C1212648}" name="MEDIDA"/>
    <tableColumn id="3" xr3:uid="{D30EC8E2-7245-4FE4-A1DF-7AC3F4743570}" name="ESTOQUE_x000a_MÍNIMO" dataDxfId="39"/>
    <tableColumn id="4" xr3:uid="{7050860B-516C-460A-B676-A52464C3F0A2}" name="ESTOQUE_x000a_MÁXIMO" dataDxfId="38"/>
    <tableColumn id="5" xr3:uid="{8BBE84F9-F43D-460A-8707-DB06C4F9FF75}" name="SALDO" dataDxfId="34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6E320616-AD6F-406B-A88B-77D2A3DA3F7E}" name="AVISOS" dataDxfId="32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A89EC-E0C0-46F7-8E30-00745F5B1060}" name="tbLancamentos" displayName="tbLancamentos" ref="A3:E21" totalsRowCount="1" headerRowDxfId="40">
  <autoFilter ref="A3:E20" xr:uid="{B14A89EC-E0C0-46F7-8E30-00745F5B1060}"/>
  <tableColumns count="5">
    <tableColumn id="1" xr3:uid="{E86F913E-C463-4238-A199-0C7EEC30CE35}" name="PRODUTO" totalsRowLabel="Total"/>
    <tableColumn id="2" xr3:uid="{3A761B48-01B4-4498-AF4B-994E121284D9}" name="DATA" totalsRowFunction="count" dataDxfId="37"/>
    <tableColumn id="3" xr3:uid="{D610535D-F9D7-4353-A78B-F17BA1C44395}" name="ENTRADA" totalsRowFunction="sum" dataDxfId="36" totalsRowDxfId="2"/>
    <tableColumn id="4" xr3:uid="{6C970072-6B16-4D6E-B6B3-626B0884152E}" name="SAÍDA" totalsRowFunction="sum" dataDxfId="35" totalsRowDxfId="1"/>
    <tableColumn id="5" xr3:uid="{92EA5891-42CD-499A-BF8B-4CA5CDF4AAC1}" name="SALDO" totalsRowFunction="count" dataDxfId="33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20F7-A0A1-4082-AC8A-1B1261B94A61}">
  <dimension ref="A1:G39"/>
  <sheetViews>
    <sheetView showGridLines="0" workbookViewId="0"/>
  </sheetViews>
  <sheetFormatPr defaultColWidth="0" defaultRowHeight="15" x14ac:dyDescent="0.25"/>
  <cols>
    <col min="1" max="1" width="40.7109375" customWidth="1"/>
    <col min="2" max="6" width="15.7109375" customWidth="1"/>
    <col min="7" max="7" width="148.140625" customWidth="1"/>
    <col min="8" max="16384" width="9.140625" hidden="1"/>
  </cols>
  <sheetData>
    <row r="1" s="1" customFormat="1" ht="39.950000000000003" customHeigh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0781-14E7-41C8-B932-C6542B58E510}">
  <dimension ref="A1:XFD17"/>
  <sheetViews>
    <sheetView showGridLines="0" workbookViewId="0">
      <selection activeCell="F24" sqref="F24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22.7109375" customWidth="1"/>
    <col min="7" max="7" width="57.7109375" customWidth="1"/>
    <col min="8" max="16383" width="9.140625" hidden="1"/>
    <col min="16384" max="16384" width="83.42578125" customWidth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>
        <f>SUMIF(tbLancamentos[PRODUTO],tbCadastro[[#This Row],[PRODUTO]],tbLancamentos[ENTRADA])-SUMIF(tbLancamentos[PRODUTO],tbCadastro[[#This Row],[PRODUTO]],tbLancamentos[SAÍDA])</f>
        <v>152</v>
      </c>
      <c r="F4" s="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>
        <f>SUMIF(tbLancamentos[PRODUTO],tbCadastro[[#This Row],[PRODUTO]],tbLancamentos[ENTRADA])-SUMIF(tbLancamentos[PRODUTO],tbCadastro[[#This Row],[PRODUTO]],tbLancamentos[SAÍDA])</f>
        <v>38</v>
      </c>
      <c r="F5" s="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6" x14ac:dyDescent="0.25">
      <c r="A6" t="s">
        <v>13</v>
      </c>
      <c r="B6" t="s">
        <v>7</v>
      </c>
      <c r="C6" s="13">
        <v>15</v>
      </c>
      <c r="D6" s="13">
        <v>150</v>
      </c>
      <c r="E6" s="14">
        <f>SUMIF(tbLancamentos[PRODUTO],tbCadastro[[#This Row],[PRODUTO]],tbLancamentos[ENTRADA])-SUMIF(tbLancamentos[PRODUTO],tbCadastro[[#This Row],[PRODUTO]],tbLancamentos[SAÍDA])</f>
        <v>155</v>
      </c>
      <c r="F6" s="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7" spans="1:6" x14ac:dyDescent="0.25">
      <c r="A7" t="s">
        <v>23</v>
      </c>
      <c r="B7" t="s">
        <v>7</v>
      </c>
      <c r="C7" s="13">
        <v>15</v>
      </c>
      <c r="D7" s="13">
        <v>150</v>
      </c>
      <c r="E7" s="14">
        <f>SUMIF(tbLancamentos[PRODUTO],tbCadastro[[#This Row],[PRODUTO]],tbLancamentos[ENTRADA])-SUMIF(tbLancamentos[PRODUTO],tbCadastro[[#This Row],[PRODUTO]],tbLancamentos[SAÍDA])</f>
        <v>110</v>
      </c>
      <c r="F7" s="17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8" spans="1:6" x14ac:dyDescent="0.25">
      <c r="A8" t="s">
        <v>24</v>
      </c>
      <c r="B8" t="s">
        <v>7</v>
      </c>
      <c r="C8" s="13">
        <v>15</v>
      </c>
      <c r="D8" s="13">
        <v>150</v>
      </c>
      <c r="E8" s="14">
        <f>SUMIF(tbLancamentos[PRODUTO],tbCadastro[[#This Row],[PRODUTO]],tbLancamentos[ENTRADA])-SUMIF(tbLancamentos[PRODUTO],tbCadastro[[#This Row],[PRODUTO]],tbLancamentos[SAÍDA])</f>
        <v>380</v>
      </c>
      <c r="F8" s="17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9" spans="1:6" x14ac:dyDescent="0.25">
      <c r="A9" t="s">
        <v>14</v>
      </c>
      <c r="B9" t="s">
        <v>7</v>
      </c>
      <c r="C9" s="13">
        <v>10</v>
      </c>
      <c r="D9" s="13">
        <v>300</v>
      </c>
      <c r="E9" s="14">
        <f>SUMIF(tbLancamentos[PRODUTO],tbCadastro[[#This Row],[PRODUTO]],tbLancamentos[ENTRADA])-SUMIF(tbLancamentos[PRODUTO],tbCadastro[[#This Row],[PRODUTO]],tbLancamentos[SAÍDA])</f>
        <v>3</v>
      </c>
      <c r="F9" s="17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10" spans="1:6" x14ac:dyDescent="0.25">
      <c r="A10" t="s">
        <v>15</v>
      </c>
      <c r="B10" t="s">
        <v>7</v>
      </c>
      <c r="C10" s="13">
        <v>10</v>
      </c>
      <c r="D10" s="13">
        <v>300</v>
      </c>
      <c r="E10" s="14">
        <f>SUMIF(tbLancamentos[PRODUTO],tbCadastro[[#This Row],[PRODUTO]],tbLancamentos[ENTRADA])-SUMIF(tbLancamentos[PRODUTO],tbCadastro[[#This Row],[PRODUTO]],tbLancamentos[SAÍDA])</f>
        <v>4</v>
      </c>
      <c r="F10" s="17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11" spans="1:6" x14ac:dyDescent="0.25">
      <c r="A11" t="s">
        <v>16</v>
      </c>
      <c r="B11" t="s">
        <v>7</v>
      </c>
      <c r="C11" s="13">
        <v>10</v>
      </c>
      <c r="D11" s="13">
        <v>300</v>
      </c>
      <c r="E11" s="14">
        <f>SUMIF(tbLancamentos[PRODUTO],tbCadastro[[#This Row],[PRODUTO]],tbLancamentos[ENTRADA])-SUMIF(tbLancamentos[PRODUTO],tbCadastro[[#This Row],[PRODUTO]],tbLancamentos[SAÍDA])</f>
        <v>3</v>
      </c>
      <c r="F11" s="17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12" spans="1:6" x14ac:dyDescent="0.25">
      <c r="A12" t="s">
        <v>17</v>
      </c>
      <c r="B12" t="s">
        <v>7</v>
      </c>
      <c r="C12" s="13">
        <v>20</v>
      </c>
      <c r="D12" s="13">
        <v>100</v>
      </c>
      <c r="E12" s="14">
        <f>SUMIF(tbLancamentos[PRODUTO],tbCadastro[[#This Row],[PRODUTO]],tbLancamentos[ENTRADA])-SUMIF(tbLancamentos[PRODUTO],tbCadastro[[#This Row],[PRODUTO]],tbLancamentos[SAÍDA])</f>
        <v>74</v>
      </c>
      <c r="F12" s="17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13" spans="1:6" x14ac:dyDescent="0.25">
      <c r="A13" t="s">
        <v>18</v>
      </c>
      <c r="B13" t="s">
        <v>7</v>
      </c>
      <c r="C13" s="13">
        <v>20</v>
      </c>
      <c r="D13" s="13">
        <v>100</v>
      </c>
      <c r="E13" s="14">
        <f>SUMIF(tbLancamentos[PRODUTO],tbCadastro[[#This Row],[PRODUTO]],tbLancamentos[ENTRADA])-SUMIF(tbLancamentos[PRODUTO],tbCadastro[[#This Row],[PRODUTO]],tbLancamentos[SAÍDA])</f>
        <v>63</v>
      </c>
      <c r="F13" s="17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14" spans="1:6" x14ac:dyDescent="0.25">
      <c r="A14" t="s">
        <v>19</v>
      </c>
      <c r="B14" t="s">
        <v>7</v>
      </c>
      <c r="C14" s="13">
        <v>20</v>
      </c>
      <c r="D14" s="13">
        <v>100</v>
      </c>
      <c r="E14" s="14">
        <f>SUMIF(tbLancamentos[PRODUTO],tbCadastro[[#This Row],[PRODUTO]],tbLancamentos[ENTRADA])-SUMIF(tbLancamentos[PRODUTO],tbCadastro[[#This Row],[PRODUTO]],tbLancamentos[SAÍDA])</f>
        <v>0</v>
      </c>
      <c r="F14" s="17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15" spans="1:6" x14ac:dyDescent="0.25">
      <c r="A15" t="s">
        <v>20</v>
      </c>
      <c r="B15" t="s">
        <v>7</v>
      </c>
      <c r="C15" s="13">
        <v>25</v>
      </c>
      <c r="D15" s="13">
        <v>125</v>
      </c>
      <c r="E15" s="14">
        <f>SUMIF(tbLancamentos[PRODUTO],tbCadastro[[#This Row],[PRODUTO]],tbLancamentos[ENTRADA])-SUMIF(tbLancamentos[PRODUTO],tbCadastro[[#This Row],[PRODUTO]],tbLancamentos[SAÍDA])</f>
        <v>31</v>
      </c>
      <c r="F15" s="17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16" spans="1:6" x14ac:dyDescent="0.25">
      <c r="A16" t="s">
        <v>21</v>
      </c>
      <c r="B16" t="s">
        <v>7</v>
      </c>
      <c r="C16" s="13">
        <v>25</v>
      </c>
      <c r="D16" s="13">
        <v>125</v>
      </c>
      <c r="E16" s="14">
        <f>SUMIF(tbLancamentos[PRODUTO],tbCadastro[[#This Row],[PRODUTO]],tbLancamentos[ENTRADA])-SUMIF(tbLancamentos[PRODUTO],tbCadastro[[#This Row],[PRODUTO]],tbLancamentos[SAÍDA])</f>
        <v>142</v>
      </c>
      <c r="F16" s="17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  <row r="17" spans="1:6" x14ac:dyDescent="0.25">
      <c r="A17" t="s">
        <v>22</v>
      </c>
      <c r="B17" t="s">
        <v>7</v>
      </c>
      <c r="C17" s="13">
        <v>25</v>
      </c>
      <c r="D17" s="13">
        <v>125</v>
      </c>
      <c r="E17" s="14">
        <f>SUMIF(tbLancamentos[PRODUTO],tbCadastro[[#This Row],[PRODUTO]],tbLancamentos[ENTRADA])-SUMIF(tbLancamentos[PRODUTO],tbCadastro[[#This Row],[PRODUTO]],tbLancamentos[SAÍDA])</f>
        <v>23</v>
      </c>
      <c r="F17" s="17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</sheetData>
  <conditionalFormatting sqref="F4:F17">
    <cfRule type="cellIs" dxfId="5" priority="1" operator="equal">
      <formula>"Priorizar venda!"</formula>
    </cfRule>
    <cfRule type="cellIs" dxfId="4" priority="2" operator="equal">
      <formula>"Solicitar nova compra!"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3485-426F-4353-A266-575964BC8C71}">
  <dimension ref="A1:G21"/>
  <sheetViews>
    <sheetView showGridLines="0" tabSelected="1" workbookViewId="0">
      <selection activeCell="B21" sqref="B21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15.7109375" customWidth="1"/>
    <col min="7" max="7" width="147.855468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8</v>
      </c>
      <c r="B4" s="5">
        <v>43698</v>
      </c>
      <c r="C4" s="13">
        <v>30</v>
      </c>
      <c r="D4" s="13">
        <v>5</v>
      </c>
      <c r="E4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8</v>
      </c>
      <c r="B6" s="5">
        <v>43700</v>
      </c>
      <c r="C6" s="13">
        <v>10</v>
      </c>
      <c r="E6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25">
      <c r="A7" t="s">
        <v>13</v>
      </c>
      <c r="B7" s="5">
        <v>43700</v>
      </c>
      <c r="C7" s="13">
        <v>10</v>
      </c>
      <c r="D7" s="13">
        <v>15</v>
      </c>
      <c r="E7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5" x14ac:dyDescent="0.25">
      <c r="A8" t="s">
        <v>8</v>
      </c>
      <c r="B8" s="5">
        <v>43702</v>
      </c>
      <c r="C8" s="13">
        <v>3</v>
      </c>
      <c r="E8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25">
      <c r="A9" t="s">
        <v>13</v>
      </c>
      <c r="B9" s="5">
        <v>43703</v>
      </c>
      <c r="C9" s="13">
        <v>160</v>
      </c>
      <c r="E9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5" x14ac:dyDescent="0.25">
      <c r="A10" t="s">
        <v>23</v>
      </c>
      <c r="B10" s="5">
        <v>44269</v>
      </c>
      <c r="C10" s="13">
        <v>125</v>
      </c>
      <c r="D10" s="13">
        <v>15</v>
      </c>
      <c r="E10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110</v>
      </c>
    </row>
    <row r="11" spans="1:5" x14ac:dyDescent="0.25">
      <c r="A11" t="s">
        <v>24</v>
      </c>
      <c r="B11" s="5">
        <v>44298</v>
      </c>
      <c r="C11" s="13">
        <v>500</v>
      </c>
      <c r="D11" s="13">
        <v>120</v>
      </c>
      <c r="E11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380</v>
      </c>
    </row>
    <row r="12" spans="1:5" x14ac:dyDescent="0.25">
      <c r="A12" t="s">
        <v>14</v>
      </c>
      <c r="B12" s="5">
        <v>44330</v>
      </c>
      <c r="C12" s="13">
        <v>5</v>
      </c>
      <c r="D12" s="13">
        <v>2</v>
      </c>
      <c r="E12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</v>
      </c>
    </row>
    <row r="13" spans="1:5" x14ac:dyDescent="0.25">
      <c r="A13" t="s">
        <v>15</v>
      </c>
      <c r="B13" s="5">
        <v>44338</v>
      </c>
      <c r="C13" s="13">
        <v>7</v>
      </c>
      <c r="D13" s="13">
        <v>3</v>
      </c>
      <c r="E13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</v>
      </c>
    </row>
    <row r="14" spans="1:5" x14ac:dyDescent="0.25">
      <c r="A14" t="s">
        <v>16</v>
      </c>
      <c r="B14" s="5">
        <v>44338</v>
      </c>
      <c r="C14" s="13">
        <v>4</v>
      </c>
      <c r="D14" s="13">
        <v>1</v>
      </c>
      <c r="E14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</v>
      </c>
    </row>
    <row r="15" spans="1:5" x14ac:dyDescent="0.25">
      <c r="A15" t="s">
        <v>17</v>
      </c>
      <c r="B15" s="5">
        <v>44338</v>
      </c>
      <c r="C15" s="13">
        <v>75</v>
      </c>
      <c r="D15" s="13">
        <v>1</v>
      </c>
      <c r="E15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74</v>
      </c>
    </row>
    <row r="16" spans="1:5" x14ac:dyDescent="0.25">
      <c r="A16" t="s">
        <v>18</v>
      </c>
      <c r="B16" s="5">
        <v>44338</v>
      </c>
      <c r="C16" s="13">
        <v>65</v>
      </c>
      <c r="D16" s="13">
        <v>2</v>
      </c>
      <c r="E16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63</v>
      </c>
    </row>
    <row r="17" spans="1:5" x14ac:dyDescent="0.25">
      <c r="A17" t="s">
        <v>20</v>
      </c>
      <c r="B17" s="5">
        <v>44338</v>
      </c>
      <c r="C17" s="13">
        <v>33</v>
      </c>
      <c r="D17" s="13">
        <v>2</v>
      </c>
      <c r="E17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31</v>
      </c>
    </row>
    <row r="18" spans="1:5" x14ac:dyDescent="0.25">
      <c r="A18" t="s">
        <v>21</v>
      </c>
      <c r="B18" s="5">
        <v>44370</v>
      </c>
      <c r="C18" s="13">
        <v>150</v>
      </c>
      <c r="D18" s="13">
        <v>8</v>
      </c>
      <c r="E18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142</v>
      </c>
    </row>
    <row r="19" spans="1:5" x14ac:dyDescent="0.25">
      <c r="A19" t="s">
        <v>22</v>
      </c>
      <c r="B19" s="5">
        <v>44370</v>
      </c>
      <c r="C19" s="13">
        <v>27</v>
      </c>
      <c r="D19" s="13">
        <v>4</v>
      </c>
      <c r="E19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23</v>
      </c>
    </row>
    <row r="20" spans="1:5" x14ac:dyDescent="0.25">
      <c r="A20" t="s">
        <v>6</v>
      </c>
      <c r="B20" s="5">
        <v>44562</v>
      </c>
      <c r="C20" s="13">
        <v>143</v>
      </c>
      <c r="D20" s="13">
        <v>1</v>
      </c>
      <c r="E20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152</v>
      </c>
    </row>
    <row r="21" spans="1:5" x14ac:dyDescent="0.25">
      <c r="A21" t="s">
        <v>12</v>
      </c>
      <c r="B21">
        <f>SUBTOTAL(103,tbLancamentos[DATA])</f>
        <v>17</v>
      </c>
      <c r="C21" s="13">
        <f>SUBTOTAL(109,tbLancamentos[ENTRADA])</f>
        <v>1367</v>
      </c>
      <c r="D21" s="13">
        <f>SUBTOTAL(109,tbLancamentos[SAÍDA])</f>
        <v>189</v>
      </c>
      <c r="E21" s="3">
        <f>SUBTOTAL(103,tbLancamentos[SALDO])</f>
        <v>17</v>
      </c>
    </row>
  </sheetData>
  <conditionalFormatting sqref="E4:E21">
    <cfRule type="cellIs" dxfId="3" priority="1" operator="lessThan">
      <formula>0</formula>
    </cfRule>
  </conditionalFormatting>
  <dataValidations count="1">
    <dataValidation type="list" allowBlank="1" showInputMessage="1" showErrorMessage="1" sqref="A4:A21" xr:uid="{0F2A4C47-79C8-484D-9FD7-789CB1DEAE17}">
      <formula1>ColunaProdutos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Gomes</dc:creator>
  <cp:lastModifiedBy>Diego Gomes</cp:lastModifiedBy>
  <dcterms:created xsi:type="dcterms:W3CDTF">2022-01-13T14:55:24Z</dcterms:created>
  <dcterms:modified xsi:type="dcterms:W3CDTF">2022-01-14T18:35:35Z</dcterms:modified>
</cp:coreProperties>
</file>