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36A365D8-EF3B-4986-9DF5-54E1B4418F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ted" sheetId="1" r:id="rId1"/>
    <sheet name="discar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J34" i="1"/>
  <c r="D34" i="1"/>
  <c r="E34" i="1"/>
  <c r="F34" i="1"/>
  <c r="C34" i="1"/>
  <c r="C33" i="1"/>
  <c r="Q33" i="1"/>
  <c r="P33" i="1"/>
  <c r="O33" i="1"/>
  <c r="Q35" i="1" s="1"/>
  <c r="N33" i="1"/>
  <c r="M33" i="1"/>
  <c r="L33" i="1"/>
  <c r="K33" i="1"/>
  <c r="M35" i="1" s="1"/>
  <c r="J33" i="1"/>
  <c r="I33" i="1"/>
  <c r="H33" i="1"/>
  <c r="G33" i="1"/>
  <c r="I35" i="1" s="1"/>
  <c r="F33" i="1"/>
  <c r="E33" i="1"/>
  <c r="D33" i="1"/>
  <c r="O34" i="1" l="1"/>
  <c r="P34" i="1" s="1"/>
  <c r="G34" i="1"/>
  <c r="H34" i="1" s="1"/>
  <c r="I34" i="1" s="1"/>
  <c r="K34" i="1"/>
  <c r="L34" i="1" s="1"/>
  <c r="M34" i="1" s="1"/>
  <c r="Q34" i="1" l="1"/>
</calcChain>
</file>

<file path=xl/sharedStrings.xml><?xml version="1.0" encoding="utf-8"?>
<sst xmlns="http://schemas.openxmlformats.org/spreadsheetml/2006/main" count="348" uniqueCount="90">
  <si>
    <t>Name</t>
  </si>
  <si>
    <t>amazon-bot</t>
  </si>
  <si>
    <t>Rasa version</t>
  </si>
  <si>
    <t>Botium by Sara</t>
  </si>
  <si>
    <t>Botium auto</t>
  </si>
  <si>
    <t>Rasa test</t>
  </si>
  <si>
    <t>Available test-suites</t>
  </si>
  <si>
    <t>Comments</t>
  </si>
  <si>
    <t>bikeShop</t>
  </si>
  <si>
    <t>-</t>
  </si>
  <si>
    <t>Foodie-Rasa-Chatbot</t>
  </si>
  <si>
    <t>Check reg-exp</t>
  </si>
  <si>
    <t>personal-bot</t>
  </si>
  <si>
    <t>Rasa_256644</t>
  </si>
  <si>
    <t>Rasa_Covid19_tracer</t>
  </si>
  <si>
    <t>Rasa_Data-mining</t>
  </si>
  <si>
    <t>Rasa_nep-chatbot</t>
  </si>
  <si>
    <t>Rasa_Spaceonova_Chatbot</t>
  </si>
  <si>
    <t>Rasabot</t>
  </si>
  <si>
    <t>rasa-demo</t>
  </si>
  <si>
    <t>VIR-PAT</t>
  </si>
  <si>
    <t>url</t>
  </si>
  <si>
    <t>https://github.com/Crystal11101/AmazonHackOn</t>
  </si>
  <si>
    <t>Parser</t>
  </si>
  <si>
    <t>Generator</t>
  </si>
  <si>
    <t>Ok</t>
  </si>
  <si>
    <t>Error</t>
  </si>
  <si>
    <t>Yes</t>
  </si>
  <si>
    <t>Toy example</t>
  </si>
  <si>
    <t>https://github.com/chebroluharika/Foodie-Rasa-Chatbot</t>
  </si>
  <si>
    <t>https://github.com/rctatman/personal_website_bot</t>
  </si>
  <si>
    <t>https://github.com/256644/chatbot</t>
  </si>
  <si>
    <t>https://github.com/narenltk/Rasa_Covid19_tracer_chatbot_narenltk</t>
  </si>
  <si>
    <t>https://github.com/hungnguyen7/Data-Mining-Chatbot</t>
  </si>
  <si>
    <t>https://github.com/Shagunjain10/nep-chatbot</t>
  </si>
  <si>
    <t>https://github.com/harshiitsingh/Spaceonova_Chatbot</t>
  </si>
  <si>
    <t>https://github.com/vivifyhealthcare/Rasabot</t>
  </si>
  <si>
    <t>https://github.com/kakhi1/Rasa_Chatbot</t>
  </si>
  <si>
    <t>https://github.com/Midoiaga/VIR-PAT</t>
  </si>
  <si>
    <t>Time</t>
  </si>
  <si>
    <t>Err</t>
  </si>
  <si>
    <t>OK</t>
  </si>
  <si>
    <t>Botium auto &amp; Rasa test</t>
  </si>
  <si>
    <t>Botium by Sara &amp; Botium auto</t>
  </si>
  <si>
    <t>Loaded in Rasa 3.1</t>
  </si>
  <si>
    <t>Loaded in Rasa 2.8</t>
  </si>
  <si>
    <t>Email-WhatsApp-Integration</t>
  </si>
  <si>
    <t>perrier-chatbot</t>
  </si>
  <si>
    <t>https://github.com/aperrier004/rasa_chatbot</t>
  </si>
  <si>
    <t>https://github.com/lakshmi25npathi/Email-WhatsApp-Integration-Chatbot</t>
  </si>
  <si>
    <t>https://github.com/olubiyiontheweb/admissions_advice_chatbot</t>
  </si>
  <si>
    <t>H</t>
  </si>
  <si>
    <t>min</t>
  </si>
  <si>
    <t>sec</t>
  </si>
  <si>
    <t>advice-chatbot</t>
  </si>
  <si>
    <t>Ok/
Err</t>
  </si>
  <si>
    <t>https://github.com/kleeio/H4H</t>
  </si>
  <si>
    <t>h4h-chatbot</t>
  </si>
  <si>
    <t>Rasa
version</t>
  </si>
  <si>
    <t>form-bot</t>
  </si>
  <si>
    <t>https://github.com/RasaHQ/rasa/tree/main/examples/formbot</t>
  </si>
  <si>
    <t>https://github.com/RasaHQ/rasa/tree/main/examples/e2ebot</t>
  </si>
  <si>
    <t>Rasa example</t>
  </si>
  <si>
    <t>e2e-bot</t>
  </si>
  <si>
    <t>Requires duckling</t>
  </si>
  <si>
    <t>Total</t>
  </si>
  <si>
    <t>samik-saha-chatbot</t>
  </si>
  <si>
    <t>https://github.com/samik-saha/rasa-chatbot</t>
  </si>
  <si>
    <t>https://github.com/ShreyasDatta/e-Commerce-chatbot-rasa</t>
  </si>
  <si>
    <t>e-commerce</t>
  </si>
  <si>
    <t>my-chatbot</t>
  </si>
  <si>
    <t>https://github.com/VattamBhavaniPrasad5i5/my-ChatBot</t>
  </si>
  <si>
    <t>13th Gen Intel(R) Core(TM) i9-13900 2.00 GHz 32GB</t>
  </si>
  <si>
    <t>diagrams2ai</t>
  </si>
  <si>
    <t>https://github.com/emiago/diagrams2ai</t>
  </si>
  <si>
    <t>Loaded in Rasa 1.1</t>
  </si>
  <si>
    <t>yassinelamarti</t>
  </si>
  <si>
    <t>Botium by Sara &amp; auto &amp; Rasa test</t>
  </si>
  <si>
    <t>https://github.com/yassinelamarti/test</t>
  </si>
  <si>
    <t>lankbanfinance</t>
  </si>
  <si>
    <t>https://github.com/ehzawad/lankbanfinance</t>
  </si>
  <si>
    <t>jasper-chat</t>
  </si>
  <si>
    <t>Loaded in Rasa 3.6</t>
  </si>
  <si>
    <t>https://github.com/DevOps-With-Brian/jasper-chat</t>
  </si>
  <si>
    <t>legal-alien-chatbot</t>
  </si>
  <si>
    <t>https://github.com/Jeyana/LegalAlienChatbotRasa</t>
  </si>
  <si>
    <t>dusbot</t>
  </si>
  <si>
    <t>https://github.com/koep/dusbot</t>
  </si>
  <si>
    <t>Av.</t>
  </si>
  <si>
    <t>Botium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</si>
</sst>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 tint="0.59999389629810485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rgb="FFDEEAF6"/>
      </patternFill>
    </fill>
    <fill>
      <patternFill patternType="solid">
        <fgColor rgb="FFC00000"/>
        <bgColor rgb="FFE2EFD9"/>
      </patternFill>
    </fill>
    <fill>
      <patternFill patternType="solid">
        <fgColor theme="9" tint="-0.49998474074526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0" fontId="2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right" vertical="center"/>
    </xf>
    <xf numFmtId="0" fontId="3" fillId="5" borderId="6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right" vertical="center"/>
    </xf>
    <xf numFmtId="0" fontId="1" fillId="4" borderId="6" xfId="1" applyFill="1" applyBorder="1" applyAlignment="1">
      <alignment vertical="center"/>
    </xf>
    <xf numFmtId="0" fontId="1" fillId="5" borderId="6" xfId="1" applyFill="1" applyBorder="1" applyAlignment="1">
      <alignment horizontal="left" vertical="center"/>
    </xf>
    <xf numFmtId="0" fontId="1" fillId="5" borderId="7" xfId="1" applyFill="1" applyBorder="1" applyAlignment="1">
      <alignment horizontal="left" vertical="center"/>
    </xf>
    <xf numFmtId="0" fontId="3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right" vertical="center"/>
    </xf>
    <xf numFmtId="0" fontId="1" fillId="4" borderId="12" xfId="1" applyFill="1" applyBorder="1" applyAlignment="1">
      <alignment vertical="center"/>
    </xf>
    <xf numFmtId="0" fontId="3" fillId="4" borderId="12" xfId="0" quotePrefix="1" applyFont="1" applyFill="1" applyBorder="1" applyAlignment="1">
      <alignment horizontal="right" vertical="center"/>
    </xf>
    <xf numFmtId="0" fontId="3" fillId="5" borderId="7" xfId="0" quotePrefix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/>
    </xf>
    <xf numFmtId="0" fontId="3" fillId="4" borderId="6" xfId="0" quotePrefix="1" applyFont="1" applyFill="1" applyBorder="1" applyAlignment="1">
      <alignment horizontal="right" vertical="center"/>
    </xf>
    <xf numFmtId="0" fontId="3" fillId="5" borderId="6" xfId="0" quotePrefix="1" applyFont="1" applyFill="1" applyBorder="1" applyAlignment="1">
      <alignment horizontal="right" vertical="center"/>
    </xf>
    <xf numFmtId="0" fontId="5" fillId="9" borderId="6" xfId="0" applyFont="1" applyFill="1" applyBorder="1" applyAlignment="1">
      <alignment horizontal="right" vertical="center"/>
    </xf>
    <xf numFmtId="0" fontId="5" fillId="10" borderId="6" xfId="0" applyFont="1" applyFill="1" applyBorder="1" applyAlignment="1">
      <alignment horizontal="right" vertical="center"/>
    </xf>
    <xf numFmtId="0" fontId="5" fillId="10" borderId="7" xfId="0" applyFont="1" applyFill="1" applyBorder="1" applyAlignment="1">
      <alignment horizontal="right" vertical="center"/>
    </xf>
    <xf numFmtId="0" fontId="5" fillId="9" borderId="12" xfId="0" applyFont="1" applyFill="1" applyBorder="1" applyAlignment="1">
      <alignment horizontal="right" vertical="center"/>
    </xf>
    <xf numFmtId="0" fontId="5" fillId="11" borderId="6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/>
    </xf>
    <xf numFmtId="0" fontId="5" fillId="11" borderId="7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/>
    </xf>
    <xf numFmtId="1" fontId="0" fillId="0" borderId="0" xfId="0" applyNumberFormat="1"/>
    <xf numFmtId="0" fontId="0" fillId="8" borderId="8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akhi1/Rasa_Chatbot" TargetMode="External"/><Relationship Id="rId13" Type="http://schemas.openxmlformats.org/officeDocument/2006/relationships/hyperlink" Target="https://github.com/kleeio/H4H" TargetMode="External"/><Relationship Id="rId18" Type="http://schemas.openxmlformats.org/officeDocument/2006/relationships/hyperlink" Target="https://github.com/VattamBhavaniPrasad5i5/my-ChatBot" TargetMode="External"/><Relationship Id="rId3" Type="http://schemas.openxmlformats.org/officeDocument/2006/relationships/hyperlink" Target="https://github.com/256644/chatbot" TargetMode="External"/><Relationship Id="rId21" Type="http://schemas.openxmlformats.org/officeDocument/2006/relationships/hyperlink" Target="https://github.com/ehzawad/lankbanfinance" TargetMode="External"/><Relationship Id="rId7" Type="http://schemas.openxmlformats.org/officeDocument/2006/relationships/hyperlink" Target="https://github.com/vivifyhealthcare/Rasabot" TargetMode="External"/><Relationship Id="rId12" Type="http://schemas.openxmlformats.org/officeDocument/2006/relationships/hyperlink" Target="https://github.com/olubiyiontheweb/admissions_advice_chatbot" TargetMode="External"/><Relationship Id="rId17" Type="http://schemas.openxmlformats.org/officeDocument/2006/relationships/hyperlink" Target="https://github.com/ShreyasDatta/e-Commerce-chatbot-rasa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rctatman/personal_website_bot" TargetMode="External"/><Relationship Id="rId16" Type="http://schemas.openxmlformats.org/officeDocument/2006/relationships/hyperlink" Target="https://github.com/samik-saha/rasa-chatbot" TargetMode="External"/><Relationship Id="rId20" Type="http://schemas.openxmlformats.org/officeDocument/2006/relationships/hyperlink" Target="https://github.com/yassinelamarti/test" TargetMode="External"/><Relationship Id="rId1" Type="http://schemas.openxmlformats.org/officeDocument/2006/relationships/hyperlink" Target="https://github.com/Crystal11101/AmazonHackOn" TargetMode="External"/><Relationship Id="rId6" Type="http://schemas.openxmlformats.org/officeDocument/2006/relationships/hyperlink" Target="https://github.com/harshiitsingh/Spaceonova_Chatbot" TargetMode="External"/><Relationship Id="rId11" Type="http://schemas.openxmlformats.org/officeDocument/2006/relationships/hyperlink" Target="https://github.com/aperrier004/rasa_chatbot" TargetMode="External"/><Relationship Id="rId24" Type="http://schemas.openxmlformats.org/officeDocument/2006/relationships/hyperlink" Target="https://github.com/koep/dusbot" TargetMode="External"/><Relationship Id="rId5" Type="http://schemas.openxmlformats.org/officeDocument/2006/relationships/hyperlink" Target="https://github.com/hungnguyen7/Data-Mining-Chatbot" TargetMode="External"/><Relationship Id="rId15" Type="http://schemas.openxmlformats.org/officeDocument/2006/relationships/hyperlink" Target="https://github.com/RasaHQ/rasa/tree/main/examples/e2ebot" TargetMode="External"/><Relationship Id="rId23" Type="http://schemas.openxmlformats.org/officeDocument/2006/relationships/hyperlink" Target="https://github.com/Jeyana/LegalAlienChatbotRasa" TargetMode="External"/><Relationship Id="rId10" Type="http://schemas.openxmlformats.org/officeDocument/2006/relationships/hyperlink" Target="https://github.com/lakshmi25npathi/Email-WhatsApp-Integration-Chatbot" TargetMode="External"/><Relationship Id="rId19" Type="http://schemas.openxmlformats.org/officeDocument/2006/relationships/hyperlink" Target="https://github.com/emiago/diagrams2ai" TargetMode="External"/><Relationship Id="rId4" Type="http://schemas.openxmlformats.org/officeDocument/2006/relationships/hyperlink" Target="https://github.com/narenltk/Rasa_Covid19_tracer_chatbot_narenltk" TargetMode="External"/><Relationship Id="rId9" Type="http://schemas.openxmlformats.org/officeDocument/2006/relationships/hyperlink" Target="https://github.com/Midoiaga/VIR-PAT" TargetMode="External"/><Relationship Id="rId14" Type="http://schemas.openxmlformats.org/officeDocument/2006/relationships/hyperlink" Target="https://github.com/RasaHQ/rasa/tree/main/examples/formbot" TargetMode="External"/><Relationship Id="rId22" Type="http://schemas.openxmlformats.org/officeDocument/2006/relationships/hyperlink" Target="https://github.com/DevOps-With-Brian/jasper-cha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chebroluharika/Foodie-Rasa-Chatbot" TargetMode="External"/><Relationship Id="rId1" Type="http://schemas.openxmlformats.org/officeDocument/2006/relationships/hyperlink" Target="https://github.com/Shagunjain10/nep-chatb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/>
  </sheetViews>
  <sheetFormatPr baseColWidth="10" defaultColWidth="9.140625" defaultRowHeight="15" x14ac:dyDescent="0.25"/>
  <cols>
    <col min="1" max="1" width="3.7109375" customWidth="1"/>
    <col min="2" max="2" width="26.7109375" bestFit="1" customWidth="1"/>
    <col min="3" max="3" width="14" bestFit="1" customWidth="1"/>
    <col min="4" max="4" width="6.5703125" bestFit="1" customWidth="1"/>
    <col min="5" max="5" width="10" bestFit="1" customWidth="1"/>
    <col min="6" max="6" width="5.5703125" bestFit="1" customWidth="1"/>
    <col min="7" max="7" width="2.28515625" bestFit="1" customWidth="1"/>
    <col min="8" max="8" width="4.42578125" bestFit="1" customWidth="1"/>
    <col min="9" max="9" width="5" bestFit="1" customWidth="1"/>
    <col min="10" max="10" width="5.85546875" bestFit="1" customWidth="1"/>
    <col min="11" max="11" width="2.28515625" bestFit="1" customWidth="1"/>
    <col min="12" max="12" width="4.42578125" bestFit="1" customWidth="1"/>
    <col min="13" max="13" width="4" bestFit="1" customWidth="1"/>
    <col min="14" max="14" width="5.85546875" bestFit="1" customWidth="1"/>
    <col min="15" max="15" width="2.28515625" bestFit="1" customWidth="1"/>
    <col min="16" max="16" width="4.42578125" bestFit="1" customWidth="1"/>
    <col min="17" max="17" width="4" bestFit="1" customWidth="1"/>
    <col min="18" max="18" width="13.140625" bestFit="1" customWidth="1"/>
    <col min="19" max="19" width="68.7109375" bestFit="1" customWidth="1"/>
    <col min="23" max="23" width="9.140625" customWidth="1"/>
    <col min="24" max="24" width="9" customWidth="1"/>
  </cols>
  <sheetData>
    <row r="2" spans="2:25" x14ac:dyDescent="0.25">
      <c r="B2" s="38" t="s">
        <v>72</v>
      </c>
      <c r="C2" s="38"/>
      <c r="D2" s="38"/>
      <c r="E2" s="38"/>
    </row>
    <row r="4" spans="2:25" x14ac:dyDescent="0.25">
      <c r="F4" s="48" t="s">
        <v>6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2:25" x14ac:dyDescent="0.25">
      <c r="F5" s="40" t="s">
        <v>89</v>
      </c>
      <c r="G5" s="41"/>
      <c r="H5" s="41"/>
      <c r="I5" s="42"/>
      <c r="J5" s="40" t="s">
        <v>4</v>
      </c>
      <c r="K5" s="41"/>
      <c r="L5" s="41"/>
      <c r="M5" s="42"/>
      <c r="N5" s="40" t="s">
        <v>5</v>
      </c>
      <c r="O5" s="41"/>
      <c r="P5" s="41"/>
      <c r="Q5" s="42"/>
    </row>
    <row r="6" spans="2:25" x14ac:dyDescent="0.25">
      <c r="B6" s="43" t="s">
        <v>0</v>
      </c>
      <c r="C6" s="45" t="s">
        <v>58</v>
      </c>
      <c r="D6" s="43" t="s">
        <v>23</v>
      </c>
      <c r="E6" s="43" t="s">
        <v>24</v>
      </c>
      <c r="F6" s="46" t="s">
        <v>55</v>
      </c>
      <c r="G6" s="51" t="s">
        <v>39</v>
      </c>
      <c r="H6" s="52"/>
      <c r="I6" s="53"/>
      <c r="J6" s="46" t="s">
        <v>55</v>
      </c>
      <c r="K6" s="51" t="s">
        <v>39</v>
      </c>
      <c r="L6" s="52"/>
      <c r="M6" s="53"/>
      <c r="N6" s="46" t="s">
        <v>55</v>
      </c>
      <c r="O6" s="54" t="s">
        <v>39</v>
      </c>
      <c r="P6" s="55"/>
      <c r="Q6" s="56"/>
      <c r="R6" s="43" t="s">
        <v>7</v>
      </c>
      <c r="S6" s="43" t="s">
        <v>21</v>
      </c>
    </row>
    <row r="7" spans="2:25" x14ac:dyDescent="0.25">
      <c r="B7" s="44"/>
      <c r="C7" s="44"/>
      <c r="D7" s="44"/>
      <c r="E7" s="44"/>
      <c r="F7" s="47"/>
      <c r="G7" s="17" t="s">
        <v>51</v>
      </c>
      <c r="H7" s="17" t="s">
        <v>52</v>
      </c>
      <c r="I7" s="18" t="s">
        <v>53</v>
      </c>
      <c r="J7" s="47"/>
      <c r="K7" s="17" t="s">
        <v>51</v>
      </c>
      <c r="L7" s="17" t="s">
        <v>52</v>
      </c>
      <c r="M7" s="18" t="s">
        <v>53</v>
      </c>
      <c r="N7" s="47"/>
      <c r="O7" s="18" t="s">
        <v>51</v>
      </c>
      <c r="P7" s="18" t="s">
        <v>52</v>
      </c>
      <c r="Q7" s="18" t="s">
        <v>53</v>
      </c>
      <c r="R7" s="44"/>
      <c r="S7" s="44"/>
    </row>
    <row r="8" spans="2:25" x14ac:dyDescent="0.25">
      <c r="B8" s="3" t="s">
        <v>1</v>
      </c>
      <c r="C8" s="5">
        <v>2</v>
      </c>
      <c r="D8" s="5" t="s">
        <v>25</v>
      </c>
      <c r="E8" s="5" t="s">
        <v>26</v>
      </c>
      <c r="F8" s="5" t="s">
        <v>9</v>
      </c>
      <c r="G8" s="19" t="s">
        <v>9</v>
      </c>
      <c r="H8" s="19" t="s">
        <v>9</v>
      </c>
      <c r="I8" s="5" t="s">
        <v>9</v>
      </c>
      <c r="J8" s="25" t="s">
        <v>25</v>
      </c>
      <c r="K8" s="5">
        <v>0</v>
      </c>
      <c r="L8" s="5">
        <v>2</v>
      </c>
      <c r="M8" s="5">
        <v>18</v>
      </c>
      <c r="N8" s="21" t="s">
        <v>40</v>
      </c>
      <c r="O8" s="5">
        <v>0</v>
      </c>
      <c r="P8" s="5">
        <v>1</v>
      </c>
      <c r="Q8" s="5">
        <v>48</v>
      </c>
      <c r="R8" s="3"/>
      <c r="S8" s="9" t="s">
        <v>22</v>
      </c>
      <c r="T8" s="37" t="s">
        <v>44</v>
      </c>
      <c r="U8" s="32"/>
    </row>
    <row r="9" spans="2:25" x14ac:dyDescent="0.25">
      <c r="B9" s="4" t="s">
        <v>8</v>
      </c>
      <c r="C9" s="6">
        <v>1</v>
      </c>
      <c r="D9" s="6" t="s">
        <v>25</v>
      </c>
      <c r="E9" s="6" t="s">
        <v>25</v>
      </c>
      <c r="F9" s="6" t="s">
        <v>9</v>
      </c>
      <c r="G9" s="20" t="s">
        <v>9</v>
      </c>
      <c r="H9" s="20" t="s">
        <v>9</v>
      </c>
      <c r="I9" s="6" t="s">
        <v>9</v>
      </c>
      <c r="J9" s="22" t="s">
        <v>40</v>
      </c>
      <c r="K9" s="6">
        <v>0</v>
      </c>
      <c r="L9" s="6">
        <v>0</v>
      </c>
      <c r="M9" s="6">
        <v>50</v>
      </c>
      <c r="N9" s="6" t="s">
        <v>9</v>
      </c>
      <c r="O9" s="20" t="s">
        <v>9</v>
      </c>
      <c r="P9" s="20" t="s">
        <v>9</v>
      </c>
      <c r="Q9" s="20" t="s">
        <v>9</v>
      </c>
      <c r="R9" s="4" t="s">
        <v>28</v>
      </c>
      <c r="S9" s="4" t="s">
        <v>9</v>
      </c>
      <c r="T9" s="35" t="s">
        <v>45</v>
      </c>
      <c r="U9" s="34"/>
    </row>
    <row r="10" spans="2:25" x14ac:dyDescent="0.25">
      <c r="B10" s="3" t="s">
        <v>12</v>
      </c>
      <c r="C10" s="5">
        <v>2</v>
      </c>
      <c r="D10" s="5" t="s">
        <v>25</v>
      </c>
      <c r="E10" s="5" t="s">
        <v>25</v>
      </c>
      <c r="F10" s="5" t="s">
        <v>9</v>
      </c>
      <c r="G10" s="19" t="s">
        <v>9</v>
      </c>
      <c r="H10" s="19" t="s">
        <v>9</v>
      </c>
      <c r="I10" s="5" t="s">
        <v>9</v>
      </c>
      <c r="J10" s="25" t="s">
        <v>41</v>
      </c>
      <c r="K10" s="5">
        <v>0</v>
      </c>
      <c r="L10" s="5">
        <v>1</v>
      </c>
      <c r="M10" s="5">
        <v>6</v>
      </c>
      <c r="N10" s="25" t="s">
        <v>41</v>
      </c>
      <c r="O10" s="5">
        <v>0</v>
      </c>
      <c r="P10" s="5">
        <v>1</v>
      </c>
      <c r="Q10" s="5">
        <v>2</v>
      </c>
      <c r="R10" s="3"/>
      <c r="S10" s="9" t="s">
        <v>30</v>
      </c>
      <c r="T10" s="30" t="s">
        <v>42</v>
      </c>
      <c r="U10" s="31"/>
      <c r="V10" s="31"/>
      <c r="W10" s="31"/>
      <c r="X10" s="34" t="s">
        <v>45</v>
      </c>
      <c r="Y10" s="34"/>
    </row>
    <row r="11" spans="2:25" x14ac:dyDescent="0.25">
      <c r="B11" s="4" t="s">
        <v>13</v>
      </c>
      <c r="C11" s="6">
        <v>1</v>
      </c>
      <c r="D11" s="6" t="s">
        <v>25</v>
      </c>
      <c r="E11" s="6" t="s">
        <v>25</v>
      </c>
      <c r="F11" s="25" t="s">
        <v>25</v>
      </c>
      <c r="G11" s="6">
        <v>0</v>
      </c>
      <c r="H11" s="6">
        <v>1</v>
      </c>
      <c r="I11" s="6">
        <v>7</v>
      </c>
      <c r="J11" s="25" t="s">
        <v>25</v>
      </c>
      <c r="K11" s="6">
        <v>0</v>
      </c>
      <c r="L11" s="6">
        <v>1</v>
      </c>
      <c r="M11" s="6">
        <v>4</v>
      </c>
      <c r="N11" s="6" t="s">
        <v>9</v>
      </c>
      <c r="O11" s="6" t="s">
        <v>9</v>
      </c>
      <c r="P11" s="20" t="s">
        <v>9</v>
      </c>
      <c r="Q11" s="20" t="s">
        <v>9</v>
      </c>
      <c r="R11" s="4"/>
      <c r="S11" s="10" t="s">
        <v>31</v>
      </c>
      <c r="T11" s="30" t="s">
        <v>43</v>
      </c>
      <c r="U11" s="31"/>
      <c r="V11" s="31"/>
      <c r="W11" s="31"/>
      <c r="X11" s="34" t="s">
        <v>45</v>
      </c>
      <c r="Y11" s="34"/>
    </row>
    <row r="12" spans="2:25" x14ac:dyDescent="0.25">
      <c r="B12" s="3" t="s">
        <v>14</v>
      </c>
      <c r="C12" s="5">
        <v>1</v>
      </c>
      <c r="D12" s="5" t="s">
        <v>25</v>
      </c>
      <c r="E12" s="5" t="s">
        <v>25</v>
      </c>
      <c r="F12" s="5" t="s">
        <v>9</v>
      </c>
      <c r="G12" s="19" t="s">
        <v>9</v>
      </c>
      <c r="H12" s="19" t="s">
        <v>9</v>
      </c>
      <c r="I12" s="5" t="s">
        <v>9</v>
      </c>
      <c r="J12" s="25" t="s">
        <v>25</v>
      </c>
      <c r="K12" s="5">
        <v>0</v>
      </c>
      <c r="L12" s="5">
        <v>0</v>
      </c>
      <c r="M12" s="5">
        <v>53</v>
      </c>
      <c r="N12" s="25" t="s">
        <v>41</v>
      </c>
      <c r="O12" s="5">
        <v>0</v>
      </c>
      <c r="P12" s="5">
        <v>0</v>
      </c>
      <c r="Q12" s="5">
        <v>45</v>
      </c>
      <c r="R12" s="3"/>
      <c r="S12" s="9" t="s">
        <v>32</v>
      </c>
      <c r="T12" s="30" t="s">
        <v>42</v>
      </c>
      <c r="U12" s="31"/>
      <c r="V12" s="31"/>
      <c r="W12" s="31"/>
      <c r="X12" s="35" t="s">
        <v>45</v>
      </c>
      <c r="Y12" s="34"/>
    </row>
    <row r="13" spans="2:25" x14ac:dyDescent="0.25">
      <c r="B13" s="4" t="s">
        <v>15</v>
      </c>
      <c r="C13" s="6">
        <v>1</v>
      </c>
      <c r="D13" s="6" t="s">
        <v>25</v>
      </c>
      <c r="E13" s="6" t="s">
        <v>25</v>
      </c>
      <c r="F13" s="25" t="s">
        <v>25</v>
      </c>
      <c r="G13" s="6">
        <v>0</v>
      </c>
      <c r="H13" s="6">
        <v>4</v>
      </c>
      <c r="I13" s="6">
        <v>55</v>
      </c>
      <c r="J13" s="25" t="s">
        <v>25</v>
      </c>
      <c r="K13" s="6">
        <v>0</v>
      </c>
      <c r="L13" s="6">
        <v>3</v>
      </c>
      <c r="M13" s="6">
        <v>38</v>
      </c>
      <c r="N13" s="6" t="s">
        <v>9</v>
      </c>
      <c r="O13" s="6" t="s">
        <v>9</v>
      </c>
      <c r="P13" s="20" t="s">
        <v>9</v>
      </c>
      <c r="Q13" s="20" t="s">
        <v>9</v>
      </c>
      <c r="R13" s="4"/>
      <c r="S13" s="10" t="s">
        <v>33</v>
      </c>
      <c r="T13" s="30" t="s">
        <v>43</v>
      </c>
      <c r="U13" s="31"/>
      <c r="V13" s="31"/>
      <c r="W13" s="31"/>
      <c r="X13" s="34" t="s">
        <v>45</v>
      </c>
      <c r="Y13" s="34"/>
    </row>
    <row r="14" spans="2:25" x14ac:dyDescent="0.25">
      <c r="B14" s="3" t="s">
        <v>17</v>
      </c>
      <c r="C14" s="5">
        <v>1</v>
      </c>
      <c r="D14" s="5" t="s">
        <v>25</v>
      </c>
      <c r="E14" s="5" t="s">
        <v>25</v>
      </c>
      <c r="F14" s="25" t="s">
        <v>25</v>
      </c>
      <c r="G14" s="5">
        <v>0</v>
      </c>
      <c r="H14" s="5">
        <v>1</v>
      </c>
      <c r="I14" s="5">
        <v>18</v>
      </c>
      <c r="J14" s="25" t="s">
        <v>25</v>
      </c>
      <c r="K14" s="19">
        <v>0</v>
      </c>
      <c r="L14" s="19">
        <v>1</v>
      </c>
      <c r="M14" s="19">
        <v>45</v>
      </c>
      <c r="N14" s="5" t="s">
        <v>9</v>
      </c>
      <c r="O14" s="5" t="s">
        <v>9</v>
      </c>
      <c r="P14" s="19" t="s">
        <v>9</v>
      </c>
      <c r="Q14" s="19" t="s">
        <v>9</v>
      </c>
      <c r="R14" s="3"/>
      <c r="S14" s="9" t="s">
        <v>35</v>
      </c>
      <c r="T14" s="30" t="s">
        <v>43</v>
      </c>
      <c r="U14" s="31"/>
      <c r="V14" s="31"/>
      <c r="W14" s="31"/>
      <c r="X14" s="35" t="s">
        <v>45</v>
      </c>
      <c r="Y14" s="34"/>
    </row>
    <row r="15" spans="2:25" x14ac:dyDescent="0.25">
      <c r="B15" s="4" t="s">
        <v>18</v>
      </c>
      <c r="C15" s="6">
        <v>1</v>
      </c>
      <c r="D15" s="6" t="s">
        <v>25</v>
      </c>
      <c r="E15" s="6" t="s">
        <v>25</v>
      </c>
      <c r="F15" s="6" t="s">
        <v>9</v>
      </c>
      <c r="G15" s="20" t="s">
        <v>9</v>
      </c>
      <c r="H15" s="20" t="s">
        <v>9</v>
      </c>
      <c r="I15" s="6" t="s">
        <v>9</v>
      </c>
      <c r="J15" s="25" t="s">
        <v>25</v>
      </c>
      <c r="K15" s="6">
        <v>0</v>
      </c>
      <c r="L15" s="6">
        <v>1</v>
      </c>
      <c r="M15" s="6">
        <v>5</v>
      </c>
      <c r="N15" s="22" t="s">
        <v>40</v>
      </c>
      <c r="O15" s="6">
        <v>0</v>
      </c>
      <c r="P15" s="6">
        <v>1</v>
      </c>
      <c r="Q15" s="6">
        <v>0</v>
      </c>
      <c r="R15" s="4"/>
      <c r="S15" s="10" t="s">
        <v>36</v>
      </c>
      <c r="T15" s="35" t="s">
        <v>45</v>
      </c>
      <c r="U15" s="34"/>
    </row>
    <row r="16" spans="2:25" x14ac:dyDescent="0.25">
      <c r="B16" s="3" t="s">
        <v>19</v>
      </c>
      <c r="C16" s="5">
        <v>2</v>
      </c>
      <c r="D16" s="5" t="s">
        <v>25</v>
      </c>
      <c r="E16" s="5" t="s">
        <v>25</v>
      </c>
      <c r="F16" s="5" t="s">
        <v>9</v>
      </c>
      <c r="G16" s="19" t="s">
        <v>9</v>
      </c>
      <c r="H16" s="19" t="s">
        <v>9</v>
      </c>
      <c r="I16" s="5" t="s">
        <v>9</v>
      </c>
      <c r="J16" s="25" t="s">
        <v>25</v>
      </c>
      <c r="K16" s="5">
        <v>0</v>
      </c>
      <c r="L16" s="5">
        <v>1</v>
      </c>
      <c r="M16" s="5">
        <v>28</v>
      </c>
      <c r="N16" s="25" t="s">
        <v>25</v>
      </c>
      <c r="O16" s="5">
        <v>0</v>
      </c>
      <c r="P16" s="5">
        <v>1</v>
      </c>
      <c r="Q16" s="5">
        <v>24</v>
      </c>
      <c r="R16" s="3"/>
      <c r="S16" s="9" t="s">
        <v>37</v>
      </c>
      <c r="T16" s="30" t="s">
        <v>42</v>
      </c>
      <c r="U16" s="31"/>
      <c r="V16" s="31"/>
      <c r="W16" s="31"/>
      <c r="X16" s="32" t="s">
        <v>44</v>
      </c>
      <c r="Y16" s="32"/>
    </row>
    <row r="17" spans="2:27" x14ac:dyDescent="0.25">
      <c r="B17" s="7" t="s">
        <v>20</v>
      </c>
      <c r="C17" s="8">
        <v>2</v>
      </c>
      <c r="D17" s="8" t="s">
        <v>25</v>
      </c>
      <c r="E17" s="8" t="s">
        <v>25</v>
      </c>
      <c r="F17" s="8" t="s">
        <v>9</v>
      </c>
      <c r="G17" s="16" t="s">
        <v>9</v>
      </c>
      <c r="H17" s="16" t="s">
        <v>9</v>
      </c>
      <c r="I17" s="8" t="s">
        <v>9</v>
      </c>
      <c r="J17" s="23" t="s">
        <v>40</v>
      </c>
      <c r="K17" s="8">
        <v>0</v>
      </c>
      <c r="L17" s="8">
        <v>9</v>
      </c>
      <c r="M17" s="8">
        <v>13</v>
      </c>
      <c r="N17" s="23" t="s">
        <v>40</v>
      </c>
      <c r="O17" s="8">
        <v>0</v>
      </c>
      <c r="P17" s="8">
        <v>8</v>
      </c>
      <c r="Q17" s="8">
        <v>40</v>
      </c>
      <c r="R17" s="7"/>
      <c r="S17" s="11" t="s">
        <v>38</v>
      </c>
      <c r="T17" s="37" t="s">
        <v>44</v>
      </c>
      <c r="U17" s="32"/>
    </row>
    <row r="18" spans="2:27" x14ac:dyDescent="0.25">
      <c r="B18" s="12" t="s">
        <v>46</v>
      </c>
      <c r="C18" s="13">
        <v>1</v>
      </c>
      <c r="D18" s="13" t="s">
        <v>25</v>
      </c>
      <c r="E18" s="13" t="s">
        <v>25</v>
      </c>
      <c r="F18" s="25" t="s">
        <v>25</v>
      </c>
      <c r="G18" s="13">
        <v>1</v>
      </c>
      <c r="H18" s="13">
        <v>25</v>
      </c>
      <c r="I18" s="13">
        <v>5</v>
      </c>
      <c r="J18" s="25" t="s">
        <v>25</v>
      </c>
      <c r="K18" s="13">
        <v>0</v>
      </c>
      <c r="L18" s="13">
        <v>0</v>
      </c>
      <c r="M18" s="13">
        <v>20</v>
      </c>
      <c r="N18" s="15" t="s">
        <v>9</v>
      </c>
      <c r="O18" s="15" t="s">
        <v>9</v>
      </c>
      <c r="P18" s="15" t="s">
        <v>9</v>
      </c>
      <c r="Q18" s="15" t="s">
        <v>9</v>
      </c>
      <c r="R18" s="12"/>
      <c r="S18" s="14" t="s">
        <v>49</v>
      </c>
      <c r="T18" s="30" t="s">
        <v>43</v>
      </c>
      <c r="U18" s="31"/>
      <c r="V18" s="31"/>
      <c r="W18" s="31"/>
      <c r="X18" s="34" t="s">
        <v>45</v>
      </c>
      <c r="Y18" s="34"/>
      <c r="Z18" s="33" t="s">
        <v>75</v>
      </c>
      <c r="AA18" s="33"/>
    </row>
    <row r="19" spans="2:27" x14ac:dyDescent="0.25">
      <c r="B19" s="7" t="s">
        <v>47</v>
      </c>
      <c r="C19" s="8">
        <v>2</v>
      </c>
      <c r="D19" s="8" t="s">
        <v>25</v>
      </c>
      <c r="E19" s="8" t="s">
        <v>25</v>
      </c>
      <c r="F19" s="16" t="s">
        <v>9</v>
      </c>
      <c r="G19" s="16" t="s">
        <v>9</v>
      </c>
      <c r="H19" s="16" t="s">
        <v>9</v>
      </c>
      <c r="I19" s="16" t="s">
        <v>9</v>
      </c>
      <c r="J19" s="25" t="s">
        <v>25</v>
      </c>
      <c r="K19" s="8">
        <v>0</v>
      </c>
      <c r="L19" s="8">
        <v>1</v>
      </c>
      <c r="M19" s="8">
        <v>0</v>
      </c>
      <c r="N19" s="23" t="s">
        <v>40</v>
      </c>
      <c r="O19" s="8">
        <v>0</v>
      </c>
      <c r="P19" s="8">
        <v>0</v>
      </c>
      <c r="Q19" s="8">
        <v>55</v>
      </c>
      <c r="R19" s="7"/>
      <c r="S19" s="11" t="s">
        <v>48</v>
      </c>
      <c r="T19" s="37" t="s">
        <v>44</v>
      </c>
      <c r="U19" s="32"/>
    </row>
    <row r="20" spans="2:27" x14ac:dyDescent="0.25">
      <c r="B20" s="12" t="s">
        <v>54</v>
      </c>
      <c r="C20" s="13">
        <v>2</v>
      </c>
      <c r="D20" s="13" t="s">
        <v>25</v>
      </c>
      <c r="E20" s="13" t="s">
        <v>25</v>
      </c>
      <c r="F20" s="15" t="s">
        <v>9</v>
      </c>
      <c r="G20" s="15" t="s">
        <v>9</v>
      </c>
      <c r="H20" s="15" t="s">
        <v>9</v>
      </c>
      <c r="I20" s="15" t="s">
        <v>9</v>
      </c>
      <c r="J20" s="24" t="s">
        <v>40</v>
      </c>
      <c r="K20" s="13">
        <v>0</v>
      </c>
      <c r="L20" s="13">
        <v>3</v>
      </c>
      <c r="M20" s="13">
        <v>15</v>
      </c>
      <c r="N20" s="25" t="s">
        <v>25</v>
      </c>
      <c r="O20" s="15">
        <v>0</v>
      </c>
      <c r="P20" s="15">
        <v>3</v>
      </c>
      <c r="Q20" s="15">
        <v>5</v>
      </c>
      <c r="R20" s="12"/>
      <c r="S20" s="14" t="s">
        <v>50</v>
      </c>
      <c r="T20" s="37" t="s">
        <v>44</v>
      </c>
      <c r="U20" s="32"/>
    </row>
    <row r="21" spans="2:27" x14ac:dyDescent="0.25">
      <c r="B21" s="7" t="s">
        <v>57</v>
      </c>
      <c r="C21" s="8">
        <v>2</v>
      </c>
      <c r="D21" s="8" t="s">
        <v>25</v>
      </c>
      <c r="E21" s="8" t="s">
        <v>25</v>
      </c>
      <c r="F21" s="16" t="s">
        <v>9</v>
      </c>
      <c r="G21" s="16" t="s">
        <v>9</v>
      </c>
      <c r="H21" s="16" t="s">
        <v>9</v>
      </c>
      <c r="I21" s="16" t="s">
        <v>9</v>
      </c>
      <c r="J21" s="25" t="s">
        <v>25</v>
      </c>
      <c r="K21" s="8">
        <v>0</v>
      </c>
      <c r="L21" s="8">
        <v>1</v>
      </c>
      <c r="M21" s="8">
        <v>30</v>
      </c>
      <c r="N21" s="25" t="s">
        <v>25</v>
      </c>
      <c r="O21" s="8">
        <v>0</v>
      </c>
      <c r="P21" s="8">
        <v>1</v>
      </c>
      <c r="Q21" s="8">
        <v>30</v>
      </c>
      <c r="R21" s="7"/>
      <c r="S21" s="11" t="s">
        <v>56</v>
      </c>
      <c r="T21" s="30" t="s">
        <v>42</v>
      </c>
      <c r="U21" s="31"/>
      <c r="V21" s="31"/>
      <c r="W21" s="31"/>
      <c r="X21" s="32" t="s">
        <v>44</v>
      </c>
      <c r="Y21" s="32"/>
    </row>
    <row r="22" spans="2:27" x14ac:dyDescent="0.25">
      <c r="B22" s="12" t="s">
        <v>59</v>
      </c>
      <c r="C22" s="13">
        <v>2</v>
      </c>
      <c r="D22" s="13" t="s">
        <v>25</v>
      </c>
      <c r="E22" s="13" t="s">
        <v>25</v>
      </c>
      <c r="F22" s="15" t="s">
        <v>9</v>
      </c>
      <c r="G22" s="15" t="s">
        <v>9</v>
      </c>
      <c r="H22" s="15" t="s">
        <v>9</v>
      </c>
      <c r="I22" s="15" t="s">
        <v>9</v>
      </c>
      <c r="J22" s="24" t="s">
        <v>40</v>
      </c>
      <c r="K22" s="13">
        <v>0</v>
      </c>
      <c r="L22" s="13">
        <v>11</v>
      </c>
      <c r="M22" s="13">
        <v>1</v>
      </c>
      <c r="N22" s="25" t="s">
        <v>25</v>
      </c>
      <c r="O22" s="15">
        <v>0</v>
      </c>
      <c r="P22" s="15">
        <v>1</v>
      </c>
      <c r="Q22" s="15">
        <v>2</v>
      </c>
      <c r="R22" s="12" t="s">
        <v>62</v>
      </c>
      <c r="S22" s="14" t="s">
        <v>60</v>
      </c>
      <c r="T22" s="37" t="s">
        <v>44</v>
      </c>
      <c r="U22" s="32"/>
      <c r="V22" s="39" t="s">
        <v>64</v>
      </c>
      <c r="W22" s="39"/>
    </row>
    <row r="23" spans="2:27" x14ac:dyDescent="0.25">
      <c r="B23" s="7" t="s">
        <v>63</v>
      </c>
      <c r="C23" s="8">
        <v>2</v>
      </c>
      <c r="D23" s="8" t="s">
        <v>25</v>
      </c>
      <c r="E23" s="8" t="s">
        <v>25</v>
      </c>
      <c r="F23" s="16" t="s">
        <v>9</v>
      </c>
      <c r="G23" s="16" t="s">
        <v>9</v>
      </c>
      <c r="H23" s="16" t="s">
        <v>9</v>
      </c>
      <c r="I23" s="16" t="s">
        <v>9</v>
      </c>
      <c r="J23" s="25" t="s">
        <v>25</v>
      </c>
      <c r="K23" s="8">
        <v>0</v>
      </c>
      <c r="L23" s="8">
        <v>6</v>
      </c>
      <c r="M23" s="8">
        <v>7</v>
      </c>
      <c r="N23" s="25" t="s">
        <v>25</v>
      </c>
      <c r="O23" s="8">
        <v>0</v>
      </c>
      <c r="P23" s="8">
        <v>5</v>
      </c>
      <c r="Q23" s="8">
        <v>20</v>
      </c>
      <c r="R23" s="7" t="s">
        <v>62</v>
      </c>
      <c r="S23" s="11" t="s">
        <v>61</v>
      </c>
      <c r="T23" s="30" t="s">
        <v>42</v>
      </c>
      <c r="U23" s="31"/>
      <c r="V23" s="31"/>
      <c r="W23" s="31"/>
      <c r="X23" s="32" t="s">
        <v>44</v>
      </c>
      <c r="Y23" s="32"/>
    </row>
    <row r="24" spans="2:27" x14ac:dyDescent="0.25">
      <c r="B24" s="12" t="s">
        <v>66</v>
      </c>
      <c r="C24" s="13">
        <v>1</v>
      </c>
      <c r="D24" s="13" t="s">
        <v>25</v>
      </c>
      <c r="E24" s="13" t="s">
        <v>25</v>
      </c>
      <c r="F24" s="15" t="s">
        <v>9</v>
      </c>
      <c r="G24" s="15" t="s">
        <v>9</v>
      </c>
      <c r="H24" s="15" t="s">
        <v>9</v>
      </c>
      <c r="I24" s="15" t="s">
        <v>9</v>
      </c>
      <c r="J24" s="24" t="s">
        <v>40</v>
      </c>
      <c r="K24" s="13">
        <v>0</v>
      </c>
      <c r="L24" s="13">
        <v>0</v>
      </c>
      <c r="M24" s="13">
        <v>58</v>
      </c>
      <c r="N24" s="25" t="s">
        <v>25</v>
      </c>
      <c r="O24" s="15">
        <v>0</v>
      </c>
      <c r="P24" s="15">
        <v>0</v>
      </c>
      <c r="Q24" s="15">
        <v>53</v>
      </c>
      <c r="R24" s="12"/>
      <c r="S24" s="14" t="s">
        <v>67</v>
      </c>
      <c r="T24" s="34" t="s">
        <v>45</v>
      </c>
      <c r="U24" s="34"/>
    </row>
    <row r="25" spans="2:27" x14ac:dyDescent="0.25">
      <c r="B25" s="7" t="s">
        <v>69</v>
      </c>
      <c r="C25" s="8">
        <v>2</v>
      </c>
      <c r="D25" s="8" t="s">
        <v>25</v>
      </c>
      <c r="E25" s="8" t="s">
        <v>25</v>
      </c>
      <c r="F25" s="16" t="s">
        <v>9</v>
      </c>
      <c r="G25" s="16" t="s">
        <v>9</v>
      </c>
      <c r="H25" s="16" t="s">
        <v>9</v>
      </c>
      <c r="I25" s="16" t="s">
        <v>9</v>
      </c>
      <c r="J25" s="24" t="s">
        <v>40</v>
      </c>
      <c r="K25" s="8">
        <v>0</v>
      </c>
      <c r="L25" s="8">
        <v>4</v>
      </c>
      <c r="M25" s="8">
        <v>10</v>
      </c>
      <c r="N25" s="25" t="s">
        <v>25</v>
      </c>
      <c r="O25" s="8">
        <v>0</v>
      </c>
      <c r="P25" s="8">
        <v>4</v>
      </c>
      <c r="Q25" s="8">
        <v>10</v>
      </c>
      <c r="R25" s="7"/>
      <c r="S25" s="11" t="s">
        <v>68</v>
      </c>
      <c r="T25" s="37" t="s">
        <v>44</v>
      </c>
      <c r="U25" s="32"/>
    </row>
    <row r="26" spans="2:27" x14ac:dyDescent="0.25">
      <c r="B26" s="12" t="s">
        <v>70</v>
      </c>
      <c r="C26" s="13">
        <v>2</v>
      </c>
      <c r="D26" s="13" t="s">
        <v>25</v>
      </c>
      <c r="E26" s="13" t="s">
        <v>26</v>
      </c>
      <c r="F26" s="15" t="s">
        <v>9</v>
      </c>
      <c r="G26" s="15" t="s">
        <v>9</v>
      </c>
      <c r="H26" s="15" t="s">
        <v>9</v>
      </c>
      <c r="I26" s="15" t="s">
        <v>9</v>
      </c>
      <c r="J26" s="25" t="s">
        <v>25</v>
      </c>
      <c r="K26" s="13">
        <v>0</v>
      </c>
      <c r="L26" s="13">
        <v>2</v>
      </c>
      <c r="M26" s="13">
        <v>26</v>
      </c>
      <c r="N26" s="25" t="s">
        <v>25</v>
      </c>
      <c r="O26" s="15">
        <v>0</v>
      </c>
      <c r="P26" s="15">
        <v>2</v>
      </c>
      <c r="Q26" s="15">
        <v>20</v>
      </c>
      <c r="R26" s="12"/>
      <c r="S26" s="14" t="s">
        <v>71</v>
      </c>
      <c r="T26" s="30" t="s">
        <v>42</v>
      </c>
      <c r="U26" s="31"/>
      <c r="V26" s="31"/>
      <c r="W26" s="31"/>
      <c r="X26" s="32" t="s">
        <v>44</v>
      </c>
      <c r="Y26" s="32"/>
    </row>
    <row r="27" spans="2:27" x14ac:dyDescent="0.25">
      <c r="B27" s="7" t="s">
        <v>73</v>
      </c>
      <c r="C27" s="8">
        <v>1</v>
      </c>
      <c r="D27" s="8" t="s">
        <v>25</v>
      </c>
      <c r="E27" s="8" t="s">
        <v>25</v>
      </c>
      <c r="F27" s="27" t="s">
        <v>25</v>
      </c>
      <c r="G27" s="16">
        <v>0</v>
      </c>
      <c r="H27" s="16">
        <v>7</v>
      </c>
      <c r="I27" s="16">
        <v>20</v>
      </c>
      <c r="J27" s="27" t="s">
        <v>25</v>
      </c>
      <c r="K27" s="8">
        <v>0</v>
      </c>
      <c r="L27" s="8">
        <v>0</v>
      </c>
      <c r="M27" s="8">
        <v>30</v>
      </c>
      <c r="N27" s="8" t="s">
        <v>9</v>
      </c>
      <c r="O27" s="16" t="s">
        <v>9</v>
      </c>
      <c r="P27" s="16" t="s">
        <v>9</v>
      </c>
      <c r="Q27" s="16" t="s">
        <v>9</v>
      </c>
      <c r="R27" s="7"/>
      <c r="S27" s="11" t="s">
        <v>74</v>
      </c>
      <c r="T27" s="30" t="s">
        <v>43</v>
      </c>
      <c r="U27" s="31"/>
      <c r="V27" s="31"/>
      <c r="W27" s="31"/>
      <c r="X27" s="33" t="s">
        <v>75</v>
      </c>
      <c r="Y27" s="33"/>
    </row>
    <row r="28" spans="2:27" x14ac:dyDescent="0.25">
      <c r="B28" s="12" t="s">
        <v>76</v>
      </c>
      <c r="C28" s="13">
        <v>1</v>
      </c>
      <c r="D28" s="13" t="s">
        <v>25</v>
      </c>
      <c r="E28" s="13" t="s">
        <v>25</v>
      </c>
      <c r="F28" s="27" t="s">
        <v>25</v>
      </c>
      <c r="G28" s="15">
        <v>0</v>
      </c>
      <c r="H28" s="15">
        <v>1</v>
      </c>
      <c r="I28" s="15">
        <v>50</v>
      </c>
      <c r="J28" s="25" t="s">
        <v>25</v>
      </c>
      <c r="K28" s="13">
        <v>0</v>
      </c>
      <c r="L28" s="13">
        <v>1</v>
      </c>
      <c r="M28" s="13">
        <v>4</v>
      </c>
      <c r="N28" s="25" t="s">
        <v>25</v>
      </c>
      <c r="O28" s="15">
        <v>0</v>
      </c>
      <c r="P28" s="15">
        <v>0</v>
      </c>
      <c r="Q28" s="15">
        <v>50</v>
      </c>
      <c r="R28" s="12"/>
      <c r="S28" s="14" t="s">
        <v>78</v>
      </c>
      <c r="T28" s="30" t="s">
        <v>77</v>
      </c>
      <c r="U28" s="31"/>
      <c r="V28" s="31"/>
      <c r="W28" s="31"/>
      <c r="X28" s="34" t="s">
        <v>45</v>
      </c>
      <c r="Y28" s="34"/>
    </row>
    <row r="29" spans="2:27" x14ac:dyDescent="0.25">
      <c r="B29" s="7" t="s">
        <v>79</v>
      </c>
      <c r="C29" s="8">
        <v>2</v>
      </c>
      <c r="D29" s="8" t="s">
        <v>25</v>
      </c>
      <c r="E29" s="8" t="s">
        <v>25</v>
      </c>
      <c r="F29" s="16" t="s">
        <v>9</v>
      </c>
      <c r="G29" s="16" t="s">
        <v>9</v>
      </c>
      <c r="H29" s="16" t="s">
        <v>9</v>
      </c>
      <c r="I29" s="16" t="s">
        <v>9</v>
      </c>
      <c r="J29" s="27" t="s">
        <v>25</v>
      </c>
      <c r="K29" s="8">
        <v>0</v>
      </c>
      <c r="L29" s="8">
        <v>2</v>
      </c>
      <c r="M29" s="8">
        <v>59</v>
      </c>
      <c r="N29" s="25" t="s">
        <v>25</v>
      </c>
      <c r="O29" s="16">
        <v>0</v>
      </c>
      <c r="P29" s="16">
        <v>2</v>
      </c>
      <c r="Q29" s="16">
        <v>41</v>
      </c>
      <c r="R29" s="7"/>
      <c r="S29" s="11" t="s">
        <v>80</v>
      </c>
      <c r="T29" s="30" t="s">
        <v>42</v>
      </c>
      <c r="U29" s="31"/>
      <c r="V29" s="31"/>
      <c r="W29" s="31"/>
      <c r="X29" s="34" t="s">
        <v>45</v>
      </c>
      <c r="Y29" s="34"/>
    </row>
    <row r="30" spans="2:27" x14ac:dyDescent="0.25">
      <c r="B30" s="12" t="s">
        <v>81</v>
      </c>
      <c r="C30" s="13">
        <v>2</v>
      </c>
      <c r="D30" s="13" t="s">
        <v>25</v>
      </c>
      <c r="E30" s="13" t="s">
        <v>25</v>
      </c>
      <c r="F30" s="15" t="s">
        <v>9</v>
      </c>
      <c r="G30" s="15" t="s">
        <v>9</v>
      </c>
      <c r="H30" s="15" t="s">
        <v>9</v>
      </c>
      <c r="I30" s="15" t="s">
        <v>9</v>
      </c>
      <c r="J30" s="24" t="s">
        <v>40</v>
      </c>
      <c r="K30" s="13">
        <v>0</v>
      </c>
      <c r="L30" s="13">
        <v>2</v>
      </c>
      <c r="M30" s="13">
        <v>7</v>
      </c>
      <c r="N30" s="25" t="s">
        <v>25</v>
      </c>
      <c r="O30" s="15">
        <v>0</v>
      </c>
      <c r="P30" s="15">
        <v>2</v>
      </c>
      <c r="Q30" s="15">
        <v>2</v>
      </c>
      <c r="R30" s="12"/>
      <c r="S30" s="14" t="s">
        <v>83</v>
      </c>
      <c r="T30" s="36" t="s">
        <v>82</v>
      </c>
      <c r="U30" s="36"/>
    </row>
    <row r="31" spans="2:27" x14ac:dyDescent="0.25">
      <c r="B31" s="7" t="s">
        <v>84</v>
      </c>
      <c r="C31" s="8">
        <v>2</v>
      </c>
      <c r="D31" s="8" t="s">
        <v>25</v>
      </c>
      <c r="E31" s="8" t="s">
        <v>25</v>
      </c>
      <c r="F31" s="16" t="s">
        <v>9</v>
      </c>
      <c r="G31" s="16" t="s">
        <v>9</v>
      </c>
      <c r="H31" s="16" t="s">
        <v>9</v>
      </c>
      <c r="I31" s="16" t="s">
        <v>9</v>
      </c>
      <c r="J31" s="27" t="s">
        <v>25</v>
      </c>
      <c r="K31" s="8">
        <v>0</v>
      </c>
      <c r="L31" s="8">
        <v>1</v>
      </c>
      <c r="M31" s="8">
        <v>42</v>
      </c>
      <c r="N31" s="25" t="s">
        <v>25</v>
      </c>
      <c r="O31" s="16">
        <v>0</v>
      </c>
      <c r="P31" s="16">
        <v>1</v>
      </c>
      <c r="Q31" s="16">
        <v>36</v>
      </c>
      <c r="R31" s="7"/>
      <c r="S31" s="11" t="s">
        <v>85</v>
      </c>
      <c r="T31" s="30" t="s">
        <v>42</v>
      </c>
      <c r="U31" s="31"/>
      <c r="V31" s="31"/>
      <c r="W31" s="31"/>
      <c r="X31" s="34" t="s">
        <v>45</v>
      </c>
      <c r="Y31" s="34"/>
    </row>
    <row r="32" spans="2:27" x14ac:dyDescent="0.25">
      <c r="B32" s="12" t="s">
        <v>86</v>
      </c>
      <c r="C32" s="13">
        <v>2</v>
      </c>
      <c r="D32" s="13" t="s">
        <v>25</v>
      </c>
      <c r="E32" s="13" t="s">
        <v>25</v>
      </c>
      <c r="F32" s="15" t="s">
        <v>9</v>
      </c>
      <c r="G32" s="15" t="s">
        <v>9</v>
      </c>
      <c r="H32" s="15" t="s">
        <v>9</v>
      </c>
      <c r="I32" s="15" t="s">
        <v>9</v>
      </c>
      <c r="J32" s="27" t="s">
        <v>25</v>
      </c>
      <c r="K32" s="13">
        <v>0</v>
      </c>
      <c r="L32" s="13">
        <v>1</v>
      </c>
      <c r="M32" s="13">
        <v>58</v>
      </c>
      <c r="N32" s="27" t="s">
        <v>25</v>
      </c>
      <c r="O32" s="15">
        <v>0</v>
      </c>
      <c r="P32" s="15">
        <v>1</v>
      </c>
      <c r="Q32" s="15">
        <v>41</v>
      </c>
      <c r="R32" s="12"/>
      <c r="S32" s="14" t="s">
        <v>87</v>
      </c>
      <c r="T32" s="30" t="s">
        <v>42</v>
      </c>
      <c r="U32" s="31"/>
      <c r="V32" s="31"/>
      <c r="W32" s="31"/>
      <c r="X32" s="34" t="s">
        <v>45</v>
      </c>
      <c r="Y32" s="34"/>
    </row>
    <row r="33" spans="2:17" x14ac:dyDescent="0.25">
      <c r="B33" s="26" t="s">
        <v>65</v>
      </c>
      <c r="C33" s="26" t="str">
        <f>CONCATENATE(COUNTIF(C8:C32,"=1"),"(1)+",COUNTIF(C8:C32,"=2"),"(2)")</f>
        <v>10(1)+15(2)</v>
      </c>
      <c r="D33" s="26" t="str">
        <f>CONCATENATE(COUNTIF(D8:D32,"=Ok"),"/",COUNTIF(D8:D32,"&lt;&gt;-"))</f>
        <v>25/25</v>
      </c>
      <c r="E33" s="26" t="str">
        <f>CONCATENATE(COUNTIF(E8:E32,"=Ok"),"/",COUNTIF(E8:E32,"&lt;&gt;-"))</f>
        <v>23/25</v>
      </c>
      <c r="F33" s="26" t="str">
        <f>CONCATENATE(COUNTIF(F8:F32,"=Ok"),"/",COUNTIF(F8:F32,"&lt;&gt;-"))</f>
        <v>6/6</v>
      </c>
      <c r="G33" s="26">
        <f>SUMIF(G8:G32,"&lt;&gt;-")+ROUNDDOWN((SUMIF(H8:H32,"&lt;&gt;-")+ROUNDDOWN(SUMIF(I8:I32,"&lt;&gt;-")/60,0))/60,0)</f>
        <v>1</v>
      </c>
      <c r="H33" s="26">
        <f>MOD(SUMIF(H8:H32,"&lt;&gt;-")+ROUNDDOWN(SUMIF(I8:I32,"&lt;&gt;-")/60,0),60)</f>
        <v>41</v>
      </c>
      <c r="I33" s="26">
        <f>MOD(SUMIF(I8:I32,"&lt;&gt;-"),60)</f>
        <v>35</v>
      </c>
      <c r="J33" s="26" t="str">
        <f>CONCATENATE(COUNTIF(J8:J32,"=Ok"),"/",COUNTIF(J8:J32,"&lt;&gt;-"))</f>
        <v>18/25</v>
      </c>
      <c r="K33" s="26">
        <f>SUMIF(K8:K32,"&lt;&gt;-")+ROUNDDOWN((SUMIF(L8:L32,"&lt;&gt;-")+ROUNDDOWN(SUMIF(M8:M32,"&lt;&gt;-")/60,0))/60,0)</f>
        <v>1</v>
      </c>
      <c r="L33" s="26">
        <f>MOD(SUMIF(L8:L32,"&lt;&gt;-")+ROUNDDOWN(SUMIF(M8:M32,"&lt;&gt;-")/60,0),60)</f>
        <v>4</v>
      </c>
      <c r="M33" s="26">
        <f>MOD(SUMIF(M8:M32,"&lt;&gt;-"),60)</f>
        <v>27</v>
      </c>
      <c r="N33" s="26" t="str">
        <f>CONCATENATE(COUNTIF(N8:N32,"=Ok"),"/",COUNTIF(N8:N32,"&lt;&gt;-"))</f>
        <v>15/19</v>
      </c>
      <c r="O33" s="26">
        <f>SUMIF(O8:O32,"&lt;&gt;-")+ROUNDDOWN((SUMIF(P8:P32,"&lt;&gt;-")+ROUNDDOWN(SUMIF(Q8:Q32,"&lt;&gt;-")/60,0))/60,0)</f>
        <v>0</v>
      </c>
      <c r="P33" s="26">
        <f>MOD(SUMIF(P8:P32,"&lt;&gt;-")+ROUNDDOWN(SUMIF(Q8:Q32,"&lt;&gt;-")/60,0),60)</f>
        <v>42</v>
      </c>
      <c r="Q33" s="26">
        <f>MOD(SUMIF(Q8:Q32,"&lt;&gt;-"),60)</f>
        <v>44</v>
      </c>
    </row>
    <row r="34" spans="2:17" x14ac:dyDescent="0.25">
      <c r="B34" s="28" t="s">
        <v>88</v>
      </c>
      <c r="C34" s="26" t="str">
        <f>CONCATENATE(ROUNDDOWN(COUNTIF(C8:C32,"=1")/COUNTA(C8:C32),2)*100,"%(1)+",ROUNDDOWN(COUNTIF(C8:C32,"=2")/COUNTA(C8:C32),2)*100,"%(2)")</f>
        <v>40%(1)+60%(2)</v>
      </c>
      <c r="D34" s="26" t="str">
        <f>CONCATENATE(ROUNDDOWN(COUNTIF(D8:D32,"=Ok")/COUNTA(D8:D32),2)*100,"%")</f>
        <v>100%</v>
      </c>
      <c r="E34" s="26" t="str">
        <f>CONCATENATE(ROUNDDOWN(COUNTIF(E8:E32,"=Ok")/COUNTA(E8:E32),2)*100,"%")</f>
        <v>92%</v>
      </c>
      <c r="F34" s="26" t="str">
        <f>CONCATENATE(ROUNDDOWN(COUNTIF(F8:F32,"=Ok")/COUNTIF(F8:F32,"&lt;&gt;-"),2)*100,"%")</f>
        <v>100%</v>
      </c>
      <c r="G34" s="26">
        <f>ROUNDDOWN(I35/3600,0)</f>
        <v>0</v>
      </c>
      <c r="H34" s="26">
        <f>IF(ROUNDDOWN(I35-G34*3600-ROUNDDOWN(MOD(I35-G34*3600,60),0)+ROUNDDOWN(ROUNDDOWN(I35-G34*3600-ROUNDDOWN(MOD(I35-G34*3600,60),0)*60,0)/60,0)*60,0)&lt;0,ROUNDDOWN(MOD(I35-G34*3600,60),0)+ROUNDDOWN(ROUNDDOWN(I35-G34*3600-ROUNDDOWN(MOD(I35-G34*3600,60),0)*60,0)/60,0)-1,ROUNDDOWN(MOD(I35-G34*3600,60),0)+ROUNDDOWN(ROUNDDOWN(I35-G34*3600-ROUNDDOWN(MOD(I35-G34*3600,60),0)*60,0)/60,0))</f>
        <v>16</v>
      </c>
      <c r="I34" s="26">
        <f>IF(ROUNDDOWN(I35-G34*3600-H34*60,0)&lt;0,60+ROUNDDOWN(I35-G34*3600-H34*60,0),ROUNDDOWN(I35-G34*3600-H34*60,0))</f>
        <v>55</v>
      </c>
      <c r="J34" s="26" t="str">
        <f>CONCATENATE(ROUNDDOWN(COUNTIF(J8:J32,"=Ok")/COUNTIF(J8:J32,"&lt;&gt;-"),2)*100,"%")</f>
        <v>72%</v>
      </c>
      <c r="K34" s="26">
        <f>ROUNDDOWN(M35/3600,0)</f>
        <v>0</v>
      </c>
      <c r="L34" s="26">
        <f>IF(ROUNDDOWN(M35-K34*3600-ROUNDDOWN(MOD(M35-K34*3600,60),0)+ROUNDDOWN(ROUNDDOWN(M35-K34*3600-ROUNDDOWN(MOD(M35-K34*3600,60),0)*60,0)/60,0)*60,0)&lt;0,ROUNDDOWN(MOD(M35-K34*3600,60),0)+ROUNDDOWN(ROUNDDOWN(M35-K34*3600-ROUNDDOWN(MOD(M35-K34*3600,60),0)*60,0)/60,0)-1,ROUNDDOWN(MOD(M35-K34*3600,60),0)+ROUNDDOWN(ROUNDDOWN(M35-K34*3600-ROUNDDOWN(MOD(M35-K34*3600,60),0)*60,0)/60,0))</f>
        <v>2</v>
      </c>
      <c r="M34" s="26">
        <f>IF(ROUNDDOWN(M35-K34*3600-L34*60,0)&lt;0,60+ROUNDDOWN(M35-K34*3600-L34*60,0),ROUNDDOWN(M35-K34*3600-L34*60,0))</f>
        <v>34</v>
      </c>
      <c r="N34" s="26" t="str">
        <f>CONCATENATE(ROUNDDOWN(COUNTIF(N8:N32,"=Ok")/COUNTIF(N8:N32,"&lt;&gt;-"),2)*100,"%")</f>
        <v>78%</v>
      </c>
      <c r="O34" s="26">
        <f>ROUNDDOWN(Q35/3600,0)</f>
        <v>0</v>
      </c>
      <c r="P34" s="26">
        <f>IF(ROUNDDOWN(Q35-O34*3600-ROUNDDOWN(MOD(Q35-O34*3600,60),0)+ROUNDDOWN(ROUNDDOWN(Q35-O34*3600-ROUNDDOWN(MOD(Q35-O34*3600,60),0)*60,0)/60,0)*60,0)&lt;0,ROUNDDOWN(MOD(Q35-O34*3600,60),0)+ROUNDDOWN(ROUNDDOWN(Q35-O34*3600-ROUNDDOWN(MOD(Q35-O34*3600,60),0)*60,0)/60,0)-1,ROUNDDOWN(MOD(Q35-O34*3600,60),0)+ROUNDDOWN(ROUNDDOWN(Q35-O34*3600-ROUNDDOWN(MOD(Q35-O34*3600,60),0)*60,0)/60,0))</f>
        <v>2</v>
      </c>
      <c r="Q34" s="26">
        <f>IF(ROUNDDOWN(Q35-O34*3600-P34*60,0)&lt;0,60+ROUNDDOWN(Q35-O34*3600-P34*60,0),ROUNDDOWN(Q35-O34*3600-P34*60,0))</f>
        <v>14</v>
      </c>
    </row>
    <row r="35" spans="2:17" x14ac:dyDescent="0.25">
      <c r="I35" s="29">
        <f>ROUNDDOWN((G33*3600+H33*60+I33)/COUNTIF(F8:F32,"&lt;&gt;-"),0)</f>
        <v>1015</v>
      </c>
      <c r="M35" s="29">
        <f>ROUNDDOWN((K33*3600+L33*60+M33)/COUNTIF(J8:J32,"&lt;&gt;-"),0)</f>
        <v>154</v>
      </c>
      <c r="Q35" s="29">
        <f>ROUNDDOWN((O33*3600+P33*60+Q33)/COUNTIF(N8:N32,"&lt;&gt;-"),0)</f>
        <v>134</v>
      </c>
    </row>
  </sheetData>
  <mergeCells count="59">
    <mergeCell ref="F4:Q4"/>
    <mergeCell ref="G6:I6"/>
    <mergeCell ref="J6:J7"/>
    <mergeCell ref="K6:M6"/>
    <mergeCell ref="N6:N7"/>
    <mergeCell ref="O6:Q6"/>
    <mergeCell ref="X14:Y14"/>
    <mergeCell ref="T15:U15"/>
    <mergeCell ref="T17:U17"/>
    <mergeCell ref="T9:U9"/>
    <mergeCell ref="T18:W18"/>
    <mergeCell ref="T13:W13"/>
    <mergeCell ref="T16:W16"/>
    <mergeCell ref="T14:W14"/>
    <mergeCell ref="B6:B7"/>
    <mergeCell ref="C6:C7"/>
    <mergeCell ref="D6:D7"/>
    <mergeCell ref="E6:E7"/>
    <mergeCell ref="T19:U19"/>
    <mergeCell ref="T8:U8"/>
    <mergeCell ref="F6:F7"/>
    <mergeCell ref="B2:E2"/>
    <mergeCell ref="T24:U24"/>
    <mergeCell ref="X10:Y10"/>
    <mergeCell ref="X11:Y11"/>
    <mergeCell ref="X13:Y13"/>
    <mergeCell ref="X16:Y16"/>
    <mergeCell ref="V22:W22"/>
    <mergeCell ref="F5:I5"/>
    <mergeCell ref="J5:M5"/>
    <mergeCell ref="N5:Q5"/>
    <mergeCell ref="X21:Y21"/>
    <mergeCell ref="R6:R7"/>
    <mergeCell ref="S6:S7"/>
    <mergeCell ref="T22:U22"/>
    <mergeCell ref="T10:W10"/>
    <mergeCell ref="T11:W11"/>
    <mergeCell ref="Z18:AA18"/>
    <mergeCell ref="X12:Y12"/>
    <mergeCell ref="X18:Y18"/>
    <mergeCell ref="T32:W32"/>
    <mergeCell ref="X32:Y32"/>
    <mergeCell ref="T29:W29"/>
    <mergeCell ref="X29:Y29"/>
    <mergeCell ref="T30:U30"/>
    <mergeCell ref="T12:W12"/>
    <mergeCell ref="T21:W21"/>
    <mergeCell ref="T23:W23"/>
    <mergeCell ref="T31:W31"/>
    <mergeCell ref="X31:Y31"/>
    <mergeCell ref="T25:U25"/>
    <mergeCell ref="X23:Y23"/>
    <mergeCell ref="T20:U20"/>
    <mergeCell ref="T28:W28"/>
    <mergeCell ref="X26:Y26"/>
    <mergeCell ref="X27:Y27"/>
    <mergeCell ref="X28:Y28"/>
    <mergeCell ref="T27:W27"/>
    <mergeCell ref="T26:W26"/>
  </mergeCells>
  <hyperlinks>
    <hyperlink ref="S8" r:id="rId1" xr:uid="{88D4351C-16A6-4655-9F60-C8A641EF390A}"/>
    <hyperlink ref="S10" r:id="rId2" xr:uid="{CB6B6B25-A527-4A28-8AD7-985440F35B0A}"/>
    <hyperlink ref="S11" r:id="rId3" xr:uid="{A98CA9C7-5C07-43BC-89F2-59A72DF9575B}"/>
    <hyperlink ref="S12" r:id="rId4" xr:uid="{2941B93C-0161-4471-A77A-D3050880FDFD}"/>
    <hyperlink ref="S13" r:id="rId5" xr:uid="{A9A68242-876E-4F05-B5E9-C004AC1075BA}"/>
    <hyperlink ref="S14" r:id="rId6" xr:uid="{2528242D-EE9E-44CD-86E3-07E8ABE93A9B}"/>
    <hyperlink ref="S15" r:id="rId7" xr:uid="{73D56BA9-26DC-4849-BA86-41F5BC55FF40}"/>
    <hyperlink ref="S16" r:id="rId8" xr:uid="{9BD2C378-BE83-4C97-9B9C-9D4FC0DE215F}"/>
    <hyperlink ref="S17" r:id="rId9" xr:uid="{65FFFDFC-EF36-48BD-A55A-1DDA6CF7AFE8}"/>
    <hyperlink ref="S18" r:id="rId10" xr:uid="{71915DB9-1E01-4771-B717-A7FFD46DB29E}"/>
    <hyperlink ref="S19" r:id="rId11" xr:uid="{00730AD6-3542-485A-B954-37AE34CF15AF}"/>
    <hyperlink ref="S20" r:id="rId12" xr:uid="{EF7E0CFF-6B4E-426C-B205-E4C8119F3F4B}"/>
    <hyperlink ref="S21" r:id="rId13" xr:uid="{C0BE69EF-8F0E-4CEF-862A-C13B3493CA99}"/>
    <hyperlink ref="S22" r:id="rId14" xr:uid="{06C4A1C0-20F2-432A-A201-FAF8B2D08390}"/>
    <hyperlink ref="S23" r:id="rId15" xr:uid="{D56FE048-C88D-4B37-B400-1BBF328FB84E}"/>
    <hyperlink ref="S24" r:id="rId16" xr:uid="{4FC385A0-FEBA-4267-9F1E-D2A5E2866947}"/>
    <hyperlink ref="S25" r:id="rId17" xr:uid="{98B57F59-A2F2-47ED-B004-8746DCD7E9D5}"/>
    <hyperlink ref="S26" r:id="rId18" xr:uid="{A58F88EC-EDA8-4A8C-AB8F-AF9400EA7129}"/>
    <hyperlink ref="S27" r:id="rId19" xr:uid="{6DFEA1E6-ACA7-424A-A7BC-9B68BE5C39F6}"/>
    <hyperlink ref="S28" r:id="rId20" xr:uid="{D89F83ED-4481-405D-9BC1-BD9789F52ACB}"/>
    <hyperlink ref="S29" r:id="rId21" xr:uid="{58CA952C-DAE0-40E8-8D48-9A7695F8F02C}"/>
    <hyperlink ref="S30" r:id="rId22" xr:uid="{E93D9E21-8DF2-4DEF-985C-4F8CC1A0E50B}"/>
    <hyperlink ref="S31" r:id="rId23" xr:uid="{2A5727EC-4253-4F87-9342-742CEBEC7373}"/>
    <hyperlink ref="S32" r:id="rId24" xr:uid="{F7D3D064-8E29-40CB-ADA9-3C910143ADAA}"/>
  </hyperlinks>
  <pageMargins left="0.7" right="0.7" top="0.75" bottom="0.75" header="0.3" footer="0.3"/>
  <pageSetup paperSize="9" orientation="portrait" horizontalDpi="1200" verticalDpi="12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303-184C-48DF-B9BD-3BE10C06E9B5}">
  <dimension ref="B2:J5"/>
  <sheetViews>
    <sheetView workbookViewId="0"/>
  </sheetViews>
  <sheetFormatPr baseColWidth="10" defaultColWidth="9.140625" defaultRowHeight="15" x14ac:dyDescent="0.25"/>
  <cols>
    <col min="1" max="1" width="3.7109375" customWidth="1"/>
    <col min="2" max="2" width="19.7109375" bestFit="1" customWidth="1"/>
    <col min="3" max="3" width="12" bestFit="1" customWidth="1"/>
    <col min="4" max="4" width="6.5703125" bestFit="1" customWidth="1"/>
    <col min="5" max="5" width="10" bestFit="1" customWidth="1"/>
    <col min="6" max="6" width="14.140625" bestFit="1" customWidth="1"/>
    <col min="7" max="7" width="11.85546875" bestFit="1" customWidth="1"/>
    <col min="8" max="8" width="8.85546875" bestFit="1" customWidth="1"/>
    <col min="9" max="9" width="13.5703125" bestFit="1" customWidth="1"/>
    <col min="10" max="10" width="52.5703125" bestFit="1" customWidth="1"/>
  </cols>
  <sheetData>
    <row r="2" spans="2:10" x14ac:dyDescent="0.25">
      <c r="F2" s="57" t="s">
        <v>6</v>
      </c>
      <c r="G2" s="58"/>
      <c r="H2" s="59"/>
    </row>
    <row r="3" spans="2:10" x14ac:dyDescent="0.25">
      <c r="B3" s="1" t="s">
        <v>0</v>
      </c>
      <c r="C3" s="1" t="s">
        <v>2</v>
      </c>
      <c r="D3" s="1" t="s">
        <v>23</v>
      </c>
      <c r="E3" s="1" t="s">
        <v>24</v>
      </c>
      <c r="F3" s="2" t="s">
        <v>3</v>
      </c>
      <c r="G3" s="2" t="s">
        <v>4</v>
      </c>
      <c r="H3" s="2" t="s">
        <v>5</v>
      </c>
      <c r="I3" s="1" t="s">
        <v>7</v>
      </c>
      <c r="J3" s="1" t="s">
        <v>21</v>
      </c>
    </row>
    <row r="4" spans="2:10" x14ac:dyDescent="0.25">
      <c r="B4" s="3" t="s">
        <v>10</v>
      </c>
      <c r="C4" s="5">
        <v>1</v>
      </c>
      <c r="D4" s="5" t="s">
        <v>25</v>
      </c>
      <c r="E4" s="5" t="s">
        <v>25</v>
      </c>
      <c r="F4" s="5" t="s">
        <v>9</v>
      </c>
      <c r="G4" s="5" t="s">
        <v>27</v>
      </c>
      <c r="H4" s="5" t="s">
        <v>9</v>
      </c>
      <c r="I4" s="3" t="s">
        <v>11</v>
      </c>
      <c r="J4" s="9" t="s">
        <v>29</v>
      </c>
    </row>
    <row r="5" spans="2:10" x14ac:dyDescent="0.25">
      <c r="B5" s="7" t="s">
        <v>16</v>
      </c>
      <c r="C5" s="8">
        <v>1</v>
      </c>
      <c r="D5" s="8" t="s">
        <v>25</v>
      </c>
      <c r="E5" s="8" t="s">
        <v>25</v>
      </c>
      <c r="F5" s="8" t="s">
        <v>27</v>
      </c>
      <c r="G5" s="8" t="s">
        <v>27</v>
      </c>
      <c r="H5" s="8" t="s">
        <v>9</v>
      </c>
      <c r="I5" s="7"/>
      <c r="J5" s="11" t="s">
        <v>34</v>
      </c>
    </row>
  </sheetData>
  <mergeCells count="1">
    <mergeCell ref="F2:H2"/>
  </mergeCells>
  <hyperlinks>
    <hyperlink ref="J5" r:id="rId1" xr:uid="{41A822FA-F16B-4399-A972-860224314AE2}"/>
    <hyperlink ref="J4" r:id="rId2" xr:uid="{4DEE8DD0-60F8-4B8C-87A1-01A932DF13A9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evaluated</vt:lpstr>
      <vt:lpstr>discarded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2024-01-11T06:59:51Z</dcterms:created>
  <dcterms:modified xsi:type="dcterms:W3CDTF">2024-01-19T19:44:24Z</dcterms:modified>
</cp:coreProperties>
</file>