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os" sheetId="1" r:id="rId3"/>
    <sheet state="visible" name="Pesos" sheetId="2" r:id="rId4"/>
    <sheet state="visible" name="Valoración" sheetId="3" r:id="rId5"/>
  </sheets>
  <definedNames/>
  <calcPr/>
</workbook>
</file>

<file path=xl/sharedStrings.xml><?xml version="1.0" encoding="utf-8"?>
<sst xmlns="http://schemas.openxmlformats.org/spreadsheetml/2006/main" count="108" uniqueCount="64">
  <si>
    <t>Evaluación mediante Cuestionarios</t>
  </si>
  <si>
    <t>Valoración estadística de las cuestiones</t>
  </si>
  <si>
    <t>RESUMEN FINAL</t>
  </si>
  <si>
    <t>Práctica:</t>
  </si>
  <si>
    <t xml:space="preserve">Práctica: </t>
  </si>
  <si>
    <t>Valoración final:</t>
  </si>
  <si>
    <t>xxx</t>
  </si>
  <si>
    <t>Autor:</t>
  </si>
  <si>
    <t>Pedro Manuel Gómez-Portillo, Juan Carlos Serrano, Felipe Peiró</t>
  </si>
  <si>
    <t>Por secciones:</t>
  </si>
  <si>
    <t>SECCIÓN</t>
  </si>
  <si>
    <t>Cuestion</t>
  </si>
  <si>
    <t>Curso</t>
  </si>
  <si>
    <t>2016/17</t>
  </si>
  <si>
    <t xml:space="preserve">Número usr: </t>
  </si>
  <si>
    <t>USUARIOS</t>
  </si>
  <si>
    <t>1. Diseño Grafico</t>
  </si>
  <si>
    <t>2  Ayuda</t>
  </si>
  <si>
    <t>3. Facilidad Uso</t>
  </si>
  <si>
    <t>4. Aprendizaje</t>
  </si>
  <si>
    <t>5. Satisfacción</t>
  </si>
  <si>
    <t>TOTAL</t>
  </si>
  <si>
    <t>Nª Cuestiones</t>
  </si>
  <si>
    <t>Número</t>
  </si>
  <si>
    <t>Usuario 1</t>
  </si>
  <si>
    <t>Usuario 2</t>
  </si>
  <si>
    <t>Usuario 3</t>
  </si>
  <si>
    <t>Usuario 4</t>
  </si>
  <si>
    <t>Media</t>
  </si>
  <si>
    <t>¿Está contento con el test realizado?</t>
  </si>
  <si>
    <t>¿Qué le ha parecido la aplicación en general?</t>
  </si>
  <si>
    <t>¿Cómo de práctica le ha parecido la aplicación?</t>
  </si>
  <si>
    <t>¿Qué le ha parecido la interfaz de la aplicación?</t>
  </si>
  <si>
    <t>¿Qué le ha parecido el sistema de navegación de la aplicación?</t>
  </si>
  <si>
    <t>¿Los elementos se encontraban donde esperaba?</t>
  </si>
  <si>
    <t>¿Ha echado en falta funcionalidad?</t>
  </si>
  <si>
    <t>¿Le ha resultado sencillo la manera de calificar un establecimiento?</t>
  </si>
  <si>
    <t>¿Le ha resultado sencillo la manera de añadir un nuevo establecimiento?</t>
  </si>
  <si>
    <t>¿Qué le ha parecido la idea de los usuarios Premium?</t>
  </si>
  <si>
    <t>1. Diseño Gráfico</t>
  </si>
  <si>
    <t>¿Le ha resultado sencilla la manera de registrarse como usuario Premium?</t>
  </si>
  <si>
    <t>Si tuviera un establecimiento, ¿contrataría los servicios de esta aplicación?</t>
  </si>
  <si>
    <t>¿Le han parecido intuitivos los iconos y el lenguaje utilizados en la aplicación?</t>
  </si>
  <si>
    <t>¿Cree que esta aplicación podría serle útil en su vida diaria?</t>
  </si>
  <si>
    <t>¿Cómo de probable es que le recomiende la aplicación a un conocido?</t>
  </si>
  <si>
    <t xml:space="preserve">&lt; Las filas  deben sumar 100 </t>
  </si>
  <si>
    <t>2. Ayuda</t>
  </si>
  <si>
    <t>3. Facilidad de Uso</t>
  </si>
  <si>
    <t>PASO 1 DE 3: Introducir las preguntas (máx. 15) y los datos de los usuarios (máx 5) en la tabla</t>
  </si>
  <si>
    <t>&lt; los totales incorrectos se representan en color rojo</t>
  </si>
  <si>
    <t>Valoración Global</t>
  </si>
  <si>
    <t xml:space="preserve">PASO 3 DE 3: Copiar datos resultantes en el guión de prácticas </t>
  </si>
  <si>
    <t>PASO 2 DE 3: Introducir peso de cada preguntas para cada aspecto de estudio</t>
  </si>
  <si>
    <t>Normalizadas</t>
  </si>
  <si>
    <t>&lt; Calculadas automáticamente</t>
  </si>
  <si>
    <t>DISEÑO GRAFICO</t>
  </si>
  <si>
    <t>Usr 1</t>
  </si>
  <si>
    <t>Usr 2</t>
  </si>
  <si>
    <t>Usr 3</t>
  </si>
  <si>
    <t>Usr 4</t>
  </si>
  <si>
    <t>AYUDA</t>
  </si>
  <si>
    <t>FACILIDAD USO</t>
  </si>
  <si>
    <t>APRENDIZAJE</t>
  </si>
  <si>
    <t>SATISFACCION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</si>
</sst>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8">
    <font>
      <sz val="10.0"/>
      <color rgb="FF000000"/>
      <name val="Arial"/>
    </font>
    <font>
      <b/>
      <sz val="10.0"/>
      <name val="Arial"/>
    </font>
    <font>
      <b/>
      <sz val="16.0"/>
      <name val="Arial"/>
    </font>
    <font>
      <name val="Arial"/>
    </font>
    <font>
      <sz val="10.0"/>
      <name val="Arial"/>
    </font>
    <font>
      <b/>
      <sz val="12.0"/>
      <name val="Arial"/>
    </font>
    <font>
      <sz val="12.0"/>
      <name val="Arial"/>
    </font>
    <font/>
    <font>
      <b/>
      <sz val="11.0"/>
      <color rgb="FF000000"/>
      <name val="Arial Narrow"/>
    </font>
    <font>
      <b/>
      <sz val="9.0"/>
      <color rgb="FF000000"/>
      <name val="Arial Narrow"/>
    </font>
    <font>
      <b/>
      <sz val="10.0"/>
      <color rgb="FF000000"/>
      <name val="Arial Narrow"/>
    </font>
    <font>
      <color rgb="FF000000"/>
      <name val="Arial"/>
    </font>
    <font>
      <color rgb="FF000000"/>
      <name val="Arial Narrow"/>
    </font>
    <font>
      <b/>
      <sz val="11.0"/>
      <color rgb="FF000000"/>
      <name val="Arial"/>
    </font>
    <font>
      <sz val="11.0"/>
      <color rgb="FF000000"/>
      <name val="Arial Narrow"/>
    </font>
    <font>
      <b/>
      <sz val="12.0"/>
      <color rgb="FF800000"/>
      <name val="Arial"/>
    </font>
    <font>
      <sz val="10.0"/>
      <color rgb="FF000000"/>
      <name val="Arial Narrow"/>
    </font>
    <font>
      <b/>
      <sz val="14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DAEEF3"/>
        <bgColor rgb="FFDAEEF3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</fills>
  <borders count="46">
    <border/>
    <border>
      <bottom style="thin">
        <color rgb="FF161616"/>
      </bottom>
    </border>
    <border>
      <left style="thin">
        <color rgb="FF161616"/>
      </left>
      <right style="thin">
        <color rgb="FF161616"/>
      </right>
      <top style="thin">
        <color rgb="FF161616"/>
      </top>
      <bottom style="thin">
        <color rgb="FF161616"/>
      </bottom>
    </border>
    <border>
      <left style="thin">
        <color rgb="FF161616"/>
      </left>
      <right style="thin">
        <color rgb="FF161616"/>
      </right>
      <bottom style="thin">
        <color rgb="FF161616"/>
      </bottom>
    </border>
    <border>
      <left style="thin">
        <color rgb="FF161616"/>
      </left>
      <right style="thin">
        <color rgb="FF161616"/>
      </right>
      <top/>
      <bottom style="thin">
        <color rgb="FF161616"/>
      </bottom>
    </border>
    <border>
      <left style="thin">
        <color rgb="FF161616"/>
      </left>
      <right style="hair">
        <color rgb="FF161616"/>
      </right>
      <top style="thin">
        <color rgb="FF161616"/>
      </top>
    </border>
    <border>
      <left style="thin">
        <color rgb="FF161616"/>
      </left>
      <right style="hair">
        <color rgb="FF161616"/>
      </right>
      <top style="thin">
        <color rgb="FF161616"/>
      </top>
      <bottom style="hair">
        <color rgb="FF161616"/>
      </bottom>
    </border>
    <border>
      <left/>
      <top style="thin">
        <color rgb="FF161616"/>
      </top>
      <bottom style="hair">
        <color rgb="FF161616"/>
      </bottom>
    </border>
    <border>
      <left style="hair">
        <color rgb="FF161616"/>
      </left>
      <right style="hair">
        <color rgb="FF161616"/>
      </right>
      <top style="thin">
        <color rgb="FF161616"/>
      </top>
      <bottom style="hair">
        <color rgb="FF161616"/>
      </bottom>
    </border>
    <border>
      <left style="hair">
        <color rgb="FF161616"/>
      </left>
      <right style="thin">
        <color rgb="FF161616"/>
      </right>
      <top style="thin">
        <color rgb="FF161616"/>
      </top>
      <bottom style="hair">
        <color rgb="FF161616"/>
      </bottom>
    </border>
    <border>
      <left style="thin">
        <color rgb="FF161616"/>
      </left>
      <right style="hair">
        <color rgb="FF161616"/>
      </right>
      <top style="hair">
        <color rgb="FF161616"/>
      </top>
      <bottom style="hair">
        <color rgb="FF161616"/>
      </bottom>
    </border>
    <border>
      <right style="thin">
        <color rgb="FF161616"/>
      </right>
      <top style="thin">
        <color rgb="FF161616"/>
      </top>
      <bottom style="thin">
        <color rgb="FF161616"/>
      </bottom>
    </border>
    <border>
      <top style="thin">
        <color rgb="FF161616"/>
      </top>
      <bottom style="hair">
        <color rgb="FF161616"/>
      </bottom>
    </border>
    <border>
      <right/>
      <top style="thin">
        <color rgb="FF161616"/>
      </top>
      <bottom style="hair">
        <color rgb="FF161616"/>
      </bottom>
    </border>
    <border>
      <left/>
      <right style="thin">
        <color rgb="FF161616"/>
      </right>
      <top style="thin">
        <color rgb="FF161616"/>
      </top>
      <bottom/>
    </border>
    <border>
      <left/>
      <right style="hair">
        <color rgb="FF161616"/>
      </right>
      <top style="thin">
        <color rgb="FF161616"/>
      </top>
      <bottom style="hair">
        <color rgb="FF161616"/>
      </bottom>
    </border>
    <border>
      <left style="hair">
        <color rgb="FF161616"/>
      </left>
      <right/>
      <top style="thin">
        <color rgb="FF161616"/>
      </top>
      <bottom style="hair">
        <color rgb="FF161616"/>
      </bottom>
    </border>
    <border>
      <left style="thin">
        <color rgb="FF161616"/>
      </left>
      <right style="thin">
        <color rgb="FF161616"/>
      </right>
      <top style="thin">
        <color rgb="FF161616"/>
      </top>
      <bottom style="hair">
        <color rgb="FF161616"/>
      </bottom>
    </border>
    <border>
      <left/>
      <right style="hair">
        <color rgb="FF161616"/>
      </right>
      <top style="hair">
        <color rgb="FF161616"/>
      </top>
      <bottom style="hair">
        <color rgb="FF161616"/>
      </bottom>
    </border>
    <border>
      <left style="hair">
        <color rgb="FF161616"/>
      </left>
      <right style="hair">
        <color rgb="FF161616"/>
      </right>
      <top style="hair">
        <color rgb="FF161616"/>
      </top>
      <bottom style="hair">
        <color rgb="FF161616"/>
      </bottom>
    </border>
    <border>
      <right style="hair">
        <color rgb="FF161616"/>
      </right>
      <top style="hair">
        <color rgb="FF161616"/>
      </top>
      <bottom style="hair">
        <color rgb="FF161616"/>
      </bottom>
    </border>
    <border>
      <right style="thin">
        <color rgb="FF161616"/>
      </right>
      <top style="hair">
        <color rgb="FF161616"/>
      </top>
      <bottom style="hair">
        <color rgb="FF161616"/>
      </bottom>
    </border>
    <border>
      <left style="hair">
        <color rgb="FF161616"/>
      </left>
      <right style="hair">
        <color rgb="FF161616"/>
      </right>
      <bottom style="hair">
        <color rgb="FF161616"/>
      </bottom>
    </border>
    <border>
      <left style="thin">
        <color rgb="FF161616"/>
      </left>
      <right style="thin">
        <color rgb="FF161616"/>
      </right>
      <top style="hair">
        <color rgb="FF161616"/>
      </top>
      <bottom style="hair">
        <color rgb="FF161616"/>
      </bottom>
    </border>
    <border>
      <left/>
      <right style="hair">
        <color rgb="FF161616"/>
      </right>
      <bottom style="hair">
        <color rgb="FF161616"/>
      </bottom>
    </border>
    <border>
      <right style="hair">
        <color rgb="FF161616"/>
      </right>
      <bottom style="hair">
        <color rgb="FF161616"/>
      </bottom>
    </border>
    <border>
      <right style="thin">
        <color rgb="FF161616"/>
      </right>
      <bottom style="hair">
        <color rgb="FF161616"/>
      </bottom>
    </border>
    <border>
      <left style="thin">
        <color rgb="FF161616"/>
      </left>
      <right style="hair">
        <color rgb="FF161616"/>
      </right>
      <bottom/>
    </border>
    <border>
      <left/>
      <right/>
      <top style="hair">
        <color rgb="FF161616"/>
      </top>
      <bottom style="hair">
        <color rgb="FF161616"/>
      </bottom>
    </border>
    <border>
      <left style="thin">
        <color rgb="FF161616"/>
      </left>
      <right style="hair">
        <color rgb="FF161616"/>
      </right>
      <top/>
      <bottom/>
    </border>
    <border>
      <left style="thin">
        <color rgb="FF161616"/>
      </left>
      <right/>
      <top style="hair">
        <color rgb="FF161616"/>
      </top>
      <bottom style="hair">
        <color rgb="FF161616"/>
      </bottom>
    </border>
    <border>
      <left style="thin">
        <color rgb="FF161616"/>
      </left>
      <right style="thin">
        <color rgb="FF161616"/>
      </right>
      <top style="hair">
        <color rgb="FF161616"/>
      </top>
      <bottom/>
    </border>
    <border>
      <left style="hair">
        <color rgb="FF161616"/>
      </left>
      <top style="hair">
        <color rgb="FF161616"/>
      </top>
      <bottom style="hair">
        <color rgb="FF161616"/>
      </bottom>
    </border>
    <border>
      <right style="thin">
        <color rgb="FF161616"/>
      </right>
      <bottom style="thin">
        <color rgb="FF161616"/>
      </bottom>
    </border>
    <border>
      <left style="thin">
        <color rgb="FF161616"/>
      </left>
      <right/>
      <top style="thin">
        <color rgb="FF161616"/>
      </top>
      <bottom style="thin">
        <color rgb="FF161616"/>
      </bottom>
    </border>
    <border>
      <left/>
      <right/>
      <top style="thin">
        <color rgb="FF161616"/>
      </top>
      <bottom style="thin">
        <color rgb="FF161616"/>
      </bottom>
    </border>
    <border>
      <left style="hair">
        <color rgb="FF161616"/>
      </left>
      <right style="hair">
        <color rgb="FF161616"/>
      </right>
      <top style="hair">
        <color rgb="FF161616"/>
      </top>
      <bottom style="thin">
        <color rgb="FF161616"/>
      </bottom>
    </border>
    <border>
      <left/>
      <right style="thin">
        <color rgb="FF161616"/>
      </right>
      <top style="thin">
        <color rgb="FF161616"/>
      </top>
      <bottom style="thin">
        <color rgb="FF161616"/>
      </bottom>
    </border>
    <border>
      <left style="hair">
        <color rgb="FF161616"/>
      </left>
      <top style="hair">
        <color rgb="FF161616"/>
      </top>
      <bottom style="thin">
        <color rgb="FF161616"/>
      </bottom>
    </border>
    <border>
      <left style="thin">
        <color rgb="FF161616"/>
      </left>
      <right style="hair">
        <color rgb="FF161616"/>
      </right>
      <top style="thin">
        <color rgb="FF161616"/>
      </top>
      <bottom style="thin">
        <color rgb="FF161616"/>
      </bottom>
    </border>
    <border>
      <left style="thin">
        <color rgb="FF161616"/>
      </left>
      <right/>
      <top/>
      <bottom style="thin">
        <color rgb="FF161616"/>
      </bottom>
    </border>
    <border>
      <left style="thin">
        <color rgb="FF161616"/>
      </left>
      <right style="hair">
        <color rgb="FF161616"/>
      </right>
      <top style="hair">
        <color rgb="FF161616"/>
      </top>
      <bottom style="thin">
        <color rgb="FF161616"/>
      </bottom>
    </border>
    <border>
      <left style="hair">
        <color rgb="FF161616"/>
      </left>
      <right style="hair">
        <color rgb="FF161616"/>
      </right>
      <top style="thin">
        <color rgb="FF161616"/>
      </top>
      <bottom style="thin">
        <color rgb="FF161616"/>
      </bottom>
    </border>
    <border>
      <left style="hair">
        <color rgb="FF161616"/>
      </left>
      <right style="thin">
        <color rgb="FF161616"/>
      </right>
      <top style="thin">
        <color rgb="FF161616"/>
      </top>
      <bottom style="thin">
        <color rgb="FF161616"/>
      </bottom>
    </border>
    <border>
      <left/>
      <right/>
      <top/>
      <bottom/>
    </border>
    <border>
      <left style="hair">
        <color rgb="FF161616"/>
      </left>
      <right style="thin">
        <color rgb="FF161616"/>
      </right>
      <top style="hair">
        <color rgb="FF161616"/>
      </top>
      <bottom style="hair">
        <color rgb="FF161616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2" fillId="2" fontId="3" numFmtId="0" xfId="0" applyAlignment="1" applyBorder="1" applyFill="1" applyFont="1">
      <alignment horizontal="right" vertical="bottom"/>
    </xf>
    <xf borderId="2" fillId="2" fontId="4" numFmtId="0" xfId="0" applyAlignment="1" applyBorder="1" applyFont="1">
      <alignment shrinkToFit="0" vertical="bottom" wrapText="0"/>
    </xf>
    <xf borderId="2" fillId="2" fontId="5" numFmtId="2" xfId="0" applyAlignment="1" applyBorder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1" fillId="0" fontId="7" numFmtId="0" xfId="0" applyBorder="1" applyFont="1"/>
    <xf borderId="0" fillId="0" fontId="4" numFmtId="2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3" fillId="2" fontId="3" numFmtId="0" xfId="0" applyAlignment="1" applyBorder="1" applyFont="1">
      <alignment vertical="bottom"/>
    </xf>
    <xf borderId="4" fillId="2" fontId="4" numFmtId="0" xfId="0" applyAlignment="1" applyBorder="1" applyFont="1">
      <alignment shrinkToFit="0" vertical="bottom" wrapText="0"/>
    </xf>
    <xf borderId="5" fillId="3" fontId="8" numFmtId="0" xfId="0" applyAlignment="1" applyBorder="1" applyFill="1" applyFont="1">
      <alignment horizontal="center" shrinkToFit="0" vertical="center" wrapText="1"/>
    </xf>
    <xf borderId="6" fillId="3" fontId="9" numFmtId="0" xfId="0" applyAlignment="1" applyBorder="1" applyFont="1">
      <alignment horizontal="center" shrinkToFit="0" vertical="center" wrapText="1"/>
    </xf>
    <xf borderId="7" fillId="3" fontId="8" numFmtId="0" xfId="0" applyAlignment="1" applyBorder="1" applyFont="1">
      <alignment horizontal="center" shrinkToFit="0" vertical="center" wrapText="1"/>
    </xf>
    <xf borderId="8" fillId="3" fontId="9" numFmtId="0" xfId="0" applyAlignment="1" applyBorder="1" applyFont="1">
      <alignment horizontal="center" shrinkToFit="0" vertical="center" wrapText="1"/>
    </xf>
    <xf borderId="9" fillId="4" fontId="9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left" shrinkToFit="0" vertical="bottom" wrapText="0"/>
    </xf>
    <xf borderId="10" fillId="3" fontId="10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vertical="bottom"/>
    </xf>
    <xf borderId="11" fillId="2" fontId="11" numFmtId="0" xfId="0" applyAlignment="1" applyBorder="1" applyFont="1">
      <alignment horizontal="center" vertical="bottom"/>
    </xf>
    <xf borderId="12" fillId="0" fontId="7" numFmtId="0" xfId="0" applyBorder="1" applyFont="1"/>
    <xf borderId="13" fillId="0" fontId="7" numFmtId="0" xfId="0" applyBorder="1" applyFont="1"/>
    <xf borderId="14" fillId="3" fontId="8" numFmtId="0" xfId="0" applyAlignment="1" applyBorder="1" applyFont="1">
      <alignment horizontal="center" shrinkToFit="0" vertical="center" wrapText="1"/>
    </xf>
    <xf borderId="6" fillId="3" fontId="10" numFmtId="0" xfId="0" applyAlignment="1" applyBorder="1" applyFont="1">
      <alignment horizontal="center" shrinkToFit="0" vertical="center" wrapText="1"/>
    </xf>
    <xf borderId="15" fillId="3" fontId="10" numFmtId="0" xfId="0" applyAlignment="1" applyBorder="1" applyFont="1">
      <alignment horizontal="left" shrinkToFit="0" vertical="center" wrapText="1"/>
    </xf>
    <xf borderId="8" fillId="3" fontId="10" numFmtId="0" xfId="0" applyAlignment="1" applyBorder="1" applyFont="1">
      <alignment horizontal="center" shrinkToFit="0" vertical="center" wrapText="1"/>
    </xf>
    <xf borderId="16" fillId="3" fontId="10" numFmtId="0" xfId="0" applyAlignment="1" applyBorder="1" applyFont="1">
      <alignment horizontal="center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2" fontId="12" numFmtId="49" xfId="0" applyAlignment="1" applyBorder="1" applyFont="1" applyNumberFormat="1">
      <alignment shrinkToFit="0" wrapText="1"/>
    </xf>
    <xf borderId="19" fillId="2" fontId="12" numFmtId="0" xfId="0" applyAlignment="1" applyBorder="1" applyFont="1">
      <alignment horizontal="center" shrinkToFit="0" wrapText="1"/>
    </xf>
    <xf borderId="20" fillId="2" fontId="12" numFmtId="0" xfId="0" applyAlignment="1" applyBorder="1" applyFont="1">
      <alignment horizontal="center" shrinkToFit="0" wrapText="1"/>
    </xf>
    <xf borderId="21" fillId="2" fontId="12" numFmtId="0" xfId="0" applyAlignment="1" applyBorder="1" applyFont="1">
      <alignment horizontal="center" shrinkToFit="0" wrapText="1"/>
    </xf>
    <xf borderId="22" fillId="2" fontId="12" numFmtId="0" xfId="0" applyAlignment="1" applyBorder="1" applyFont="1">
      <alignment horizontal="center" readingOrder="0" shrinkToFit="0" wrapText="1"/>
    </xf>
    <xf borderId="23" fillId="4" fontId="13" numFmtId="2" xfId="0" applyAlignment="1" applyBorder="1" applyFont="1" applyNumberFormat="1">
      <alignment horizontal="center" shrinkToFit="0" vertical="center" wrapText="1"/>
    </xf>
    <xf borderId="24" fillId="2" fontId="12" numFmtId="49" xfId="0" applyAlignment="1" applyBorder="1" applyFont="1" applyNumberFormat="1">
      <alignment shrinkToFit="0" wrapText="1"/>
    </xf>
    <xf borderId="22" fillId="2" fontId="12" numFmtId="0" xfId="0" applyAlignment="1" applyBorder="1" applyFont="1">
      <alignment horizontal="center" shrinkToFit="0" wrapText="1"/>
    </xf>
    <xf borderId="25" fillId="2" fontId="12" numFmtId="0" xfId="0" applyAlignment="1" applyBorder="1" applyFont="1">
      <alignment horizontal="center" shrinkToFit="0" wrapText="1"/>
    </xf>
    <xf borderId="26" fillId="2" fontId="12" numFmtId="0" xfId="0" applyAlignment="1" applyBorder="1" applyFont="1">
      <alignment horizontal="center" shrinkToFit="0" wrapText="1"/>
    </xf>
    <xf borderId="27" fillId="0" fontId="7" numFmtId="0" xfId="0" applyBorder="1" applyFont="1"/>
    <xf borderId="28" fillId="3" fontId="8" numFmtId="0" xfId="0" applyAlignment="1" applyBorder="1" applyFont="1">
      <alignment horizontal="center" shrinkToFit="0" vertical="center" wrapText="1"/>
    </xf>
    <xf borderId="29" fillId="3" fontId="8" numFmtId="0" xfId="0" applyAlignment="1" applyBorder="1" applyFont="1">
      <alignment horizontal="left" shrinkToFit="0" vertical="center" wrapText="1"/>
    </xf>
    <xf borderId="30" fillId="4" fontId="1" numFmtId="0" xfId="0" applyAlignment="1" applyBorder="1" applyFont="1">
      <alignment shrinkToFit="0" vertical="bottom" wrapText="0"/>
    </xf>
    <xf borderId="19" fillId="0" fontId="14" numFmtId="2" xfId="0" applyAlignment="1" applyBorder="1" applyFont="1" applyNumberFormat="1">
      <alignment horizontal="center" shrinkToFit="0" vertical="center" wrapText="1"/>
    </xf>
    <xf borderId="31" fillId="4" fontId="13" numFmtId="2" xfId="0" applyAlignment="1" applyBorder="1" applyFont="1" applyNumberFormat="1">
      <alignment horizontal="center" shrinkToFit="0" vertical="center" wrapText="1"/>
    </xf>
    <xf borderId="32" fillId="0" fontId="14" numFmtId="2" xfId="0" applyAlignment="1" applyBorder="1" applyFont="1" applyNumberFormat="1">
      <alignment horizontal="center" shrinkToFit="0" vertical="center" wrapText="1"/>
    </xf>
    <xf borderId="3" fillId="2" fontId="3" numFmtId="0" xfId="0" applyAlignment="1" applyBorder="1" applyFont="1">
      <alignment horizontal="center" vertical="bottom"/>
    </xf>
    <xf borderId="2" fillId="4" fontId="15" numFmtId="2" xfId="0" applyAlignment="1" applyBorder="1" applyFont="1" applyNumberFormat="1">
      <alignment horizontal="center" shrinkToFit="0" vertical="center" wrapText="1"/>
    </xf>
    <xf borderId="33" fillId="2" fontId="11" numFmtId="0" xfId="0" applyAlignment="1" applyBorder="1" applyFont="1">
      <alignment horizontal="center" vertical="bottom"/>
    </xf>
    <xf borderId="33" fillId="2" fontId="3" numFmtId="0" xfId="0" applyAlignment="1" applyBorder="1" applyFont="1">
      <alignment horizontal="center" vertical="bottom"/>
    </xf>
    <xf borderId="34" fillId="5" fontId="1" numFmtId="0" xfId="0" applyAlignment="1" applyBorder="1" applyFill="1" applyFont="1">
      <alignment shrinkToFit="0" vertical="bottom" wrapText="0"/>
    </xf>
    <xf borderId="35" fillId="5" fontId="1" numFmtId="0" xfId="0" applyAlignment="1" applyBorder="1" applyFont="1">
      <alignment shrinkToFit="0" vertical="bottom" wrapText="0"/>
    </xf>
    <xf borderId="30" fillId="6" fontId="1" numFmtId="0" xfId="0" applyAlignment="1" applyBorder="1" applyFill="1" applyFont="1">
      <alignment shrinkToFit="0" vertical="bottom" wrapText="0"/>
    </xf>
    <xf borderId="36" fillId="0" fontId="14" numFmtId="2" xfId="0" applyAlignment="1" applyBorder="1" applyFont="1" applyNumberFormat="1">
      <alignment horizontal="center" shrinkToFit="0" vertical="center" wrapText="1"/>
    </xf>
    <xf borderId="3" fillId="2" fontId="11" numFmtId="0" xfId="0" applyAlignment="1" applyBorder="1" applyFont="1">
      <alignment horizontal="center" vertical="bottom"/>
    </xf>
    <xf borderId="37" fillId="5" fontId="1" numFmtId="0" xfId="0" applyAlignment="1" applyBorder="1" applyFont="1">
      <alignment shrinkToFit="0" vertical="bottom" wrapText="0"/>
    </xf>
    <xf borderId="38" fillId="0" fontId="14" numFmtId="2" xfId="0" applyAlignment="1" applyBorder="1" applyFont="1" applyNumberFormat="1">
      <alignment horizontal="center" shrinkToFit="0" vertical="center" wrapText="1"/>
    </xf>
    <xf borderId="39" fillId="4" fontId="8" numFmtId="0" xfId="0" applyAlignment="1" applyBorder="1" applyFont="1">
      <alignment horizontal="center" shrinkToFit="0" vertical="center" wrapText="1"/>
    </xf>
    <xf borderId="33" fillId="2" fontId="3" numFmtId="0" xfId="0" applyAlignment="1" applyBorder="1" applyFont="1">
      <alignment vertical="bottom"/>
    </xf>
    <xf borderId="4" fillId="4" fontId="13" numFmtId="2" xfId="0" applyAlignment="1" applyBorder="1" applyFont="1" applyNumberFormat="1">
      <alignment horizontal="center" shrinkToFit="0" vertical="center" wrapText="1"/>
    </xf>
    <xf borderId="40" fillId="4" fontId="13" numFmtId="2" xfId="0" applyAlignment="1" applyBorder="1" applyFont="1" applyNumberFormat="1">
      <alignment horizontal="center" shrinkToFit="0" vertical="center" wrapText="1"/>
    </xf>
    <xf borderId="35" fillId="5" fontId="4" numFmtId="0" xfId="0" applyAlignment="1" applyBorder="1" applyFont="1">
      <alignment shrinkToFit="0" vertical="bottom" wrapText="0"/>
    </xf>
    <xf borderId="37" fillId="5" fontId="4" numFmtId="0" xfId="0" applyAlignment="1" applyBorder="1" applyFont="1">
      <alignment shrinkToFit="0" vertical="bottom" wrapText="0"/>
    </xf>
    <xf borderId="41" fillId="4" fontId="10" numFmtId="0" xfId="0" applyAlignment="1" applyBorder="1" applyFont="1">
      <alignment horizontal="center" shrinkToFit="0" vertical="center" wrapText="1"/>
    </xf>
    <xf borderId="42" fillId="4" fontId="10" numFmtId="1" xfId="0" applyAlignment="1" applyBorder="1" applyFont="1" applyNumberFormat="1">
      <alignment horizontal="center" shrinkToFit="0" vertical="center" wrapText="1"/>
    </xf>
    <xf borderId="43" fillId="4" fontId="10" numFmtId="1" xfId="0" applyAlignment="1" applyBorder="1" applyFont="1" applyNumberFormat="1">
      <alignment horizontal="center" shrinkToFit="0" vertical="center" wrapText="1"/>
    </xf>
    <xf borderId="44" fillId="7" fontId="4" numFmtId="0" xfId="0" applyAlignment="1" applyBorder="1" applyFill="1" applyFont="1">
      <alignment shrinkToFit="0" vertical="bottom" wrapText="0"/>
    </xf>
    <xf borderId="1" fillId="0" fontId="2" numFmtId="0" xfId="0" applyAlignment="1" applyBorder="1" applyFont="1">
      <alignment horizontal="left" shrinkToFit="0" vertical="center" wrapText="0"/>
    </xf>
    <xf borderId="9" fillId="4" fontId="10" numFmtId="0" xfId="0" applyAlignment="1" applyBorder="1" applyFont="1">
      <alignment horizontal="center" shrinkToFit="0" vertical="center" wrapText="1"/>
    </xf>
    <xf borderId="19" fillId="8" fontId="16" numFmtId="164" xfId="0" applyAlignment="1" applyBorder="1" applyFill="1" applyFont="1" applyNumberFormat="1">
      <alignment horizontal="center" shrinkToFit="0" vertical="center" wrapText="1"/>
    </xf>
    <xf borderId="23" fillId="4" fontId="1" numFmtId="164" xfId="0" applyAlignment="1" applyBorder="1" applyFont="1" applyNumberFormat="1">
      <alignment shrinkToFit="0" vertical="bottom" wrapText="0"/>
    </xf>
    <xf borderId="0" fillId="0" fontId="17" numFmtId="0" xfId="0" applyAlignment="1" applyFont="1">
      <alignment shrinkToFit="0" vertical="bottom" wrapText="0"/>
    </xf>
    <xf borderId="9" fillId="3" fontId="10" numFmtId="0" xfId="0" applyAlignment="1" applyBorder="1" applyFont="1">
      <alignment horizontal="center" shrinkToFit="0" vertical="center" wrapText="1"/>
    </xf>
    <xf borderId="45" fillId="8" fontId="16" numFmtId="164" xfId="0" applyAlignment="1" applyBorder="1" applyFont="1" applyNumberFormat="1">
      <alignment horizontal="center" shrinkToFit="0" vertical="center" wrapText="1"/>
    </xf>
    <xf borderId="42" fillId="4" fontId="10" numFmtId="2" xfId="0" applyAlignment="1" applyBorder="1" applyFont="1" applyNumberFormat="1">
      <alignment horizontal="center" shrinkToFit="0" vertical="center" wrapText="1"/>
    </xf>
    <xf borderId="43" fillId="4" fontId="10" numFmtId="2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2DBDB"/>
          <bgColor rgb="FFF2DBD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60.86"/>
    <col customWidth="1" min="3" max="26" width="10.0"/>
  </cols>
  <sheetData>
    <row r="1" ht="12.0" customHeight="1">
      <c r="A1" s="1" t="s">
        <v>0</v>
      </c>
    </row>
    <row r="2" ht="12.0" customHeight="1">
      <c r="A2" t="s">
        <v>3</v>
      </c>
      <c r="B2" s="3">
        <v>4.0</v>
      </c>
      <c r="C2" s="4" t="s">
        <v>6</v>
      </c>
    </row>
    <row r="3" ht="12.0" customHeight="1">
      <c r="A3" t="s">
        <v>7</v>
      </c>
      <c r="B3" s="10" t="s">
        <v>8</v>
      </c>
      <c r="C3" s="11" t="s">
        <v>6</v>
      </c>
    </row>
    <row r="4" ht="12.0" customHeight="1">
      <c r="A4" t="s">
        <v>12</v>
      </c>
      <c r="B4" s="9" t="s">
        <v>13</v>
      </c>
    </row>
    <row r="5" ht="12.0" customHeight="1">
      <c r="A5" t="s">
        <v>14</v>
      </c>
      <c r="B5" s="17">
        <v>4.0</v>
      </c>
    </row>
    <row r="6" ht="12.0" customHeight="1">
      <c r="A6" t="s">
        <v>22</v>
      </c>
      <c r="B6" s="17">
        <v>15.0</v>
      </c>
    </row>
    <row r="7" ht="12.0" customHeight="1"/>
    <row r="8" ht="12.75" customHeight="1">
      <c r="A8" s="24" t="s">
        <v>23</v>
      </c>
      <c r="B8" s="25" t="s">
        <v>11</v>
      </c>
      <c r="C8" s="26" t="s">
        <v>24</v>
      </c>
      <c r="D8" s="26" t="s">
        <v>25</v>
      </c>
      <c r="E8" s="26" t="s">
        <v>26</v>
      </c>
      <c r="F8" s="27" t="s">
        <v>27</v>
      </c>
      <c r="G8" s="28" t="s">
        <v>28</v>
      </c>
    </row>
    <row r="9" ht="12.75" customHeight="1">
      <c r="A9" s="18">
        <v>1.0</v>
      </c>
      <c r="B9" s="29" t="s">
        <v>29</v>
      </c>
      <c r="C9" s="30">
        <v>8.0</v>
      </c>
      <c r="D9" s="31">
        <v>7.0</v>
      </c>
      <c r="E9" s="32">
        <v>9.0</v>
      </c>
      <c r="F9" s="33">
        <v>8.0</v>
      </c>
      <c r="G9" s="34">
        <f>(C9+D9+E9+F9)/B5</f>
        <v>8</v>
      </c>
      <c r="H9" s="8"/>
    </row>
    <row r="10" ht="12.75" customHeight="1">
      <c r="A10" s="18">
        <v>2.0</v>
      </c>
      <c r="B10" s="35" t="s">
        <v>30</v>
      </c>
      <c r="C10" s="36">
        <v>9.0</v>
      </c>
      <c r="D10" s="37">
        <v>8.0</v>
      </c>
      <c r="E10" s="38">
        <v>7.0</v>
      </c>
      <c r="F10" s="36">
        <v>7.0</v>
      </c>
      <c r="G10" s="34">
        <f>(C10+D10+E10+F10)/B5</f>
        <v>7.75</v>
      </c>
      <c r="H10" s="8"/>
    </row>
    <row r="11" ht="12.75" customHeight="1">
      <c r="A11" s="18">
        <v>3.0</v>
      </c>
      <c r="B11" s="35" t="s">
        <v>31</v>
      </c>
      <c r="C11" s="36">
        <v>8.0</v>
      </c>
      <c r="D11" s="37">
        <v>8.0</v>
      </c>
      <c r="E11" s="38">
        <v>7.0</v>
      </c>
      <c r="F11" s="36">
        <v>7.0</v>
      </c>
      <c r="G11" s="34">
        <f>(C11+D11+E11+F11)/B5</f>
        <v>7.5</v>
      </c>
      <c r="H11" s="8"/>
    </row>
    <row r="12" ht="12.75" customHeight="1">
      <c r="A12" s="18">
        <v>4.0</v>
      </c>
      <c r="B12" s="35" t="s">
        <v>32</v>
      </c>
      <c r="C12" s="36">
        <v>8.0</v>
      </c>
      <c r="D12" s="37">
        <v>7.0</v>
      </c>
      <c r="E12" s="38">
        <v>8.0</v>
      </c>
      <c r="F12" s="36">
        <v>8.0</v>
      </c>
      <c r="G12" s="34">
        <f>(C12+D12+E12+F12)/B5</f>
        <v>7.75</v>
      </c>
      <c r="H12" s="8"/>
    </row>
    <row r="13" ht="12.75" customHeight="1">
      <c r="A13" s="18">
        <v>5.0</v>
      </c>
      <c r="B13" s="35" t="s">
        <v>33</v>
      </c>
      <c r="C13" s="36">
        <v>7.0</v>
      </c>
      <c r="D13" s="37">
        <v>8.0</v>
      </c>
      <c r="E13" s="38">
        <v>7.0</v>
      </c>
      <c r="F13" s="36">
        <v>9.0</v>
      </c>
      <c r="G13" s="34">
        <f>(C13+D13+E13+F13)/B5</f>
        <v>7.75</v>
      </c>
      <c r="H13" s="8"/>
    </row>
    <row r="14" ht="12.75" customHeight="1">
      <c r="A14" s="18">
        <v>6.0</v>
      </c>
      <c r="B14" s="35" t="s">
        <v>34</v>
      </c>
      <c r="C14" s="36">
        <v>7.0</v>
      </c>
      <c r="D14" s="37">
        <v>8.0</v>
      </c>
      <c r="E14" s="38">
        <v>7.0</v>
      </c>
      <c r="F14" s="37">
        <v>9.0</v>
      </c>
      <c r="G14" s="34">
        <f>(C14+D14+E14+F14)/B5</f>
        <v>7.75</v>
      </c>
      <c r="H14" s="8"/>
    </row>
    <row r="15" ht="12.75" customHeight="1">
      <c r="A15" s="18">
        <v>7.0</v>
      </c>
      <c r="B15" s="35" t="s">
        <v>35</v>
      </c>
      <c r="C15" s="36">
        <v>10.0</v>
      </c>
      <c r="D15" s="37">
        <v>9.0</v>
      </c>
      <c r="E15" s="38">
        <v>9.0</v>
      </c>
      <c r="F15" s="30">
        <v>8.0</v>
      </c>
      <c r="G15" s="34">
        <f>(C15+D15+E15+F15)/B5</f>
        <v>9</v>
      </c>
      <c r="H15" s="8"/>
    </row>
    <row r="16" ht="12.75" customHeight="1">
      <c r="A16" s="18">
        <v>8.0</v>
      </c>
      <c r="B16" s="35" t="s">
        <v>36</v>
      </c>
      <c r="C16" s="36">
        <v>8.0</v>
      </c>
      <c r="D16" s="37">
        <v>7.0</v>
      </c>
      <c r="E16" s="38">
        <v>8.0</v>
      </c>
      <c r="F16" s="36">
        <v>9.0</v>
      </c>
      <c r="G16" s="34">
        <f>(C16+D16+E16+F16)/B5</f>
        <v>8</v>
      </c>
      <c r="H16" s="8"/>
    </row>
    <row r="17" ht="12.75" customHeight="1">
      <c r="A17" s="18">
        <v>9.0</v>
      </c>
      <c r="B17" s="35" t="s">
        <v>37</v>
      </c>
      <c r="C17" s="36">
        <v>6.0</v>
      </c>
      <c r="D17" s="37">
        <v>5.0</v>
      </c>
      <c r="E17" s="38">
        <v>6.0</v>
      </c>
      <c r="F17" s="36">
        <v>8.0</v>
      </c>
      <c r="G17" s="34">
        <f>(C17+D17+E17+F17)/B5</f>
        <v>6.25</v>
      </c>
      <c r="H17" s="8"/>
    </row>
    <row r="18" ht="12.75" customHeight="1">
      <c r="A18" s="18">
        <v>10.0</v>
      </c>
      <c r="B18" s="35" t="s">
        <v>38</v>
      </c>
      <c r="C18" s="36">
        <v>7.0</v>
      </c>
      <c r="D18" s="37">
        <v>8.0</v>
      </c>
      <c r="E18" s="38">
        <v>8.0</v>
      </c>
      <c r="F18" s="36">
        <v>8.0</v>
      </c>
      <c r="G18" s="34">
        <f>(C18+D18+E18+F18)/B5</f>
        <v>7.75</v>
      </c>
      <c r="H18" s="8"/>
    </row>
    <row r="19" ht="12.75" customHeight="1">
      <c r="A19" s="18">
        <v>11.0</v>
      </c>
      <c r="B19" s="35" t="s">
        <v>40</v>
      </c>
      <c r="C19" s="36">
        <v>7.0</v>
      </c>
      <c r="D19" s="37">
        <v>7.0</v>
      </c>
      <c r="E19" s="38">
        <v>6.0</v>
      </c>
      <c r="F19" s="37">
        <v>7.0</v>
      </c>
      <c r="G19" s="34">
        <f>(C19+D19+E19+F19)/B5</f>
        <v>6.75</v>
      </c>
      <c r="H19" s="8"/>
    </row>
    <row r="20" ht="12.75" customHeight="1">
      <c r="A20" s="18">
        <v>12.0</v>
      </c>
      <c r="B20" s="35" t="s">
        <v>41</v>
      </c>
      <c r="C20" s="36">
        <v>8.0</v>
      </c>
      <c r="D20" s="37">
        <v>8.0</v>
      </c>
      <c r="E20" s="38">
        <v>10.0</v>
      </c>
      <c r="F20" s="37">
        <v>8.0</v>
      </c>
      <c r="G20" s="34">
        <f>(C20+D20+E20+F20)/B5</f>
        <v>8.5</v>
      </c>
      <c r="H20" s="8"/>
    </row>
    <row r="21" ht="12.75" customHeight="1">
      <c r="A21" s="18">
        <v>13.0</v>
      </c>
      <c r="B21" s="35" t="s">
        <v>42</v>
      </c>
      <c r="C21" s="36">
        <v>9.0</v>
      </c>
      <c r="D21" s="37">
        <v>7.0</v>
      </c>
      <c r="E21" s="38">
        <v>9.0</v>
      </c>
      <c r="F21" s="37">
        <v>7.0</v>
      </c>
      <c r="G21" s="34">
        <f>(C21+D21+E21+F21)/B5</f>
        <v>8</v>
      </c>
      <c r="H21" s="8"/>
    </row>
    <row r="22" ht="12.75" customHeight="1">
      <c r="A22" s="18">
        <v>14.0</v>
      </c>
      <c r="B22" s="35" t="s">
        <v>43</v>
      </c>
      <c r="C22" s="36">
        <v>9.0</v>
      </c>
      <c r="D22" s="37">
        <v>8.0</v>
      </c>
      <c r="E22" s="38">
        <v>7.0</v>
      </c>
      <c r="F22" s="37">
        <v>7.0</v>
      </c>
      <c r="G22" s="34">
        <f>(C22+D22+E22+F22)/B5</f>
        <v>7.75</v>
      </c>
      <c r="H22" s="8"/>
    </row>
    <row r="23" ht="12.75" customHeight="1">
      <c r="A23" s="18">
        <v>15.0</v>
      </c>
      <c r="B23" s="35" t="s">
        <v>44</v>
      </c>
      <c r="C23" s="36">
        <v>10.0</v>
      </c>
      <c r="D23" s="37">
        <v>8.0</v>
      </c>
      <c r="E23" s="38">
        <v>9.0</v>
      </c>
      <c r="F23" s="37">
        <v>5.0</v>
      </c>
      <c r="G23" s="44">
        <f>(C23+D23+E23+F23)/B5</f>
        <v>8</v>
      </c>
      <c r="H23" s="8"/>
    </row>
    <row r="24" ht="15.0" customHeight="1">
      <c r="G24" s="47">
        <f>SUM(G9:G23)/B6</f>
        <v>7.766666667</v>
      </c>
    </row>
    <row r="25" ht="12.0" customHeight="1"/>
    <row r="26" ht="12.0" customHeight="1"/>
    <row r="27" ht="12.0" customHeight="1">
      <c r="A27" s="50" t="s">
        <v>48</v>
      </c>
      <c r="B27" s="51"/>
      <c r="C27" s="51"/>
      <c r="D27" s="51"/>
      <c r="E27" s="51"/>
      <c r="F27" s="51"/>
      <c r="G27" s="55"/>
    </row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3.43"/>
    <col customWidth="1" min="3" max="3" width="10.0"/>
    <col customWidth="1" min="4" max="4" width="14.0"/>
    <col customWidth="1" min="5" max="5" width="10.0"/>
    <col customWidth="1" min="6" max="6" width="13.29"/>
    <col customWidth="1" min="7" max="7" width="10.0"/>
    <col customWidth="1" min="8" max="8" width="39.43"/>
    <col customWidth="1" min="9" max="26" width="10.0"/>
  </cols>
  <sheetData>
    <row r="1" ht="22.5" customHeight="1">
      <c r="A1" s="2" t="s">
        <v>1</v>
      </c>
      <c r="B1" s="7"/>
      <c r="C1" s="7"/>
      <c r="D1" s="7"/>
      <c r="E1" s="7"/>
      <c r="F1" s="7"/>
      <c r="G1" s="9"/>
    </row>
    <row r="2" ht="28.5" customHeight="1">
      <c r="A2" s="13" t="s">
        <v>11</v>
      </c>
      <c r="B2" s="15" t="s">
        <v>16</v>
      </c>
      <c r="C2" s="15" t="s">
        <v>17</v>
      </c>
      <c r="D2" s="15" t="s">
        <v>18</v>
      </c>
      <c r="E2" s="15" t="s">
        <v>19</v>
      </c>
      <c r="F2" s="15" t="s">
        <v>20</v>
      </c>
      <c r="G2" s="16" t="s">
        <v>21</v>
      </c>
    </row>
    <row r="3" ht="12.0" customHeight="1">
      <c r="A3" s="18">
        <v>1.0</v>
      </c>
      <c r="B3" s="19">
        <v>0.0</v>
      </c>
      <c r="C3" s="20">
        <v>0.0</v>
      </c>
      <c r="D3" s="20">
        <v>0.0</v>
      </c>
      <c r="E3" s="20">
        <v>10.0</v>
      </c>
      <c r="F3" s="20">
        <v>90.0</v>
      </c>
      <c r="G3" s="42">
        <f t="shared" ref="G3:G17" si="1">SUM(B3:F3)</f>
        <v>100</v>
      </c>
      <c r="H3" t="s">
        <v>45</v>
      </c>
    </row>
    <row r="4" ht="12.0" customHeight="1">
      <c r="A4" s="18">
        <v>2.0</v>
      </c>
      <c r="B4" s="46">
        <v>0.0</v>
      </c>
      <c r="C4" s="48">
        <v>0.0</v>
      </c>
      <c r="D4" s="48">
        <v>10.0</v>
      </c>
      <c r="E4" s="49">
        <v>20.0</v>
      </c>
      <c r="F4" s="48">
        <v>70.0</v>
      </c>
      <c r="G4" s="42">
        <f t="shared" si="1"/>
        <v>100</v>
      </c>
    </row>
    <row r="5" ht="12.0" customHeight="1">
      <c r="A5" s="18">
        <v>3.0</v>
      </c>
      <c r="B5" s="46">
        <v>10.0</v>
      </c>
      <c r="C5" s="49">
        <v>50.0</v>
      </c>
      <c r="D5" s="48">
        <v>30.0</v>
      </c>
      <c r="E5" s="49">
        <v>0.0</v>
      </c>
      <c r="F5" s="48">
        <v>10.0</v>
      </c>
      <c r="G5" s="42">
        <f t="shared" si="1"/>
        <v>100</v>
      </c>
    </row>
    <row r="6" ht="12.0" customHeight="1">
      <c r="A6" s="18">
        <v>4.0</v>
      </c>
      <c r="B6" s="46">
        <v>70.0</v>
      </c>
      <c r="C6" s="48">
        <v>0.0</v>
      </c>
      <c r="D6" s="48">
        <v>20.0</v>
      </c>
      <c r="E6" s="48">
        <v>0.0</v>
      </c>
      <c r="F6" s="48">
        <v>10.0</v>
      </c>
      <c r="G6" s="42">
        <f t="shared" si="1"/>
        <v>100</v>
      </c>
    </row>
    <row r="7" ht="12.0" customHeight="1">
      <c r="A7" s="18">
        <v>5.0</v>
      </c>
      <c r="B7" s="46">
        <v>60.0</v>
      </c>
      <c r="C7" s="48">
        <v>0.0</v>
      </c>
      <c r="D7" s="48">
        <v>30.0</v>
      </c>
      <c r="E7" s="48">
        <v>0.0</v>
      </c>
      <c r="F7" s="49">
        <v>10.0</v>
      </c>
      <c r="G7" s="42">
        <f t="shared" si="1"/>
        <v>100</v>
      </c>
    </row>
    <row r="8" ht="12.0" customHeight="1">
      <c r="A8" s="18">
        <v>6.0</v>
      </c>
      <c r="B8" s="46">
        <v>60.0</v>
      </c>
      <c r="C8" s="48">
        <v>0.0</v>
      </c>
      <c r="D8" s="49">
        <v>40.0</v>
      </c>
      <c r="E8" s="48">
        <v>0.0</v>
      </c>
      <c r="F8" s="48">
        <v>0.0</v>
      </c>
      <c r="G8" s="52">
        <f t="shared" si="1"/>
        <v>100</v>
      </c>
      <c r="H8" t="s">
        <v>49</v>
      </c>
    </row>
    <row r="9" ht="12.0" customHeight="1">
      <c r="A9" s="18">
        <v>7.0</v>
      </c>
      <c r="B9" s="54">
        <v>20.0</v>
      </c>
      <c r="C9" s="49">
        <v>20.0</v>
      </c>
      <c r="D9" s="49">
        <v>50.0</v>
      </c>
      <c r="E9" s="49">
        <v>0.0</v>
      </c>
      <c r="F9" s="48">
        <v>10.0</v>
      </c>
      <c r="G9" s="52">
        <f t="shared" si="1"/>
        <v>100</v>
      </c>
    </row>
    <row r="10" ht="12.0" customHeight="1">
      <c r="A10" s="18">
        <v>8.0</v>
      </c>
      <c r="B10" s="46">
        <v>30.0</v>
      </c>
      <c r="C10" s="48">
        <v>0.0</v>
      </c>
      <c r="D10" s="49">
        <v>60.0</v>
      </c>
      <c r="E10" s="48">
        <v>10.0</v>
      </c>
      <c r="F10" s="48">
        <v>0.0</v>
      </c>
      <c r="G10" s="52">
        <f t="shared" si="1"/>
        <v>100</v>
      </c>
    </row>
    <row r="11" ht="12.0" customHeight="1">
      <c r="A11" s="18">
        <v>9.0</v>
      </c>
      <c r="B11" s="46">
        <v>20.0</v>
      </c>
      <c r="C11" s="48">
        <v>0.0</v>
      </c>
      <c r="D11" s="49">
        <v>80.0</v>
      </c>
      <c r="E11" s="49">
        <v>0.0</v>
      </c>
      <c r="F11" s="48">
        <v>0.0</v>
      </c>
      <c r="G11" s="52">
        <f t="shared" si="1"/>
        <v>100</v>
      </c>
    </row>
    <row r="12" ht="12.0" customHeight="1">
      <c r="A12" s="18">
        <v>10.0</v>
      </c>
      <c r="B12" s="54">
        <v>0.0</v>
      </c>
      <c r="C12" s="49">
        <v>30.0</v>
      </c>
      <c r="D12" s="49">
        <v>60.0</v>
      </c>
      <c r="E12" s="49">
        <v>0.0</v>
      </c>
      <c r="F12" s="48">
        <v>10.0</v>
      </c>
      <c r="G12" s="52">
        <f t="shared" si="1"/>
        <v>100</v>
      </c>
    </row>
    <row r="13" ht="12.0" customHeight="1">
      <c r="A13" s="18">
        <v>11.0</v>
      </c>
      <c r="B13" s="46">
        <v>60.0</v>
      </c>
      <c r="C13" s="48">
        <v>0.0</v>
      </c>
      <c r="D13" s="48">
        <v>30.0</v>
      </c>
      <c r="E13" s="48">
        <v>0.0</v>
      </c>
      <c r="F13" s="48">
        <v>10.0</v>
      </c>
      <c r="G13" s="52">
        <f t="shared" si="1"/>
        <v>100</v>
      </c>
    </row>
    <row r="14" ht="12.0" customHeight="1">
      <c r="A14" s="18">
        <v>12.0</v>
      </c>
      <c r="B14" s="54">
        <v>0.0</v>
      </c>
      <c r="C14" s="48">
        <v>50.0</v>
      </c>
      <c r="D14" s="48">
        <v>20.0</v>
      </c>
      <c r="E14" s="49">
        <v>0.0</v>
      </c>
      <c r="F14" s="48">
        <v>30.0</v>
      </c>
      <c r="G14" s="52">
        <f t="shared" si="1"/>
        <v>100</v>
      </c>
    </row>
    <row r="15" ht="12.0" customHeight="1">
      <c r="A15" s="18">
        <v>13.0</v>
      </c>
      <c r="B15" s="54">
        <v>80.0</v>
      </c>
      <c r="C15" s="48">
        <v>0.0</v>
      </c>
      <c r="D15" s="48">
        <v>30.0</v>
      </c>
      <c r="E15" s="48">
        <v>0.0</v>
      </c>
      <c r="F15" s="48">
        <v>0.0</v>
      </c>
      <c r="G15" s="52">
        <f t="shared" si="1"/>
        <v>110</v>
      </c>
    </row>
    <row r="16" ht="12.0" customHeight="1">
      <c r="A16" s="18">
        <v>14.0</v>
      </c>
      <c r="B16" s="46">
        <v>0.0</v>
      </c>
      <c r="C16" s="48">
        <v>30.0</v>
      </c>
      <c r="D16" s="48">
        <v>30.0</v>
      </c>
      <c r="E16" s="48">
        <v>0.0</v>
      </c>
      <c r="F16" s="49">
        <v>40.0</v>
      </c>
      <c r="G16" s="52">
        <f t="shared" si="1"/>
        <v>100</v>
      </c>
    </row>
    <row r="17" ht="12.0" customHeight="1">
      <c r="A17" s="18">
        <v>15.0</v>
      </c>
      <c r="B17" s="54">
        <v>30.0</v>
      </c>
      <c r="C17" s="49">
        <v>30.0</v>
      </c>
      <c r="D17" s="49">
        <v>30.0</v>
      </c>
      <c r="E17" s="58"/>
      <c r="F17" s="48">
        <v>10.0</v>
      </c>
      <c r="G17" s="52">
        <f t="shared" si="1"/>
        <v>100</v>
      </c>
    </row>
    <row r="18" ht="12.0" customHeight="1">
      <c r="A18" s="63" t="s">
        <v>21</v>
      </c>
      <c r="B18" s="64">
        <f t="shared" ref="B18:F18" si="2">SUM(B3:B17)</f>
        <v>440</v>
      </c>
      <c r="C18" s="64">
        <f t="shared" si="2"/>
        <v>210</v>
      </c>
      <c r="D18" s="64">
        <f t="shared" si="2"/>
        <v>520</v>
      </c>
      <c r="E18" s="64">
        <f t="shared" si="2"/>
        <v>40</v>
      </c>
      <c r="F18" s="65">
        <f t="shared" si="2"/>
        <v>300</v>
      </c>
      <c r="G18" s="66"/>
    </row>
    <row r="19" ht="12.0" customHeight="1"/>
    <row r="20" ht="12.0" customHeight="1">
      <c r="A20" s="50" t="s">
        <v>52</v>
      </c>
      <c r="B20" s="61"/>
      <c r="C20" s="61"/>
      <c r="D20" s="61"/>
      <c r="E20" s="61"/>
      <c r="F20" s="61"/>
      <c r="G20" s="62"/>
    </row>
    <row r="21" ht="12.0" customHeight="1"/>
    <row r="22" ht="12.0" customHeight="1"/>
    <row r="23" ht="18.0" customHeight="1">
      <c r="B23" s="67" t="s">
        <v>53</v>
      </c>
      <c r="C23" s="7"/>
      <c r="D23" s="7"/>
      <c r="E23" s="7"/>
      <c r="F23" s="7"/>
      <c r="G23" s="7"/>
      <c r="H23" t="s">
        <v>54</v>
      </c>
    </row>
    <row r="24" ht="12.0" customHeight="1">
      <c r="A24" s="24" t="s">
        <v>11</v>
      </c>
      <c r="B24" s="26" t="s">
        <v>16</v>
      </c>
      <c r="C24" s="26" t="s">
        <v>17</v>
      </c>
      <c r="D24" s="26" t="s">
        <v>18</v>
      </c>
      <c r="E24" s="26" t="s">
        <v>19</v>
      </c>
      <c r="F24" s="26" t="s">
        <v>20</v>
      </c>
      <c r="G24" s="68" t="s">
        <v>21</v>
      </c>
    </row>
    <row r="25" ht="12.0" customHeight="1">
      <c r="A25" s="18">
        <v>1.0</v>
      </c>
      <c r="B25" s="69">
        <f t="shared" ref="B25:F25" si="3">B3/B18</f>
        <v>0</v>
      </c>
      <c r="C25" s="69">
        <f t="shared" si="3"/>
        <v>0</v>
      </c>
      <c r="D25" s="69">
        <f t="shared" si="3"/>
        <v>0</v>
      </c>
      <c r="E25" s="69">
        <f t="shared" si="3"/>
        <v>0.25</v>
      </c>
      <c r="F25" s="69">
        <f t="shared" si="3"/>
        <v>0.3</v>
      </c>
      <c r="G25" s="70">
        <f t="shared" ref="G25:G39" si="5">SUM(B25:F25)</f>
        <v>0.55</v>
      </c>
    </row>
    <row r="26" ht="12.0" customHeight="1">
      <c r="A26" s="18">
        <v>2.0</v>
      </c>
      <c r="B26" s="69">
        <f t="shared" ref="B26:F26" si="4">B4/B18</f>
        <v>0</v>
      </c>
      <c r="C26" s="69">
        <f t="shared" si="4"/>
        <v>0</v>
      </c>
      <c r="D26" s="69">
        <f t="shared" si="4"/>
        <v>0.01923076923</v>
      </c>
      <c r="E26" s="69">
        <f t="shared" si="4"/>
        <v>0.5</v>
      </c>
      <c r="F26" s="69">
        <f t="shared" si="4"/>
        <v>0.2333333333</v>
      </c>
      <c r="G26" s="70">
        <f t="shared" si="5"/>
        <v>0.7525641026</v>
      </c>
    </row>
    <row r="27" ht="12.0" customHeight="1">
      <c r="A27" s="18">
        <v>3.0</v>
      </c>
      <c r="B27" s="69">
        <f t="shared" ref="B27:F27" si="6">B5/B18</f>
        <v>0.02272727273</v>
      </c>
      <c r="C27" s="69">
        <f t="shared" si="6"/>
        <v>0.2380952381</v>
      </c>
      <c r="D27" s="69">
        <f t="shared" si="6"/>
        <v>0.05769230769</v>
      </c>
      <c r="E27" s="69">
        <f t="shared" si="6"/>
        <v>0</v>
      </c>
      <c r="F27" s="69">
        <f t="shared" si="6"/>
        <v>0.03333333333</v>
      </c>
      <c r="G27" s="70">
        <f t="shared" si="5"/>
        <v>0.3518481518</v>
      </c>
    </row>
    <row r="28" ht="12.0" customHeight="1">
      <c r="A28" s="18">
        <v>4.0</v>
      </c>
      <c r="B28" s="69">
        <f t="shared" ref="B28:F28" si="7">B6/B18</f>
        <v>0.1590909091</v>
      </c>
      <c r="C28" s="69">
        <f t="shared" si="7"/>
        <v>0</v>
      </c>
      <c r="D28" s="69">
        <f t="shared" si="7"/>
        <v>0.03846153846</v>
      </c>
      <c r="E28" s="69">
        <f t="shared" si="7"/>
        <v>0</v>
      </c>
      <c r="F28" s="69">
        <f t="shared" si="7"/>
        <v>0.03333333333</v>
      </c>
      <c r="G28" s="70">
        <f t="shared" si="5"/>
        <v>0.2308857809</v>
      </c>
    </row>
    <row r="29" ht="12.0" customHeight="1">
      <c r="A29" s="18">
        <v>5.0</v>
      </c>
      <c r="B29" s="69">
        <f t="shared" ref="B29:F29" si="8">B7/B18</f>
        <v>0.1363636364</v>
      </c>
      <c r="C29" s="69">
        <f t="shared" si="8"/>
        <v>0</v>
      </c>
      <c r="D29" s="69">
        <f t="shared" si="8"/>
        <v>0.05769230769</v>
      </c>
      <c r="E29" s="69">
        <f t="shared" si="8"/>
        <v>0</v>
      </c>
      <c r="F29" s="69">
        <f t="shared" si="8"/>
        <v>0.03333333333</v>
      </c>
      <c r="G29" s="70">
        <f t="shared" si="5"/>
        <v>0.2273892774</v>
      </c>
    </row>
    <row r="30" ht="12.0" customHeight="1">
      <c r="A30" s="18">
        <v>6.0</v>
      </c>
      <c r="B30" s="69">
        <f t="shared" ref="B30:F30" si="9">B8/B18</f>
        <v>0.1363636364</v>
      </c>
      <c r="C30" s="69">
        <f t="shared" si="9"/>
        <v>0</v>
      </c>
      <c r="D30" s="69">
        <f t="shared" si="9"/>
        <v>0.07692307692</v>
      </c>
      <c r="E30" s="69">
        <f t="shared" si="9"/>
        <v>0</v>
      </c>
      <c r="F30" s="69">
        <f t="shared" si="9"/>
        <v>0</v>
      </c>
      <c r="G30" s="70">
        <f t="shared" si="5"/>
        <v>0.2132867133</v>
      </c>
    </row>
    <row r="31" ht="12.0" customHeight="1">
      <c r="A31" s="18">
        <v>7.0</v>
      </c>
      <c r="B31" s="69">
        <f t="shared" ref="B31:F31" si="10">B9/B18</f>
        <v>0.04545454545</v>
      </c>
      <c r="C31" s="69">
        <f t="shared" si="10"/>
        <v>0.09523809524</v>
      </c>
      <c r="D31" s="69">
        <f t="shared" si="10"/>
        <v>0.09615384615</v>
      </c>
      <c r="E31" s="69">
        <f t="shared" si="10"/>
        <v>0</v>
      </c>
      <c r="F31" s="69">
        <f t="shared" si="10"/>
        <v>0.03333333333</v>
      </c>
      <c r="G31" s="70">
        <f t="shared" si="5"/>
        <v>0.2701798202</v>
      </c>
    </row>
    <row r="32" ht="12.0" customHeight="1">
      <c r="A32" s="18">
        <v>8.0</v>
      </c>
      <c r="B32" s="69">
        <f t="shared" ref="B32:F32" si="11">B10/B18</f>
        <v>0.06818181818</v>
      </c>
      <c r="C32" s="69">
        <f t="shared" si="11"/>
        <v>0</v>
      </c>
      <c r="D32" s="69">
        <f t="shared" si="11"/>
        <v>0.1153846154</v>
      </c>
      <c r="E32" s="69">
        <f t="shared" si="11"/>
        <v>0.25</v>
      </c>
      <c r="F32" s="69">
        <f t="shared" si="11"/>
        <v>0</v>
      </c>
      <c r="G32" s="70">
        <f t="shared" si="5"/>
        <v>0.4335664336</v>
      </c>
    </row>
    <row r="33" ht="12.0" customHeight="1">
      <c r="A33" s="18">
        <v>9.0</v>
      </c>
      <c r="B33" s="69">
        <f t="shared" ref="B33:F33" si="12">B11/B18</f>
        <v>0.04545454545</v>
      </c>
      <c r="C33" s="69">
        <f t="shared" si="12"/>
        <v>0</v>
      </c>
      <c r="D33" s="69">
        <f t="shared" si="12"/>
        <v>0.1538461538</v>
      </c>
      <c r="E33" s="69">
        <f t="shared" si="12"/>
        <v>0</v>
      </c>
      <c r="F33" s="69">
        <f t="shared" si="12"/>
        <v>0</v>
      </c>
      <c r="G33" s="70">
        <f t="shared" si="5"/>
        <v>0.1993006993</v>
      </c>
    </row>
    <row r="34" ht="12.0" customHeight="1">
      <c r="A34" s="18">
        <v>10.0</v>
      </c>
      <c r="B34" s="69">
        <f t="shared" ref="B34:F34" si="13">B12/B18</f>
        <v>0</v>
      </c>
      <c r="C34" s="69">
        <f t="shared" si="13"/>
        <v>0.1428571429</v>
      </c>
      <c r="D34" s="69">
        <f t="shared" si="13"/>
        <v>0.1153846154</v>
      </c>
      <c r="E34" s="69">
        <f t="shared" si="13"/>
        <v>0</v>
      </c>
      <c r="F34" s="69">
        <f t="shared" si="13"/>
        <v>0.03333333333</v>
      </c>
      <c r="G34" s="70">
        <f t="shared" si="5"/>
        <v>0.2915750916</v>
      </c>
    </row>
    <row r="35" ht="12.0" customHeight="1">
      <c r="A35" s="18">
        <v>11.0</v>
      </c>
      <c r="B35" s="69">
        <f t="shared" ref="B35:F35" si="14">B13/B18</f>
        <v>0.1363636364</v>
      </c>
      <c r="C35" s="69">
        <f t="shared" si="14"/>
        <v>0</v>
      </c>
      <c r="D35" s="69">
        <f t="shared" si="14"/>
        <v>0.05769230769</v>
      </c>
      <c r="E35" s="69">
        <f t="shared" si="14"/>
        <v>0</v>
      </c>
      <c r="F35" s="69">
        <f t="shared" si="14"/>
        <v>0.03333333333</v>
      </c>
      <c r="G35" s="70">
        <f t="shared" si="5"/>
        <v>0.2273892774</v>
      </c>
    </row>
    <row r="36" ht="12.0" customHeight="1">
      <c r="A36" s="18">
        <v>12.0</v>
      </c>
      <c r="B36" s="69">
        <f t="shared" ref="B36:F36" si="15">B14/B18</f>
        <v>0</v>
      </c>
      <c r="C36" s="69">
        <f t="shared" si="15"/>
        <v>0.2380952381</v>
      </c>
      <c r="D36" s="69">
        <f t="shared" si="15"/>
        <v>0.03846153846</v>
      </c>
      <c r="E36" s="69">
        <f t="shared" si="15"/>
        <v>0</v>
      </c>
      <c r="F36" s="69">
        <f t="shared" si="15"/>
        <v>0.1</v>
      </c>
      <c r="G36" s="70">
        <f t="shared" si="5"/>
        <v>0.3765567766</v>
      </c>
    </row>
    <row r="37" ht="12.0" customHeight="1">
      <c r="A37" s="18">
        <v>13.0</v>
      </c>
      <c r="B37" s="69">
        <f t="shared" ref="B37:F37" si="16">B15/B18</f>
        <v>0.1818181818</v>
      </c>
      <c r="C37" s="69">
        <f t="shared" si="16"/>
        <v>0</v>
      </c>
      <c r="D37" s="69">
        <f t="shared" si="16"/>
        <v>0.05769230769</v>
      </c>
      <c r="E37" s="69">
        <f t="shared" si="16"/>
        <v>0</v>
      </c>
      <c r="F37" s="69">
        <f t="shared" si="16"/>
        <v>0</v>
      </c>
      <c r="G37" s="70">
        <f t="shared" si="5"/>
        <v>0.2395104895</v>
      </c>
    </row>
    <row r="38" ht="12.0" customHeight="1">
      <c r="A38" s="18">
        <v>14.0</v>
      </c>
      <c r="B38" s="69">
        <f t="shared" ref="B38:F38" si="17">B16/B18</f>
        <v>0</v>
      </c>
      <c r="C38" s="69">
        <f t="shared" si="17"/>
        <v>0.1428571429</v>
      </c>
      <c r="D38" s="69">
        <f t="shared" si="17"/>
        <v>0.05769230769</v>
      </c>
      <c r="E38" s="69">
        <f t="shared" si="17"/>
        <v>0</v>
      </c>
      <c r="F38" s="69">
        <f t="shared" si="17"/>
        <v>0.1333333333</v>
      </c>
      <c r="G38" s="70">
        <f t="shared" si="5"/>
        <v>0.3338827839</v>
      </c>
    </row>
    <row r="39" ht="12.0" customHeight="1">
      <c r="A39" s="18">
        <v>15.0</v>
      </c>
      <c r="B39" s="69">
        <f t="shared" ref="B39:F39" si="18">B17/B18</f>
        <v>0.06818181818</v>
      </c>
      <c r="C39" s="69">
        <f t="shared" si="18"/>
        <v>0.1428571429</v>
      </c>
      <c r="D39" s="69">
        <f t="shared" si="18"/>
        <v>0.05769230769</v>
      </c>
      <c r="E39" s="69">
        <f t="shared" si="18"/>
        <v>0</v>
      </c>
      <c r="F39" s="69">
        <f t="shared" si="18"/>
        <v>0.03333333333</v>
      </c>
      <c r="G39" s="70">
        <f t="shared" si="5"/>
        <v>0.3020646021</v>
      </c>
    </row>
    <row r="40" ht="12.0" customHeight="1">
      <c r="A40" s="63" t="s">
        <v>21</v>
      </c>
      <c r="B40" s="64">
        <f t="shared" ref="B40:F40" si="19">SUM(B25:B39)</f>
        <v>1</v>
      </c>
      <c r="C40" s="64">
        <f t="shared" si="19"/>
        <v>1</v>
      </c>
      <c r="D40" s="64">
        <f t="shared" si="19"/>
        <v>1</v>
      </c>
      <c r="E40" s="64">
        <f t="shared" si="19"/>
        <v>1</v>
      </c>
      <c r="F40" s="65">
        <f t="shared" si="19"/>
        <v>1</v>
      </c>
      <c r="G40" s="66"/>
    </row>
    <row r="41" ht="12.0" customHeight="1"/>
    <row r="42" ht="16.5" customHeight="1">
      <c r="A42" s="71" t="s">
        <v>55</v>
      </c>
    </row>
    <row r="43" ht="12.0" customHeight="1">
      <c r="A43" s="24" t="s">
        <v>11</v>
      </c>
      <c r="B43" s="26" t="s">
        <v>56</v>
      </c>
      <c r="C43" s="26" t="s">
        <v>57</v>
      </c>
      <c r="D43" s="26" t="s">
        <v>58</v>
      </c>
      <c r="E43" s="72" t="s">
        <v>59</v>
      </c>
    </row>
    <row r="44" ht="12.0" customHeight="1">
      <c r="A44" s="18">
        <v>1.0</v>
      </c>
      <c r="B44" s="69">
        <f>B25*Datos!C9</f>
        <v>0</v>
      </c>
      <c r="C44" s="69">
        <f>B25*Datos!D9</f>
        <v>0</v>
      </c>
      <c r="D44" s="69">
        <f>B25*Datos!E9</f>
        <v>0</v>
      </c>
      <c r="E44" s="73">
        <f>B25*Datos!F9</f>
        <v>0</v>
      </c>
    </row>
    <row r="45" ht="12.0" customHeight="1">
      <c r="A45" s="18">
        <v>2.0</v>
      </c>
      <c r="B45" s="69">
        <f>B26*Datos!C10</f>
        <v>0</v>
      </c>
      <c r="C45" s="69">
        <f>B26*Datos!D10</f>
        <v>0</v>
      </c>
      <c r="D45" s="69">
        <f>B26*Datos!E10</f>
        <v>0</v>
      </c>
      <c r="E45" s="73">
        <f>B26*Datos!F10</f>
        <v>0</v>
      </c>
    </row>
    <row r="46" ht="12.0" customHeight="1">
      <c r="A46" s="18">
        <v>3.0</v>
      </c>
      <c r="B46" s="69">
        <f>B27*Datos!C11</f>
        <v>0.1818181818</v>
      </c>
      <c r="C46" s="69">
        <f>B27*Datos!D11</f>
        <v>0.1818181818</v>
      </c>
      <c r="D46" s="69">
        <f>B27*Datos!E11</f>
        <v>0.1590909091</v>
      </c>
      <c r="E46" s="73">
        <f>B27*Datos!F11</f>
        <v>0.1590909091</v>
      </c>
    </row>
    <row r="47" ht="12.0" customHeight="1">
      <c r="A47" s="18">
        <v>4.0</v>
      </c>
      <c r="B47" s="69">
        <f>B28*Datos!C12</f>
        <v>1.272727273</v>
      </c>
      <c r="C47" s="69">
        <f>B28*Datos!D12</f>
        <v>1.113636364</v>
      </c>
      <c r="D47" s="69">
        <f>B28*Datos!E12</f>
        <v>1.272727273</v>
      </c>
      <c r="E47" s="73">
        <f>B28*Datos!F12</f>
        <v>1.272727273</v>
      </c>
    </row>
    <row r="48" ht="12.0" customHeight="1">
      <c r="A48" s="18">
        <v>5.0</v>
      </c>
      <c r="B48" s="69">
        <f>B29*Datos!C13</f>
        <v>0.9545454545</v>
      </c>
      <c r="C48" s="69">
        <f>B29*Datos!D13</f>
        <v>1.090909091</v>
      </c>
      <c r="D48" s="69">
        <f>B29*Datos!E13</f>
        <v>0.9545454545</v>
      </c>
      <c r="E48" s="73">
        <f>B29*Datos!F13</f>
        <v>1.227272727</v>
      </c>
    </row>
    <row r="49" ht="12.0" customHeight="1">
      <c r="A49" s="18">
        <v>6.0</v>
      </c>
      <c r="B49" s="69">
        <f>B30*Datos!C14</f>
        <v>0.9545454545</v>
      </c>
      <c r="C49" s="69">
        <f>B30*Datos!D14</f>
        <v>1.090909091</v>
      </c>
      <c r="D49" s="69">
        <f>B30*Datos!E14</f>
        <v>0.9545454545</v>
      </c>
      <c r="E49" s="73">
        <f>B30*Datos!F14</f>
        <v>1.227272727</v>
      </c>
    </row>
    <row r="50" ht="12.0" customHeight="1">
      <c r="A50" s="18">
        <v>7.0</v>
      </c>
      <c r="B50" s="69">
        <f>B31*Datos!C15</f>
        <v>0.4545454545</v>
      </c>
      <c r="C50" s="69">
        <f>B31*Datos!D15</f>
        <v>0.4090909091</v>
      </c>
      <c r="D50" s="69">
        <f>B31*Datos!E15</f>
        <v>0.4090909091</v>
      </c>
      <c r="E50" s="73">
        <f>B31*Datos!F15</f>
        <v>0.3636363636</v>
      </c>
    </row>
    <row r="51" ht="12.0" customHeight="1">
      <c r="A51" s="18">
        <v>8.0</v>
      </c>
      <c r="B51" s="69">
        <f>B32*Datos!C16</f>
        <v>0.5454545455</v>
      </c>
      <c r="C51" s="69">
        <f>B32*Datos!D16</f>
        <v>0.4772727273</v>
      </c>
      <c r="D51" s="69">
        <f>B32*Datos!E16</f>
        <v>0.5454545455</v>
      </c>
      <c r="E51" s="73">
        <f>B32*Datos!F16</f>
        <v>0.6136363636</v>
      </c>
    </row>
    <row r="52" ht="12.0" customHeight="1">
      <c r="A52" s="18">
        <v>9.0</v>
      </c>
      <c r="B52" s="69">
        <f>B33*Datos!C17</f>
        <v>0.2727272727</v>
      </c>
      <c r="C52" s="69">
        <f>B33*Datos!D17</f>
        <v>0.2272727273</v>
      </c>
      <c r="D52" s="69">
        <f>B33*Datos!E17</f>
        <v>0.2727272727</v>
      </c>
      <c r="E52" s="73">
        <f>B33*Datos!F17</f>
        <v>0.3636363636</v>
      </c>
    </row>
    <row r="53" ht="12.0" customHeight="1">
      <c r="A53" s="18">
        <v>10.0</v>
      </c>
      <c r="B53" s="69">
        <f>B34*Datos!C18</f>
        <v>0</v>
      </c>
      <c r="C53" s="69">
        <f>B34*Datos!D18</f>
        <v>0</v>
      </c>
      <c r="D53" s="69">
        <f>B34*Datos!E18</f>
        <v>0</v>
      </c>
      <c r="E53" s="73">
        <f>B34*Datos!F18</f>
        <v>0</v>
      </c>
    </row>
    <row r="54" ht="12.0" customHeight="1">
      <c r="A54" s="18">
        <v>11.0</v>
      </c>
      <c r="B54" s="69">
        <f>B35*Datos!C19</f>
        <v>0.9545454545</v>
      </c>
      <c r="C54" s="69">
        <f>B35*Datos!D19</f>
        <v>0.9545454545</v>
      </c>
      <c r="D54" s="69">
        <f>B35*Datos!E19</f>
        <v>0.8181818182</v>
      </c>
      <c r="E54" s="73">
        <f>B35*Datos!F19</f>
        <v>0.9545454545</v>
      </c>
    </row>
    <row r="55" ht="12.0" customHeight="1">
      <c r="A55" s="18">
        <v>12.0</v>
      </c>
      <c r="B55" s="69">
        <f>B36*Datos!C20</f>
        <v>0</v>
      </c>
      <c r="C55" s="69">
        <f>B36*Datos!D20</f>
        <v>0</v>
      </c>
      <c r="D55" s="69">
        <f>B36*Datos!E20</f>
        <v>0</v>
      </c>
      <c r="E55" s="73">
        <f>B36*Datos!F20</f>
        <v>0</v>
      </c>
    </row>
    <row r="56" ht="12.0" customHeight="1">
      <c r="A56" s="18">
        <v>13.0</v>
      </c>
      <c r="B56" s="69">
        <f>B37*Datos!C21</f>
        <v>1.636363636</v>
      </c>
      <c r="C56" s="69">
        <f>B37*Datos!D21</f>
        <v>1.272727273</v>
      </c>
      <c r="D56" s="69">
        <f>B37*Datos!E21</f>
        <v>1.636363636</v>
      </c>
      <c r="E56" s="73">
        <f>B37*Datos!F21</f>
        <v>1.272727273</v>
      </c>
    </row>
    <row r="57" ht="12.0" customHeight="1">
      <c r="A57" s="18">
        <v>14.0</v>
      </c>
      <c r="B57" s="69">
        <f>B38*Datos!C22</f>
        <v>0</v>
      </c>
      <c r="C57" s="69">
        <f>B38*Datos!D22</f>
        <v>0</v>
      </c>
      <c r="D57" s="69">
        <f>B38*Datos!E22</f>
        <v>0</v>
      </c>
      <c r="E57" s="73">
        <f>B38*Datos!F22</f>
        <v>0</v>
      </c>
    </row>
    <row r="58" ht="12.0" customHeight="1">
      <c r="A58" s="18">
        <v>15.0</v>
      </c>
      <c r="B58" s="69">
        <f>B39*Datos!C23</f>
        <v>0.6818181818</v>
      </c>
      <c r="C58" s="69">
        <f>B39*Datos!D23</f>
        <v>0.5454545455</v>
      </c>
      <c r="D58" s="69">
        <f>B39*Datos!E23</f>
        <v>0.6136363636</v>
      </c>
      <c r="E58" s="73">
        <f>B39*Datos!F23</f>
        <v>0.3409090909</v>
      </c>
    </row>
    <row r="59" ht="12.0" customHeight="1">
      <c r="A59" s="63" t="s">
        <v>21</v>
      </c>
      <c r="B59" s="74">
        <f t="shared" ref="B59:E59" si="20">SUM(B44:B58)</f>
        <v>7.909090909</v>
      </c>
      <c r="C59" s="74">
        <f t="shared" si="20"/>
        <v>7.363636364</v>
      </c>
      <c r="D59" s="74">
        <f t="shared" si="20"/>
        <v>7.636363636</v>
      </c>
      <c r="E59" s="75">
        <f t="shared" si="20"/>
        <v>7.795454545</v>
      </c>
    </row>
    <row r="60" ht="12.0" customHeight="1"/>
    <row r="61" ht="12.0" customHeight="1"/>
    <row r="62" ht="12.0" customHeight="1"/>
    <row r="63" ht="16.5" customHeight="1">
      <c r="A63" s="71" t="s">
        <v>60</v>
      </c>
    </row>
    <row r="64" ht="12.0" customHeight="1">
      <c r="A64" s="24" t="s">
        <v>11</v>
      </c>
      <c r="B64" s="26" t="s">
        <v>56</v>
      </c>
      <c r="C64" s="26" t="s">
        <v>57</v>
      </c>
      <c r="D64" s="26" t="s">
        <v>58</v>
      </c>
      <c r="E64" s="72" t="s">
        <v>59</v>
      </c>
    </row>
    <row r="65" ht="12.0" customHeight="1">
      <c r="A65" s="18">
        <v>1.0</v>
      </c>
      <c r="B65" s="69">
        <f>C25*Datos!C9</f>
        <v>0</v>
      </c>
      <c r="C65" s="69">
        <f>C25*Datos!D9</f>
        <v>0</v>
      </c>
      <c r="D65" s="69">
        <f>C25*Datos!E9</f>
        <v>0</v>
      </c>
      <c r="E65" s="73">
        <f>C25*Datos!F9</f>
        <v>0</v>
      </c>
    </row>
    <row r="66" ht="12.0" customHeight="1">
      <c r="A66" s="18">
        <v>2.0</v>
      </c>
      <c r="B66" s="69">
        <f>C26*Datos!C10</f>
        <v>0</v>
      </c>
      <c r="C66" s="69">
        <f>C26*Datos!D10</f>
        <v>0</v>
      </c>
      <c r="D66" s="69">
        <f>C26*Datos!E10</f>
        <v>0</v>
      </c>
      <c r="E66" s="73">
        <f>C26*Datos!F10</f>
        <v>0</v>
      </c>
    </row>
    <row r="67" ht="12.0" customHeight="1">
      <c r="A67" s="18">
        <v>3.0</v>
      </c>
      <c r="B67" s="69">
        <f>C27*Datos!C11</f>
        <v>1.904761905</v>
      </c>
      <c r="C67" s="69">
        <f>C27*Datos!D11</f>
        <v>1.904761905</v>
      </c>
      <c r="D67" s="69">
        <f>C27*Datos!E11</f>
        <v>1.666666667</v>
      </c>
      <c r="E67" s="73">
        <f>C27*Datos!F11</f>
        <v>1.666666667</v>
      </c>
    </row>
    <row r="68" ht="12.0" customHeight="1">
      <c r="A68" s="18">
        <v>4.0</v>
      </c>
      <c r="B68" s="69">
        <f>C28*Datos!C12</f>
        <v>0</v>
      </c>
      <c r="C68" s="69">
        <f>C28*Datos!D12</f>
        <v>0</v>
      </c>
      <c r="D68" s="69">
        <f>C28*Datos!E12</f>
        <v>0</v>
      </c>
      <c r="E68" s="73">
        <f>C28*Datos!F12</f>
        <v>0</v>
      </c>
    </row>
    <row r="69" ht="12.0" customHeight="1">
      <c r="A69" s="18">
        <v>5.0</v>
      </c>
      <c r="B69" s="69">
        <f>C29*Datos!C13</f>
        <v>0</v>
      </c>
      <c r="C69" s="69">
        <f>C29*Datos!D13</f>
        <v>0</v>
      </c>
      <c r="D69" s="69">
        <f>C29*Datos!E13</f>
        <v>0</v>
      </c>
      <c r="E69" s="73">
        <f>C29*Datos!F13</f>
        <v>0</v>
      </c>
    </row>
    <row r="70" ht="12.0" customHeight="1">
      <c r="A70" s="18">
        <v>6.0</v>
      </c>
      <c r="B70" s="69">
        <f>C30*Datos!C14</f>
        <v>0</v>
      </c>
      <c r="C70" s="69">
        <f>C30*Datos!D14</f>
        <v>0</v>
      </c>
      <c r="D70" s="69">
        <f>C30*Datos!E14</f>
        <v>0</v>
      </c>
      <c r="E70" s="73">
        <f>C30*Datos!F14</f>
        <v>0</v>
      </c>
    </row>
    <row r="71" ht="12.0" customHeight="1">
      <c r="A71" s="18">
        <v>7.0</v>
      </c>
      <c r="B71" s="69">
        <f>C31*Datos!C15</f>
        <v>0.9523809524</v>
      </c>
      <c r="C71" s="69">
        <f>C31*Datos!D15</f>
        <v>0.8571428571</v>
      </c>
      <c r="D71" s="69">
        <f>C31*Datos!E15</f>
        <v>0.8571428571</v>
      </c>
      <c r="E71" s="73">
        <f>C31*Datos!F15</f>
        <v>0.7619047619</v>
      </c>
    </row>
    <row r="72" ht="12.0" customHeight="1">
      <c r="A72" s="18">
        <v>8.0</v>
      </c>
      <c r="B72" s="69">
        <f>C32*Datos!C16</f>
        <v>0</v>
      </c>
      <c r="C72" s="69">
        <f>C32*Datos!D16</f>
        <v>0</v>
      </c>
      <c r="D72" s="69">
        <f>C32*Datos!E16</f>
        <v>0</v>
      </c>
      <c r="E72" s="73">
        <f>C32*Datos!F16</f>
        <v>0</v>
      </c>
    </row>
    <row r="73" ht="12.0" customHeight="1">
      <c r="A73" s="18">
        <v>9.0</v>
      </c>
      <c r="B73" s="69">
        <f>C33*Datos!C17</f>
        <v>0</v>
      </c>
      <c r="C73" s="69">
        <f>C33*Datos!D17</f>
        <v>0</v>
      </c>
      <c r="D73" s="69">
        <f>C33*Datos!E17</f>
        <v>0</v>
      </c>
      <c r="E73" s="73">
        <f>C33*Datos!F17</f>
        <v>0</v>
      </c>
    </row>
    <row r="74" ht="12.0" customHeight="1">
      <c r="A74" s="18">
        <v>10.0</v>
      </c>
      <c r="B74" s="69">
        <f>C34*Datos!C18</f>
        <v>1</v>
      </c>
      <c r="C74" s="69">
        <f>C34*Datos!D18</f>
        <v>1.142857143</v>
      </c>
      <c r="D74" s="69">
        <f>C34*Datos!E18</f>
        <v>1.142857143</v>
      </c>
      <c r="E74" s="73">
        <f>C34*Datos!F18</f>
        <v>1.142857143</v>
      </c>
    </row>
    <row r="75" ht="12.0" customHeight="1">
      <c r="A75" s="18">
        <v>11.0</v>
      </c>
      <c r="B75" s="69">
        <f>C35*Datos!C19</f>
        <v>0</v>
      </c>
      <c r="C75" s="69">
        <f>C35*Datos!D19</f>
        <v>0</v>
      </c>
      <c r="D75" s="69">
        <f>C35*Datos!E19</f>
        <v>0</v>
      </c>
      <c r="E75" s="73">
        <f>C35*Datos!F19</f>
        <v>0</v>
      </c>
    </row>
    <row r="76" ht="12.0" customHeight="1">
      <c r="A76" s="18">
        <v>12.0</v>
      </c>
      <c r="B76" s="69">
        <f>C36*Datos!C20</f>
        <v>1.904761905</v>
      </c>
      <c r="C76" s="69">
        <f>C36*Datos!D20</f>
        <v>1.904761905</v>
      </c>
      <c r="D76" s="69">
        <f>C36*Datos!E20</f>
        <v>2.380952381</v>
      </c>
      <c r="E76" s="73">
        <f>C36*Datos!F20</f>
        <v>1.904761905</v>
      </c>
    </row>
    <row r="77" ht="12.0" customHeight="1">
      <c r="A77" s="18">
        <v>13.0</v>
      </c>
      <c r="B77" s="69">
        <f>C37*Datos!C21</f>
        <v>0</v>
      </c>
      <c r="C77" s="69">
        <f>C37*Datos!D21</f>
        <v>0</v>
      </c>
      <c r="D77" s="69">
        <f>C37*Datos!E21</f>
        <v>0</v>
      </c>
      <c r="E77" s="73">
        <f>C37*Datos!F21</f>
        <v>0</v>
      </c>
    </row>
    <row r="78" ht="12.0" customHeight="1">
      <c r="A78" s="18">
        <v>14.0</v>
      </c>
      <c r="B78" s="69">
        <f>C38*Datos!C22</f>
        <v>1.285714286</v>
      </c>
      <c r="C78" s="69">
        <f>C38*Datos!D22</f>
        <v>1.142857143</v>
      </c>
      <c r="D78" s="69">
        <f>C38*Datos!E22</f>
        <v>1</v>
      </c>
      <c r="E78" s="73">
        <f>C38*Datos!F22</f>
        <v>1</v>
      </c>
    </row>
    <row r="79" ht="12.0" customHeight="1">
      <c r="A79" s="18">
        <v>15.0</v>
      </c>
      <c r="B79" s="69">
        <f>C39*Datos!C23</f>
        <v>1.428571429</v>
      </c>
      <c r="C79" s="69">
        <f>C39*Datos!D23</f>
        <v>1.142857143</v>
      </c>
      <c r="D79" s="69">
        <f>C39*Datos!E23</f>
        <v>1.285714286</v>
      </c>
      <c r="E79" s="73">
        <f>C39*Datos!F23</f>
        <v>0.7142857143</v>
      </c>
    </row>
    <row r="80" ht="12.0" customHeight="1">
      <c r="A80" s="63" t="s">
        <v>21</v>
      </c>
      <c r="B80" s="74">
        <f t="shared" ref="B80:E80" si="21">SUM(B65:B79)</f>
        <v>8.476190476</v>
      </c>
      <c r="C80" s="74">
        <f t="shared" si="21"/>
        <v>8.095238095</v>
      </c>
      <c r="D80" s="74">
        <f t="shared" si="21"/>
        <v>8.333333333</v>
      </c>
      <c r="E80" s="75">
        <f t="shared" si="21"/>
        <v>7.19047619</v>
      </c>
    </row>
    <row r="81" ht="12.0" customHeight="1"/>
    <row r="82" ht="16.5" customHeight="1">
      <c r="A82" s="71" t="s">
        <v>61</v>
      </c>
    </row>
    <row r="83" ht="12.0" customHeight="1">
      <c r="A83" s="24" t="s">
        <v>11</v>
      </c>
      <c r="B83" s="26" t="s">
        <v>56</v>
      </c>
      <c r="C83" s="26" t="s">
        <v>57</v>
      </c>
      <c r="D83" s="26" t="s">
        <v>58</v>
      </c>
      <c r="E83" s="72" t="s">
        <v>59</v>
      </c>
    </row>
    <row r="84" ht="12.0" customHeight="1">
      <c r="A84" s="18">
        <v>1.0</v>
      </c>
      <c r="B84" s="69">
        <f>D25*Datos!C9</f>
        <v>0</v>
      </c>
      <c r="C84" s="69">
        <f>D25*Datos!D9</f>
        <v>0</v>
      </c>
      <c r="D84" s="69">
        <f>D25*Datos!E9</f>
        <v>0</v>
      </c>
      <c r="E84" s="73">
        <f>D25*Datos!F9</f>
        <v>0</v>
      </c>
    </row>
    <row r="85" ht="12.0" customHeight="1">
      <c r="A85" s="18">
        <v>2.0</v>
      </c>
      <c r="B85" s="69">
        <f>D26*Datos!C10</f>
        <v>0.1730769231</v>
      </c>
      <c r="C85" s="69">
        <f>D26*Datos!D10</f>
        <v>0.1538461538</v>
      </c>
      <c r="D85" s="69">
        <f>D26*Datos!E10</f>
        <v>0.1346153846</v>
      </c>
      <c r="E85" s="73">
        <f>D26*Datos!F10</f>
        <v>0.1346153846</v>
      </c>
    </row>
    <row r="86" ht="12.0" customHeight="1">
      <c r="A86" s="18">
        <v>3.0</v>
      </c>
      <c r="B86" s="69">
        <f>D27*Datos!C11</f>
        <v>0.4615384615</v>
      </c>
      <c r="C86" s="69">
        <f>D27*Datos!D11</f>
        <v>0.4615384615</v>
      </c>
      <c r="D86" s="69">
        <f>D27*Datos!E11</f>
        <v>0.4038461538</v>
      </c>
      <c r="E86" s="73">
        <f>D27*Datos!F11</f>
        <v>0.4038461538</v>
      </c>
    </row>
    <row r="87" ht="12.0" customHeight="1">
      <c r="A87" s="18">
        <v>4.0</v>
      </c>
      <c r="B87" s="69">
        <f>D28*Datos!C12</f>
        <v>0.3076923077</v>
      </c>
      <c r="C87" s="69">
        <f>D28*Datos!D12</f>
        <v>0.2692307692</v>
      </c>
      <c r="D87" s="69">
        <f>D28*Datos!E12</f>
        <v>0.3076923077</v>
      </c>
      <c r="E87" s="73">
        <f>D28*Datos!F12</f>
        <v>0.3076923077</v>
      </c>
    </row>
    <row r="88" ht="12.0" customHeight="1">
      <c r="A88" s="18">
        <v>5.0</v>
      </c>
      <c r="B88" s="69">
        <f>D29*Datos!C13</f>
        <v>0.4038461538</v>
      </c>
      <c r="C88" s="69">
        <f>D29*Datos!D13</f>
        <v>0.4615384615</v>
      </c>
      <c r="D88" s="69">
        <f>D29*Datos!E13</f>
        <v>0.4038461538</v>
      </c>
      <c r="E88" s="73">
        <f>D29*Datos!F13</f>
        <v>0.5192307692</v>
      </c>
    </row>
    <row r="89" ht="12.0" customHeight="1">
      <c r="A89" s="18">
        <v>6.0</v>
      </c>
      <c r="B89" s="69">
        <f>D30*Datos!C14</f>
        <v>0.5384615385</v>
      </c>
      <c r="C89" s="69">
        <f>D30*Datos!D14</f>
        <v>0.6153846154</v>
      </c>
      <c r="D89" s="69">
        <f>D30*Datos!E14</f>
        <v>0.5384615385</v>
      </c>
      <c r="E89" s="73">
        <f>D30*Datos!F14</f>
        <v>0.6923076923</v>
      </c>
    </row>
    <row r="90" ht="12.0" customHeight="1">
      <c r="A90" s="18">
        <v>7.0</v>
      </c>
      <c r="B90" s="69">
        <f>D31*Datos!C15</f>
        <v>0.9615384615</v>
      </c>
      <c r="C90" s="69">
        <f>D31*Datos!D15</f>
        <v>0.8653846154</v>
      </c>
      <c r="D90" s="69">
        <f>D31*Datos!E15</f>
        <v>0.8653846154</v>
      </c>
      <c r="E90" s="73">
        <f>D31*Datos!F15</f>
        <v>0.7692307692</v>
      </c>
    </row>
    <row r="91" ht="12.0" customHeight="1">
      <c r="A91" s="18">
        <v>8.0</v>
      </c>
      <c r="B91" s="69">
        <f>D32*Datos!C16</f>
        <v>0.9230769231</v>
      </c>
      <c r="C91" s="69">
        <f>D32*Datos!D16</f>
        <v>0.8076923077</v>
      </c>
      <c r="D91" s="69">
        <f>D32*Datos!E16</f>
        <v>0.9230769231</v>
      </c>
      <c r="E91" s="73">
        <f>D32*Datos!F16</f>
        <v>1.038461538</v>
      </c>
    </row>
    <row r="92" ht="12.0" customHeight="1">
      <c r="A92" s="18">
        <v>9.0</v>
      </c>
      <c r="B92" s="69">
        <f>D33*Datos!C17</f>
        <v>0.9230769231</v>
      </c>
      <c r="C92" s="69">
        <f>D33*Datos!D17</f>
        <v>0.7692307692</v>
      </c>
      <c r="D92" s="69">
        <f>D33*Datos!E17</f>
        <v>0.9230769231</v>
      </c>
      <c r="E92" s="73">
        <f>D33*Datos!F17</f>
        <v>1.230769231</v>
      </c>
    </row>
    <row r="93" ht="12.0" customHeight="1">
      <c r="A93" s="18">
        <v>10.0</v>
      </c>
      <c r="B93" s="69">
        <f>D34*Datos!C18</f>
        <v>0.8076923077</v>
      </c>
      <c r="C93" s="69">
        <f>D34*Datos!D18</f>
        <v>0.9230769231</v>
      </c>
      <c r="D93" s="69">
        <f>D34*Datos!E18</f>
        <v>0.9230769231</v>
      </c>
      <c r="E93" s="73">
        <f>D34*Datos!F18</f>
        <v>0.9230769231</v>
      </c>
    </row>
    <row r="94" ht="12.0" customHeight="1">
      <c r="A94" s="18">
        <v>11.0</v>
      </c>
      <c r="B94" s="69">
        <f>D35*Datos!C19</f>
        <v>0.4038461538</v>
      </c>
      <c r="C94" s="69">
        <f>D35*Datos!D19</f>
        <v>0.4038461538</v>
      </c>
      <c r="D94" s="69">
        <f>D35*Datos!E19</f>
        <v>0.3461538462</v>
      </c>
      <c r="E94" s="73">
        <f>D35*Datos!F19</f>
        <v>0.4038461538</v>
      </c>
    </row>
    <row r="95" ht="12.0" customHeight="1">
      <c r="A95" s="18">
        <v>12.0</v>
      </c>
      <c r="B95" s="69">
        <f>D36*Datos!C20</f>
        <v>0.3076923077</v>
      </c>
      <c r="C95" s="69">
        <f>D36*Datos!D20</f>
        <v>0.3076923077</v>
      </c>
      <c r="D95" s="69">
        <f>D36*Datos!E20</f>
        <v>0.3846153846</v>
      </c>
      <c r="E95" s="73">
        <f>D36*Datos!F20</f>
        <v>0.3076923077</v>
      </c>
    </row>
    <row r="96" ht="12.0" customHeight="1">
      <c r="A96" s="18">
        <v>13.0</v>
      </c>
      <c r="B96" s="69">
        <f>D37*Datos!C21</f>
        <v>0.5192307692</v>
      </c>
      <c r="C96" s="69">
        <f>D37*Datos!D21</f>
        <v>0.4038461538</v>
      </c>
      <c r="D96" s="69">
        <f>D37*Datos!E21</f>
        <v>0.5192307692</v>
      </c>
      <c r="E96" s="73">
        <f>D37*Datos!F21</f>
        <v>0.4038461538</v>
      </c>
    </row>
    <row r="97" ht="12.0" customHeight="1">
      <c r="A97" s="18">
        <v>14.0</v>
      </c>
      <c r="B97" s="69">
        <f>D38*Datos!C22</f>
        <v>0.5192307692</v>
      </c>
      <c r="C97" s="69">
        <f>D38*Datos!D22</f>
        <v>0.4615384615</v>
      </c>
      <c r="D97" s="69">
        <f>D38*Datos!E22</f>
        <v>0.4038461538</v>
      </c>
      <c r="E97" s="73">
        <f>D38*Datos!F22</f>
        <v>0.4038461538</v>
      </c>
    </row>
    <row r="98" ht="12.0" customHeight="1">
      <c r="A98" s="18">
        <v>15.0</v>
      </c>
      <c r="B98" s="69">
        <f>D39*Datos!C23</f>
        <v>0.5769230769</v>
      </c>
      <c r="C98" s="69">
        <f>D39*Datos!D23</f>
        <v>0.4615384615</v>
      </c>
      <c r="D98" s="69">
        <f>D39*Datos!E23</f>
        <v>0.5192307692</v>
      </c>
      <c r="E98" s="73">
        <f>D39*Datos!F23</f>
        <v>0.2884615385</v>
      </c>
    </row>
    <row r="99" ht="12.0" customHeight="1">
      <c r="A99" s="63" t="s">
        <v>21</v>
      </c>
      <c r="B99" s="74">
        <f t="shared" ref="B99:E99" si="22">SUM(B84:B98)</f>
        <v>7.826923077</v>
      </c>
      <c r="C99" s="74">
        <f t="shared" si="22"/>
        <v>7.365384615</v>
      </c>
      <c r="D99" s="74">
        <f t="shared" si="22"/>
        <v>7.596153846</v>
      </c>
      <c r="E99" s="75">
        <f t="shared" si="22"/>
        <v>7.826923077</v>
      </c>
    </row>
    <row r="100" ht="12.0" customHeight="1"/>
    <row r="101" ht="16.5" customHeight="1">
      <c r="A101" s="71" t="s">
        <v>62</v>
      </c>
    </row>
    <row r="102" ht="12.0" customHeight="1">
      <c r="A102" s="24" t="s">
        <v>11</v>
      </c>
      <c r="B102" s="26" t="s">
        <v>56</v>
      </c>
      <c r="C102" s="26" t="s">
        <v>57</v>
      </c>
      <c r="D102" s="26" t="s">
        <v>58</v>
      </c>
      <c r="E102" s="72" t="s">
        <v>59</v>
      </c>
    </row>
    <row r="103" ht="12.0" customHeight="1">
      <c r="A103" s="18">
        <v>1.0</v>
      </c>
      <c r="B103" s="69">
        <f>E25*Datos!C9</f>
        <v>2</v>
      </c>
      <c r="C103" s="69">
        <f>E25*Datos!D9</f>
        <v>1.75</v>
      </c>
      <c r="D103" s="69">
        <f>E25*Datos!E9</f>
        <v>2.25</v>
      </c>
      <c r="E103" s="73">
        <f>E25*Datos!F9</f>
        <v>2</v>
      </c>
    </row>
    <row r="104" ht="12.0" customHeight="1">
      <c r="A104" s="18">
        <v>2.0</v>
      </c>
      <c r="B104" s="69">
        <f>E26*Datos!C10</f>
        <v>4.5</v>
      </c>
      <c r="C104" s="69">
        <f>E26*Datos!D10</f>
        <v>4</v>
      </c>
      <c r="D104" s="69">
        <f>E26*Datos!E10</f>
        <v>3.5</v>
      </c>
      <c r="E104" s="73">
        <f>E26*Datos!F10</f>
        <v>3.5</v>
      </c>
    </row>
    <row r="105" ht="12.0" customHeight="1">
      <c r="A105" s="18">
        <v>3.0</v>
      </c>
      <c r="B105" s="69">
        <f>E27*Datos!C11</f>
        <v>0</v>
      </c>
      <c r="C105" s="69">
        <f>E27*Datos!D11</f>
        <v>0</v>
      </c>
      <c r="D105" s="69">
        <f>E27*Datos!E11</f>
        <v>0</v>
      </c>
      <c r="E105" s="73">
        <f>E27*Datos!F11</f>
        <v>0</v>
      </c>
    </row>
    <row r="106" ht="12.0" customHeight="1">
      <c r="A106" s="18">
        <v>4.0</v>
      </c>
      <c r="B106" s="69">
        <f>E28*Datos!C12</f>
        <v>0</v>
      </c>
      <c r="C106" s="69">
        <f>E28*Datos!D12</f>
        <v>0</v>
      </c>
      <c r="D106" s="69">
        <f>E28*Datos!E12</f>
        <v>0</v>
      </c>
      <c r="E106" s="73">
        <f>E28*Datos!F12</f>
        <v>0</v>
      </c>
    </row>
    <row r="107" ht="12.0" customHeight="1">
      <c r="A107" s="18">
        <v>5.0</v>
      </c>
      <c r="B107" s="69">
        <f>E29*Datos!C13</f>
        <v>0</v>
      </c>
      <c r="C107" s="69">
        <f>E29*Datos!D13</f>
        <v>0</v>
      </c>
      <c r="D107" s="69">
        <f>E29*Datos!E13</f>
        <v>0</v>
      </c>
      <c r="E107" s="73">
        <f>E29*Datos!F13</f>
        <v>0</v>
      </c>
    </row>
    <row r="108" ht="12.0" customHeight="1">
      <c r="A108" s="18">
        <v>6.0</v>
      </c>
      <c r="B108" s="69">
        <f>E30*Datos!C14</f>
        <v>0</v>
      </c>
      <c r="C108" s="69">
        <f>E30*Datos!D14</f>
        <v>0</v>
      </c>
      <c r="D108" s="69">
        <f>E30*Datos!E14</f>
        <v>0</v>
      </c>
      <c r="E108" s="73">
        <f>E30*Datos!F14</f>
        <v>0</v>
      </c>
    </row>
    <row r="109" ht="12.0" customHeight="1">
      <c r="A109" s="18">
        <v>7.0</v>
      </c>
      <c r="B109" s="69">
        <f>E31*Datos!C15</f>
        <v>0</v>
      </c>
      <c r="C109" s="69">
        <f>E31*Datos!D15</f>
        <v>0</v>
      </c>
      <c r="D109" s="69">
        <f>E31*Datos!E15</f>
        <v>0</v>
      </c>
      <c r="E109" s="73">
        <f>E31*Datos!F15</f>
        <v>0</v>
      </c>
    </row>
    <row r="110" ht="12.0" customHeight="1">
      <c r="A110" s="18">
        <v>8.0</v>
      </c>
      <c r="B110" s="69">
        <f>E32*Datos!C16</f>
        <v>2</v>
      </c>
      <c r="C110" s="69">
        <f>E32*Datos!D16</f>
        <v>1.75</v>
      </c>
      <c r="D110" s="69">
        <f>E32*Datos!E16</f>
        <v>2</v>
      </c>
      <c r="E110" s="73">
        <f>E32*Datos!F16</f>
        <v>2.25</v>
      </c>
    </row>
    <row r="111" ht="12.0" customHeight="1">
      <c r="A111" s="18">
        <v>9.0</v>
      </c>
      <c r="B111" s="69">
        <f>E33*Datos!C17</f>
        <v>0</v>
      </c>
      <c r="C111" s="69">
        <f>E33*Datos!D17</f>
        <v>0</v>
      </c>
      <c r="D111" s="69">
        <f>E33*Datos!E17</f>
        <v>0</v>
      </c>
      <c r="E111" s="73">
        <f>E33*Datos!F17</f>
        <v>0</v>
      </c>
    </row>
    <row r="112" ht="12.0" customHeight="1">
      <c r="A112" s="18">
        <v>10.0</v>
      </c>
      <c r="B112" s="69">
        <f>E34*Datos!C18</f>
        <v>0</v>
      </c>
      <c r="C112" s="69">
        <f>E34*Datos!D18</f>
        <v>0</v>
      </c>
      <c r="D112" s="69">
        <f>E34*Datos!E18</f>
        <v>0</v>
      </c>
      <c r="E112" s="73">
        <f>E34*Datos!F18</f>
        <v>0</v>
      </c>
    </row>
    <row r="113" ht="12.0" customHeight="1">
      <c r="A113" s="18">
        <v>11.0</v>
      </c>
      <c r="B113" s="69">
        <f>E35*Datos!C19</f>
        <v>0</v>
      </c>
      <c r="C113" s="69">
        <f>E35*Datos!D19</f>
        <v>0</v>
      </c>
      <c r="D113" s="69">
        <f>E35*Datos!E19</f>
        <v>0</v>
      </c>
      <c r="E113" s="73">
        <f>E35*Datos!F19</f>
        <v>0</v>
      </c>
    </row>
    <row r="114" ht="12.0" customHeight="1">
      <c r="A114" s="18">
        <v>12.0</v>
      </c>
      <c r="B114" s="69">
        <f>E36*Datos!C20</f>
        <v>0</v>
      </c>
      <c r="C114" s="69">
        <f>E36*Datos!D20</f>
        <v>0</v>
      </c>
      <c r="D114" s="69">
        <f>E36*Datos!E20</f>
        <v>0</v>
      </c>
      <c r="E114" s="73">
        <f>E36*Datos!F20</f>
        <v>0</v>
      </c>
    </row>
    <row r="115" ht="12.0" customHeight="1">
      <c r="A115" s="18">
        <v>13.0</v>
      </c>
      <c r="B115" s="69">
        <f>E37*Datos!C21</f>
        <v>0</v>
      </c>
      <c r="C115" s="69">
        <f>E37*Datos!D21</f>
        <v>0</v>
      </c>
      <c r="D115" s="69">
        <f>E37*Datos!E21</f>
        <v>0</v>
      </c>
      <c r="E115" s="73">
        <f>E37*Datos!F21</f>
        <v>0</v>
      </c>
    </row>
    <row r="116" ht="12.0" customHeight="1">
      <c r="A116" s="18">
        <v>14.0</v>
      </c>
      <c r="B116" s="69">
        <f>E38*Datos!C22</f>
        <v>0</v>
      </c>
      <c r="C116" s="69">
        <f>E38*Datos!D22</f>
        <v>0</v>
      </c>
      <c r="D116" s="69">
        <f>E38*Datos!E22</f>
        <v>0</v>
      </c>
      <c r="E116" s="73">
        <f>E38*Datos!F22</f>
        <v>0</v>
      </c>
    </row>
    <row r="117" ht="12.0" customHeight="1">
      <c r="A117" s="18">
        <v>15.0</v>
      </c>
      <c r="B117" s="69">
        <f>E39*Datos!C23</f>
        <v>0</v>
      </c>
      <c r="C117" s="69">
        <f>E39*Datos!D23</f>
        <v>0</v>
      </c>
      <c r="D117" s="69">
        <f>E39*Datos!E23</f>
        <v>0</v>
      </c>
      <c r="E117" s="73">
        <f>E39*Datos!F23</f>
        <v>0</v>
      </c>
    </row>
    <row r="118" ht="12.0" customHeight="1">
      <c r="A118" s="63" t="s">
        <v>21</v>
      </c>
      <c r="B118" s="74">
        <f t="shared" ref="B118:E118" si="23">SUM(B103:B117)</f>
        <v>8.5</v>
      </c>
      <c r="C118" s="74">
        <f t="shared" si="23"/>
        <v>7.5</v>
      </c>
      <c r="D118" s="74">
        <f t="shared" si="23"/>
        <v>7.75</v>
      </c>
      <c r="E118" s="75">
        <f t="shared" si="23"/>
        <v>7.75</v>
      </c>
    </row>
    <row r="119" ht="12.0" customHeight="1"/>
    <row r="120" ht="12.0" customHeight="1"/>
    <row r="121" ht="16.5" customHeight="1">
      <c r="A121" s="71" t="s">
        <v>63</v>
      </c>
    </row>
    <row r="122" ht="12.0" customHeight="1">
      <c r="A122" s="24" t="s">
        <v>11</v>
      </c>
      <c r="B122" s="26" t="s">
        <v>56</v>
      </c>
      <c r="C122" s="26" t="s">
        <v>57</v>
      </c>
      <c r="D122" s="26" t="s">
        <v>58</v>
      </c>
      <c r="E122" s="72" t="s">
        <v>59</v>
      </c>
    </row>
    <row r="123" ht="12.0" customHeight="1">
      <c r="A123" s="18">
        <v>1.0</v>
      </c>
      <c r="B123" s="69">
        <f>F25*Datos!C9</f>
        <v>2.4</v>
      </c>
      <c r="C123" s="69">
        <f>F25*Datos!D9</f>
        <v>2.1</v>
      </c>
      <c r="D123" s="69">
        <f>F25*Datos!E9</f>
        <v>2.7</v>
      </c>
      <c r="E123" s="73">
        <f>F25*Datos!F9</f>
        <v>2.4</v>
      </c>
    </row>
    <row r="124" ht="12.0" customHeight="1">
      <c r="A124" s="18">
        <v>2.0</v>
      </c>
      <c r="B124" s="69">
        <f>F26*Datos!C10</f>
        <v>2.1</v>
      </c>
      <c r="C124" s="69">
        <f>F26*Datos!D10</f>
        <v>1.866666667</v>
      </c>
      <c r="D124" s="69">
        <f>F26*Datos!E10</f>
        <v>1.633333333</v>
      </c>
      <c r="E124" s="73">
        <f>F26*Datos!F10</f>
        <v>1.633333333</v>
      </c>
    </row>
    <row r="125" ht="12.0" customHeight="1">
      <c r="A125" s="18">
        <v>3.0</v>
      </c>
      <c r="B125" s="69">
        <f>F27*Datos!C11</f>
        <v>0.2666666667</v>
      </c>
      <c r="C125" s="69">
        <f>F27*Datos!D11</f>
        <v>0.2666666667</v>
      </c>
      <c r="D125" s="69">
        <f>F27*Datos!E11</f>
        <v>0.2333333333</v>
      </c>
      <c r="E125" s="73">
        <f>F27*Datos!F11</f>
        <v>0.2333333333</v>
      </c>
    </row>
    <row r="126" ht="12.0" customHeight="1">
      <c r="A126" s="18">
        <v>4.0</v>
      </c>
      <c r="B126" s="69">
        <f>F28*Datos!C12</f>
        <v>0.2666666667</v>
      </c>
      <c r="C126" s="69">
        <f>F28*Datos!D12</f>
        <v>0.2333333333</v>
      </c>
      <c r="D126" s="69">
        <f>F28*Datos!E12</f>
        <v>0.2666666667</v>
      </c>
      <c r="E126" s="73">
        <f>F28*Datos!F12</f>
        <v>0.2666666667</v>
      </c>
    </row>
    <row r="127" ht="12.0" customHeight="1">
      <c r="A127" s="18">
        <v>5.0</v>
      </c>
      <c r="B127" s="69">
        <f>F29*Datos!C13</f>
        <v>0.2333333333</v>
      </c>
      <c r="C127" s="69">
        <f>F29*Datos!D13</f>
        <v>0.2666666667</v>
      </c>
      <c r="D127" s="69">
        <f>F29*Datos!E13</f>
        <v>0.2333333333</v>
      </c>
      <c r="E127" s="73">
        <f>F29*Datos!F13</f>
        <v>0.3</v>
      </c>
    </row>
    <row r="128" ht="12.0" customHeight="1">
      <c r="A128" s="18">
        <v>6.0</v>
      </c>
      <c r="B128" s="69">
        <f>F30*Datos!C14</f>
        <v>0</v>
      </c>
      <c r="C128" s="69">
        <f>F30*Datos!D14</f>
        <v>0</v>
      </c>
      <c r="D128" s="69">
        <f>F30*Datos!E14</f>
        <v>0</v>
      </c>
      <c r="E128" s="73">
        <f>F30*Datos!F14</f>
        <v>0</v>
      </c>
    </row>
    <row r="129" ht="12.0" customHeight="1">
      <c r="A129" s="18">
        <v>7.0</v>
      </c>
      <c r="B129" s="69">
        <f>F31*Datos!C15</f>
        <v>0.3333333333</v>
      </c>
      <c r="C129" s="69">
        <f>F31*Datos!D15</f>
        <v>0.3</v>
      </c>
      <c r="D129" s="69">
        <f>F31*Datos!E15</f>
        <v>0.3</v>
      </c>
      <c r="E129" s="73">
        <f>F31*Datos!F15</f>
        <v>0.2666666667</v>
      </c>
    </row>
    <row r="130" ht="12.0" customHeight="1">
      <c r="A130" s="18">
        <v>8.0</v>
      </c>
      <c r="B130" s="69">
        <f>F32*Datos!C16</f>
        <v>0</v>
      </c>
      <c r="C130" s="69">
        <f>F32*Datos!D16</f>
        <v>0</v>
      </c>
      <c r="D130" s="69">
        <f>F32*Datos!E16</f>
        <v>0</v>
      </c>
      <c r="E130" s="73">
        <f>F32*Datos!F16</f>
        <v>0</v>
      </c>
    </row>
    <row r="131" ht="12.0" customHeight="1">
      <c r="A131" s="18">
        <v>9.0</v>
      </c>
      <c r="B131" s="69">
        <f>F33*Datos!C17</f>
        <v>0</v>
      </c>
      <c r="C131" s="69">
        <f>F33*Datos!D17</f>
        <v>0</v>
      </c>
      <c r="D131" s="69">
        <f>F33*Datos!E17</f>
        <v>0</v>
      </c>
      <c r="E131" s="73">
        <f>F33*Datos!F17</f>
        <v>0</v>
      </c>
    </row>
    <row r="132" ht="12.0" customHeight="1">
      <c r="A132" s="18">
        <v>10.0</v>
      </c>
      <c r="B132" s="69">
        <f>F34*Datos!C18</f>
        <v>0.2333333333</v>
      </c>
      <c r="C132" s="69">
        <f>F34*Datos!D18</f>
        <v>0.2666666667</v>
      </c>
      <c r="D132" s="69">
        <f>F34*Datos!E18</f>
        <v>0.2666666667</v>
      </c>
      <c r="E132" s="73">
        <f>F34*Datos!F18</f>
        <v>0.2666666667</v>
      </c>
    </row>
    <row r="133" ht="12.0" customHeight="1">
      <c r="A133" s="18">
        <v>11.0</v>
      </c>
      <c r="B133" s="69">
        <f>F35*Datos!C19</f>
        <v>0.2333333333</v>
      </c>
      <c r="C133" s="69">
        <f>F35*Datos!D19</f>
        <v>0.2333333333</v>
      </c>
      <c r="D133" s="69">
        <f>F35*Datos!E19</f>
        <v>0.2</v>
      </c>
      <c r="E133" s="73">
        <f>F35*Datos!F19</f>
        <v>0.2333333333</v>
      </c>
    </row>
    <row r="134" ht="12.0" customHeight="1">
      <c r="A134" s="18">
        <v>12.0</v>
      </c>
      <c r="B134" s="69">
        <f>F36*Datos!C20</f>
        <v>0.8</v>
      </c>
      <c r="C134" s="69">
        <f>F36*Datos!D20</f>
        <v>0.8</v>
      </c>
      <c r="D134" s="69">
        <f>F36*Datos!E20</f>
        <v>1</v>
      </c>
      <c r="E134" s="73">
        <f>F36*Datos!F20</f>
        <v>0.8</v>
      </c>
    </row>
    <row r="135" ht="12.0" customHeight="1">
      <c r="A135" s="18">
        <v>13.0</v>
      </c>
      <c r="B135" s="69">
        <f>F37*Datos!C21</f>
        <v>0</v>
      </c>
      <c r="C135" s="69">
        <f>F37*Datos!D21</f>
        <v>0</v>
      </c>
      <c r="D135" s="69">
        <f>F37*Datos!E21</f>
        <v>0</v>
      </c>
      <c r="E135" s="73">
        <f>F37*Datos!F21</f>
        <v>0</v>
      </c>
    </row>
    <row r="136" ht="12.0" customHeight="1">
      <c r="A136" s="18">
        <v>14.0</v>
      </c>
      <c r="B136" s="69">
        <f>F38*Datos!C22</f>
        <v>1.2</v>
      </c>
      <c r="C136" s="69">
        <f>F38*Datos!D22</f>
        <v>1.066666667</v>
      </c>
      <c r="D136" s="69">
        <f>F38*Datos!E22</f>
        <v>0.9333333333</v>
      </c>
      <c r="E136" s="73">
        <f>F38*Datos!F22</f>
        <v>0.9333333333</v>
      </c>
    </row>
    <row r="137" ht="12.0" customHeight="1">
      <c r="A137" s="18">
        <v>15.0</v>
      </c>
      <c r="B137" s="69">
        <f>F39*Datos!C23</f>
        <v>0.3333333333</v>
      </c>
      <c r="C137" s="69">
        <f>F39*Datos!D23</f>
        <v>0.2666666667</v>
      </c>
      <c r="D137" s="69">
        <f>F39*Datos!E23</f>
        <v>0.3</v>
      </c>
      <c r="E137" s="73">
        <f>F39*Datos!F23</f>
        <v>0.1666666667</v>
      </c>
    </row>
    <row r="138" ht="12.0" customHeight="1">
      <c r="A138" s="63" t="s">
        <v>21</v>
      </c>
      <c r="B138" s="74">
        <f t="shared" ref="B138:E138" si="24">SUM(B123:B137)</f>
        <v>8.4</v>
      </c>
      <c r="C138" s="74">
        <f t="shared" si="24"/>
        <v>7.666666667</v>
      </c>
      <c r="D138" s="74">
        <f t="shared" si="24"/>
        <v>8.066666667</v>
      </c>
      <c r="E138" s="75">
        <f t="shared" si="24"/>
        <v>7.5</v>
      </c>
    </row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">
    <mergeCell ref="A1:F1"/>
    <mergeCell ref="B23:G23"/>
  </mergeCells>
  <conditionalFormatting sqref="G3:G17">
    <cfRule type="cellIs" dxfId="1" priority="1" operator="notEqual">
      <formula>100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6" width="10.0"/>
  </cols>
  <sheetData>
    <row r="1" ht="12.0" customHeight="1"/>
    <row r="2" ht="12.0" customHeight="1">
      <c r="A2" s="1" t="s">
        <v>2</v>
      </c>
    </row>
    <row r="3" ht="12.0" customHeight="1">
      <c r="A3" s="1" t="s">
        <v>4</v>
      </c>
      <c r="B3">
        <f>Datos!B2</f>
        <v>4</v>
      </c>
    </row>
    <row r="4" ht="15.0" customHeight="1">
      <c r="A4" s="1" t="s">
        <v>5</v>
      </c>
      <c r="B4" s="5">
        <f>Datos!G24</f>
        <v>7.766666667</v>
      </c>
      <c r="E4" s="6"/>
    </row>
    <row r="5" ht="12.0" customHeight="1">
      <c r="B5" s="8"/>
    </row>
    <row r="6" ht="12.0" customHeight="1">
      <c r="B6" s="8"/>
    </row>
    <row r="7" ht="12.0" customHeight="1">
      <c r="A7" s="1" t="s">
        <v>9</v>
      </c>
    </row>
    <row r="8" ht="12.75" customHeight="1">
      <c r="A8" s="12" t="s">
        <v>10</v>
      </c>
      <c r="B8" s="14" t="s">
        <v>15</v>
      </c>
      <c r="C8" s="21"/>
      <c r="D8" s="21"/>
      <c r="E8" s="22"/>
      <c r="F8" s="23"/>
    </row>
    <row r="9" ht="12.75" customHeight="1">
      <c r="A9" s="39"/>
      <c r="B9" s="40" t="s">
        <v>24</v>
      </c>
      <c r="C9" s="40" t="s">
        <v>25</v>
      </c>
      <c r="D9" s="40" t="s">
        <v>26</v>
      </c>
      <c r="E9" s="40" t="s">
        <v>27</v>
      </c>
      <c r="F9" s="28" t="s">
        <v>28</v>
      </c>
    </row>
    <row r="10" ht="12.75" customHeight="1">
      <c r="A10" s="41" t="s">
        <v>39</v>
      </c>
      <c r="B10" s="43">
        <f>Pesos!B59</f>
        <v>7.909090909</v>
      </c>
      <c r="C10" s="43">
        <f>Pesos!C59</f>
        <v>7.363636364</v>
      </c>
      <c r="D10" s="43">
        <f>Pesos!D59</f>
        <v>7.636363636</v>
      </c>
      <c r="E10" s="45">
        <f>Pesos!E59</f>
        <v>7.795454545</v>
      </c>
      <c r="F10" s="34">
        <f t="shared" ref="F10:F15" si="1">(B10+C10+D10+E10)/4</f>
        <v>7.676136364</v>
      </c>
    </row>
    <row r="11" ht="12.75" customHeight="1">
      <c r="A11" s="41" t="s">
        <v>46</v>
      </c>
      <c r="B11" s="43">
        <f>Pesos!B80</f>
        <v>8.476190476</v>
      </c>
      <c r="C11" s="43">
        <f>Pesos!C80</f>
        <v>8.095238095</v>
      </c>
      <c r="D11" s="43">
        <f>Pesos!D80</f>
        <v>8.333333333</v>
      </c>
      <c r="E11" s="43">
        <f>Pesos!E80</f>
        <v>7.19047619</v>
      </c>
      <c r="F11" s="34">
        <f t="shared" si="1"/>
        <v>8.023809524</v>
      </c>
    </row>
    <row r="12" ht="12.75" customHeight="1">
      <c r="A12" s="41" t="s">
        <v>47</v>
      </c>
      <c r="B12" s="43">
        <f>Pesos!B99</f>
        <v>7.826923077</v>
      </c>
      <c r="C12" s="43">
        <f>Pesos!C99</f>
        <v>7.365384615</v>
      </c>
      <c r="D12" s="43">
        <f>Pesos!D99</f>
        <v>7.596153846</v>
      </c>
      <c r="E12" s="45">
        <f>Pesos!E99</f>
        <v>7.826923077</v>
      </c>
      <c r="F12" s="34">
        <f t="shared" si="1"/>
        <v>7.653846154</v>
      </c>
    </row>
    <row r="13" ht="12.75" customHeight="1">
      <c r="A13" s="41" t="s">
        <v>19</v>
      </c>
      <c r="B13" s="43">
        <f>Pesos!B118</f>
        <v>8.5</v>
      </c>
      <c r="C13" s="43">
        <f>Pesos!C118</f>
        <v>7.5</v>
      </c>
      <c r="D13" s="43">
        <f>Pesos!D118</f>
        <v>7.75</v>
      </c>
      <c r="E13" s="45">
        <f>Pesos!E118</f>
        <v>7.75</v>
      </c>
      <c r="F13" s="34">
        <f t="shared" si="1"/>
        <v>7.875</v>
      </c>
    </row>
    <row r="14" ht="12.75" customHeight="1">
      <c r="A14" s="41" t="s">
        <v>20</v>
      </c>
      <c r="B14" s="53">
        <f>Pesos!B138</f>
        <v>8.4</v>
      </c>
      <c r="C14" s="53">
        <f>Pesos!C138</f>
        <v>7.666666667</v>
      </c>
      <c r="D14" s="53">
        <f>Pesos!D138</f>
        <v>8.066666667</v>
      </c>
      <c r="E14" s="56">
        <f>Pesos!E138</f>
        <v>7.5</v>
      </c>
      <c r="F14" s="34">
        <f t="shared" si="1"/>
        <v>7.908333333</v>
      </c>
    </row>
    <row r="15" ht="12.75" customHeight="1">
      <c r="A15" s="57" t="s">
        <v>50</v>
      </c>
      <c r="B15" s="59">
        <f t="shared" ref="B15:E15" si="2">SUM(B10:B14)/5</f>
        <v>8.222440892</v>
      </c>
      <c r="C15" s="59">
        <f t="shared" si="2"/>
        <v>7.598185148</v>
      </c>
      <c r="D15" s="59">
        <f t="shared" si="2"/>
        <v>7.876503497</v>
      </c>
      <c r="E15" s="60">
        <f t="shared" si="2"/>
        <v>7.612570763</v>
      </c>
      <c r="F15" s="59">
        <f t="shared" si="1"/>
        <v>7.827425075</v>
      </c>
    </row>
    <row r="16" ht="12.0" customHeight="1"/>
    <row r="17" ht="12.0" customHeight="1"/>
    <row r="18" ht="12.0" customHeight="1">
      <c r="A18" s="50" t="s">
        <v>51</v>
      </c>
      <c r="B18" s="61"/>
      <c r="C18" s="61"/>
      <c r="D18" s="61"/>
      <c r="E18" s="61"/>
      <c r="F18" s="61"/>
      <c r="G18" s="62"/>
    </row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">
    <mergeCell ref="A8:A9"/>
    <mergeCell ref="B8:E8"/>
  </mergeCells>
  <conditionalFormatting sqref="B16">
    <cfRule type="expression" dxfId="0" priority="1">
      <formula>"suma(Pesos!$B$24:$B$40)"</formula>
    </cfRule>
  </conditionalFormatting>
  <printOptions/>
  <pageMargins bottom="0.75" footer="0.0" header="0.0" left="0.7" right="0.7" top="0.75"/>
  <pageSetup orientation="landscape"/>
  <drawing r:id="rId1"/>
</worksheet>
</file>