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a65208f448d3c/Mathias uddannelse/Ingeniør/Maskinteknik/6. Semester/Avanceret udmattelseslære/Opgaver/Opgave 10/Solution10 - Copy/"/>
    </mc:Choice>
  </mc:AlternateContent>
  <xr:revisionPtr revIDLastSave="2" documentId="13_ncr:1_{CEE873E7-1075-4794-964A-BA811CF2420F}" xr6:coauthVersionLast="47" xr6:coauthVersionMax="47" xr10:uidLastSave="{DF9128F2-B60D-4229-9998-A19260AAA603}"/>
  <bookViews>
    <workbookView xWindow="-108" yWindow="-108" windowWidth="23256" windowHeight="12456" xr2:uid="{297DDCE9-95AF-4A4C-9420-91F85ADDC561}"/>
  </bookViews>
  <sheets>
    <sheet name="Sheet1" sheetId="1" r:id="rId1"/>
  </sheets>
  <definedNames>
    <definedName name="H">Sheet1!$J$2</definedName>
    <definedName name="S">Sheet1!$B$1</definedName>
    <definedName name="t">Sheet1!$J$1</definedName>
    <definedName name="w">Sheet1!$J$3</definedName>
    <definedName name="x">Sheet1!$J$4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B19" i="1"/>
  <c r="B20" i="1" s="1"/>
  <c r="B21" i="1" s="1"/>
  <c r="B22" i="1" s="1"/>
  <c r="B23" i="1" s="1"/>
  <c r="D19" i="1"/>
  <c r="C19" i="1" s="1"/>
  <c r="A20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J2" i="1"/>
  <c r="J4" i="1" s="1"/>
  <c r="J6" i="1" s="1"/>
  <c r="D20" i="1" l="1"/>
  <c r="C20" i="1" s="1"/>
  <c r="A21" i="1" s="1"/>
  <c r="J3" i="1"/>
  <c r="J5" i="1"/>
  <c r="D21" i="1" l="1"/>
  <c r="C21" i="1" s="1"/>
  <c r="A22" i="1" s="1"/>
  <c r="D6" i="1"/>
  <c r="C6" i="1" s="1"/>
  <c r="D22" i="1" l="1"/>
  <c r="C22" i="1" s="1"/>
  <c r="A23" i="1" s="1"/>
  <c r="C7" i="1"/>
  <c r="A8" i="1" s="1"/>
  <c r="A7" i="1"/>
  <c r="D7" i="1" s="1"/>
  <c r="D23" i="1" l="1"/>
  <c r="C23" i="1" s="1"/>
  <c r="D8" i="1"/>
  <c r="C8" i="1" s="1"/>
  <c r="A9" i="1" s="1"/>
  <c r="D9" i="1" s="1"/>
  <c r="C9" i="1" s="1"/>
  <c r="A10" i="1" s="1"/>
  <c r="D10" i="1" s="1"/>
  <c r="C10" i="1" s="1"/>
  <c r="A11" i="1" s="1"/>
  <c r="D11" i="1" l="1"/>
  <c r="C11" i="1" s="1"/>
  <c r="A12" i="1" s="1"/>
  <c r="D12" i="1" l="1"/>
  <c r="C12" i="1" s="1"/>
  <c r="A13" i="1" s="1"/>
  <c r="D13" i="1" l="1"/>
  <c r="C13" i="1" s="1"/>
  <c r="A14" i="1" s="1"/>
  <c r="D14" i="1" l="1"/>
  <c r="C14" i="1" s="1"/>
  <c r="A15" i="1" s="1"/>
  <c r="D15" i="1" l="1"/>
  <c r="C15" i="1" s="1"/>
  <c r="A16" i="1" s="1"/>
  <c r="D16" i="1" l="1"/>
  <c r="C16" i="1" s="1"/>
  <c r="A17" i="1" s="1"/>
  <c r="D17" i="1" l="1"/>
  <c r="C17" i="1" s="1"/>
  <c r="A18" i="1" s="1"/>
  <c r="D18" i="1" s="1"/>
  <c r="C18" i="1" s="1"/>
</calcChain>
</file>

<file path=xl/sharedStrings.xml><?xml version="1.0" encoding="utf-8"?>
<sst xmlns="http://schemas.openxmlformats.org/spreadsheetml/2006/main" count="20" uniqueCount="17">
  <si>
    <t>a</t>
  </si>
  <si>
    <t>N</t>
  </si>
  <si>
    <t>da/dN</t>
  </si>
  <si>
    <t>A1</t>
  </si>
  <si>
    <t>A2</t>
  </si>
  <si>
    <t>t</t>
  </si>
  <si>
    <t>H</t>
  </si>
  <si>
    <t>w</t>
  </si>
  <si>
    <t>x</t>
  </si>
  <si>
    <t>MPa</t>
  </si>
  <si>
    <t>mm</t>
  </si>
  <si>
    <t>dN</t>
  </si>
  <si>
    <t>cycles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</si>
  <si>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S</t>
    </r>
  </si>
  <si>
    <t>ΔK</t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</si>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</sst>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righ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269203849518811"/>
          <c:y val="0.12845021645021645"/>
          <c:w val="0.77875240594925643"/>
          <c:h val="0.7150189862630808"/>
        </c:manualLayout>
      </c:layout>
      <c:scatterChart>
        <c:scatterStyle val="lineMarker"/>
        <c:varyColors val="0"/>
        <c:ser>
          <c:idx val="0"/>
          <c:order val="0"/>
          <c:tx>
            <c:v>a-N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Sheet1!$B$6:$B$23</c:f>
              <c:numCache>
                <c:formatCode>General</c:formatCode>
                <c:ptCount val="18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</c:numCache>
            </c:numRef>
          </c:xVal>
          <c:yVal>
            <c:numRef>
              <c:f>Sheet1!$A$6:$A$23</c:f>
              <c:numCache>
                <c:formatCode>General</c:formatCode>
                <c:ptCount val="18"/>
                <c:pt idx="0">
                  <c:v>5</c:v>
                </c:pt>
                <c:pt idx="1">
                  <c:v>5.1360110506123346</c:v>
                </c:pt>
                <c:pt idx="2">
                  <c:v>5.2807649147678521</c:v>
                </c:pt>
                <c:pt idx="3">
                  <c:v>5.4353927546714003</c:v>
                </c:pt>
                <c:pt idx="4">
                  <c:v>5.6012700792610612</c:v>
                </c:pt>
                <c:pt idx="5">
                  <c:v>5.7800946838598648</c:v>
                </c:pt>
                <c:pt idx="6">
                  <c:v>5.9739989135939444</c:v>
                </c:pt>
                <c:pt idx="7">
                  <c:v>6.185716353558103</c:v>
                </c:pt>
                <c:pt idx="8">
                  <c:v>6.4188383831836537</c:v>
                </c:pt>
                <c:pt idx="9">
                  <c:v>6.6782264482324258</c:v>
                </c:pt>
                <c:pt idx="10">
                  <c:v>6.970710497250594</c:v>
                </c:pt>
                <c:pt idx="11">
                  <c:v>7.3063532360880608</c:v>
                </c:pt>
                <c:pt idx="12">
                  <c:v>7.7009432210714746</c:v>
                </c:pt>
                <c:pt idx="13">
                  <c:v>8.1815127358138078</c:v>
                </c:pt>
                <c:pt idx="14">
                  <c:v>8.8007418509246911</c:v>
                </c:pt>
                <c:pt idx="15">
                  <c:v>9.6856861612076059</c:v>
                </c:pt>
                <c:pt idx="16">
                  <c:v>11.306189536059861</c:v>
                </c:pt>
                <c:pt idx="17">
                  <c:v>22.509647779121327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44-4F02-8269-80C162AD0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390512"/>
        <c:axId val="1364391760"/>
      </c:scatterChart>
      <c:valAx>
        <c:axId val="136439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N [cycles]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4391760"/>
        <c:crosses val="autoZero"/>
        <c:crossBetween val="midCat"/>
      </c:valAx>
      <c:valAx>
        <c:axId val="1364391760"/>
        <c:scaling>
          <c:orientation val="minMax"/>
          <c:max val="13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43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560070</xdr:colOff>
      <xdr:row>3</xdr:row>
      <xdr:rowOff>66674</xdr:rowOff>
    </xdr:from>
    <xdr:to>
      <xdr:col>18</xdr:col>
      <xdr:colOff>11430</xdr:colOff>
      <xdr:row>23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8D4B5-87F1-445D-AF79-A694904E2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1921-359F-4B01-A41C-B1A5E0A4AAB5}">
  <dimension ref="A1:K26"/>
  <sheetViews>
    <sheetView tabSelected="1" workbookViewId="0">
      <selection activeCell="H18" sqref="H18"/>
    </sheetView>
  </sheetViews>
  <sheetFormatPr defaultRowHeight="14.4" x14ac:dyDescent="0.3"/>
  <cols>
    <col min="3" max="3" width="12" bestFit="1" customWidth="1"/>
    <col min="4" max="4" width="10.77734375" bestFit="1" customWidth="1"/>
    <col min="6" max="6" width="7" customWidth="1"/>
  </cols>
  <sheetData>
    <row r="1" spans="1:11" ht="15.6" x14ac:dyDescent="0.35">
      <c r="A1" t="s">
        <v>13</v>
      </c>
      <c r="B1">
        <v>100</v>
      </c>
      <c r="C1" t="s">
        <v>9</v>
      </c>
      <c r="E1" s="2" t="s">
        <v>15</v>
      </c>
      <c r="F1">
        <v>5</v>
      </c>
      <c r="G1" t="s">
        <v>10</v>
      </c>
      <c r="I1" t="s">
        <v>5</v>
      </c>
      <c r="J1" s="1">
        <v>10</v>
      </c>
      <c r="K1" t="s">
        <v>10</v>
      </c>
    </row>
    <row r="2" spans="1:11" ht="15.6" x14ac:dyDescent="0.35">
      <c r="A2" t="s">
        <v>11</v>
      </c>
      <c r="B2">
        <v>10000</v>
      </c>
      <c r="C2" t="s">
        <v>12</v>
      </c>
      <c r="E2" s="2" t="s">
        <v>16</v>
      </c>
      <c r="F2">
        <v>12</v>
      </c>
      <c r="G2" t="s">
        <v>10</v>
      </c>
      <c r="I2" t="s">
        <v>6</v>
      </c>
      <c r="J2" s="1">
        <f>SQRT(2)*5</f>
        <v>7.0710678118654755</v>
      </c>
      <c r="K2" t="s">
        <v>10</v>
      </c>
    </row>
    <row r="3" spans="1:11" x14ac:dyDescent="0.3">
      <c r="I3" t="s">
        <v>7</v>
      </c>
      <c r="J3" s="1">
        <f>H+t/2</f>
        <v>12.071067811865476</v>
      </c>
    </row>
    <row r="4" spans="1:11" x14ac:dyDescent="0.3">
      <c r="I4" t="s">
        <v>8</v>
      </c>
      <c r="J4" s="1">
        <f>H/t</f>
        <v>0.70710678118654757</v>
      </c>
    </row>
    <row r="5" spans="1:11" x14ac:dyDescent="0.3">
      <c r="A5" t="s">
        <v>0</v>
      </c>
      <c r="B5" t="s">
        <v>1</v>
      </c>
      <c r="C5" t="s">
        <v>2</v>
      </c>
      <c r="D5" t="s">
        <v>14</v>
      </c>
      <c r="I5" t="s">
        <v>3</v>
      </c>
      <c r="J5">
        <f>0.528 + 3.287*x - 4.361*x^2 + 3.696*x^3 - 1.875*x^4 + 0.415*x^5</f>
        <v>1.5831056499410259</v>
      </c>
    </row>
    <row r="6" spans="1:11" x14ac:dyDescent="0.3">
      <c r="A6">
        <v>5</v>
      </c>
      <c r="B6">
        <v>0</v>
      </c>
      <c r="C6">
        <f>0.000000000000521*D6^3</f>
        <v>1.3601105061233473E-5</v>
      </c>
      <c r="D6" s="1">
        <f t="shared" ref="D6:D23" si="0">(S*($J$5+$J$6*A6/w)*(PI()*A6*_xlfn.SEC(PI()*A6/(2*w)))^(1/2))/(1+2*H/t)</f>
        <v>296.65077732513521</v>
      </c>
      <c r="I6" t="s">
        <v>4</v>
      </c>
      <c r="J6">
        <f>0.218 + 2.717*x -10.171*x^2 +13.122*x^3 - 7.755*x^4 + 1.783*x^5</f>
        <v>6.9479563562691304E-2</v>
      </c>
    </row>
    <row r="7" spans="1:11" x14ac:dyDescent="0.3">
      <c r="A7">
        <f>A6+C6*$B$2</f>
        <v>5.1360110506123346</v>
      </c>
      <c r="B7">
        <f>B6+$B$2</f>
        <v>10000</v>
      </c>
      <c r="C7">
        <f>0.000000000000521*D7^3</f>
        <v>1.4475386415551793E-5</v>
      </c>
      <c r="D7" s="1">
        <f t="shared" si="0"/>
        <v>302.87550239539576</v>
      </c>
    </row>
    <row r="8" spans="1:11" x14ac:dyDescent="0.3">
      <c r="A8">
        <f t="shared" ref="A8:A18" si="1">A7+C7*$B$2</f>
        <v>5.2807649147678521</v>
      </c>
      <c r="B8">
        <f t="shared" ref="B8:B18" si="2">B7+$B$2</f>
        <v>20000</v>
      </c>
      <c r="C8">
        <f t="shared" ref="C8:C23" si="3">0.000000000000521*D8^3</f>
        <v>1.5462783990354775E-5</v>
      </c>
      <c r="D8" s="1">
        <f t="shared" si="0"/>
        <v>309.61119471810127</v>
      </c>
    </row>
    <row r="9" spans="1:11" x14ac:dyDescent="0.3">
      <c r="A9">
        <f t="shared" si="1"/>
        <v>5.4353927546714003</v>
      </c>
      <c r="B9">
        <f t="shared" si="2"/>
        <v>30000</v>
      </c>
      <c r="C9">
        <f t="shared" si="3"/>
        <v>1.6587732458966132E-5</v>
      </c>
      <c r="D9" s="1">
        <f t="shared" si="0"/>
        <v>316.94441229128859</v>
      </c>
    </row>
    <row r="10" spans="1:11" x14ac:dyDescent="0.3">
      <c r="A10">
        <f t="shared" si="1"/>
        <v>5.6012700792610612</v>
      </c>
      <c r="B10">
        <f t="shared" si="2"/>
        <v>40000</v>
      </c>
      <c r="C10">
        <f t="shared" si="3"/>
        <v>1.7882460459880399E-5</v>
      </c>
      <c r="D10" s="1">
        <f t="shared" si="0"/>
        <v>324.98490064437573</v>
      </c>
    </row>
    <row r="11" spans="1:11" x14ac:dyDescent="0.3">
      <c r="A11">
        <f t="shared" si="1"/>
        <v>5.7800946838598648</v>
      </c>
      <c r="B11">
        <f t="shared" si="2"/>
        <v>50000</v>
      </c>
      <c r="C11">
        <f t="shared" si="3"/>
        <v>1.9390422973407959E-5</v>
      </c>
      <c r="D11" s="1">
        <f t="shared" si="0"/>
        <v>333.87445065550622</v>
      </c>
    </row>
    <row r="12" spans="1:11" x14ac:dyDescent="0.3">
      <c r="A12">
        <f t="shared" si="1"/>
        <v>5.9739989135939444</v>
      </c>
      <c r="B12">
        <f t="shared" si="2"/>
        <v>60000</v>
      </c>
      <c r="C12">
        <f t="shared" si="3"/>
        <v>2.1171743996415875E-5</v>
      </c>
      <c r="D12" s="1">
        <f t="shared" si="0"/>
        <v>343.80034135444754</v>
      </c>
    </row>
    <row r="13" spans="1:11" x14ac:dyDescent="0.3">
      <c r="A13">
        <f t="shared" si="1"/>
        <v>6.185716353558103</v>
      </c>
      <c r="B13">
        <f t="shared" si="2"/>
        <v>70000</v>
      </c>
      <c r="C13">
        <f t="shared" si="3"/>
        <v>2.3312202962555104E-5</v>
      </c>
      <c r="D13" s="1">
        <f t="shared" si="0"/>
        <v>355.0164939833781</v>
      </c>
    </row>
    <row r="14" spans="1:11" x14ac:dyDescent="0.3">
      <c r="A14">
        <f t="shared" si="1"/>
        <v>6.4188383831836537</v>
      </c>
      <c r="B14">
        <f t="shared" si="2"/>
        <v>80000</v>
      </c>
      <c r="C14">
        <f t="shared" si="3"/>
        <v>2.5938806504877247E-5</v>
      </c>
      <c r="D14" s="1">
        <f t="shared" si="0"/>
        <v>367.87823038916162</v>
      </c>
    </row>
    <row r="15" spans="1:11" x14ac:dyDescent="0.3">
      <c r="A15">
        <f t="shared" si="1"/>
        <v>6.6782264482324258</v>
      </c>
      <c r="B15">
        <f t="shared" si="2"/>
        <v>90000</v>
      </c>
      <c r="C15">
        <f t="shared" si="3"/>
        <v>2.9248404901816813E-5</v>
      </c>
      <c r="D15" s="1">
        <f t="shared" si="0"/>
        <v>382.90245805523767</v>
      </c>
    </row>
    <row r="16" spans="1:11" x14ac:dyDescent="0.3">
      <c r="A16">
        <f t="shared" si="1"/>
        <v>6.970710497250594</v>
      </c>
      <c r="B16">
        <f t="shared" si="2"/>
        <v>100000</v>
      </c>
      <c r="C16">
        <f t="shared" si="3"/>
        <v>3.3564273883746695E-5</v>
      </c>
      <c r="D16" s="1">
        <f t="shared" si="0"/>
        <v>400.87888117996454</v>
      </c>
    </row>
    <row r="17" spans="1:4" x14ac:dyDescent="0.3">
      <c r="A17">
        <f t="shared" si="1"/>
        <v>7.3063532360880608</v>
      </c>
      <c r="B17">
        <f t="shared" si="2"/>
        <v>110000</v>
      </c>
      <c r="C17">
        <f t="shared" si="3"/>
        <v>3.9458998498341335E-5</v>
      </c>
      <c r="D17" s="1">
        <f t="shared" si="0"/>
        <v>423.09326459969299</v>
      </c>
    </row>
    <row r="18" spans="1:4" x14ac:dyDescent="0.3">
      <c r="A18">
        <f t="shared" si="1"/>
        <v>7.7009432210714746</v>
      </c>
      <c r="B18">
        <f t="shared" si="2"/>
        <v>120000</v>
      </c>
      <c r="C18">
        <f t="shared" si="3"/>
        <v>4.8056951474233334E-5</v>
      </c>
      <c r="D18" s="1">
        <f t="shared" si="0"/>
        <v>451.82767807418776</v>
      </c>
    </row>
    <row r="19" spans="1:4" x14ac:dyDescent="0.3">
      <c r="A19">
        <f t="shared" ref="A19:A23" si="4">A18+C18*$B$2</f>
        <v>8.1815127358138078</v>
      </c>
      <c r="B19">
        <f t="shared" ref="B19:B23" si="5">B18+$B$2</f>
        <v>130000</v>
      </c>
      <c r="C19">
        <f t="shared" si="3"/>
        <v>6.1922911511088337E-5</v>
      </c>
      <c r="D19" s="1">
        <f t="shared" si="0"/>
        <v>491.6671753091365</v>
      </c>
    </row>
    <row r="20" spans="1:4" x14ac:dyDescent="0.3">
      <c r="A20">
        <f t="shared" si="4"/>
        <v>8.8007418509246911</v>
      </c>
      <c r="B20">
        <f t="shared" si="5"/>
        <v>140000</v>
      </c>
      <c r="C20">
        <f t="shared" si="3"/>
        <v>8.8494431028291465E-5</v>
      </c>
      <c r="D20" s="1">
        <f t="shared" si="0"/>
        <v>553.80823078119681</v>
      </c>
    </row>
    <row r="21" spans="1:4" x14ac:dyDescent="0.3">
      <c r="A21">
        <f t="shared" si="4"/>
        <v>9.6856861612076059</v>
      </c>
      <c r="B21">
        <f t="shared" si="5"/>
        <v>150000</v>
      </c>
      <c r="C21">
        <f t="shared" si="3"/>
        <v>1.6205033748522554E-4</v>
      </c>
      <c r="D21" s="1">
        <f t="shared" si="0"/>
        <v>677.5438467608659</v>
      </c>
    </row>
    <row r="22" spans="1:4" x14ac:dyDescent="0.3">
      <c r="A22">
        <f t="shared" si="4"/>
        <v>11.306189536059861</v>
      </c>
      <c r="B22">
        <f t="shared" si="5"/>
        <v>160000</v>
      </c>
      <c r="C22">
        <f t="shared" si="3"/>
        <v>1.1203458243061466E-3</v>
      </c>
      <c r="D22" s="1">
        <f t="shared" si="0"/>
        <v>1290.7380873982347</v>
      </c>
    </row>
    <row r="23" spans="1:4" x14ac:dyDescent="0.3">
      <c r="A23">
        <f t="shared" si="4"/>
        <v>22.509647779121327</v>
      </c>
      <c r="B23">
        <f t="shared" si="5"/>
        <v>170000</v>
      </c>
      <c r="C23" t="e">
        <f t="shared" si="3"/>
        <v>#NUM!</v>
      </c>
      <c r="D23" s="1" t="e">
        <f t="shared" si="0"/>
        <v>#NUM!</v>
      </c>
    </row>
    <row r="24" spans="1:4" x14ac:dyDescent="0.3">
      <c r="D24" s="1"/>
    </row>
    <row r="25" spans="1:4" x14ac:dyDescent="0.3">
      <c r="D25" s="1"/>
    </row>
    <row r="26" spans="1:4" x14ac:dyDescent="0.3">
      <c r="D2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5</vt:i4>
      </vt:variant>
    </vt:vector>
  </HeadingPairs>
  <TitlesOfParts>
    <vt:vector size="6" baseType="lpstr">
      <vt:lpstr>Sheet1</vt:lpstr>
      <vt:lpstr>H</vt:lpstr>
      <vt:lpstr>S</vt:lpstr>
      <vt:lpstr>t</vt:lpstr>
      <vt:lpstr>w</vt:lpstr>
      <vt:lpstr>x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Melters Pedersen</dc:creator>
  <cp:lastModifiedBy>Mathias Houmøller</cp:lastModifiedBy>
  <dcterms:created xsi:type="dcterms:W3CDTF">2021-11-08T06:23:51Z</dcterms:created>
  <dcterms:modified xsi:type="dcterms:W3CDTF">2024-05-29T19:48:34Z</dcterms:modified>
</cp:coreProperties>
</file>