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htf_md\"/>
    </mc:Choice>
  </mc:AlternateContent>
  <bookViews>
    <workbookView xWindow="0" yWindow="0" windowWidth="18660" windowHeight="7250" tabRatio="791" firstSheet="10" activeTab="12"/>
  </bookViews>
  <sheets>
    <sheet name="sample" sheetId="2" r:id="rId1"/>
    <sheet name="ODA_allatom" sheetId="1" r:id="rId2"/>
    <sheet name="ODA_converted" sheetId="3" r:id="rId3"/>
    <sheet name="HCO3 AA" sheetId="5" r:id="rId4"/>
    <sheet name="H2CO3 AA" sheetId="6" r:id="rId5"/>
    <sheet name="SO4 AA" sheetId="7" r:id="rId6"/>
    <sheet name="HPO AA" sheetId="8" r:id="rId7"/>
    <sheet name="H2P AA" sheetId="9" r:id="rId8"/>
    <sheet name="AC1 acac AA" sheetId="10" r:id="rId9"/>
    <sheet name="AC2 Hacac AA" sheetId="11" r:id="rId10"/>
    <sheet name="ODA oda AA" sheetId="12" r:id="rId11"/>
    <sheet name="H1O hoda AA" sheetId="15" r:id="rId12"/>
    <sheet name="HHO H2oda AA" sheetId="14" r:id="rId13"/>
    <sheet name="CT2 citrate2 AA" sheetId="17" r:id="rId14"/>
    <sheet name="CT3 citrate3 AA" sheetId="18" r:id="rId15"/>
    <sheet name="LAC lactate AA" sheetId="19" r:id="rId16"/>
    <sheet name="OXL oxalate AA" sheetId="20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" i="20" l="1"/>
  <c r="P9" i="20"/>
  <c r="O9" i="20"/>
  <c r="N9" i="20"/>
  <c r="Q8" i="20"/>
  <c r="P8" i="20"/>
  <c r="O8" i="20"/>
  <c r="N8" i="20"/>
  <c r="Q7" i="20"/>
  <c r="P7" i="20"/>
  <c r="O7" i="20"/>
  <c r="N7" i="20"/>
  <c r="Q6" i="20"/>
  <c r="P6" i="20"/>
  <c r="O6" i="20"/>
  <c r="N6" i="20"/>
  <c r="Q5" i="20"/>
  <c r="P5" i="20"/>
  <c r="O5" i="20"/>
  <c r="N5" i="20"/>
  <c r="N28" i="20"/>
  <c r="O28" i="20"/>
  <c r="N29" i="20"/>
  <c r="O29" i="20"/>
  <c r="N30" i="20"/>
  <c r="O30" i="20"/>
  <c r="N31" i="20"/>
  <c r="O31" i="20"/>
  <c r="N5" i="19"/>
  <c r="O5" i="19"/>
  <c r="P5" i="19"/>
  <c r="Q5" i="19"/>
  <c r="N6" i="19"/>
  <c r="O6" i="19"/>
  <c r="P6" i="19"/>
  <c r="Q6" i="19"/>
  <c r="N7" i="19"/>
  <c r="O7" i="19"/>
  <c r="P7" i="19"/>
  <c r="Q7" i="19"/>
  <c r="N8" i="19"/>
  <c r="O8" i="19"/>
  <c r="P8" i="19"/>
  <c r="Q8" i="19"/>
  <c r="N9" i="19"/>
  <c r="O9" i="19"/>
  <c r="P9" i="19"/>
  <c r="Q9" i="19"/>
  <c r="N10" i="19"/>
  <c r="O10" i="19"/>
  <c r="P10" i="19"/>
  <c r="Q10" i="19"/>
  <c r="N11" i="19"/>
  <c r="O11" i="19"/>
  <c r="P11" i="19"/>
  <c r="Q11" i="19"/>
  <c r="N12" i="19"/>
  <c r="O12" i="19"/>
  <c r="P12" i="19"/>
  <c r="Q12" i="19"/>
  <c r="N13" i="19"/>
  <c r="O13" i="19"/>
  <c r="P13" i="19"/>
  <c r="Q13" i="19"/>
  <c r="N14" i="19"/>
  <c r="O14" i="19"/>
  <c r="P14" i="19"/>
  <c r="Q14" i="19"/>
  <c r="N28" i="19"/>
  <c r="O28" i="19"/>
  <c r="N29" i="19"/>
  <c r="O29" i="19"/>
  <c r="N30" i="19"/>
  <c r="O30" i="19"/>
  <c r="N31" i="19"/>
  <c r="O31" i="19"/>
  <c r="N32" i="19"/>
  <c r="O32" i="19"/>
  <c r="N33" i="19"/>
  <c r="O33" i="19"/>
  <c r="N34" i="19"/>
  <c r="O34" i="19"/>
  <c r="N35" i="19"/>
  <c r="O35" i="19"/>
  <c r="N36" i="19"/>
  <c r="O36" i="19"/>
  <c r="N5" i="18"/>
  <c r="O5" i="18"/>
  <c r="P5" i="18"/>
  <c r="Q5" i="18"/>
  <c r="N6" i="18"/>
  <c r="O6" i="18"/>
  <c r="P6" i="18"/>
  <c r="Q6" i="18"/>
  <c r="N7" i="18"/>
  <c r="O7" i="18"/>
  <c r="P7" i="18"/>
  <c r="Q7" i="18"/>
  <c r="N8" i="18"/>
  <c r="O8" i="18"/>
  <c r="P8" i="18"/>
  <c r="Q8" i="18"/>
  <c r="N9" i="18"/>
  <c r="O9" i="18"/>
  <c r="P9" i="18"/>
  <c r="Q9" i="18"/>
  <c r="N10" i="18"/>
  <c r="O10" i="18"/>
  <c r="P10" i="18"/>
  <c r="Q10" i="18"/>
  <c r="N11" i="18"/>
  <c r="O11" i="18"/>
  <c r="P11" i="18"/>
  <c r="Q11" i="18"/>
  <c r="N12" i="18"/>
  <c r="O12" i="18"/>
  <c r="P12" i="18"/>
  <c r="Q12" i="18"/>
  <c r="N13" i="18"/>
  <c r="O13" i="18"/>
  <c r="P13" i="18"/>
  <c r="Q13" i="18"/>
  <c r="N14" i="18"/>
  <c r="O14" i="18"/>
  <c r="P14" i="18"/>
  <c r="Q14" i="18"/>
  <c r="N15" i="18"/>
  <c r="O15" i="18"/>
  <c r="P15" i="18"/>
  <c r="Q15" i="18"/>
  <c r="N16" i="18"/>
  <c r="O16" i="18"/>
  <c r="P16" i="18"/>
  <c r="Q16" i="18"/>
  <c r="N17" i="18"/>
  <c r="O17" i="18"/>
  <c r="P17" i="18"/>
  <c r="Q17" i="18"/>
  <c r="N18" i="18"/>
  <c r="O18" i="18"/>
  <c r="P18" i="18"/>
  <c r="Q18" i="18"/>
  <c r="N19" i="18"/>
  <c r="O19" i="18"/>
  <c r="P19" i="18"/>
  <c r="Q19" i="18"/>
  <c r="N20" i="18"/>
  <c r="O20" i="18"/>
  <c r="P20" i="18"/>
  <c r="Q20" i="18"/>
  <c r="N21" i="18"/>
  <c r="O21" i="18"/>
  <c r="P21" i="18"/>
  <c r="Q21" i="18"/>
  <c r="N28" i="18"/>
  <c r="O28" i="18"/>
  <c r="N29" i="18"/>
  <c r="O29" i="18"/>
  <c r="N30" i="18"/>
  <c r="O30" i="18"/>
  <c r="N31" i="18"/>
  <c r="O31" i="18"/>
  <c r="N32" i="18"/>
  <c r="O32" i="18"/>
  <c r="N33" i="18"/>
  <c r="O33" i="18"/>
  <c r="N34" i="18"/>
  <c r="O34" i="18"/>
  <c r="N35" i="18"/>
  <c r="O35" i="18"/>
  <c r="N36" i="18"/>
  <c r="O36" i="18"/>
  <c r="N37" i="18"/>
  <c r="O37" i="18"/>
  <c r="N38" i="18"/>
  <c r="O38" i="18"/>
  <c r="N39" i="18"/>
  <c r="O39" i="18"/>
  <c r="N40" i="18"/>
  <c r="O40" i="18"/>
  <c r="N41" i="18"/>
  <c r="O41" i="18"/>
  <c r="N42" i="18"/>
  <c r="O42" i="18"/>
  <c r="N43" i="18"/>
  <c r="O43" i="18"/>
  <c r="N5" i="17"/>
  <c r="O5" i="17"/>
  <c r="P5" i="17"/>
  <c r="Q5" i="17"/>
  <c r="N6" i="17"/>
  <c r="O6" i="17"/>
  <c r="P6" i="17"/>
  <c r="Q6" i="17"/>
  <c r="N7" i="17"/>
  <c r="O7" i="17"/>
  <c r="P7" i="17"/>
  <c r="Q7" i="17"/>
  <c r="N8" i="17"/>
  <c r="O8" i="17"/>
  <c r="P8" i="17"/>
  <c r="Q8" i="17"/>
  <c r="N9" i="17"/>
  <c r="O9" i="17"/>
  <c r="P9" i="17"/>
  <c r="Q9" i="17"/>
  <c r="N10" i="17"/>
  <c r="O10" i="17"/>
  <c r="P10" i="17"/>
  <c r="Q10" i="17"/>
  <c r="N11" i="17"/>
  <c r="O11" i="17"/>
  <c r="P11" i="17"/>
  <c r="Q11" i="17"/>
  <c r="N12" i="17"/>
  <c r="O12" i="17"/>
  <c r="P12" i="17"/>
  <c r="Q12" i="17"/>
  <c r="N13" i="17"/>
  <c r="O13" i="17"/>
  <c r="P13" i="17"/>
  <c r="Q13" i="17"/>
  <c r="N14" i="17"/>
  <c r="O14" i="17"/>
  <c r="P14" i="17"/>
  <c r="Q14" i="17"/>
  <c r="N15" i="17"/>
  <c r="O15" i="17"/>
  <c r="P15" i="17"/>
  <c r="Q15" i="17"/>
  <c r="N16" i="17"/>
  <c r="O16" i="17"/>
  <c r="P16" i="17"/>
  <c r="Q16" i="17"/>
  <c r="N17" i="17"/>
  <c r="O17" i="17"/>
  <c r="P17" i="17"/>
  <c r="Q17" i="17"/>
  <c r="N18" i="17"/>
  <c r="O18" i="17"/>
  <c r="P18" i="17"/>
  <c r="Q18" i="17"/>
  <c r="N19" i="17"/>
  <c r="O19" i="17"/>
  <c r="P19" i="17"/>
  <c r="Q19" i="17"/>
  <c r="N20" i="17"/>
  <c r="O20" i="17"/>
  <c r="P20" i="17"/>
  <c r="Q20" i="17"/>
  <c r="N21" i="17"/>
  <c r="O21" i="17"/>
  <c r="P21" i="17"/>
  <c r="Q21" i="17"/>
  <c r="N22" i="17"/>
  <c r="O22" i="17"/>
  <c r="P22" i="17"/>
  <c r="Q22" i="17"/>
  <c r="N28" i="17"/>
  <c r="O28" i="17"/>
  <c r="N29" i="17"/>
  <c r="O29" i="17"/>
  <c r="N30" i="17"/>
  <c r="O30" i="17"/>
  <c r="N31" i="17"/>
  <c r="O31" i="17"/>
  <c r="N32" i="17"/>
  <c r="O32" i="17"/>
  <c r="N33" i="17"/>
  <c r="O33" i="17"/>
  <c r="N34" i="17"/>
  <c r="O34" i="17"/>
  <c r="N35" i="17"/>
  <c r="O35" i="17"/>
  <c r="N36" i="17"/>
  <c r="O36" i="17"/>
  <c r="N37" i="17"/>
  <c r="O37" i="17"/>
  <c r="N38" i="17"/>
  <c r="O38" i="17"/>
  <c r="N39" i="17"/>
  <c r="O39" i="17"/>
  <c r="N40" i="17"/>
  <c r="O40" i="17"/>
  <c r="N41" i="17"/>
  <c r="O41" i="17"/>
  <c r="N42" i="17"/>
  <c r="O42" i="17"/>
  <c r="N43" i="17"/>
  <c r="O43" i="17"/>
  <c r="N44" i="17"/>
  <c r="O44" i="17"/>
  <c r="N5" i="14"/>
  <c r="O5" i="14"/>
  <c r="P5" i="14"/>
  <c r="Q5" i="14"/>
  <c r="N6" i="14"/>
  <c r="O6" i="14"/>
  <c r="P6" i="14"/>
  <c r="Q6" i="14"/>
  <c r="N7" i="14"/>
  <c r="O7" i="14"/>
  <c r="P7" i="14"/>
  <c r="Q7" i="14"/>
  <c r="N8" i="14"/>
  <c r="O8" i="14"/>
  <c r="P8" i="14"/>
  <c r="Q8" i="14"/>
  <c r="N9" i="14"/>
  <c r="O9" i="14"/>
  <c r="P9" i="14"/>
  <c r="Q9" i="14"/>
  <c r="N10" i="14"/>
  <c r="O10" i="14"/>
  <c r="P10" i="14"/>
  <c r="Q10" i="14"/>
  <c r="N11" i="14"/>
  <c r="O11" i="14"/>
  <c r="P11" i="14"/>
  <c r="Q11" i="14"/>
  <c r="N12" i="14"/>
  <c r="O12" i="14"/>
  <c r="P12" i="14"/>
  <c r="Q12" i="14"/>
  <c r="N13" i="14"/>
  <c r="O13" i="14"/>
  <c r="P13" i="14"/>
  <c r="Q13" i="14"/>
  <c r="N14" i="14"/>
  <c r="O14" i="14"/>
  <c r="P14" i="14"/>
  <c r="Q14" i="14"/>
  <c r="N15" i="14"/>
  <c r="O15" i="14"/>
  <c r="P15" i="14"/>
  <c r="Q15" i="14"/>
  <c r="N16" i="14"/>
  <c r="O16" i="14"/>
  <c r="P16" i="14"/>
  <c r="Q16" i="14"/>
  <c r="N17" i="14"/>
  <c r="O17" i="14"/>
  <c r="P17" i="14"/>
  <c r="Q17" i="14"/>
  <c r="N18" i="14"/>
  <c r="O18" i="14"/>
  <c r="P18" i="14"/>
  <c r="Q18" i="14"/>
  <c r="N22" i="14"/>
  <c r="O22" i="14"/>
  <c r="N23" i="14"/>
  <c r="O23" i="14"/>
  <c r="N24" i="14"/>
  <c r="O24" i="14"/>
  <c r="N25" i="14"/>
  <c r="O25" i="14"/>
  <c r="N26" i="14"/>
  <c r="O26" i="14"/>
  <c r="N27" i="14"/>
  <c r="O27" i="14"/>
  <c r="N28" i="14"/>
  <c r="O28" i="14"/>
  <c r="N29" i="14"/>
  <c r="O29" i="14"/>
  <c r="N30" i="14"/>
  <c r="O30" i="14"/>
  <c r="N31" i="14"/>
  <c r="O31" i="14"/>
  <c r="N32" i="14"/>
  <c r="O32" i="14"/>
  <c r="N33" i="14"/>
  <c r="O33" i="14"/>
  <c r="N34" i="14"/>
  <c r="O34" i="14"/>
  <c r="N5" i="15"/>
  <c r="O5" i="15"/>
  <c r="P5" i="15"/>
  <c r="Q5" i="15"/>
  <c r="N6" i="15"/>
  <c r="O6" i="15"/>
  <c r="P6" i="15"/>
  <c r="Q6" i="15"/>
  <c r="N7" i="15"/>
  <c r="O7" i="15"/>
  <c r="P7" i="15"/>
  <c r="Q7" i="15"/>
  <c r="N8" i="15"/>
  <c r="O8" i="15"/>
  <c r="P8" i="15"/>
  <c r="Q8" i="15"/>
  <c r="N9" i="15"/>
  <c r="O9" i="15"/>
  <c r="P9" i="15"/>
  <c r="Q9" i="15"/>
  <c r="N10" i="15"/>
  <c r="O10" i="15"/>
  <c r="P10" i="15"/>
  <c r="Q10" i="15"/>
  <c r="N11" i="15"/>
  <c r="O11" i="15"/>
  <c r="P11" i="15"/>
  <c r="Q11" i="15"/>
  <c r="N12" i="15"/>
  <c r="O12" i="15"/>
  <c r="P12" i="15"/>
  <c r="Q12" i="15"/>
  <c r="N13" i="15"/>
  <c r="O13" i="15"/>
  <c r="P13" i="15"/>
  <c r="Q13" i="15"/>
  <c r="N14" i="15"/>
  <c r="O14" i="15"/>
  <c r="P14" i="15"/>
  <c r="Q14" i="15"/>
  <c r="N15" i="15"/>
  <c r="O15" i="15"/>
  <c r="P15" i="15"/>
  <c r="Q15" i="15"/>
  <c r="N16" i="15"/>
  <c r="O16" i="15"/>
  <c r="P16" i="15"/>
  <c r="Q16" i="15"/>
  <c r="N17" i="15"/>
  <c r="O17" i="15"/>
  <c r="P17" i="15"/>
  <c r="Q17" i="15"/>
  <c r="N22" i="15"/>
  <c r="O22" i="15"/>
  <c r="N23" i="15"/>
  <c r="O23" i="15"/>
  <c r="N24" i="15"/>
  <c r="O24" i="15"/>
  <c r="N25" i="15"/>
  <c r="O25" i="15"/>
  <c r="N26" i="15"/>
  <c r="O26" i="15"/>
  <c r="N27" i="15"/>
  <c r="O27" i="15"/>
  <c r="N28" i="15"/>
  <c r="O28" i="15"/>
  <c r="N29" i="15"/>
  <c r="O29" i="15"/>
  <c r="N30" i="15"/>
  <c r="O30" i="15"/>
  <c r="N31" i="15"/>
  <c r="O31" i="15"/>
  <c r="N32" i="15"/>
  <c r="O32" i="15"/>
  <c r="N33" i="15"/>
  <c r="O33" i="15"/>
  <c r="N34" i="15"/>
  <c r="O34" i="15"/>
  <c r="Q16" i="12"/>
  <c r="P16" i="12"/>
  <c r="O16" i="12"/>
  <c r="N16" i="12"/>
  <c r="Q15" i="12"/>
  <c r="P15" i="12"/>
  <c r="O15" i="12"/>
  <c r="N15" i="12"/>
  <c r="Q14" i="12"/>
  <c r="P14" i="12"/>
  <c r="O14" i="12"/>
  <c r="N14" i="12"/>
  <c r="Q13" i="12"/>
  <c r="P13" i="12"/>
  <c r="O13" i="12"/>
  <c r="N13" i="12"/>
  <c r="Q12" i="12"/>
  <c r="P12" i="12"/>
  <c r="O12" i="12"/>
  <c r="N12" i="12"/>
  <c r="Q11" i="12"/>
  <c r="P11" i="12"/>
  <c r="O11" i="12"/>
  <c r="N11" i="12"/>
  <c r="Q10" i="12"/>
  <c r="P10" i="12"/>
  <c r="O10" i="12"/>
  <c r="N10" i="12"/>
  <c r="Q9" i="12"/>
  <c r="P9" i="12"/>
  <c r="O9" i="12"/>
  <c r="N9" i="12"/>
  <c r="Q8" i="12"/>
  <c r="P8" i="12"/>
  <c r="O8" i="12"/>
  <c r="N8" i="12"/>
  <c r="Q7" i="12"/>
  <c r="P7" i="12"/>
  <c r="O7" i="12"/>
  <c r="N7" i="12"/>
  <c r="Q6" i="12"/>
  <c r="P6" i="12"/>
  <c r="O6" i="12"/>
  <c r="N6" i="12"/>
  <c r="Q5" i="12"/>
  <c r="P5" i="12"/>
  <c r="O5" i="12"/>
  <c r="N5" i="12"/>
  <c r="N22" i="12"/>
  <c r="O22" i="12"/>
  <c r="N23" i="12"/>
  <c r="O23" i="12"/>
  <c r="N24" i="12"/>
  <c r="O24" i="12"/>
  <c r="N25" i="12"/>
  <c r="O25" i="12"/>
  <c r="N26" i="12"/>
  <c r="O26" i="12"/>
  <c r="N27" i="12"/>
  <c r="O27" i="12"/>
  <c r="N28" i="12"/>
  <c r="O28" i="12"/>
  <c r="N29" i="12"/>
  <c r="O29" i="12"/>
  <c r="N30" i="12"/>
  <c r="O30" i="12"/>
  <c r="N31" i="12"/>
  <c r="O31" i="12"/>
  <c r="N32" i="12"/>
  <c r="O32" i="12"/>
  <c r="N39" i="12"/>
  <c r="O39" i="12"/>
  <c r="P39" i="12"/>
  <c r="N40" i="12"/>
  <c r="O40" i="12"/>
  <c r="P40" i="12"/>
  <c r="N41" i="12"/>
  <c r="O41" i="12"/>
  <c r="P41" i="12"/>
  <c r="N42" i="12"/>
  <c r="O42" i="12"/>
  <c r="P42" i="12"/>
  <c r="N43" i="12"/>
  <c r="O43" i="12"/>
  <c r="P43" i="12"/>
  <c r="N44" i="12"/>
  <c r="O44" i="12"/>
  <c r="P44" i="12"/>
  <c r="N45" i="12"/>
  <c r="O45" i="12"/>
  <c r="P45" i="12"/>
  <c r="N46" i="12"/>
  <c r="O46" i="12"/>
  <c r="P46" i="12"/>
  <c r="N47" i="12"/>
  <c r="O47" i="12"/>
  <c r="P47" i="12"/>
  <c r="N48" i="12"/>
  <c r="O48" i="12"/>
  <c r="P48" i="12"/>
  <c r="N49" i="12"/>
  <c r="O49" i="12"/>
  <c r="P49" i="12"/>
  <c r="N50" i="12"/>
  <c r="O50" i="12"/>
  <c r="P50" i="12"/>
  <c r="N51" i="12"/>
  <c r="O51" i="12"/>
  <c r="P51" i="12"/>
  <c r="N52" i="12"/>
  <c r="O52" i="12"/>
  <c r="P52" i="12"/>
  <c r="N53" i="12"/>
  <c r="O53" i="12"/>
  <c r="P53" i="12"/>
  <c r="N54" i="12"/>
  <c r="O54" i="12"/>
  <c r="P54" i="12"/>
  <c r="N55" i="12"/>
  <c r="O55" i="12"/>
  <c r="P55" i="12"/>
  <c r="N56" i="12"/>
  <c r="O56" i="12"/>
  <c r="P56" i="12"/>
  <c r="N39" i="15"/>
  <c r="O39" i="15"/>
  <c r="P39" i="15"/>
  <c r="N40" i="15"/>
  <c r="O40" i="15"/>
  <c r="P40" i="15"/>
  <c r="N41" i="15"/>
  <c r="O41" i="15"/>
  <c r="P41" i="15"/>
  <c r="N42" i="15"/>
  <c r="O42" i="15"/>
  <c r="P42" i="15"/>
  <c r="N43" i="15"/>
  <c r="O43" i="15"/>
  <c r="P43" i="15"/>
  <c r="N44" i="15"/>
  <c r="O44" i="15"/>
  <c r="P44" i="15"/>
  <c r="N45" i="15"/>
  <c r="O45" i="15"/>
  <c r="P45" i="15"/>
  <c r="N46" i="15"/>
  <c r="O46" i="15"/>
  <c r="P46" i="15"/>
  <c r="N47" i="15"/>
  <c r="O47" i="15"/>
  <c r="P47" i="15"/>
  <c r="N48" i="15"/>
  <c r="O48" i="15"/>
  <c r="P48" i="15"/>
  <c r="N49" i="15"/>
  <c r="O49" i="15"/>
  <c r="P49" i="15"/>
  <c r="N50" i="15"/>
  <c r="O50" i="15"/>
  <c r="P50" i="15"/>
  <c r="N51" i="15"/>
  <c r="O51" i="15"/>
  <c r="P51" i="15"/>
  <c r="N52" i="15"/>
  <c r="O52" i="15"/>
  <c r="P52" i="15"/>
  <c r="N53" i="15"/>
  <c r="O53" i="15"/>
  <c r="P53" i="15"/>
  <c r="N54" i="15"/>
  <c r="O54" i="15"/>
  <c r="P54" i="15"/>
  <c r="N55" i="15"/>
  <c r="O55" i="15"/>
  <c r="P55" i="15"/>
  <c r="N56" i="15"/>
  <c r="O56" i="15"/>
  <c r="P56" i="15"/>
  <c r="N57" i="15"/>
  <c r="O57" i="15"/>
  <c r="P57" i="15"/>
  <c r="N39" i="14"/>
  <c r="O39" i="14"/>
  <c r="P39" i="14"/>
  <c r="N40" i="14"/>
  <c r="O40" i="14"/>
  <c r="P40" i="14"/>
  <c r="N41" i="14"/>
  <c r="O41" i="14"/>
  <c r="P41" i="14"/>
  <c r="N42" i="14"/>
  <c r="O42" i="14"/>
  <c r="P42" i="14"/>
  <c r="N43" i="14"/>
  <c r="O43" i="14"/>
  <c r="P43" i="14"/>
  <c r="N44" i="14"/>
  <c r="O44" i="14"/>
  <c r="P44" i="14"/>
  <c r="N45" i="14"/>
  <c r="O45" i="14"/>
  <c r="P45" i="14"/>
  <c r="N46" i="14"/>
  <c r="O46" i="14"/>
  <c r="P46" i="14"/>
  <c r="N47" i="14"/>
  <c r="O47" i="14"/>
  <c r="P47" i="14"/>
  <c r="N48" i="14"/>
  <c r="O48" i="14"/>
  <c r="P48" i="14"/>
  <c r="N49" i="14"/>
  <c r="O49" i="14"/>
  <c r="P49" i="14"/>
  <c r="N50" i="14"/>
  <c r="O50" i="14"/>
  <c r="P50" i="14"/>
  <c r="N51" i="14"/>
  <c r="O51" i="14"/>
  <c r="P51" i="14"/>
  <c r="N52" i="14"/>
  <c r="O52" i="14"/>
  <c r="P52" i="14"/>
  <c r="N53" i="14"/>
  <c r="O53" i="14"/>
  <c r="P53" i="14"/>
  <c r="N54" i="14"/>
  <c r="O54" i="14"/>
  <c r="P54" i="14"/>
  <c r="N55" i="14"/>
  <c r="O55" i="14"/>
  <c r="P55" i="14"/>
  <c r="N56" i="14"/>
  <c r="O56" i="14"/>
  <c r="P56" i="14"/>
  <c r="N57" i="14"/>
  <c r="O57" i="14"/>
  <c r="P57" i="14"/>
  <c r="N58" i="14"/>
  <c r="O58" i="14"/>
  <c r="P58" i="14"/>
  <c r="N52" i="17"/>
  <c r="O52" i="17"/>
  <c r="P52" i="17"/>
  <c r="N53" i="17"/>
  <c r="O53" i="17"/>
  <c r="P53" i="17"/>
  <c r="N54" i="17"/>
  <c r="O54" i="17"/>
  <c r="P54" i="17"/>
  <c r="N55" i="17"/>
  <c r="O55" i="17"/>
  <c r="P55" i="17"/>
  <c r="N56" i="17"/>
  <c r="O56" i="17"/>
  <c r="P56" i="17"/>
  <c r="N57" i="17"/>
  <c r="O57" i="17"/>
  <c r="P57" i="17"/>
  <c r="N58" i="17"/>
  <c r="O58" i="17"/>
  <c r="P58" i="17"/>
  <c r="N59" i="17"/>
  <c r="O59" i="17"/>
  <c r="P59" i="17"/>
  <c r="N60" i="17"/>
  <c r="O60" i="17"/>
  <c r="P60" i="17"/>
  <c r="N61" i="17"/>
  <c r="O61" i="17"/>
  <c r="P61" i="17"/>
  <c r="N62" i="17"/>
  <c r="O62" i="17"/>
  <c r="P62" i="17"/>
  <c r="N63" i="17"/>
  <c r="O63" i="17"/>
  <c r="P63" i="17"/>
  <c r="N64" i="17"/>
  <c r="O64" i="17"/>
  <c r="P64" i="17"/>
  <c r="N65" i="17"/>
  <c r="O65" i="17"/>
  <c r="P65" i="17"/>
  <c r="N66" i="17"/>
  <c r="O66" i="17"/>
  <c r="P66" i="17"/>
  <c r="N67" i="17"/>
  <c r="O67" i="17"/>
  <c r="P67" i="17"/>
  <c r="N68" i="17"/>
  <c r="O68" i="17"/>
  <c r="P68" i="17"/>
  <c r="N69" i="17"/>
  <c r="O69" i="17"/>
  <c r="P69" i="17"/>
  <c r="N70" i="17"/>
  <c r="O70" i="17"/>
  <c r="P70" i="17"/>
  <c r="N71" i="17"/>
  <c r="O71" i="17"/>
  <c r="P71" i="17"/>
  <c r="N72" i="17"/>
  <c r="O72" i="17"/>
  <c r="P72" i="17"/>
  <c r="N73" i="17"/>
  <c r="O73" i="17"/>
  <c r="P73" i="17"/>
  <c r="N74" i="17"/>
  <c r="O74" i="17"/>
  <c r="P74" i="17"/>
  <c r="N75" i="17"/>
  <c r="O75" i="17"/>
  <c r="P75" i="17"/>
  <c r="N76" i="17"/>
  <c r="O76" i="17"/>
  <c r="P76" i="17"/>
  <c r="N77" i="17"/>
  <c r="O77" i="17"/>
  <c r="P77" i="17"/>
  <c r="N78" i="17"/>
  <c r="O78" i="17"/>
  <c r="P78" i="17"/>
  <c r="N79" i="17"/>
  <c r="O79" i="17"/>
  <c r="P79" i="17"/>
  <c r="N51" i="18"/>
  <c r="P78" i="18"/>
  <c r="O78" i="18"/>
  <c r="N78" i="18"/>
  <c r="P77" i="18"/>
  <c r="O77" i="18"/>
  <c r="N77" i="18"/>
  <c r="P76" i="18"/>
  <c r="O76" i="18"/>
  <c r="N76" i="18"/>
  <c r="P75" i="18"/>
  <c r="O75" i="18"/>
  <c r="N75" i="18"/>
  <c r="P74" i="18"/>
  <c r="O74" i="18"/>
  <c r="N74" i="18"/>
  <c r="P73" i="18"/>
  <c r="O73" i="18"/>
  <c r="N73" i="18"/>
  <c r="P72" i="18"/>
  <c r="O72" i="18"/>
  <c r="N72" i="18"/>
  <c r="P71" i="18"/>
  <c r="O71" i="18"/>
  <c r="N71" i="18"/>
  <c r="P70" i="18"/>
  <c r="O70" i="18"/>
  <c r="N70" i="18"/>
  <c r="P69" i="18"/>
  <c r="O69" i="18"/>
  <c r="N69" i="18"/>
  <c r="P68" i="18"/>
  <c r="O68" i="18"/>
  <c r="N68" i="18"/>
  <c r="P67" i="18"/>
  <c r="O67" i="18"/>
  <c r="N67" i="18"/>
  <c r="P66" i="18"/>
  <c r="O66" i="18"/>
  <c r="N66" i="18"/>
  <c r="P65" i="18"/>
  <c r="O65" i="18"/>
  <c r="N65" i="18"/>
  <c r="P64" i="18"/>
  <c r="O64" i="18"/>
  <c r="N64" i="18"/>
  <c r="P63" i="18"/>
  <c r="O63" i="18"/>
  <c r="N63" i="18"/>
  <c r="P62" i="18"/>
  <c r="O62" i="18"/>
  <c r="N62" i="18"/>
  <c r="P61" i="18"/>
  <c r="O61" i="18"/>
  <c r="N61" i="18"/>
  <c r="P60" i="18"/>
  <c r="O60" i="18"/>
  <c r="N60" i="18"/>
  <c r="P59" i="18"/>
  <c r="O59" i="18"/>
  <c r="N59" i="18"/>
  <c r="P58" i="18"/>
  <c r="O58" i="18"/>
  <c r="N58" i="18"/>
  <c r="P57" i="18"/>
  <c r="O57" i="18"/>
  <c r="N57" i="18"/>
  <c r="P56" i="18"/>
  <c r="O56" i="18"/>
  <c r="N56" i="18"/>
  <c r="P55" i="18"/>
  <c r="O55" i="18"/>
  <c r="N55" i="18"/>
  <c r="P54" i="18"/>
  <c r="O54" i="18"/>
  <c r="N54" i="18"/>
  <c r="P53" i="18"/>
  <c r="O53" i="18"/>
  <c r="N53" i="18"/>
  <c r="P52" i="18"/>
  <c r="O52" i="18"/>
  <c r="N52" i="18"/>
  <c r="P66" i="19"/>
  <c r="O66" i="19"/>
  <c r="N66" i="19"/>
  <c r="P65" i="19"/>
  <c r="O65" i="19"/>
  <c r="N65" i="19"/>
  <c r="P64" i="19"/>
  <c r="O64" i="19"/>
  <c r="N64" i="19"/>
  <c r="P63" i="19"/>
  <c r="O63" i="19"/>
  <c r="N63" i="19"/>
  <c r="P62" i="19"/>
  <c r="O62" i="19"/>
  <c r="N62" i="19"/>
  <c r="P61" i="19"/>
  <c r="O61" i="19"/>
  <c r="N61" i="19"/>
  <c r="P60" i="19"/>
  <c r="O60" i="19"/>
  <c r="N60" i="19"/>
  <c r="P59" i="19"/>
  <c r="O59" i="19"/>
  <c r="N59" i="19"/>
  <c r="P58" i="19"/>
  <c r="O58" i="19"/>
  <c r="N58" i="19"/>
  <c r="P57" i="19"/>
  <c r="O57" i="19"/>
  <c r="N57" i="19"/>
  <c r="P56" i="19"/>
  <c r="O56" i="19"/>
  <c r="N56" i="19"/>
  <c r="P55" i="19"/>
  <c r="O55" i="19"/>
  <c r="N55" i="19"/>
  <c r="P54" i="19"/>
  <c r="O54" i="19"/>
  <c r="N54" i="19"/>
  <c r="P53" i="19"/>
  <c r="O53" i="19"/>
  <c r="N53" i="19"/>
  <c r="P52" i="19"/>
  <c r="O52" i="19"/>
  <c r="N52" i="19"/>
  <c r="P56" i="20"/>
  <c r="O56" i="20"/>
  <c r="N56" i="20"/>
  <c r="P55" i="20"/>
  <c r="O55" i="20"/>
  <c r="N55" i="20"/>
  <c r="P54" i="20"/>
  <c r="O54" i="20"/>
  <c r="N54" i="20"/>
  <c r="P53" i="20"/>
  <c r="O53" i="20"/>
  <c r="N53" i="20"/>
  <c r="P52" i="20"/>
  <c r="O52" i="20"/>
  <c r="N52" i="20"/>
  <c r="Q86" i="19"/>
  <c r="P86" i="19"/>
  <c r="O86" i="19"/>
  <c r="N86" i="19"/>
  <c r="Q85" i="19"/>
  <c r="P85" i="19"/>
  <c r="O85" i="19"/>
  <c r="N85" i="19"/>
  <c r="Q89" i="18"/>
  <c r="P89" i="18"/>
  <c r="O89" i="18"/>
  <c r="N89" i="18"/>
  <c r="Q88" i="18"/>
  <c r="P88" i="18"/>
  <c r="O88" i="18"/>
  <c r="N88" i="18"/>
  <c r="Q87" i="18"/>
  <c r="P87" i="18"/>
  <c r="O87" i="18"/>
  <c r="N87" i="18"/>
  <c r="Q86" i="18"/>
  <c r="P86" i="18"/>
  <c r="O86" i="18"/>
  <c r="N86" i="18"/>
  <c r="Q85" i="18"/>
  <c r="P85" i="18"/>
  <c r="O85" i="18"/>
  <c r="N85" i="18"/>
  <c r="Q90" i="17"/>
  <c r="P90" i="17"/>
  <c r="O90" i="17"/>
  <c r="N90" i="17"/>
  <c r="Q89" i="17"/>
  <c r="P89" i="17"/>
  <c r="O89" i="17"/>
  <c r="N89" i="17"/>
  <c r="Q88" i="17"/>
  <c r="P88" i="17"/>
  <c r="O88" i="17"/>
  <c r="N88" i="17"/>
  <c r="Q87" i="17"/>
  <c r="P87" i="17"/>
  <c r="O87" i="17"/>
  <c r="N87" i="17"/>
  <c r="Q86" i="17"/>
  <c r="P86" i="17"/>
  <c r="O86" i="17"/>
  <c r="N86" i="17"/>
  <c r="Q85" i="17"/>
  <c r="P85" i="17"/>
  <c r="O85" i="17"/>
  <c r="N85" i="17"/>
  <c r="Q71" i="14"/>
  <c r="P71" i="14"/>
  <c r="O71" i="14"/>
  <c r="N71" i="14"/>
  <c r="Q70" i="14"/>
  <c r="P70" i="14"/>
  <c r="O70" i="14"/>
  <c r="N70" i="14"/>
  <c r="Q69" i="14"/>
  <c r="P69" i="14"/>
  <c r="O69" i="14"/>
  <c r="N69" i="14"/>
  <c r="Q68" i="14"/>
  <c r="P68" i="14"/>
  <c r="O68" i="14"/>
  <c r="N68" i="14"/>
  <c r="Q67" i="14"/>
  <c r="P67" i="14"/>
  <c r="O67" i="14"/>
  <c r="N67" i="14"/>
  <c r="Q70" i="15"/>
  <c r="P70" i="15"/>
  <c r="O70" i="15"/>
  <c r="N70" i="15"/>
  <c r="Q69" i="15"/>
  <c r="P69" i="15"/>
  <c r="O69" i="15"/>
  <c r="N69" i="15"/>
  <c r="Q68" i="15"/>
  <c r="P68" i="15"/>
  <c r="O68" i="15"/>
  <c r="N68" i="15"/>
  <c r="Q67" i="15"/>
  <c r="P67" i="15"/>
  <c r="O67" i="15"/>
  <c r="N67" i="15"/>
  <c r="Q68" i="12"/>
  <c r="P68" i="12"/>
  <c r="O68" i="12"/>
  <c r="N68" i="12"/>
  <c r="Q67" i="12"/>
  <c r="P67" i="12"/>
  <c r="O67" i="12"/>
  <c r="N67" i="12"/>
  <c r="Q69" i="12"/>
  <c r="P69" i="12"/>
  <c r="O69" i="12"/>
  <c r="N69" i="12"/>
  <c r="Q74" i="12"/>
  <c r="P74" i="12"/>
  <c r="O74" i="12"/>
  <c r="N74" i="12"/>
  <c r="Q74" i="15"/>
  <c r="P74" i="15"/>
  <c r="O74" i="15"/>
  <c r="N74" i="15"/>
  <c r="Q77" i="14"/>
  <c r="P77" i="14"/>
  <c r="O77" i="14"/>
  <c r="N77" i="14"/>
  <c r="Q96" i="17"/>
  <c r="P96" i="17"/>
  <c r="O96" i="17"/>
  <c r="N96" i="17"/>
  <c r="Q95" i="17"/>
  <c r="P95" i="17"/>
  <c r="O95" i="17"/>
  <c r="N95" i="17"/>
  <c r="Q96" i="18"/>
  <c r="P96" i="18"/>
  <c r="O96" i="18"/>
  <c r="N96" i="18"/>
  <c r="Q95" i="18"/>
  <c r="P95" i="18"/>
  <c r="O95" i="18"/>
  <c r="N95" i="18"/>
  <c r="Q95" i="20"/>
  <c r="P95" i="20"/>
  <c r="O95" i="20"/>
  <c r="N95" i="20"/>
  <c r="Q94" i="20"/>
  <c r="P94" i="20"/>
  <c r="O94" i="20"/>
  <c r="N94" i="20"/>
  <c r="Q84" i="20"/>
  <c r="P84" i="20"/>
  <c r="O84" i="20"/>
  <c r="N84" i="20"/>
  <c r="P51" i="20"/>
  <c r="O51" i="20"/>
  <c r="N51" i="20"/>
  <c r="O27" i="20"/>
  <c r="N27" i="20"/>
  <c r="N4" i="20"/>
  <c r="Q94" i="19"/>
  <c r="P94" i="19"/>
  <c r="O94" i="19"/>
  <c r="N94" i="19"/>
  <c r="Q84" i="19"/>
  <c r="P84" i="19"/>
  <c r="O84" i="19"/>
  <c r="N84" i="19"/>
  <c r="P51" i="19"/>
  <c r="O51" i="19"/>
  <c r="N51" i="19"/>
  <c r="O27" i="19"/>
  <c r="N27" i="19"/>
  <c r="Q94" i="18"/>
  <c r="P94" i="18"/>
  <c r="O94" i="18"/>
  <c r="N94" i="18"/>
  <c r="Q84" i="18"/>
  <c r="P84" i="18"/>
  <c r="O84" i="18"/>
  <c r="N84" i="18"/>
  <c r="P51" i="18"/>
  <c r="O51" i="18"/>
  <c r="O27" i="18"/>
  <c r="N27" i="18"/>
  <c r="P38" i="15"/>
  <c r="O38" i="15"/>
  <c r="P38" i="14"/>
  <c r="Q94" i="17"/>
  <c r="P94" i="17"/>
  <c r="O94" i="17"/>
  <c r="N94" i="17"/>
  <c r="Q84" i="17"/>
  <c r="P84" i="17"/>
  <c r="O84" i="17"/>
  <c r="N84" i="17"/>
  <c r="P51" i="17"/>
  <c r="O51" i="17"/>
  <c r="N51" i="17"/>
  <c r="O27" i="17"/>
  <c r="N27" i="17"/>
  <c r="N4" i="17"/>
  <c r="Q76" i="14"/>
  <c r="P76" i="14"/>
  <c r="O76" i="14"/>
  <c r="N76" i="14"/>
  <c r="Q66" i="14"/>
  <c r="P66" i="14"/>
  <c r="O66" i="14"/>
  <c r="N66" i="14"/>
  <c r="O38" i="14"/>
  <c r="N38" i="14"/>
  <c r="O21" i="14"/>
  <c r="N21" i="14"/>
  <c r="Q73" i="15"/>
  <c r="P73" i="15"/>
  <c r="O73" i="15"/>
  <c r="N73" i="15"/>
  <c r="Q66" i="15"/>
  <c r="P66" i="15"/>
  <c r="O66" i="15"/>
  <c r="N66" i="15"/>
  <c r="N38" i="15"/>
  <c r="O21" i="15"/>
  <c r="N21" i="15"/>
  <c r="O34" i="11"/>
  <c r="N34" i="11"/>
  <c r="Q74" i="11"/>
  <c r="P74" i="11"/>
  <c r="O74" i="11"/>
  <c r="N74" i="11"/>
  <c r="Q73" i="11"/>
  <c r="P73" i="11"/>
  <c r="O73" i="11"/>
  <c r="N73" i="11"/>
  <c r="O66" i="11"/>
  <c r="P66" i="11"/>
  <c r="Q66" i="11"/>
  <c r="O67" i="11"/>
  <c r="P67" i="11"/>
  <c r="Q67" i="11"/>
  <c r="O68" i="11"/>
  <c r="P68" i="11"/>
  <c r="Q68" i="11"/>
  <c r="O69" i="11"/>
  <c r="P69" i="11"/>
  <c r="Q69" i="11"/>
  <c r="N67" i="11"/>
  <c r="N68" i="11"/>
  <c r="N69" i="11"/>
  <c r="N66" i="11"/>
  <c r="P61" i="11"/>
  <c r="O61" i="11"/>
  <c r="N61" i="11"/>
  <c r="P60" i="11"/>
  <c r="O60" i="11"/>
  <c r="N60" i="11"/>
  <c r="P59" i="11"/>
  <c r="O59" i="11"/>
  <c r="N59" i="11"/>
  <c r="P58" i="11"/>
  <c r="O58" i="11"/>
  <c r="N58" i="11"/>
  <c r="P57" i="11"/>
  <c r="O57" i="11"/>
  <c r="N57" i="11"/>
  <c r="P56" i="11"/>
  <c r="O56" i="11"/>
  <c r="N56" i="11"/>
  <c r="P55" i="11"/>
  <c r="O55" i="11"/>
  <c r="N55" i="11"/>
  <c r="P54" i="11"/>
  <c r="O54" i="11"/>
  <c r="N54" i="11"/>
  <c r="P53" i="11"/>
  <c r="O53" i="11"/>
  <c r="N53" i="11"/>
  <c r="P52" i="11"/>
  <c r="O52" i="11"/>
  <c r="N52" i="11"/>
  <c r="P51" i="11"/>
  <c r="O51" i="11"/>
  <c r="N51" i="11"/>
  <c r="P50" i="11"/>
  <c r="O50" i="11"/>
  <c r="N50" i="11"/>
  <c r="P49" i="11"/>
  <c r="O49" i="11"/>
  <c r="N49" i="11"/>
  <c r="P48" i="11"/>
  <c r="O48" i="11"/>
  <c r="N48" i="11"/>
  <c r="P47" i="11"/>
  <c r="O47" i="11"/>
  <c r="N47" i="11"/>
  <c r="P46" i="11"/>
  <c r="O46" i="11"/>
  <c r="N46" i="11"/>
  <c r="P45" i="11"/>
  <c r="O45" i="11"/>
  <c r="N45" i="11"/>
  <c r="P44" i="11"/>
  <c r="O44" i="11"/>
  <c r="N44" i="11"/>
  <c r="P43" i="11"/>
  <c r="O43" i="11"/>
  <c r="N43" i="11"/>
  <c r="P42" i="11"/>
  <c r="O42" i="11"/>
  <c r="N42" i="11"/>
  <c r="P41" i="11"/>
  <c r="O41" i="11"/>
  <c r="N41" i="11"/>
  <c r="P40" i="11"/>
  <c r="O40" i="11"/>
  <c r="N40" i="11"/>
  <c r="P39" i="11"/>
  <c r="O39" i="11"/>
  <c r="N39" i="11"/>
  <c r="O38" i="11"/>
  <c r="P38" i="11"/>
  <c r="N38" i="11"/>
  <c r="O33" i="11"/>
  <c r="O32" i="11"/>
  <c r="O31" i="11"/>
  <c r="O30" i="11"/>
  <c r="O29" i="11"/>
  <c r="O28" i="11"/>
  <c r="O27" i="11"/>
  <c r="O26" i="11"/>
  <c r="O25" i="11"/>
  <c r="O24" i="11"/>
  <c r="O23" i="11"/>
  <c r="O22" i="11"/>
  <c r="O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21" i="11"/>
  <c r="N66" i="10"/>
  <c r="O66" i="10"/>
  <c r="P66" i="10"/>
  <c r="Q66" i="10"/>
  <c r="N67" i="10"/>
  <c r="O67" i="10"/>
  <c r="P67" i="10"/>
  <c r="Q67" i="10"/>
  <c r="P65" i="10"/>
  <c r="Q65" i="10"/>
  <c r="O65" i="10"/>
  <c r="N65" i="10"/>
  <c r="N59" i="10"/>
  <c r="O59" i="10"/>
  <c r="P59" i="10"/>
  <c r="Q59" i="10"/>
  <c r="N60" i="10"/>
  <c r="O60" i="10"/>
  <c r="P60" i="10"/>
  <c r="Q60" i="10"/>
  <c r="N61" i="10"/>
  <c r="O61" i="10"/>
  <c r="P61" i="10"/>
  <c r="Q61" i="10"/>
  <c r="Q58" i="10"/>
  <c r="P58" i="10"/>
  <c r="O58" i="10"/>
  <c r="N58" i="10"/>
  <c r="N36" i="10"/>
  <c r="O36" i="10"/>
  <c r="P36" i="10"/>
  <c r="N37" i="10"/>
  <c r="O37" i="10"/>
  <c r="P37" i="10"/>
  <c r="N38" i="10"/>
  <c r="O38" i="10"/>
  <c r="P38" i="10"/>
  <c r="N39" i="10"/>
  <c r="O39" i="10"/>
  <c r="P39" i="10"/>
  <c r="N40" i="10"/>
  <c r="O40" i="10"/>
  <c r="P40" i="10"/>
  <c r="N41" i="10"/>
  <c r="O41" i="10"/>
  <c r="P41" i="10"/>
  <c r="N42" i="10"/>
  <c r="O42" i="10"/>
  <c r="P42" i="10"/>
  <c r="N43" i="10"/>
  <c r="O43" i="10"/>
  <c r="P43" i="10"/>
  <c r="N44" i="10"/>
  <c r="O44" i="10"/>
  <c r="P44" i="10"/>
  <c r="N45" i="10"/>
  <c r="O45" i="10"/>
  <c r="P45" i="10"/>
  <c r="N46" i="10"/>
  <c r="O46" i="10"/>
  <c r="P46" i="10"/>
  <c r="N47" i="10"/>
  <c r="O47" i="10"/>
  <c r="P47" i="10"/>
  <c r="N48" i="10"/>
  <c r="O48" i="10"/>
  <c r="P48" i="10"/>
  <c r="N49" i="10"/>
  <c r="O49" i="10"/>
  <c r="P49" i="10"/>
  <c r="N50" i="10"/>
  <c r="O50" i="10"/>
  <c r="P50" i="10"/>
  <c r="N51" i="10"/>
  <c r="O51" i="10"/>
  <c r="P51" i="10"/>
  <c r="N52" i="10"/>
  <c r="O52" i="10"/>
  <c r="P52" i="10"/>
  <c r="N53" i="10"/>
  <c r="O53" i="10"/>
  <c r="P53" i="10"/>
  <c r="N54" i="10"/>
  <c r="O54" i="10"/>
  <c r="P54" i="10"/>
  <c r="N55" i="10"/>
  <c r="O55" i="10"/>
  <c r="P55" i="10"/>
  <c r="P35" i="10"/>
  <c r="O35" i="10"/>
  <c r="N35" i="10"/>
  <c r="N21" i="10"/>
  <c r="O21" i="10"/>
  <c r="N22" i="10"/>
  <c r="O22" i="10"/>
  <c r="N23" i="10"/>
  <c r="O23" i="10"/>
  <c r="N24" i="10"/>
  <c r="O24" i="10"/>
  <c r="N25" i="10"/>
  <c r="O25" i="10"/>
  <c r="N26" i="10"/>
  <c r="O26" i="10"/>
  <c r="N27" i="10"/>
  <c r="O27" i="10"/>
  <c r="N28" i="10"/>
  <c r="O28" i="10"/>
  <c r="N29" i="10"/>
  <c r="O29" i="10"/>
  <c r="N30" i="10"/>
  <c r="O30" i="10"/>
  <c r="N31" i="10"/>
  <c r="O31" i="10"/>
  <c r="N32" i="10"/>
  <c r="O32" i="10"/>
  <c r="O20" i="10"/>
  <c r="N20" i="10"/>
  <c r="N5" i="11"/>
  <c r="O5" i="11"/>
  <c r="P5" i="11"/>
  <c r="Q5" i="11"/>
  <c r="N6" i="11"/>
  <c r="O6" i="11"/>
  <c r="P6" i="11"/>
  <c r="Q6" i="11"/>
  <c r="N7" i="11"/>
  <c r="O7" i="11"/>
  <c r="P7" i="11"/>
  <c r="Q7" i="11"/>
  <c r="N8" i="11"/>
  <c r="O8" i="11"/>
  <c r="P8" i="11"/>
  <c r="Q8" i="11"/>
  <c r="N9" i="11"/>
  <c r="O9" i="11"/>
  <c r="P9" i="11"/>
  <c r="Q9" i="11"/>
  <c r="N10" i="11"/>
  <c r="O10" i="11"/>
  <c r="P10" i="11"/>
  <c r="Q10" i="11"/>
  <c r="N11" i="11"/>
  <c r="O11" i="11"/>
  <c r="P11" i="11"/>
  <c r="Q11" i="11"/>
  <c r="N12" i="11"/>
  <c r="O12" i="11"/>
  <c r="P12" i="11"/>
  <c r="Q12" i="11"/>
  <c r="N13" i="11"/>
  <c r="O13" i="11"/>
  <c r="P13" i="11"/>
  <c r="Q13" i="11"/>
  <c r="N14" i="11"/>
  <c r="O14" i="11"/>
  <c r="P14" i="11"/>
  <c r="Q14" i="11"/>
  <c r="N15" i="11"/>
  <c r="O15" i="11"/>
  <c r="P15" i="11"/>
  <c r="Q15" i="11"/>
  <c r="N16" i="11"/>
  <c r="O16" i="11"/>
  <c r="P16" i="11"/>
  <c r="Q16" i="11"/>
  <c r="N17" i="11"/>
  <c r="O17" i="11"/>
  <c r="P17" i="11"/>
  <c r="Q17" i="11"/>
  <c r="N18" i="11"/>
  <c r="O18" i="11"/>
  <c r="P18" i="11"/>
  <c r="Q18" i="11"/>
  <c r="B57" i="10"/>
  <c r="C57" i="10"/>
  <c r="D57" i="10"/>
  <c r="E57" i="10"/>
  <c r="F57" i="10"/>
  <c r="G57" i="10"/>
  <c r="H57" i="10"/>
  <c r="I57" i="10"/>
  <c r="B64" i="10"/>
  <c r="C64" i="10"/>
  <c r="D64" i="10"/>
  <c r="E64" i="10"/>
  <c r="F64" i="10"/>
  <c r="G64" i="10"/>
  <c r="H64" i="10"/>
  <c r="N5" i="10"/>
  <c r="O5" i="10"/>
  <c r="P5" i="10"/>
  <c r="Q5" i="10"/>
  <c r="N6" i="10"/>
  <c r="O6" i="10"/>
  <c r="P6" i="10"/>
  <c r="Q6" i="10"/>
  <c r="N7" i="10"/>
  <c r="O7" i="10"/>
  <c r="P7" i="10"/>
  <c r="Q7" i="10"/>
  <c r="N8" i="10"/>
  <c r="O8" i="10"/>
  <c r="P8" i="10"/>
  <c r="Q8" i="10"/>
  <c r="N9" i="10"/>
  <c r="O9" i="10"/>
  <c r="P9" i="10"/>
  <c r="Q9" i="10"/>
  <c r="N10" i="10"/>
  <c r="O10" i="10"/>
  <c r="P10" i="10"/>
  <c r="Q10" i="10"/>
  <c r="N11" i="10"/>
  <c r="O11" i="10"/>
  <c r="P11" i="10"/>
  <c r="Q11" i="10"/>
  <c r="N12" i="10"/>
  <c r="O12" i="10"/>
  <c r="P12" i="10"/>
  <c r="Q12" i="10"/>
  <c r="N13" i="10"/>
  <c r="O13" i="10"/>
  <c r="P13" i="10"/>
  <c r="Q13" i="10"/>
  <c r="N14" i="10"/>
  <c r="O14" i="10"/>
  <c r="P14" i="10"/>
  <c r="Q14" i="10"/>
  <c r="N15" i="10"/>
  <c r="O15" i="10"/>
  <c r="P15" i="10"/>
  <c r="Q15" i="10"/>
  <c r="N16" i="10"/>
  <c r="O16" i="10"/>
  <c r="P16" i="10"/>
  <c r="Q16" i="10"/>
  <c r="N17" i="10"/>
  <c r="O17" i="10"/>
  <c r="P17" i="10"/>
  <c r="Q17" i="10"/>
  <c r="H93" i="20" l="1"/>
  <c r="G93" i="20"/>
  <c r="F93" i="20"/>
  <c r="E93" i="20"/>
  <c r="D93" i="20"/>
  <c r="C93" i="20"/>
  <c r="B93" i="20"/>
  <c r="I83" i="20"/>
  <c r="H83" i="20"/>
  <c r="G83" i="20"/>
  <c r="F83" i="20"/>
  <c r="E83" i="20"/>
  <c r="D83" i="20"/>
  <c r="C83" i="20"/>
  <c r="B83" i="20"/>
  <c r="G50" i="20"/>
  <c r="F50" i="20"/>
  <c r="E50" i="20"/>
  <c r="D50" i="20"/>
  <c r="C50" i="20"/>
  <c r="B50" i="20"/>
  <c r="Q4" i="20"/>
  <c r="P4" i="20"/>
  <c r="O4" i="20"/>
  <c r="I3" i="20"/>
  <c r="H3" i="20"/>
  <c r="G3" i="20"/>
  <c r="F3" i="20"/>
  <c r="E3" i="20"/>
  <c r="D3" i="20"/>
  <c r="C3" i="20"/>
  <c r="B3" i="20"/>
  <c r="H93" i="19"/>
  <c r="G93" i="19"/>
  <c r="F93" i="19"/>
  <c r="E93" i="19"/>
  <c r="D93" i="19"/>
  <c r="C93" i="19"/>
  <c r="B93" i="19"/>
  <c r="I83" i="19"/>
  <c r="H83" i="19"/>
  <c r="G83" i="19"/>
  <c r="F83" i="19"/>
  <c r="E83" i="19"/>
  <c r="D83" i="19"/>
  <c r="C83" i="19"/>
  <c r="B83" i="19"/>
  <c r="G50" i="19"/>
  <c r="F50" i="19"/>
  <c r="E50" i="19"/>
  <c r="D50" i="19"/>
  <c r="C50" i="19"/>
  <c r="B50" i="19"/>
  <c r="Q4" i="19"/>
  <c r="P4" i="19"/>
  <c r="O4" i="19"/>
  <c r="N4" i="19"/>
  <c r="I3" i="19"/>
  <c r="H3" i="19"/>
  <c r="G3" i="19"/>
  <c r="F3" i="19"/>
  <c r="E3" i="19"/>
  <c r="D3" i="19"/>
  <c r="C3" i="19"/>
  <c r="B3" i="19"/>
  <c r="H93" i="18"/>
  <c r="G93" i="18"/>
  <c r="F93" i="18"/>
  <c r="E93" i="18"/>
  <c r="D93" i="18"/>
  <c r="C93" i="18"/>
  <c r="B93" i="18"/>
  <c r="I83" i="18"/>
  <c r="H83" i="18"/>
  <c r="G83" i="18"/>
  <c r="F83" i="18"/>
  <c r="E83" i="18"/>
  <c r="D83" i="18"/>
  <c r="C83" i="18"/>
  <c r="B83" i="18"/>
  <c r="M50" i="18"/>
  <c r="L50" i="18"/>
  <c r="E50" i="18"/>
  <c r="D50" i="18"/>
  <c r="C50" i="18"/>
  <c r="B50" i="18"/>
  <c r="Q4" i="18"/>
  <c r="P4" i="18"/>
  <c r="O4" i="18"/>
  <c r="N4" i="18"/>
  <c r="I3" i="18"/>
  <c r="H3" i="18"/>
  <c r="G3" i="18"/>
  <c r="F3" i="18"/>
  <c r="E3" i="18"/>
  <c r="D3" i="18"/>
  <c r="C3" i="18"/>
  <c r="B3" i="18"/>
  <c r="B83" i="17"/>
  <c r="C83" i="17"/>
  <c r="D83" i="17"/>
  <c r="E83" i="17"/>
  <c r="F83" i="17"/>
  <c r="G83" i="17"/>
  <c r="H93" i="17"/>
  <c r="G93" i="17"/>
  <c r="F93" i="17"/>
  <c r="E93" i="17"/>
  <c r="D93" i="17"/>
  <c r="C93" i="17"/>
  <c r="B93" i="17"/>
  <c r="I83" i="17"/>
  <c r="H83" i="17"/>
  <c r="M50" i="17"/>
  <c r="L50" i="17"/>
  <c r="E50" i="17"/>
  <c r="D50" i="17"/>
  <c r="C50" i="17"/>
  <c r="B50" i="17"/>
  <c r="Q4" i="17"/>
  <c r="P4" i="17"/>
  <c r="O4" i="17"/>
  <c r="I3" i="17"/>
  <c r="H3" i="17"/>
  <c r="G3" i="17"/>
  <c r="F3" i="17"/>
  <c r="E3" i="17"/>
  <c r="D3" i="17"/>
  <c r="C3" i="17"/>
  <c r="B3" i="17"/>
  <c r="H72" i="15"/>
  <c r="G72" i="15"/>
  <c r="F72" i="15"/>
  <c r="E72" i="15"/>
  <c r="D72" i="15"/>
  <c r="C72" i="15"/>
  <c r="B72" i="15"/>
  <c r="I65" i="15"/>
  <c r="H65" i="15"/>
  <c r="G65" i="15"/>
  <c r="F65" i="15"/>
  <c r="E65" i="15"/>
  <c r="D65" i="15"/>
  <c r="C65" i="15"/>
  <c r="B65" i="15"/>
  <c r="M37" i="15"/>
  <c r="L37" i="15"/>
  <c r="E37" i="15"/>
  <c r="D37" i="15"/>
  <c r="C37" i="15"/>
  <c r="B37" i="15"/>
  <c r="Q4" i="15"/>
  <c r="P4" i="15"/>
  <c r="O4" i="15"/>
  <c r="N4" i="15"/>
  <c r="I3" i="15"/>
  <c r="H3" i="15"/>
  <c r="G3" i="15"/>
  <c r="F3" i="15"/>
  <c r="E3" i="15"/>
  <c r="D3" i="15"/>
  <c r="C3" i="15"/>
  <c r="B3" i="15"/>
  <c r="H75" i="14"/>
  <c r="G75" i="14"/>
  <c r="F75" i="14"/>
  <c r="E75" i="14"/>
  <c r="D75" i="14"/>
  <c r="C75" i="14"/>
  <c r="B75" i="14"/>
  <c r="I65" i="14"/>
  <c r="H65" i="14"/>
  <c r="G65" i="14"/>
  <c r="F65" i="14"/>
  <c r="E65" i="14"/>
  <c r="D65" i="14"/>
  <c r="C65" i="14"/>
  <c r="B65" i="14"/>
  <c r="M37" i="14"/>
  <c r="L37" i="14"/>
  <c r="E37" i="14"/>
  <c r="D37" i="14"/>
  <c r="C37" i="14"/>
  <c r="B37" i="14"/>
  <c r="Q4" i="14"/>
  <c r="P4" i="14"/>
  <c r="O4" i="14"/>
  <c r="N4" i="14"/>
  <c r="I3" i="14"/>
  <c r="H3" i="14"/>
  <c r="G3" i="14"/>
  <c r="F3" i="14"/>
  <c r="E3" i="14"/>
  <c r="D3" i="14"/>
  <c r="C3" i="14"/>
  <c r="B3" i="14"/>
  <c r="Q73" i="12"/>
  <c r="P73" i="12"/>
  <c r="O73" i="12"/>
  <c r="N73" i="12"/>
  <c r="H72" i="12"/>
  <c r="G72" i="12"/>
  <c r="F72" i="12"/>
  <c r="E72" i="12"/>
  <c r="D72" i="12"/>
  <c r="C72" i="12"/>
  <c r="B72" i="12"/>
  <c r="Q66" i="12"/>
  <c r="P66" i="12"/>
  <c r="O66" i="12"/>
  <c r="N66" i="12"/>
  <c r="I65" i="12"/>
  <c r="H65" i="12"/>
  <c r="G65" i="12"/>
  <c r="F65" i="12"/>
  <c r="E65" i="12"/>
  <c r="D65" i="12"/>
  <c r="C65" i="12"/>
  <c r="B65" i="12"/>
  <c r="P38" i="12"/>
  <c r="O38" i="12"/>
  <c r="N38" i="12"/>
  <c r="M37" i="12"/>
  <c r="L37" i="12"/>
  <c r="E37" i="12"/>
  <c r="D37" i="12"/>
  <c r="C37" i="12"/>
  <c r="B37" i="12"/>
  <c r="O21" i="12"/>
  <c r="N21" i="12"/>
  <c r="Q4" i="12"/>
  <c r="P4" i="12"/>
  <c r="O4" i="12"/>
  <c r="N4" i="12"/>
  <c r="I3" i="12"/>
  <c r="H3" i="12"/>
  <c r="G3" i="12"/>
  <c r="F3" i="12"/>
  <c r="E3" i="12"/>
  <c r="D3" i="12"/>
  <c r="C3" i="12"/>
  <c r="B3" i="12"/>
  <c r="B65" i="11"/>
  <c r="C65" i="11"/>
  <c r="D65" i="11"/>
  <c r="E65" i="11"/>
  <c r="F65" i="11"/>
  <c r="G65" i="11"/>
  <c r="H72" i="11"/>
  <c r="G72" i="11"/>
  <c r="F72" i="11"/>
  <c r="E72" i="11"/>
  <c r="D72" i="11"/>
  <c r="C72" i="11"/>
  <c r="B72" i="11"/>
  <c r="I65" i="11"/>
  <c r="H65" i="11"/>
  <c r="G37" i="11"/>
  <c r="F37" i="11"/>
  <c r="E37" i="11"/>
  <c r="D37" i="11"/>
  <c r="C37" i="11"/>
  <c r="B37" i="11"/>
  <c r="Q4" i="11"/>
  <c r="P4" i="11"/>
  <c r="O4" i="11"/>
  <c r="N4" i="11"/>
  <c r="I3" i="11"/>
  <c r="H3" i="11"/>
  <c r="G3" i="11"/>
  <c r="F3" i="11"/>
  <c r="E3" i="11"/>
  <c r="D3" i="11"/>
  <c r="C3" i="11"/>
  <c r="B3" i="11"/>
  <c r="P85" i="10"/>
  <c r="O85" i="10"/>
  <c r="N85" i="10"/>
  <c r="P78" i="10"/>
  <c r="O78" i="10"/>
  <c r="N78" i="10"/>
  <c r="G34" i="10"/>
  <c r="F34" i="10"/>
  <c r="E34" i="10"/>
  <c r="D34" i="10"/>
  <c r="C34" i="10"/>
  <c r="B34" i="10"/>
  <c r="F19" i="10"/>
  <c r="E19" i="10"/>
  <c r="D19" i="10"/>
  <c r="C19" i="10"/>
  <c r="B19" i="10"/>
  <c r="Q4" i="10"/>
  <c r="P4" i="10"/>
  <c r="O4" i="10"/>
  <c r="N4" i="10"/>
  <c r="I3" i="10"/>
  <c r="H3" i="10"/>
  <c r="G3" i="10"/>
  <c r="F3" i="10"/>
  <c r="E3" i="10"/>
  <c r="D3" i="10"/>
  <c r="C3" i="10"/>
  <c r="B3" i="10"/>
  <c r="Q60" i="9" l="1"/>
  <c r="P60" i="9"/>
  <c r="O60" i="9"/>
  <c r="N60" i="9"/>
  <c r="Q59" i="9"/>
  <c r="P59" i="9"/>
  <c r="O59" i="9"/>
  <c r="N59" i="9"/>
  <c r="P42" i="9"/>
  <c r="O42" i="9"/>
  <c r="N42" i="9"/>
  <c r="O25" i="9"/>
  <c r="N25" i="9"/>
  <c r="Q10" i="9"/>
  <c r="P10" i="9"/>
  <c r="O10" i="9"/>
  <c r="N10" i="9"/>
  <c r="H63" i="9"/>
  <c r="G63" i="9"/>
  <c r="F63" i="9"/>
  <c r="E63" i="9"/>
  <c r="D63" i="9"/>
  <c r="C63" i="9"/>
  <c r="B63" i="9"/>
  <c r="Q58" i="9"/>
  <c r="P58" i="9"/>
  <c r="O58" i="9"/>
  <c r="N58" i="9"/>
  <c r="Q57" i="9"/>
  <c r="P57" i="9"/>
  <c r="O57" i="9"/>
  <c r="N57" i="9"/>
  <c r="I56" i="9"/>
  <c r="H56" i="9"/>
  <c r="G56" i="9"/>
  <c r="F56" i="9"/>
  <c r="E56" i="9"/>
  <c r="D56" i="9"/>
  <c r="C56" i="9"/>
  <c r="B56" i="9"/>
  <c r="P41" i="9"/>
  <c r="O41" i="9"/>
  <c r="N41" i="9"/>
  <c r="P40" i="9"/>
  <c r="O40" i="9"/>
  <c r="N40" i="9"/>
  <c r="P39" i="9"/>
  <c r="O39" i="9"/>
  <c r="N39" i="9"/>
  <c r="P38" i="9"/>
  <c r="O38" i="9"/>
  <c r="N38" i="9"/>
  <c r="P37" i="9"/>
  <c r="O37" i="9"/>
  <c r="N37" i="9"/>
  <c r="P36" i="9"/>
  <c r="O36" i="9"/>
  <c r="N36" i="9"/>
  <c r="P35" i="9"/>
  <c r="O35" i="9"/>
  <c r="N35" i="9"/>
  <c r="G34" i="9"/>
  <c r="F34" i="9"/>
  <c r="E34" i="9"/>
  <c r="D34" i="9"/>
  <c r="C34" i="9"/>
  <c r="B34" i="9"/>
  <c r="O24" i="9"/>
  <c r="N24" i="9"/>
  <c r="O23" i="9"/>
  <c r="N23" i="9"/>
  <c r="O22" i="9"/>
  <c r="N22" i="9"/>
  <c r="O21" i="9"/>
  <c r="N21" i="9"/>
  <c r="O20" i="9"/>
  <c r="N20" i="9"/>
  <c r="F19" i="9"/>
  <c r="E19" i="9"/>
  <c r="D19" i="9"/>
  <c r="C19" i="9"/>
  <c r="B19" i="9"/>
  <c r="Q9" i="9"/>
  <c r="P9" i="9"/>
  <c r="O9" i="9"/>
  <c r="N9" i="9"/>
  <c r="Q8" i="9"/>
  <c r="P8" i="9"/>
  <c r="O8" i="9"/>
  <c r="N8" i="9"/>
  <c r="Q7" i="9"/>
  <c r="P7" i="9"/>
  <c r="O7" i="9"/>
  <c r="N7" i="9"/>
  <c r="Q6" i="9"/>
  <c r="P6" i="9"/>
  <c r="O6" i="9"/>
  <c r="N6" i="9"/>
  <c r="Q5" i="9"/>
  <c r="P5" i="9"/>
  <c r="O5" i="9"/>
  <c r="N5" i="9"/>
  <c r="Q4" i="9"/>
  <c r="P4" i="9"/>
  <c r="O4" i="9"/>
  <c r="N4" i="9"/>
  <c r="I3" i="9"/>
  <c r="H3" i="9"/>
  <c r="G3" i="9"/>
  <c r="F3" i="9"/>
  <c r="E3" i="9"/>
  <c r="D3" i="9"/>
  <c r="C3" i="9"/>
  <c r="B3" i="9"/>
  <c r="P41" i="8"/>
  <c r="O41" i="8"/>
  <c r="N41" i="8"/>
  <c r="P40" i="8"/>
  <c r="O40" i="8"/>
  <c r="N40" i="8"/>
  <c r="H63" i="8"/>
  <c r="G63" i="8"/>
  <c r="F63" i="8"/>
  <c r="E63" i="8"/>
  <c r="D63" i="8"/>
  <c r="C63" i="8"/>
  <c r="B63" i="8"/>
  <c r="Q58" i="8"/>
  <c r="P58" i="8"/>
  <c r="O58" i="8"/>
  <c r="N58" i="8"/>
  <c r="Q57" i="8"/>
  <c r="P57" i="8"/>
  <c r="O57" i="8"/>
  <c r="N57" i="8"/>
  <c r="I56" i="8"/>
  <c r="H56" i="8"/>
  <c r="G56" i="8"/>
  <c r="F56" i="8"/>
  <c r="E56" i="8"/>
  <c r="D56" i="8"/>
  <c r="C56" i="8"/>
  <c r="B56" i="8"/>
  <c r="P39" i="8"/>
  <c r="O39" i="8"/>
  <c r="N39" i="8"/>
  <c r="P38" i="8"/>
  <c r="O38" i="8"/>
  <c r="N38" i="8"/>
  <c r="P37" i="8"/>
  <c r="O37" i="8"/>
  <c r="N37" i="8"/>
  <c r="P36" i="8"/>
  <c r="O36" i="8"/>
  <c r="N36" i="8"/>
  <c r="P35" i="8"/>
  <c r="O35" i="8"/>
  <c r="N35" i="8"/>
  <c r="G34" i="8"/>
  <c r="F34" i="8"/>
  <c r="E34" i="8"/>
  <c r="D34" i="8"/>
  <c r="C34" i="8"/>
  <c r="B34" i="8"/>
  <c r="O24" i="8"/>
  <c r="N24" i="8"/>
  <c r="O23" i="8"/>
  <c r="N23" i="8"/>
  <c r="O22" i="8"/>
  <c r="N22" i="8"/>
  <c r="O21" i="8"/>
  <c r="N21" i="8"/>
  <c r="O20" i="8"/>
  <c r="N20" i="8"/>
  <c r="F19" i="8"/>
  <c r="E19" i="8"/>
  <c r="D19" i="8"/>
  <c r="C19" i="8"/>
  <c r="B19" i="8"/>
  <c r="Q9" i="8"/>
  <c r="P9" i="8"/>
  <c r="O9" i="8"/>
  <c r="N9" i="8"/>
  <c r="Q8" i="8"/>
  <c r="P8" i="8"/>
  <c r="O8" i="8"/>
  <c r="N8" i="8"/>
  <c r="Q7" i="8"/>
  <c r="P7" i="8"/>
  <c r="O7" i="8"/>
  <c r="N7" i="8"/>
  <c r="Q6" i="8"/>
  <c r="P6" i="8"/>
  <c r="O6" i="8"/>
  <c r="N6" i="8"/>
  <c r="Q5" i="8"/>
  <c r="P5" i="8"/>
  <c r="O5" i="8"/>
  <c r="N5" i="8"/>
  <c r="Q4" i="8"/>
  <c r="P4" i="8"/>
  <c r="O4" i="8"/>
  <c r="N4" i="8"/>
  <c r="I3" i="8"/>
  <c r="H3" i="8"/>
  <c r="G3" i="8"/>
  <c r="F3" i="8"/>
  <c r="E3" i="8"/>
  <c r="D3" i="8"/>
  <c r="C3" i="8"/>
  <c r="B3" i="8"/>
  <c r="P40" i="7"/>
  <c r="O40" i="7"/>
  <c r="N40" i="7"/>
  <c r="H63" i="7"/>
  <c r="G63" i="7"/>
  <c r="F63" i="7"/>
  <c r="E63" i="7"/>
  <c r="D63" i="7"/>
  <c r="C63" i="7"/>
  <c r="B63" i="7"/>
  <c r="I56" i="7"/>
  <c r="H56" i="7"/>
  <c r="G56" i="7"/>
  <c r="F56" i="7"/>
  <c r="E56" i="7"/>
  <c r="D56" i="7"/>
  <c r="C56" i="7"/>
  <c r="B56" i="7"/>
  <c r="P39" i="7"/>
  <c r="O39" i="7"/>
  <c r="N39" i="7"/>
  <c r="P38" i="7"/>
  <c r="O38" i="7"/>
  <c r="N38" i="7"/>
  <c r="P37" i="7"/>
  <c r="O37" i="7"/>
  <c r="N37" i="7"/>
  <c r="P36" i="7"/>
  <c r="O36" i="7"/>
  <c r="N36" i="7"/>
  <c r="P35" i="7"/>
  <c r="O35" i="7"/>
  <c r="N35" i="7"/>
  <c r="G34" i="7"/>
  <c r="F34" i="7"/>
  <c r="E34" i="7"/>
  <c r="D34" i="7"/>
  <c r="C34" i="7"/>
  <c r="B34" i="7"/>
  <c r="O23" i="7"/>
  <c r="N23" i="7"/>
  <c r="O22" i="7"/>
  <c r="N22" i="7"/>
  <c r="O21" i="7"/>
  <c r="N21" i="7"/>
  <c r="O20" i="7"/>
  <c r="N20" i="7"/>
  <c r="F19" i="7"/>
  <c r="E19" i="7"/>
  <c r="D19" i="7"/>
  <c r="C19" i="7"/>
  <c r="B19" i="7"/>
  <c r="Q8" i="7"/>
  <c r="P8" i="7"/>
  <c r="O8" i="7"/>
  <c r="N8" i="7"/>
  <c r="Q7" i="7"/>
  <c r="P7" i="7"/>
  <c r="O7" i="7"/>
  <c r="N7" i="7"/>
  <c r="Q6" i="7"/>
  <c r="P6" i="7"/>
  <c r="O6" i="7"/>
  <c r="N6" i="7"/>
  <c r="Q5" i="7"/>
  <c r="P5" i="7"/>
  <c r="O5" i="7"/>
  <c r="N5" i="7"/>
  <c r="Q4" i="7"/>
  <c r="P4" i="7"/>
  <c r="O4" i="7"/>
  <c r="N4" i="7"/>
  <c r="I3" i="7"/>
  <c r="H3" i="7"/>
  <c r="G3" i="7"/>
  <c r="F3" i="7"/>
  <c r="E3" i="7"/>
  <c r="D3" i="7"/>
  <c r="C3" i="7"/>
  <c r="B3" i="7"/>
  <c r="P5" i="3" l="1"/>
  <c r="P6" i="3"/>
  <c r="P7" i="3"/>
  <c r="P8" i="3"/>
  <c r="P9" i="3"/>
  <c r="P10" i="3"/>
  <c r="P11" i="3"/>
  <c r="P12" i="3"/>
  <c r="P13" i="3"/>
  <c r="P14" i="3"/>
  <c r="P15" i="3"/>
  <c r="P16" i="3"/>
  <c r="P4" i="3"/>
  <c r="P5" i="6"/>
  <c r="P6" i="6"/>
  <c r="P7" i="6"/>
  <c r="P8" i="6"/>
  <c r="P9" i="6"/>
  <c r="P4" i="6"/>
  <c r="P5" i="5"/>
  <c r="P6" i="5"/>
  <c r="P7" i="5"/>
  <c r="P8" i="5"/>
  <c r="P4" i="5"/>
  <c r="Q58" i="6"/>
  <c r="P58" i="6"/>
  <c r="O58" i="6"/>
  <c r="N58" i="6"/>
  <c r="P39" i="6"/>
  <c r="O39" i="6"/>
  <c r="N39" i="6"/>
  <c r="O24" i="6"/>
  <c r="N24" i="6"/>
  <c r="Q9" i="6"/>
  <c r="O9" i="6"/>
  <c r="N9" i="6"/>
  <c r="Q64" i="6"/>
  <c r="P64" i="6"/>
  <c r="O64" i="6"/>
  <c r="N64" i="6"/>
  <c r="H63" i="6"/>
  <c r="G63" i="6"/>
  <c r="F63" i="6"/>
  <c r="E63" i="6"/>
  <c r="D63" i="6"/>
  <c r="C63" i="6"/>
  <c r="B63" i="6"/>
  <c r="Q57" i="6"/>
  <c r="P57" i="6"/>
  <c r="O57" i="6"/>
  <c r="N57" i="6"/>
  <c r="I56" i="6"/>
  <c r="H56" i="6"/>
  <c r="G56" i="6"/>
  <c r="F56" i="6"/>
  <c r="E56" i="6"/>
  <c r="D56" i="6"/>
  <c r="C56" i="6"/>
  <c r="B56" i="6"/>
  <c r="P38" i="6"/>
  <c r="O38" i="6"/>
  <c r="N38" i="6"/>
  <c r="P37" i="6"/>
  <c r="O37" i="6"/>
  <c r="N37" i="6"/>
  <c r="P36" i="6"/>
  <c r="O36" i="6"/>
  <c r="N36" i="6"/>
  <c r="P35" i="6"/>
  <c r="O35" i="6"/>
  <c r="N35" i="6"/>
  <c r="G34" i="6"/>
  <c r="F34" i="6"/>
  <c r="E34" i="6"/>
  <c r="D34" i="6"/>
  <c r="C34" i="6"/>
  <c r="B34" i="6"/>
  <c r="O23" i="6"/>
  <c r="N23" i="6"/>
  <c r="O22" i="6"/>
  <c r="N22" i="6"/>
  <c r="O21" i="6"/>
  <c r="N21" i="6"/>
  <c r="O20" i="6"/>
  <c r="N20" i="6"/>
  <c r="F19" i="6"/>
  <c r="E19" i="6"/>
  <c r="D19" i="6"/>
  <c r="C19" i="6"/>
  <c r="B19" i="6"/>
  <c r="Q8" i="6"/>
  <c r="O8" i="6"/>
  <c r="N8" i="6"/>
  <c r="Q7" i="6"/>
  <c r="O7" i="6"/>
  <c r="N7" i="6"/>
  <c r="Q6" i="6"/>
  <c r="O6" i="6"/>
  <c r="N6" i="6"/>
  <c r="Q5" i="6"/>
  <c r="O5" i="6"/>
  <c r="N5" i="6"/>
  <c r="Q4" i="6"/>
  <c r="O4" i="6"/>
  <c r="N4" i="6"/>
  <c r="I3" i="6"/>
  <c r="H3" i="6"/>
  <c r="G3" i="6"/>
  <c r="F3" i="6"/>
  <c r="E3" i="6"/>
  <c r="D3" i="6"/>
  <c r="C3" i="6"/>
  <c r="B3" i="6"/>
  <c r="O64" i="5"/>
  <c r="H63" i="5"/>
  <c r="G63" i="5"/>
  <c r="F63" i="5"/>
  <c r="E63" i="5"/>
  <c r="D63" i="5"/>
  <c r="C63" i="5"/>
  <c r="B63" i="5"/>
  <c r="Q57" i="5"/>
  <c r="I56" i="5"/>
  <c r="H56" i="5"/>
  <c r="G56" i="5"/>
  <c r="F56" i="5"/>
  <c r="E56" i="5"/>
  <c r="D56" i="5"/>
  <c r="C56" i="5"/>
  <c r="B56" i="5"/>
  <c r="N38" i="5"/>
  <c r="N37" i="5"/>
  <c r="N36" i="5"/>
  <c r="N35" i="5"/>
  <c r="G34" i="5"/>
  <c r="F34" i="5"/>
  <c r="E34" i="5"/>
  <c r="D34" i="5"/>
  <c r="C34" i="5"/>
  <c r="B34" i="5"/>
  <c r="F19" i="5"/>
  <c r="E19" i="5"/>
  <c r="D19" i="5"/>
  <c r="C19" i="5"/>
  <c r="B19" i="5"/>
  <c r="Q8" i="5"/>
  <c r="O8" i="5"/>
  <c r="Q7" i="5"/>
  <c r="O7" i="5"/>
  <c r="Q6" i="5"/>
  <c r="N6" i="5"/>
  <c r="O6" i="5"/>
  <c r="Q5" i="5"/>
  <c r="O5" i="5"/>
  <c r="Q4" i="5"/>
  <c r="O4" i="5"/>
  <c r="I3" i="5"/>
  <c r="H3" i="5"/>
  <c r="G3" i="5"/>
  <c r="F3" i="5"/>
  <c r="E3" i="5"/>
  <c r="D3" i="5"/>
  <c r="C3" i="5"/>
  <c r="B3" i="5"/>
  <c r="O38" i="5" l="1"/>
  <c r="O21" i="5"/>
  <c r="N64" i="5"/>
  <c r="O35" i="5"/>
  <c r="P64" i="5"/>
  <c r="P38" i="5"/>
  <c r="N57" i="5"/>
  <c r="Q64" i="5"/>
  <c r="O36" i="5"/>
  <c r="N21" i="5"/>
  <c r="O23" i="5"/>
  <c r="N23" i="5"/>
  <c r="P35" i="5"/>
  <c r="P37" i="5"/>
  <c r="N22" i="5"/>
  <c r="O57" i="5"/>
  <c r="O37" i="5"/>
  <c r="P36" i="5"/>
  <c r="N20" i="5"/>
  <c r="O22" i="5"/>
  <c r="P57" i="5"/>
  <c r="N4" i="5"/>
  <c r="N5" i="5"/>
  <c r="N7" i="5"/>
  <c r="N8" i="5"/>
  <c r="O20" i="5"/>
  <c r="Q65" i="3"/>
  <c r="P65" i="3"/>
  <c r="O65" i="3"/>
  <c r="N65" i="3"/>
  <c r="Q64" i="3"/>
  <c r="P64" i="3"/>
  <c r="O64" i="3"/>
  <c r="N64" i="3"/>
  <c r="Q60" i="3"/>
  <c r="P60" i="3"/>
  <c r="O60" i="3"/>
  <c r="N60" i="3"/>
  <c r="Q59" i="3"/>
  <c r="P59" i="3"/>
  <c r="O59" i="3"/>
  <c r="N59" i="3"/>
  <c r="Q58" i="3"/>
  <c r="P58" i="3"/>
  <c r="O58" i="3"/>
  <c r="N58" i="3"/>
  <c r="Q57" i="3"/>
  <c r="P57" i="3"/>
  <c r="O57" i="3"/>
  <c r="N57" i="3"/>
  <c r="P53" i="3"/>
  <c r="O53" i="3"/>
  <c r="P52" i="3"/>
  <c r="O52" i="3"/>
  <c r="P51" i="3"/>
  <c r="O51" i="3"/>
  <c r="P50" i="3"/>
  <c r="O50" i="3"/>
  <c r="P49" i="3"/>
  <c r="O49" i="3"/>
  <c r="P48" i="3"/>
  <c r="O48" i="3"/>
  <c r="P47" i="3"/>
  <c r="O47" i="3"/>
  <c r="P46" i="3"/>
  <c r="O46" i="3"/>
  <c r="P45" i="3"/>
  <c r="O45" i="3"/>
  <c r="P44" i="3"/>
  <c r="O44" i="3"/>
  <c r="P43" i="3"/>
  <c r="O43" i="3"/>
  <c r="P42" i="3"/>
  <c r="O42" i="3"/>
  <c r="P41" i="3"/>
  <c r="O41" i="3"/>
  <c r="P40" i="3"/>
  <c r="O40" i="3"/>
  <c r="P39" i="3"/>
  <c r="O39" i="3"/>
  <c r="P38" i="3"/>
  <c r="O38" i="3"/>
  <c r="P37" i="3"/>
  <c r="O37" i="3"/>
  <c r="P36" i="3"/>
  <c r="O36" i="3"/>
  <c r="P35" i="3"/>
  <c r="O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35" i="3"/>
  <c r="O31" i="3"/>
  <c r="N31" i="3"/>
  <c r="O30" i="3"/>
  <c r="N30" i="3"/>
  <c r="O29" i="3"/>
  <c r="N29" i="3"/>
  <c r="O28" i="3"/>
  <c r="N28" i="3"/>
  <c r="O27" i="3"/>
  <c r="N27" i="3"/>
  <c r="O26" i="3"/>
  <c r="N26" i="3"/>
  <c r="O25" i="3"/>
  <c r="N25" i="3"/>
  <c r="O24" i="3"/>
  <c r="N24" i="3"/>
  <c r="O23" i="3"/>
  <c r="N23" i="3"/>
  <c r="O22" i="3"/>
  <c r="N22" i="3"/>
  <c r="O21" i="3"/>
  <c r="N21" i="3"/>
  <c r="O20" i="3"/>
  <c r="N20" i="3"/>
  <c r="N5" i="3"/>
  <c r="O5" i="3"/>
  <c r="Q5" i="3"/>
  <c r="N6" i="3"/>
  <c r="O6" i="3"/>
  <c r="Q6" i="3"/>
  <c r="N7" i="3"/>
  <c r="O7" i="3"/>
  <c r="Q7" i="3"/>
  <c r="N8" i="3"/>
  <c r="O8" i="3"/>
  <c r="Q8" i="3"/>
  <c r="N9" i="3"/>
  <c r="O9" i="3"/>
  <c r="Q9" i="3"/>
  <c r="N10" i="3"/>
  <c r="O10" i="3"/>
  <c r="Q10" i="3"/>
  <c r="N11" i="3"/>
  <c r="O11" i="3"/>
  <c r="Q11" i="3"/>
  <c r="N12" i="3"/>
  <c r="O12" i="3"/>
  <c r="Q12" i="3"/>
  <c r="N13" i="3"/>
  <c r="O13" i="3"/>
  <c r="Q13" i="3"/>
  <c r="N14" i="3"/>
  <c r="O14" i="3"/>
  <c r="Q14" i="3"/>
  <c r="N15" i="3"/>
  <c r="O15" i="3"/>
  <c r="Q15" i="3"/>
  <c r="N16" i="3"/>
  <c r="O16" i="3"/>
  <c r="Q16" i="3"/>
  <c r="Q4" i="3"/>
  <c r="O4" i="3"/>
  <c r="N4" i="3"/>
  <c r="B63" i="3"/>
  <c r="C63" i="3"/>
  <c r="D63" i="3"/>
  <c r="E63" i="3"/>
  <c r="F63" i="3"/>
  <c r="G63" i="3"/>
  <c r="H63" i="3"/>
  <c r="B64" i="3"/>
  <c r="C64" i="3"/>
  <c r="D64" i="3"/>
  <c r="E64" i="3"/>
  <c r="F64" i="3"/>
  <c r="G64" i="3"/>
  <c r="H64" i="3"/>
  <c r="B65" i="3"/>
  <c r="C65" i="3"/>
  <c r="D65" i="3"/>
  <c r="E65" i="3"/>
  <c r="F65" i="3"/>
  <c r="G65" i="3"/>
  <c r="H65" i="3"/>
  <c r="B56" i="3"/>
  <c r="C56" i="3"/>
  <c r="D56" i="3"/>
  <c r="E56" i="3"/>
  <c r="F56" i="3"/>
  <c r="G56" i="3"/>
  <c r="H56" i="3"/>
  <c r="I56" i="3"/>
  <c r="B57" i="3"/>
  <c r="C57" i="3"/>
  <c r="D57" i="3"/>
  <c r="E57" i="3"/>
  <c r="F57" i="3"/>
  <c r="G57" i="3"/>
  <c r="H57" i="3"/>
  <c r="I57" i="3"/>
  <c r="B58" i="3"/>
  <c r="C58" i="3"/>
  <c r="D58" i="3"/>
  <c r="E58" i="3"/>
  <c r="F58" i="3"/>
  <c r="G58" i="3"/>
  <c r="H58" i="3"/>
  <c r="I58" i="3"/>
  <c r="B59" i="3"/>
  <c r="C59" i="3"/>
  <c r="D59" i="3"/>
  <c r="E59" i="3"/>
  <c r="F59" i="3"/>
  <c r="G59" i="3"/>
  <c r="H59" i="3"/>
  <c r="I59" i="3"/>
  <c r="B60" i="3"/>
  <c r="C60" i="3"/>
  <c r="D60" i="3"/>
  <c r="E60" i="3"/>
  <c r="F60" i="3"/>
  <c r="G60" i="3"/>
  <c r="H60" i="3"/>
  <c r="I60" i="3"/>
  <c r="B34" i="3"/>
  <c r="C34" i="3"/>
  <c r="D34" i="3"/>
  <c r="E34" i="3"/>
  <c r="F34" i="3"/>
  <c r="G34" i="3"/>
  <c r="B35" i="3"/>
  <c r="C35" i="3"/>
  <c r="D35" i="3"/>
  <c r="E35" i="3"/>
  <c r="F35" i="3"/>
  <c r="G35" i="3"/>
  <c r="B36" i="3"/>
  <c r="C36" i="3"/>
  <c r="D36" i="3"/>
  <c r="E36" i="3"/>
  <c r="F36" i="3"/>
  <c r="G36" i="3"/>
  <c r="B37" i="3"/>
  <c r="C37" i="3"/>
  <c r="D37" i="3"/>
  <c r="E37" i="3"/>
  <c r="F37" i="3"/>
  <c r="G37" i="3"/>
  <c r="B38" i="3"/>
  <c r="C38" i="3"/>
  <c r="D38" i="3"/>
  <c r="E38" i="3"/>
  <c r="F38" i="3"/>
  <c r="G38" i="3"/>
  <c r="B39" i="3"/>
  <c r="C39" i="3"/>
  <c r="D39" i="3"/>
  <c r="E39" i="3"/>
  <c r="F39" i="3"/>
  <c r="G39" i="3"/>
  <c r="B40" i="3"/>
  <c r="C40" i="3"/>
  <c r="D40" i="3"/>
  <c r="E40" i="3"/>
  <c r="F40" i="3"/>
  <c r="G40" i="3"/>
  <c r="B41" i="3"/>
  <c r="C41" i="3"/>
  <c r="D41" i="3"/>
  <c r="E41" i="3"/>
  <c r="F41" i="3"/>
  <c r="G41" i="3"/>
  <c r="B42" i="3"/>
  <c r="C42" i="3"/>
  <c r="D42" i="3"/>
  <c r="E42" i="3"/>
  <c r="F42" i="3"/>
  <c r="G42" i="3"/>
  <c r="B43" i="3"/>
  <c r="C43" i="3"/>
  <c r="D43" i="3"/>
  <c r="E43" i="3"/>
  <c r="F43" i="3"/>
  <c r="G43" i="3"/>
  <c r="B44" i="3"/>
  <c r="C44" i="3"/>
  <c r="D44" i="3"/>
  <c r="E44" i="3"/>
  <c r="F44" i="3"/>
  <c r="G44" i="3"/>
  <c r="B45" i="3"/>
  <c r="C45" i="3"/>
  <c r="D45" i="3"/>
  <c r="E45" i="3"/>
  <c r="F45" i="3"/>
  <c r="G45" i="3"/>
  <c r="B46" i="3"/>
  <c r="C46" i="3"/>
  <c r="D46" i="3"/>
  <c r="E46" i="3"/>
  <c r="F46" i="3"/>
  <c r="G46" i="3"/>
  <c r="B47" i="3"/>
  <c r="C47" i="3"/>
  <c r="D47" i="3"/>
  <c r="E47" i="3"/>
  <c r="F47" i="3"/>
  <c r="G47" i="3"/>
  <c r="B48" i="3"/>
  <c r="C48" i="3"/>
  <c r="D48" i="3"/>
  <c r="E48" i="3"/>
  <c r="F48" i="3"/>
  <c r="G48" i="3"/>
  <c r="B49" i="3"/>
  <c r="C49" i="3"/>
  <c r="D49" i="3"/>
  <c r="E49" i="3"/>
  <c r="F49" i="3"/>
  <c r="G49" i="3"/>
  <c r="B50" i="3"/>
  <c r="C50" i="3"/>
  <c r="D50" i="3"/>
  <c r="E50" i="3"/>
  <c r="F50" i="3"/>
  <c r="G50" i="3"/>
  <c r="B51" i="3"/>
  <c r="C51" i="3"/>
  <c r="D51" i="3"/>
  <c r="E51" i="3"/>
  <c r="F51" i="3"/>
  <c r="G51" i="3"/>
  <c r="B52" i="3"/>
  <c r="C52" i="3"/>
  <c r="D52" i="3"/>
  <c r="E52" i="3"/>
  <c r="F52" i="3"/>
  <c r="G52" i="3"/>
  <c r="B53" i="3"/>
  <c r="C53" i="3"/>
  <c r="D53" i="3"/>
  <c r="E53" i="3"/>
  <c r="F53" i="3"/>
  <c r="G53" i="3"/>
  <c r="B19" i="3"/>
  <c r="C19" i="3"/>
  <c r="D19" i="3"/>
  <c r="E19" i="3"/>
  <c r="F19" i="3"/>
  <c r="B20" i="3"/>
  <c r="C20" i="3"/>
  <c r="D20" i="3"/>
  <c r="E20" i="3"/>
  <c r="F20" i="3"/>
  <c r="B21" i="3"/>
  <c r="C21" i="3"/>
  <c r="D21" i="3"/>
  <c r="E21" i="3"/>
  <c r="F21" i="3"/>
  <c r="B22" i="3"/>
  <c r="C22" i="3"/>
  <c r="D22" i="3"/>
  <c r="E22" i="3"/>
  <c r="F22" i="3"/>
  <c r="B23" i="3"/>
  <c r="C23" i="3"/>
  <c r="D23" i="3"/>
  <c r="E23" i="3"/>
  <c r="F23" i="3"/>
  <c r="B24" i="3"/>
  <c r="C24" i="3"/>
  <c r="D24" i="3"/>
  <c r="E24" i="3"/>
  <c r="F24" i="3"/>
  <c r="B25" i="3"/>
  <c r="C25" i="3"/>
  <c r="D25" i="3"/>
  <c r="E25" i="3"/>
  <c r="F25" i="3"/>
  <c r="B26" i="3"/>
  <c r="C26" i="3"/>
  <c r="D26" i="3"/>
  <c r="E26" i="3"/>
  <c r="F26" i="3"/>
  <c r="B27" i="3"/>
  <c r="C27" i="3"/>
  <c r="D27" i="3"/>
  <c r="E27" i="3"/>
  <c r="F27" i="3"/>
  <c r="B28" i="3"/>
  <c r="C28" i="3"/>
  <c r="D28" i="3"/>
  <c r="E28" i="3"/>
  <c r="F28" i="3"/>
  <c r="B29" i="3"/>
  <c r="C29" i="3"/>
  <c r="D29" i="3"/>
  <c r="E29" i="3"/>
  <c r="F29" i="3"/>
  <c r="B30" i="3"/>
  <c r="C30" i="3"/>
  <c r="D30" i="3"/>
  <c r="E30" i="3"/>
  <c r="F30" i="3"/>
  <c r="B31" i="3"/>
  <c r="C31" i="3"/>
  <c r="D31" i="3"/>
  <c r="E31" i="3"/>
  <c r="F31" i="3"/>
  <c r="B3" i="3"/>
  <c r="C3" i="3"/>
  <c r="D3" i="3"/>
  <c r="E3" i="3"/>
  <c r="F3" i="3"/>
  <c r="G3" i="3"/>
  <c r="H3" i="3"/>
  <c r="I3" i="3"/>
  <c r="B4" i="3"/>
  <c r="C4" i="3"/>
  <c r="D4" i="3"/>
  <c r="E4" i="3"/>
  <c r="F4" i="3"/>
  <c r="G4" i="3"/>
  <c r="H4" i="3"/>
  <c r="I4" i="3"/>
  <c r="B5" i="3"/>
  <c r="C5" i="3"/>
  <c r="D5" i="3"/>
  <c r="E5" i="3"/>
  <c r="F5" i="3"/>
  <c r="G5" i="3"/>
  <c r="H5" i="3"/>
  <c r="I5" i="3"/>
  <c r="B6" i="3"/>
  <c r="C6" i="3"/>
  <c r="D6" i="3"/>
  <c r="E6" i="3"/>
  <c r="F6" i="3"/>
  <c r="G6" i="3"/>
  <c r="H6" i="3"/>
  <c r="I6" i="3"/>
  <c r="B7" i="3"/>
  <c r="C7" i="3"/>
  <c r="D7" i="3"/>
  <c r="E7" i="3"/>
  <c r="F7" i="3"/>
  <c r="G7" i="3"/>
  <c r="H7" i="3"/>
  <c r="I7" i="3"/>
  <c r="B8" i="3"/>
  <c r="C8" i="3"/>
  <c r="D8" i="3"/>
  <c r="E8" i="3"/>
  <c r="F8" i="3"/>
  <c r="G8" i="3"/>
  <c r="H8" i="3"/>
  <c r="I8" i="3"/>
  <c r="B9" i="3"/>
  <c r="C9" i="3"/>
  <c r="D9" i="3"/>
  <c r="E9" i="3"/>
  <c r="F9" i="3"/>
  <c r="G9" i="3"/>
  <c r="H9" i="3"/>
  <c r="I9" i="3"/>
  <c r="B10" i="3"/>
  <c r="C10" i="3"/>
  <c r="D10" i="3"/>
  <c r="E10" i="3"/>
  <c r="F10" i="3"/>
  <c r="G10" i="3"/>
  <c r="H10" i="3"/>
  <c r="I10" i="3"/>
  <c r="B11" i="3"/>
  <c r="C11" i="3"/>
  <c r="D11" i="3"/>
  <c r="E11" i="3"/>
  <c r="F11" i="3"/>
  <c r="G11" i="3"/>
  <c r="H11" i="3"/>
  <c r="I11" i="3"/>
  <c r="B12" i="3"/>
  <c r="C12" i="3"/>
  <c r="D12" i="3"/>
  <c r="E12" i="3"/>
  <c r="F12" i="3"/>
  <c r="G12" i="3"/>
  <c r="H12" i="3"/>
  <c r="I12" i="3"/>
  <c r="B13" i="3"/>
  <c r="C13" i="3"/>
  <c r="D13" i="3"/>
  <c r="E13" i="3"/>
  <c r="F13" i="3"/>
  <c r="G13" i="3"/>
  <c r="H13" i="3"/>
  <c r="I13" i="3"/>
  <c r="B14" i="3"/>
  <c r="C14" i="3"/>
  <c r="D14" i="3"/>
  <c r="E14" i="3"/>
  <c r="F14" i="3"/>
  <c r="G14" i="3"/>
  <c r="H14" i="3"/>
  <c r="I14" i="3"/>
  <c r="B15" i="3"/>
  <c r="C15" i="3"/>
  <c r="D15" i="3"/>
  <c r="E15" i="3"/>
  <c r="F15" i="3"/>
  <c r="G15" i="3"/>
  <c r="H15" i="3"/>
  <c r="I15" i="3"/>
  <c r="B16" i="3"/>
  <c r="C16" i="3"/>
  <c r="D16" i="3"/>
  <c r="E16" i="3"/>
  <c r="F16" i="3"/>
  <c r="G16" i="3"/>
  <c r="H16" i="3"/>
  <c r="I16" i="3"/>
</calcChain>
</file>

<file path=xl/sharedStrings.xml><?xml version="1.0" encoding="utf-8"?>
<sst xmlns="http://schemas.openxmlformats.org/spreadsheetml/2006/main" count="1277" uniqueCount="232">
  <si>
    <t>;</t>
  </si>
  <si>
    <t>[ atoms ]</t>
  </si>
  <si>
    <t>[ bonds ]</t>
  </si>
  <si>
    <t>[ angles ]</t>
  </si>
  <si>
    <t>[ dihedrals ]</t>
  </si>
  <si>
    <t>of</t>
  </si>
  <si>
    <t>the</t>
  </si>
  <si>
    <t>in</t>
  </si>
  <si>
    <t>angle</t>
  </si>
  <si>
    <t>type</t>
  </si>
  <si>
    <t>7MH5</t>
  </si>
  <si>
    <t>atom</t>
  </si>
  <si>
    <t>GROMOS</t>
  </si>
  <si>
    <t>charge</t>
  </si>
  <si>
    <t>[</t>
  </si>
  <si>
    <t>moleculetype</t>
  </si>
  <si>
    <t>]</t>
  </si>
  <si>
    <t>Name</t>
  </si>
  <si>
    <t>nrexcl</t>
  </si>
  <si>
    <t>atoms</t>
  </si>
  <si>
    <t>nr</t>
  </si>
  <si>
    <t>resnr</t>
  </si>
  <si>
    <t>resid</t>
  </si>
  <si>
    <t>cgnr</t>
  </si>
  <si>
    <t>mass</t>
  </si>
  <si>
    <t>total_charge</t>
  </si>
  <si>
    <t>OM</t>
  </si>
  <si>
    <t>O3</t>
  </si>
  <si>
    <t>C</t>
  </si>
  <si>
    <t>C2</t>
  </si>
  <si>
    <t>O1</t>
  </si>
  <si>
    <t>C4</t>
  </si>
  <si>
    <t>OE</t>
  </si>
  <si>
    <t>O5</t>
  </si>
  <si>
    <t>C6</t>
  </si>
  <si>
    <t>C7</t>
  </si>
  <si>
    <t>O8</t>
  </si>
  <si>
    <t>O9</t>
  </si>
  <si>
    <t>total</t>
  </si>
  <si>
    <t>molecule:</t>
  </si>
  <si>
    <t>bonds</t>
  </si>
  <si>
    <t>ai</t>
  </si>
  <si>
    <t>aj</t>
  </si>
  <si>
    <t>funct</t>
  </si>
  <si>
    <t>c0</t>
  </si>
  <si>
    <t>c1</t>
  </si>
  <si>
    <t>pairs</t>
  </si>
  <si>
    <t>all</t>
  </si>
  <si>
    <t>but</t>
  </si>
  <si>
    <t>ones</t>
  </si>
  <si>
    <t>excluded</t>
  </si>
  <si>
    <t>itp</t>
  </si>
  <si>
    <t>angles</t>
  </si>
  <si>
    <t>ak</t>
  </si>
  <si>
    <t>fc</t>
  </si>
  <si>
    <t>dihedrals</t>
  </si>
  <si>
    <t>improper</t>
  </si>
  <si>
    <t>al</t>
  </si>
  <si>
    <t>ph0</t>
  </si>
  <si>
    <t>cp</t>
  </si>
  <si>
    <t>mult</t>
  </si>
  <si>
    <t>exclusions</t>
  </si>
  <si>
    <t>NH2</t>
  </si>
  <si>
    <t>N</t>
  </si>
  <si>
    <t>NT</t>
  </si>
  <si>
    <t>H1</t>
  </si>
  <si>
    <t>H</t>
  </si>
  <si>
    <t>H2</t>
  </si>
  <si>
    <t>gb_2</t>
  </si>
  <si>
    <t>-C</t>
  </si>
  <si>
    <t>gb_9</t>
  </si>
  <si>
    <t>ga_33</t>
  </si>
  <si>
    <t>ga_19</t>
  </si>
  <si>
    <t>ga_23</t>
  </si>
  <si>
    <t>ga_24</t>
  </si>
  <si>
    <t>gd_14</t>
  </si>
  <si>
    <t>impropers</t>
  </si>
  <si>
    <t>gi_1</t>
  </si>
  <si>
    <t>-O</t>
  </si>
  <si>
    <t>-CA</t>
  </si>
  <si>
    <t>gb_44</t>
  </si>
  <si>
    <t>gb_18</t>
  </si>
  <si>
    <t>gb_302</t>
  </si>
  <si>
    <t>ga_38</t>
  </si>
  <si>
    <t>ga_22</t>
  </si>
  <si>
    <t>ga_12</t>
  </si>
  <si>
    <t>ga_13</t>
  </si>
  <si>
    <t>[ impropers ]</t>
  </si>
  <si>
    <t>gd_301</t>
  </si>
  <si>
    <t>gd_302</t>
  </si>
  <si>
    <t>HC</t>
  </si>
  <si>
    <t>H10</t>
  </si>
  <si>
    <t>H11</t>
  </si>
  <si>
    <t>H12</t>
  </si>
  <si>
    <t>H13</t>
  </si>
  <si>
    <t>CHECK FORMULA REFERENCES LOOKUP</t>
  </si>
  <si>
    <t>gb_39</t>
  </si>
  <si>
    <t>ga_302</t>
  </si>
  <si>
    <t>HS14</t>
  </si>
  <si>
    <t>_ORT</t>
  </si>
  <si>
    <t>H5</t>
  </si>
  <si>
    <t>OA</t>
  </si>
  <si>
    <t>O4</t>
  </si>
  <si>
    <t>gb_402</t>
  </si>
  <si>
    <t xml:space="preserve"> gb_6</t>
  </si>
  <si>
    <t>ga_205</t>
  </si>
  <si>
    <t>ga_303</t>
  </si>
  <si>
    <t>gd_11</t>
  </si>
  <si>
    <t xml:space="preserve">gi_1 </t>
  </si>
  <si>
    <t>10MR</t>
  </si>
  <si>
    <t>O2</t>
  </si>
  <si>
    <t>C1</t>
  </si>
  <si>
    <t>O</t>
  </si>
  <si>
    <t>gb_11</t>
  </si>
  <si>
    <t>gb_403</t>
  </si>
  <si>
    <t>[ HCO ]</t>
  </si>
  <si>
    <t>SO4</t>
  </si>
  <si>
    <t>SDmso</t>
  </si>
  <si>
    <t>S</t>
  </si>
  <si>
    <t xml:space="preserve">gb_26 </t>
  </si>
  <si>
    <t>_IVV</t>
  </si>
  <si>
    <t>P</t>
  </si>
  <si>
    <t>P1</t>
  </si>
  <si>
    <t>PI</t>
  </si>
  <si>
    <t>gb_404</t>
  </si>
  <si>
    <t>gb_405</t>
  </si>
  <si>
    <t>gb_406</t>
  </si>
  <si>
    <t>ga_29</t>
  </si>
  <si>
    <t xml:space="preserve"> ga_5 </t>
  </si>
  <si>
    <t>gd_22</t>
  </si>
  <si>
    <t>gd_19</t>
  </si>
  <si>
    <t>gb_25</t>
  </si>
  <si>
    <t>gb_407</t>
  </si>
  <si>
    <t>ga_14</t>
  </si>
  <si>
    <t>ga_5</t>
  </si>
  <si>
    <t>WJ6Y</t>
  </si>
  <si>
    <t>C5</t>
  </si>
  <si>
    <t>O7</t>
  </si>
  <si>
    <t>A</t>
  </si>
  <si>
    <t>MIYE</t>
  </si>
  <si>
    <t>C3</t>
  </si>
  <si>
    <t>H8</t>
  </si>
  <si>
    <t>H9</t>
  </si>
  <si>
    <t>H14</t>
  </si>
  <si>
    <t>H61</t>
  </si>
  <si>
    <t>H62</t>
  </si>
  <si>
    <t>H63</t>
  </si>
  <si>
    <t>H21</t>
  </si>
  <si>
    <t>H22</t>
  </si>
  <si>
    <t>H31</t>
  </si>
  <si>
    <t>H32</t>
  </si>
  <si>
    <t>H33</t>
  </si>
  <si>
    <t>_MLF</t>
  </si>
  <si>
    <t>HO1</t>
  </si>
  <si>
    <t>OH1</t>
  </si>
  <si>
    <t>CD1</t>
  </si>
  <si>
    <t>HD1</t>
  </si>
  <si>
    <t>HD11</t>
  </si>
  <si>
    <t>OD1</t>
  </si>
  <si>
    <t>CD2</t>
  </si>
  <si>
    <t>HD2</t>
  </si>
  <si>
    <t>HD21</t>
  </si>
  <si>
    <t>OH2</t>
  </si>
  <si>
    <t>HO2</t>
  </si>
  <si>
    <t>BZEQ</t>
  </si>
  <si>
    <t>DLPY</t>
  </si>
  <si>
    <t>H15</t>
  </si>
  <si>
    <t>H16</t>
  </si>
  <si>
    <t>O6</t>
  </si>
  <si>
    <t>H17</t>
  </si>
  <si>
    <t>C11</t>
  </si>
  <si>
    <t>O12</t>
  </si>
  <si>
    <t>O13</t>
  </si>
  <si>
    <t>H18</t>
  </si>
  <si>
    <t>H19</t>
  </si>
  <si>
    <t>C8</t>
  </si>
  <si>
    <t>O10</t>
  </si>
  <si>
    <t>Y0ZD</t>
  </si>
  <si>
    <t>LAC</t>
  </si>
  <si>
    <t>OXT</t>
  </si>
  <si>
    <t>H3</t>
  </si>
  <si>
    <t>H4</t>
  </si>
  <si>
    <t>OXL</t>
  </si>
  <si>
    <t>gb_3</t>
  </si>
  <si>
    <t>gb_27</t>
  </si>
  <si>
    <t>gb_6</t>
  </si>
  <si>
    <t xml:space="preserve">ga_47  </t>
  </si>
  <si>
    <t>ga_27</t>
  </si>
  <si>
    <t>ga_25</t>
  </si>
  <si>
    <t>ga_37</t>
  </si>
  <si>
    <t>gd_39</t>
  </si>
  <si>
    <t>gd_10</t>
  </si>
  <si>
    <t>gd_40</t>
  </si>
  <si>
    <t xml:space="preserve">ga_46 </t>
  </si>
  <si>
    <t>ga_30</t>
  </si>
  <si>
    <t>ga_15</t>
  </si>
  <si>
    <t>ga_51</t>
  </si>
  <si>
    <t>gd_23</t>
  </si>
  <si>
    <t>gd_12</t>
  </si>
  <si>
    <t>gd_34</t>
  </si>
  <si>
    <t>gd_205</t>
  </si>
  <si>
    <t>ga_47</t>
  </si>
  <si>
    <t>ga_4</t>
  </si>
  <si>
    <t>ga_7</t>
  </si>
  <si>
    <t>ga_16</t>
  </si>
  <si>
    <t>ga_43</t>
  </si>
  <si>
    <t>ga_46</t>
  </si>
  <si>
    <t>ga_49</t>
  </si>
  <si>
    <t>ga_52</t>
  </si>
  <si>
    <t xml:space="preserve">ga_205	</t>
  </si>
  <si>
    <t>ga_305</t>
  </si>
  <si>
    <t>gb_4</t>
  </si>
  <si>
    <t>gb_1</t>
  </si>
  <si>
    <t>gb_13</t>
  </si>
  <si>
    <t>gb_17</t>
  </si>
  <si>
    <t>gb_26</t>
  </si>
  <si>
    <t>gb_45</t>
  </si>
  <si>
    <t>gb_409</t>
  </si>
  <si>
    <t>gb_410</t>
  </si>
  <si>
    <t>gb_141</t>
  </si>
  <si>
    <t>gb_412</t>
  </si>
  <si>
    <t>gb_413</t>
  </si>
  <si>
    <t>gb_414</t>
  </si>
  <si>
    <t>[ AC1 ]</t>
  </si>
  <si>
    <t>[ AC2 ]</t>
  </si>
  <si>
    <t>[ ODA ]</t>
  </si>
  <si>
    <t>[ H1O ]</t>
  </si>
  <si>
    <t>[ HHO ]</t>
  </si>
  <si>
    <t>[ CT2 ]</t>
  </si>
  <si>
    <t>[ CT3 ]</t>
  </si>
  <si>
    <t>[ LAC ]</t>
  </si>
  <si>
    <t>[ OXL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</si>
</sst>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16" fontId="0" fillId="0" borderId="0" xfId="0" applyNumberFormat="1"/>
    <xf numFmtId="0" fontId="0" fillId="0" borderId="0" xfId="0" quotePrefix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B12" sqref="B12"/>
    </sheetView>
  </sheetViews>
  <sheetFormatPr defaultRowHeight="14.5" x14ac:dyDescent="0.35"/>
  <sheetData>
    <row r="1" spans="1:5" x14ac:dyDescent="0.35">
      <c r="A1" t="s">
        <v>14</v>
      </c>
      <c r="B1" t="s">
        <v>62</v>
      </c>
      <c r="C1" t="s">
        <v>16</v>
      </c>
    </row>
    <row r="2" spans="1:5" x14ac:dyDescent="0.35">
      <c r="B2" t="s">
        <v>14</v>
      </c>
      <c r="C2" t="s">
        <v>19</v>
      </c>
      <c r="D2" t="s">
        <v>16</v>
      </c>
    </row>
    <row r="3" spans="1:5" x14ac:dyDescent="0.35">
      <c r="B3" t="s">
        <v>63</v>
      </c>
      <c r="C3" t="s">
        <v>64</v>
      </c>
      <c r="D3">
        <v>-0.83</v>
      </c>
      <c r="E3">
        <v>0</v>
      </c>
    </row>
    <row r="4" spans="1:5" x14ac:dyDescent="0.35">
      <c r="B4" t="s">
        <v>65</v>
      </c>
      <c r="C4" t="s">
        <v>66</v>
      </c>
      <c r="D4">
        <v>0.41499999999999998</v>
      </c>
      <c r="E4">
        <v>0</v>
      </c>
    </row>
    <row r="5" spans="1:5" x14ac:dyDescent="0.35">
      <c r="B5" t="s">
        <v>67</v>
      </c>
      <c r="C5" t="s">
        <v>66</v>
      </c>
      <c r="D5">
        <v>0.41499999999999998</v>
      </c>
      <c r="E5">
        <v>0</v>
      </c>
    </row>
    <row r="6" spans="1:5" x14ac:dyDescent="0.35">
      <c r="B6" t="s">
        <v>14</v>
      </c>
      <c r="C6" t="s">
        <v>40</v>
      </c>
      <c r="D6" t="s">
        <v>16</v>
      </c>
    </row>
    <row r="7" spans="1:5" x14ac:dyDescent="0.35">
      <c r="B7" t="s">
        <v>63</v>
      </c>
      <c r="C7" t="s">
        <v>65</v>
      </c>
      <c r="D7" t="s">
        <v>68</v>
      </c>
    </row>
    <row r="8" spans="1:5" x14ac:dyDescent="0.35">
      <c r="B8" t="s">
        <v>63</v>
      </c>
      <c r="C8" t="s">
        <v>67</v>
      </c>
      <c r="D8" t="s">
        <v>68</v>
      </c>
    </row>
    <row r="9" spans="1:5" x14ac:dyDescent="0.35">
      <c r="B9" t="s">
        <v>69</v>
      </c>
      <c r="C9" t="s">
        <v>63</v>
      </c>
      <c r="D9" t="s">
        <v>70</v>
      </c>
    </row>
    <row r="10" spans="1:5" x14ac:dyDescent="0.35">
      <c r="B10" t="s">
        <v>14</v>
      </c>
      <c r="C10" t="s">
        <v>52</v>
      </c>
      <c r="D10" t="s">
        <v>16</v>
      </c>
    </row>
    <row r="11" spans="1:5" x14ac:dyDescent="0.35">
      <c r="B11" s="3" t="s">
        <v>78</v>
      </c>
      <c r="C11" t="s">
        <v>69</v>
      </c>
      <c r="D11" t="s">
        <v>63</v>
      </c>
      <c r="E11" t="s">
        <v>71</v>
      </c>
    </row>
    <row r="12" spans="1:5" x14ac:dyDescent="0.35">
      <c r="B12" s="3" t="s">
        <v>79</v>
      </c>
      <c r="C12" t="s">
        <v>69</v>
      </c>
      <c r="D12" t="s">
        <v>63</v>
      </c>
      <c r="E12" t="s">
        <v>72</v>
      </c>
    </row>
    <row r="13" spans="1:5" x14ac:dyDescent="0.35">
      <c r="B13" t="s">
        <v>69</v>
      </c>
      <c r="C13" t="s">
        <v>63</v>
      </c>
      <c r="D13" t="s">
        <v>65</v>
      </c>
      <c r="E13" t="s">
        <v>73</v>
      </c>
    </row>
    <row r="14" spans="1:5" x14ac:dyDescent="0.35">
      <c r="B14" t="s">
        <v>69</v>
      </c>
      <c r="C14" t="s">
        <v>63</v>
      </c>
      <c r="D14" t="s">
        <v>67</v>
      </c>
      <c r="E14" t="s">
        <v>73</v>
      </c>
    </row>
    <row r="15" spans="1:5" x14ac:dyDescent="0.35">
      <c r="B15" t="s">
        <v>65</v>
      </c>
      <c r="C15" t="s">
        <v>63</v>
      </c>
      <c r="D15" t="s">
        <v>67</v>
      </c>
      <c r="E15" t="s">
        <v>74</v>
      </c>
    </row>
    <row r="16" spans="1:5" x14ac:dyDescent="0.35">
      <c r="B16" t="s">
        <v>14</v>
      </c>
      <c r="C16" t="s">
        <v>55</v>
      </c>
      <c r="D16" t="s">
        <v>16</v>
      </c>
    </row>
    <row r="17" spans="2:6" x14ac:dyDescent="0.35">
      <c r="B17" s="3" t="s">
        <v>79</v>
      </c>
      <c r="C17" t="s">
        <v>69</v>
      </c>
      <c r="D17" t="s">
        <v>63</v>
      </c>
      <c r="E17" t="s">
        <v>65</v>
      </c>
      <c r="F17" t="s">
        <v>75</v>
      </c>
    </row>
    <row r="18" spans="2:6" x14ac:dyDescent="0.35">
      <c r="B18" t="s">
        <v>14</v>
      </c>
      <c r="C18" t="s">
        <v>76</v>
      </c>
      <c r="D18" t="s">
        <v>16</v>
      </c>
    </row>
    <row r="19" spans="2:6" x14ac:dyDescent="0.35">
      <c r="B19" t="s">
        <v>69</v>
      </c>
      <c r="C19" s="3" t="s">
        <v>78</v>
      </c>
      <c r="D19" t="s">
        <v>63</v>
      </c>
      <c r="E19" s="3" t="s">
        <v>79</v>
      </c>
      <c r="F19" t="s">
        <v>77</v>
      </c>
    </row>
    <row r="20" spans="2:6" x14ac:dyDescent="0.35">
      <c r="B20" t="s">
        <v>63</v>
      </c>
      <c r="C20" t="s">
        <v>65</v>
      </c>
      <c r="D20" t="s">
        <v>67</v>
      </c>
      <c r="E20" t="s">
        <v>69</v>
      </c>
      <c r="F20" t="s">
        <v>77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R74"/>
  <sheetViews>
    <sheetView zoomScale="115" zoomScaleNormal="115" workbookViewId="0">
      <selection activeCell="M89" sqref="M89:M90"/>
    </sheetView>
  </sheetViews>
  <sheetFormatPr defaultColWidth="7.54296875" defaultRowHeight="14.5" x14ac:dyDescent="0.35"/>
  <cols>
    <col min="1" max="5" width="7.54296875" style="4"/>
    <col min="6" max="6" width="11.7265625" style="4" bestFit="1" customWidth="1"/>
    <col min="7" max="16384" width="7.54296875" style="4"/>
  </cols>
  <sheetData>
    <row r="1" spans="2:18" x14ac:dyDescent="0.35">
      <c r="M1" s="8" t="s">
        <v>95</v>
      </c>
      <c r="N1" s="8"/>
      <c r="O1" s="8"/>
      <c r="P1" s="8"/>
      <c r="Q1" s="8"/>
      <c r="R1" s="8"/>
    </row>
    <row r="2" spans="2:18" x14ac:dyDescent="0.35">
      <c r="N2" s="4" t="s">
        <v>224</v>
      </c>
    </row>
    <row r="3" spans="2:18" x14ac:dyDescent="0.35">
      <c r="B3" s="4" t="str">
        <f>ODA_allatom!B5</f>
        <v>nr</v>
      </c>
      <c r="C3" s="4" t="str">
        <f>ODA_allatom!C5</f>
        <v>type</v>
      </c>
      <c r="D3" s="4" t="str">
        <f>ODA_allatom!D5</f>
        <v>resnr</v>
      </c>
      <c r="E3" s="4" t="str">
        <f>ODA_allatom!E5</f>
        <v>resid</v>
      </c>
      <c r="F3" s="4" t="str">
        <f>ODA_allatom!F5</f>
        <v>atom</v>
      </c>
      <c r="G3" s="4" t="str">
        <f>ODA_allatom!G5</f>
        <v>cgnr</v>
      </c>
      <c r="H3" s="4" t="str">
        <f>ODA_allatom!H5</f>
        <v>charge</v>
      </c>
      <c r="I3" s="4" t="str">
        <f>ODA_allatom!I5</f>
        <v>mass</v>
      </c>
      <c r="N3" s="4" t="s">
        <v>1</v>
      </c>
    </row>
    <row r="4" spans="2:18" x14ac:dyDescent="0.35">
      <c r="B4" s="4">
        <v>1</v>
      </c>
      <c r="C4" s="4" t="s">
        <v>90</v>
      </c>
      <c r="D4" s="4">
        <v>1</v>
      </c>
      <c r="E4" s="4" t="s">
        <v>139</v>
      </c>
      <c r="F4" s="4" t="s">
        <v>144</v>
      </c>
      <c r="G4" s="4">
        <v>1</v>
      </c>
      <c r="H4" s="4">
        <v>0.14599999999999999</v>
      </c>
      <c r="I4" s="4">
        <v>1.008</v>
      </c>
      <c r="N4" s="4" t="str">
        <f>'AC2 Hacac AA'!F4</f>
        <v>H61</v>
      </c>
      <c r="O4" s="4" t="str">
        <f>C4</f>
        <v>HC</v>
      </c>
      <c r="P4" s="4">
        <f>'AC2 Hacac AA'!H4</f>
        <v>0.14599999999999999</v>
      </c>
      <c r="Q4" s="4">
        <f>G4</f>
        <v>1</v>
      </c>
    </row>
    <row r="5" spans="2:18" x14ac:dyDescent="0.35">
      <c r="B5" s="4">
        <v>2</v>
      </c>
      <c r="C5" s="4" t="s">
        <v>28</v>
      </c>
      <c r="D5" s="4">
        <v>1</v>
      </c>
      <c r="E5" s="4" t="s">
        <v>139</v>
      </c>
      <c r="F5" s="4" t="s">
        <v>34</v>
      </c>
      <c r="G5" s="4">
        <v>1</v>
      </c>
      <c r="H5" s="4">
        <v>-0.5</v>
      </c>
      <c r="I5" s="4">
        <v>12.010999999999999</v>
      </c>
      <c r="N5" s="4" t="str">
        <f>'AC2 Hacac AA'!F5</f>
        <v>C6</v>
      </c>
      <c r="O5" s="4" t="str">
        <f t="shared" ref="O5:O18" si="0">C5</f>
        <v>C</v>
      </c>
      <c r="P5" s="4">
        <f>'AC2 Hacac AA'!H5</f>
        <v>-0.5</v>
      </c>
      <c r="Q5" s="4">
        <f t="shared" ref="Q5:Q18" si="1">G5</f>
        <v>1</v>
      </c>
    </row>
    <row r="6" spans="2:18" x14ac:dyDescent="0.35">
      <c r="B6" s="4">
        <v>3</v>
      </c>
      <c r="C6" s="4" t="s">
        <v>90</v>
      </c>
      <c r="D6" s="4">
        <v>1</v>
      </c>
      <c r="E6" s="4" t="s">
        <v>139</v>
      </c>
      <c r="F6" s="4" t="s">
        <v>145</v>
      </c>
      <c r="G6" s="4">
        <v>1</v>
      </c>
      <c r="H6" s="4">
        <v>0.14599999999999999</v>
      </c>
      <c r="I6" s="4">
        <v>1.008</v>
      </c>
      <c r="N6" s="4" t="str">
        <f>'AC2 Hacac AA'!F6</f>
        <v>H62</v>
      </c>
      <c r="O6" s="4" t="str">
        <f t="shared" si="0"/>
        <v>HC</v>
      </c>
      <c r="P6" s="4">
        <f>'AC2 Hacac AA'!H6</f>
        <v>0.14599999999999999</v>
      </c>
      <c r="Q6" s="4">
        <f t="shared" si="1"/>
        <v>1</v>
      </c>
    </row>
    <row r="7" spans="2:18" x14ac:dyDescent="0.35">
      <c r="B7" s="4">
        <v>4</v>
      </c>
      <c r="C7" s="4" t="s">
        <v>90</v>
      </c>
      <c r="D7" s="4">
        <v>1</v>
      </c>
      <c r="E7" s="4" t="s">
        <v>139</v>
      </c>
      <c r="F7" s="4" t="s">
        <v>146</v>
      </c>
      <c r="G7" s="4">
        <v>1</v>
      </c>
      <c r="H7" s="4">
        <v>0.14599999999999999</v>
      </c>
      <c r="I7" s="4">
        <v>1.008</v>
      </c>
      <c r="N7" s="4" t="str">
        <f>'AC2 Hacac AA'!F7</f>
        <v>H63</v>
      </c>
      <c r="O7" s="4" t="str">
        <f t="shared" si="0"/>
        <v>HC</v>
      </c>
      <c r="P7" s="4">
        <f>'AC2 Hacac AA'!H7</f>
        <v>0.14599999999999999</v>
      </c>
      <c r="Q7" s="4">
        <f t="shared" si="1"/>
        <v>1</v>
      </c>
    </row>
    <row r="8" spans="2:18" x14ac:dyDescent="0.35">
      <c r="B8" s="4">
        <v>5</v>
      </c>
      <c r="C8" s="4" t="s">
        <v>28</v>
      </c>
      <c r="D8" s="4">
        <v>1</v>
      </c>
      <c r="E8" s="4" t="s">
        <v>139</v>
      </c>
      <c r="F8" s="4" t="s">
        <v>136</v>
      </c>
      <c r="G8" s="4">
        <v>1</v>
      </c>
      <c r="H8" s="4">
        <v>0.71099999999999997</v>
      </c>
      <c r="I8" s="4">
        <v>12.010999999999999</v>
      </c>
      <c r="N8" s="4" t="str">
        <f>'AC2 Hacac AA'!F8</f>
        <v>C5</v>
      </c>
      <c r="O8" s="4" t="str">
        <f t="shared" si="0"/>
        <v>C</v>
      </c>
      <c r="P8" s="4">
        <f>'AC2 Hacac AA'!H8</f>
        <v>0.71099999999999997</v>
      </c>
      <c r="Q8" s="4">
        <f t="shared" si="1"/>
        <v>1</v>
      </c>
    </row>
    <row r="9" spans="2:18" x14ac:dyDescent="0.35">
      <c r="B9" s="4">
        <v>6</v>
      </c>
      <c r="C9" s="4" t="s">
        <v>112</v>
      </c>
      <c r="D9" s="4">
        <v>1</v>
      </c>
      <c r="E9" s="4" t="s">
        <v>139</v>
      </c>
      <c r="F9" s="4" t="s">
        <v>137</v>
      </c>
      <c r="G9" s="4">
        <v>1</v>
      </c>
      <c r="H9" s="4">
        <v>-0.54200000000000004</v>
      </c>
      <c r="I9" s="4">
        <v>15.9994</v>
      </c>
      <c r="J9" s="4" t="s">
        <v>0</v>
      </c>
      <c r="K9" s="4">
        <v>0.107</v>
      </c>
      <c r="N9" s="4" t="str">
        <f>'AC2 Hacac AA'!F9</f>
        <v>O7</v>
      </c>
      <c r="O9" s="4" t="str">
        <f t="shared" si="0"/>
        <v>O</v>
      </c>
      <c r="P9" s="4">
        <f>'AC2 Hacac AA'!H9</f>
        <v>-0.54200000000000004</v>
      </c>
      <c r="Q9" s="4">
        <f t="shared" si="1"/>
        <v>1</v>
      </c>
    </row>
    <row r="10" spans="2:18" x14ac:dyDescent="0.35">
      <c r="B10" s="4">
        <v>7</v>
      </c>
      <c r="C10" s="4" t="s">
        <v>28</v>
      </c>
      <c r="D10" s="4">
        <v>1</v>
      </c>
      <c r="E10" s="4" t="s">
        <v>139</v>
      </c>
      <c r="F10" s="4" t="s">
        <v>29</v>
      </c>
      <c r="G10" s="4">
        <v>2</v>
      </c>
      <c r="H10" s="4">
        <v>-0.504</v>
      </c>
      <c r="I10" s="4">
        <v>12.010999999999999</v>
      </c>
      <c r="N10" s="4" t="str">
        <f>'AC2 Hacac AA'!F10</f>
        <v>C2</v>
      </c>
      <c r="O10" s="4" t="str">
        <f t="shared" si="0"/>
        <v>C</v>
      </c>
      <c r="P10" s="4">
        <f>'AC2 Hacac AA'!H10</f>
        <v>-0.504</v>
      </c>
      <c r="Q10" s="4">
        <f t="shared" si="1"/>
        <v>2</v>
      </c>
    </row>
    <row r="11" spans="2:18" x14ac:dyDescent="0.35">
      <c r="B11" s="4">
        <v>8</v>
      </c>
      <c r="C11" s="4" t="s">
        <v>90</v>
      </c>
      <c r="D11" s="4">
        <v>1</v>
      </c>
      <c r="E11" s="4" t="s">
        <v>139</v>
      </c>
      <c r="F11" s="4" t="s">
        <v>147</v>
      </c>
      <c r="G11" s="4">
        <v>2</v>
      </c>
      <c r="H11" s="4">
        <v>0.14499999999999999</v>
      </c>
      <c r="I11" s="4">
        <v>1.008</v>
      </c>
      <c r="N11" s="4" t="str">
        <f>'AC2 Hacac AA'!F11</f>
        <v>H21</v>
      </c>
      <c r="O11" s="4" t="str">
        <f t="shared" si="0"/>
        <v>HC</v>
      </c>
      <c r="P11" s="4">
        <f>'AC2 Hacac AA'!H11</f>
        <v>0.14499999999999999</v>
      </c>
      <c r="Q11" s="4">
        <f t="shared" si="1"/>
        <v>2</v>
      </c>
    </row>
    <row r="12" spans="2:18" x14ac:dyDescent="0.35">
      <c r="B12" s="4">
        <v>9</v>
      </c>
      <c r="C12" s="4" t="s">
        <v>90</v>
      </c>
      <c r="D12" s="4">
        <v>1</v>
      </c>
      <c r="E12" s="4" t="s">
        <v>139</v>
      </c>
      <c r="F12" s="4" t="s">
        <v>148</v>
      </c>
      <c r="G12" s="4">
        <v>2</v>
      </c>
      <c r="H12" s="4">
        <v>0.14499999999999999</v>
      </c>
      <c r="I12" s="4">
        <v>1.008</v>
      </c>
      <c r="N12" s="4" t="str">
        <f>'AC2 Hacac AA'!F12</f>
        <v>H22</v>
      </c>
      <c r="O12" s="4" t="str">
        <f t="shared" si="0"/>
        <v>HC</v>
      </c>
      <c r="P12" s="4">
        <f>'AC2 Hacac AA'!H12</f>
        <v>0.14499999999999999</v>
      </c>
      <c r="Q12" s="4">
        <f t="shared" si="1"/>
        <v>2</v>
      </c>
    </row>
    <row r="13" spans="2:18" x14ac:dyDescent="0.35">
      <c r="B13" s="4">
        <v>10</v>
      </c>
      <c r="C13" s="4" t="s">
        <v>28</v>
      </c>
      <c r="D13" s="4">
        <v>1</v>
      </c>
      <c r="E13" s="4" t="s">
        <v>139</v>
      </c>
      <c r="F13" s="4" t="s">
        <v>111</v>
      </c>
      <c r="G13" s="4">
        <v>2</v>
      </c>
      <c r="H13" s="4">
        <v>0.71099999999999997</v>
      </c>
      <c r="I13" s="4">
        <v>12.010999999999999</v>
      </c>
      <c r="N13" s="4" t="str">
        <f>'AC2 Hacac AA'!F13</f>
        <v>C1</v>
      </c>
      <c r="O13" s="4" t="str">
        <f t="shared" si="0"/>
        <v>C</v>
      </c>
      <c r="P13" s="4">
        <f>'AC2 Hacac AA'!H13</f>
        <v>0.71099999999999997</v>
      </c>
      <c r="Q13" s="4">
        <f t="shared" si="1"/>
        <v>2</v>
      </c>
    </row>
    <row r="14" spans="2:18" x14ac:dyDescent="0.35">
      <c r="B14" s="4">
        <v>11</v>
      </c>
      <c r="C14" s="4" t="s">
        <v>112</v>
      </c>
      <c r="D14" s="4">
        <v>1</v>
      </c>
      <c r="E14" s="4" t="s">
        <v>139</v>
      </c>
      <c r="F14" s="4" t="s">
        <v>102</v>
      </c>
      <c r="G14" s="4">
        <v>2</v>
      </c>
      <c r="H14" s="4">
        <v>-0.54200000000000004</v>
      </c>
      <c r="I14" s="4">
        <v>15.9994</v>
      </c>
      <c r="J14" s="4" t="s">
        <v>0</v>
      </c>
      <c r="K14" s="4">
        <v>-4.4999999999999998E-2</v>
      </c>
      <c r="N14" s="4" t="str">
        <f>'AC2 Hacac AA'!F14</f>
        <v>O4</v>
      </c>
      <c r="O14" s="4" t="str">
        <f t="shared" si="0"/>
        <v>O</v>
      </c>
      <c r="P14" s="4">
        <f>'AC2 Hacac AA'!H14</f>
        <v>-0.54200000000000004</v>
      </c>
      <c r="Q14" s="4">
        <f t="shared" si="1"/>
        <v>2</v>
      </c>
    </row>
    <row r="15" spans="2:18" x14ac:dyDescent="0.35">
      <c r="B15" s="4">
        <v>12</v>
      </c>
      <c r="C15" s="4" t="s">
        <v>28</v>
      </c>
      <c r="D15" s="4">
        <v>1</v>
      </c>
      <c r="E15" s="4" t="s">
        <v>139</v>
      </c>
      <c r="F15" s="4" t="s">
        <v>140</v>
      </c>
      <c r="G15" s="4">
        <v>3</v>
      </c>
      <c r="H15" s="4">
        <v>-0.5</v>
      </c>
      <c r="I15" s="4">
        <v>12.010999999999999</v>
      </c>
      <c r="N15" s="4" t="str">
        <f>'AC2 Hacac AA'!F15</f>
        <v>C3</v>
      </c>
      <c r="O15" s="4" t="str">
        <f t="shared" si="0"/>
        <v>C</v>
      </c>
      <c r="P15" s="4">
        <f>'AC2 Hacac AA'!H15</f>
        <v>-0.5</v>
      </c>
      <c r="Q15" s="4">
        <f t="shared" si="1"/>
        <v>3</v>
      </c>
    </row>
    <row r="16" spans="2:18" x14ac:dyDescent="0.35">
      <c r="B16" s="4">
        <v>13</v>
      </c>
      <c r="C16" s="4" t="s">
        <v>90</v>
      </c>
      <c r="D16" s="4">
        <v>1</v>
      </c>
      <c r="E16" s="4" t="s">
        <v>139</v>
      </c>
      <c r="F16" s="4" t="s">
        <v>149</v>
      </c>
      <c r="G16" s="4">
        <v>3</v>
      </c>
      <c r="H16" s="4">
        <v>0.14599999999999999</v>
      </c>
      <c r="I16" s="4">
        <v>1.008</v>
      </c>
      <c r="N16" s="4" t="str">
        <f>'AC2 Hacac AA'!F16</f>
        <v>H31</v>
      </c>
      <c r="O16" s="4" t="str">
        <f t="shared" si="0"/>
        <v>HC</v>
      </c>
      <c r="P16" s="4">
        <f>'AC2 Hacac AA'!H16</f>
        <v>0.14599999999999999</v>
      </c>
      <c r="Q16" s="4">
        <f t="shared" si="1"/>
        <v>3</v>
      </c>
    </row>
    <row r="17" spans="1:17" x14ac:dyDescent="0.35">
      <c r="B17" s="4">
        <v>14</v>
      </c>
      <c r="C17" s="4" t="s">
        <v>90</v>
      </c>
      <c r="D17" s="4">
        <v>1</v>
      </c>
      <c r="E17" s="4" t="s">
        <v>139</v>
      </c>
      <c r="F17" s="4" t="s">
        <v>150</v>
      </c>
      <c r="G17" s="4">
        <v>3</v>
      </c>
      <c r="H17" s="4">
        <v>0.14599999999999999</v>
      </c>
      <c r="I17" s="4">
        <v>1.008</v>
      </c>
      <c r="N17" s="4" t="str">
        <f>'AC2 Hacac AA'!F17</f>
        <v>H32</v>
      </c>
      <c r="O17" s="4" t="str">
        <f t="shared" si="0"/>
        <v>HC</v>
      </c>
      <c r="P17" s="4">
        <f>'AC2 Hacac AA'!H17</f>
        <v>0.14599999999999999</v>
      </c>
      <c r="Q17" s="4">
        <f t="shared" si="1"/>
        <v>3</v>
      </c>
    </row>
    <row r="18" spans="1:17" x14ac:dyDescent="0.35">
      <c r="B18" s="4">
        <v>15</v>
      </c>
      <c r="C18" s="4" t="s">
        <v>90</v>
      </c>
      <c r="D18" s="4">
        <v>1</v>
      </c>
      <c r="E18" s="4" t="s">
        <v>139</v>
      </c>
      <c r="F18" s="4" t="s">
        <v>151</v>
      </c>
      <c r="G18" s="4">
        <v>3</v>
      </c>
      <c r="H18" s="4">
        <v>0.14599999999999999</v>
      </c>
      <c r="I18" s="4">
        <v>1.008</v>
      </c>
      <c r="J18" s="4" t="s">
        <v>0</v>
      </c>
      <c r="K18" s="4">
        <v>-6.2E-2</v>
      </c>
      <c r="N18" s="4" t="str">
        <f>'AC2 Hacac AA'!F18</f>
        <v>H33</v>
      </c>
      <c r="O18" s="4" t="str">
        <f t="shared" si="0"/>
        <v>HC</v>
      </c>
      <c r="P18" s="4">
        <f>'AC2 Hacac AA'!H18</f>
        <v>0.14599999999999999</v>
      </c>
      <c r="Q18" s="4">
        <f t="shared" si="1"/>
        <v>3</v>
      </c>
    </row>
    <row r="20" spans="1:17" x14ac:dyDescent="0.35">
      <c r="A20" s="4" t="s">
        <v>0</v>
      </c>
      <c r="N20" s="4" t="s">
        <v>2</v>
      </c>
    </row>
    <row r="21" spans="1:17" x14ac:dyDescent="0.35">
      <c r="B21" s="4">
        <v>1</v>
      </c>
      <c r="C21" s="4">
        <v>2</v>
      </c>
      <c r="D21" s="4">
        <v>2</v>
      </c>
      <c r="E21" s="4">
        <v>0.109</v>
      </c>
      <c r="F21" s="6">
        <v>12300000</v>
      </c>
      <c r="N21" s="4" t="str">
        <f>LOOKUP(B21,$B$4:$B$18,$F$4:$F$18)</f>
        <v>H61</v>
      </c>
      <c r="O21" s="4" t="str">
        <f>LOOKUP(C21,$B$4:$B$18,$F$4:$F$18)</f>
        <v>C6</v>
      </c>
      <c r="P21" s="4" t="s">
        <v>183</v>
      </c>
    </row>
    <row r="22" spans="1:17" x14ac:dyDescent="0.35">
      <c r="B22" s="4">
        <v>2</v>
      </c>
      <c r="C22" s="4">
        <v>3</v>
      </c>
      <c r="D22" s="4">
        <v>2</v>
      </c>
      <c r="E22" s="4">
        <v>0.109</v>
      </c>
      <c r="F22" s="6">
        <v>12300000</v>
      </c>
      <c r="N22" s="4" t="str">
        <f t="shared" ref="N22:O33" si="2">LOOKUP(B22,$B$4:$B$18,$F$4:$F$18)</f>
        <v>C6</v>
      </c>
      <c r="O22" s="4" t="str">
        <f t="shared" si="2"/>
        <v>H62</v>
      </c>
      <c r="P22" s="4" t="s">
        <v>183</v>
      </c>
    </row>
    <row r="23" spans="1:17" x14ac:dyDescent="0.35">
      <c r="B23" s="4">
        <v>2</v>
      </c>
      <c r="C23" s="4">
        <v>4</v>
      </c>
      <c r="D23" s="4">
        <v>2</v>
      </c>
      <c r="E23" s="4">
        <v>0.109</v>
      </c>
      <c r="F23" s="6">
        <v>12300000</v>
      </c>
      <c r="N23" s="4" t="str">
        <f t="shared" si="2"/>
        <v>C6</v>
      </c>
      <c r="O23" s="4" t="str">
        <f t="shared" si="2"/>
        <v>H63</v>
      </c>
      <c r="P23" s="4" t="s">
        <v>183</v>
      </c>
    </row>
    <row r="24" spans="1:17" x14ac:dyDescent="0.35">
      <c r="B24" s="4">
        <v>2</v>
      </c>
      <c r="C24" s="4">
        <v>5</v>
      </c>
      <c r="D24" s="4">
        <v>2</v>
      </c>
      <c r="E24" s="4">
        <v>0.15</v>
      </c>
      <c r="F24" s="6">
        <v>8370000</v>
      </c>
      <c r="N24" s="4" t="str">
        <f t="shared" si="2"/>
        <v>C6</v>
      </c>
      <c r="O24" s="4" t="str">
        <f t="shared" si="2"/>
        <v>C5</v>
      </c>
      <c r="P24" s="4" t="s">
        <v>131</v>
      </c>
    </row>
    <row r="25" spans="1:17" x14ac:dyDescent="0.35">
      <c r="B25" s="4">
        <v>5</v>
      </c>
      <c r="C25" s="4">
        <v>6</v>
      </c>
      <c r="D25" s="4">
        <v>2</v>
      </c>
      <c r="E25" s="4">
        <v>0.122</v>
      </c>
      <c r="F25" s="5">
        <v>13101000</v>
      </c>
      <c r="N25" s="4" t="str">
        <f t="shared" si="2"/>
        <v>C5</v>
      </c>
      <c r="O25" s="4" t="str">
        <f t="shared" si="2"/>
        <v>O7</v>
      </c>
      <c r="P25" s="4" t="s">
        <v>103</v>
      </c>
    </row>
    <row r="26" spans="1:17" x14ac:dyDescent="0.35">
      <c r="B26" s="4">
        <v>5</v>
      </c>
      <c r="C26" s="4">
        <v>7</v>
      </c>
      <c r="D26" s="4">
        <v>2</v>
      </c>
      <c r="E26" s="4">
        <v>0.153</v>
      </c>
      <c r="F26" s="5">
        <v>7150000</v>
      </c>
      <c r="N26" s="4" t="str">
        <f t="shared" si="2"/>
        <v>C5</v>
      </c>
      <c r="O26" s="4" t="str">
        <f t="shared" si="2"/>
        <v>C2</v>
      </c>
      <c r="P26" s="4" t="s">
        <v>184</v>
      </c>
    </row>
    <row r="27" spans="1:17" x14ac:dyDescent="0.35">
      <c r="B27" s="4">
        <v>7</v>
      </c>
      <c r="C27" s="4">
        <v>8</v>
      </c>
      <c r="D27" s="4">
        <v>2</v>
      </c>
      <c r="E27" s="4">
        <v>0.109</v>
      </c>
      <c r="F27" s="5">
        <v>12300000</v>
      </c>
      <c r="N27" s="4" t="str">
        <f t="shared" si="2"/>
        <v>C2</v>
      </c>
      <c r="O27" s="4" t="str">
        <f t="shared" si="2"/>
        <v>H21</v>
      </c>
      <c r="P27" s="4" t="s">
        <v>183</v>
      </c>
    </row>
    <row r="28" spans="1:17" x14ac:dyDescent="0.35">
      <c r="B28" s="4">
        <v>7</v>
      </c>
      <c r="C28" s="4">
        <v>9</v>
      </c>
      <c r="D28" s="4">
        <v>2</v>
      </c>
      <c r="E28" s="4">
        <v>0.109</v>
      </c>
      <c r="F28" s="5">
        <v>12300000</v>
      </c>
      <c r="N28" s="4" t="str">
        <f t="shared" si="2"/>
        <v>C2</v>
      </c>
      <c r="O28" s="4" t="str">
        <f t="shared" si="2"/>
        <v>H22</v>
      </c>
      <c r="P28" s="4" t="s">
        <v>183</v>
      </c>
    </row>
    <row r="29" spans="1:17" x14ac:dyDescent="0.35">
      <c r="B29" s="4">
        <v>7</v>
      </c>
      <c r="C29" s="4">
        <v>10</v>
      </c>
      <c r="D29" s="4">
        <v>2</v>
      </c>
      <c r="E29" s="4">
        <v>0.153</v>
      </c>
      <c r="F29" s="5">
        <v>7150000</v>
      </c>
      <c r="N29" s="4" t="str">
        <f t="shared" si="2"/>
        <v>C2</v>
      </c>
      <c r="O29" s="4" t="str">
        <f t="shared" si="2"/>
        <v>C1</v>
      </c>
      <c r="P29" s="4" t="s">
        <v>184</v>
      </c>
    </row>
    <row r="30" spans="1:17" x14ac:dyDescent="0.35">
      <c r="B30" s="4">
        <v>10</v>
      </c>
      <c r="C30" s="4">
        <v>11</v>
      </c>
      <c r="D30" s="4">
        <v>2</v>
      </c>
      <c r="E30" s="4">
        <v>0.122</v>
      </c>
      <c r="F30" s="5">
        <v>13101000</v>
      </c>
      <c r="N30" s="4" t="str">
        <f t="shared" si="2"/>
        <v>C1</v>
      </c>
      <c r="O30" s="4" t="str">
        <f t="shared" si="2"/>
        <v>O4</v>
      </c>
      <c r="P30" s="4" t="s">
        <v>103</v>
      </c>
    </row>
    <row r="31" spans="1:17" x14ac:dyDescent="0.35">
      <c r="B31" s="4">
        <v>10</v>
      </c>
      <c r="C31" s="4">
        <v>12</v>
      </c>
      <c r="D31" s="4">
        <v>2</v>
      </c>
      <c r="E31" s="4">
        <v>0.15</v>
      </c>
      <c r="F31" s="5">
        <v>8370000</v>
      </c>
      <c r="N31" s="4" t="str">
        <f t="shared" si="2"/>
        <v>C1</v>
      </c>
      <c r="O31" s="4" t="str">
        <f t="shared" si="2"/>
        <v>C3</v>
      </c>
      <c r="P31" s="4" t="s">
        <v>131</v>
      </c>
    </row>
    <row r="32" spans="1:17" x14ac:dyDescent="0.35">
      <c r="B32" s="4">
        <v>12</v>
      </c>
      <c r="C32" s="4">
        <v>13</v>
      </c>
      <c r="D32" s="4">
        <v>2</v>
      </c>
      <c r="E32" s="4">
        <v>0.109</v>
      </c>
      <c r="F32" s="5">
        <v>12300000</v>
      </c>
      <c r="N32" s="4" t="str">
        <f t="shared" si="2"/>
        <v>C3</v>
      </c>
      <c r="O32" s="4" t="str">
        <f t="shared" si="2"/>
        <v>H31</v>
      </c>
      <c r="P32" s="4" t="s">
        <v>183</v>
      </c>
    </row>
    <row r="33" spans="2:17" x14ac:dyDescent="0.35">
      <c r="B33" s="4">
        <v>12</v>
      </c>
      <c r="C33" s="4">
        <v>14</v>
      </c>
      <c r="D33" s="4">
        <v>2</v>
      </c>
      <c r="E33" s="4">
        <v>0.109</v>
      </c>
      <c r="F33" s="5">
        <v>12300000</v>
      </c>
      <c r="N33" s="4" t="str">
        <f t="shared" si="2"/>
        <v>C3</v>
      </c>
      <c r="O33" s="4" t="str">
        <f t="shared" si="2"/>
        <v>H32</v>
      </c>
      <c r="P33" s="4" t="s">
        <v>183</v>
      </c>
    </row>
    <row r="34" spans="2:17" ht="15" customHeight="1" x14ac:dyDescent="0.35">
      <c r="B34" s="4">
        <v>12</v>
      </c>
      <c r="C34" s="4">
        <v>15</v>
      </c>
      <c r="D34" s="4">
        <v>2</v>
      </c>
      <c r="E34" s="4">
        <v>0.109</v>
      </c>
      <c r="F34" s="5">
        <v>12300000</v>
      </c>
      <c r="N34" s="4" t="str">
        <f t="shared" ref="N34" si="3">LOOKUP(B34,$B$4:$B$18,$F$4:$F$18)</f>
        <v>C3</v>
      </c>
      <c r="O34" s="4" t="str">
        <f t="shared" ref="O34" si="4">LOOKUP(C34,$B$4:$B$18,$F$4:$F$18)</f>
        <v>H33</v>
      </c>
      <c r="P34" s="4" t="s">
        <v>183</v>
      </c>
    </row>
    <row r="35" spans="2:17" ht="15" customHeight="1" x14ac:dyDescent="0.35">
      <c r="F35" s="5"/>
    </row>
    <row r="36" spans="2:17" ht="15" customHeight="1" x14ac:dyDescent="0.35">
      <c r="F36" s="5"/>
    </row>
    <row r="37" spans="2:17" x14ac:dyDescent="0.35">
      <c r="B37" s="4" t="str">
        <f>ODA_allatom!B55</f>
        <v>ai</v>
      </c>
      <c r="C37" s="4" t="str">
        <f>ODA_allatom!C55</f>
        <v>aj</v>
      </c>
      <c r="D37" s="4" t="str">
        <f>ODA_allatom!D55</f>
        <v>ak</v>
      </c>
      <c r="E37" s="4" t="str">
        <f>ODA_allatom!E55</f>
        <v>funct</v>
      </c>
      <c r="F37" s="4" t="str">
        <f>ODA_allatom!F55</f>
        <v>angle</v>
      </c>
      <c r="G37" s="4" t="str">
        <f>ODA_allatom!G55</f>
        <v>fc</v>
      </c>
      <c r="N37" s="4" t="s">
        <v>3</v>
      </c>
    </row>
    <row r="38" spans="2:17" x14ac:dyDescent="0.35">
      <c r="B38" s="4">
        <v>1</v>
      </c>
      <c r="C38" s="4">
        <v>2</v>
      </c>
      <c r="D38" s="4">
        <v>3</v>
      </c>
      <c r="E38" s="4">
        <v>2</v>
      </c>
      <c r="F38" s="4">
        <v>106.75</v>
      </c>
      <c r="G38" s="4">
        <v>503</v>
      </c>
      <c r="N38" s="4" t="str">
        <f>LOOKUP(B38,$B$4:$B$18,$F$4:$F$18)</f>
        <v>H61</v>
      </c>
      <c r="O38" s="4" t="str">
        <f t="shared" ref="O38:P38" si="5">LOOKUP(C38,$B$4:$B$18,$F$4:$F$18)</f>
        <v>C6</v>
      </c>
      <c r="P38" s="4" t="str">
        <f t="shared" si="5"/>
        <v>H62</v>
      </c>
      <c r="Q38" s="4" t="s">
        <v>193</v>
      </c>
    </row>
    <row r="39" spans="2:17" x14ac:dyDescent="0.35">
      <c r="B39" s="4">
        <v>1</v>
      </c>
      <c r="C39" s="4">
        <v>2</v>
      </c>
      <c r="D39" s="4">
        <v>4</v>
      </c>
      <c r="E39" s="4">
        <v>2</v>
      </c>
      <c r="F39" s="4">
        <v>106.75</v>
      </c>
      <c r="G39" s="4">
        <v>503</v>
      </c>
      <c r="N39" s="4" t="str">
        <f t="shared" ref="N39:N61" si="6">LOOKUP(B39,$B$4:$B$18,$F$4:$F$18)</f>
        <v>H61</v>
      </c>
      <c r="O39" s="4" t="str">
        <f t="shared" ref="O39:O61" si="7">LOOKUP(C39,$B$4:$B$18,$F$4:$F$18)</f>
        <v>C6</v>
      </c>
      <c r="P39" s="4" t="str">
        <f t="shared" ref="P39:P61" si="8">LOOKUP(D39,$B$4:$B$18,$F$4:$F$18)</f>
        <v>H63</v>
      </c>
      <c r="Q39" s="4" t="s">
        <v>193</v>
      </c>
    </row>
    <row r="40" spans="2:17" x14ac:dyDescent="0.35">
      <c r="B40" s="4">
        <v>1</v>
      </c>
      <c r="C40" s="4">
        <v>2</v>
      </c>
      <c r="D40" s="4">
        <v>5</v>
      </c>
      <c r="E40" s="4">
        <v>2</v>
      </c>
      <c r="F40" s="4">
        <v>109.6</v>
      </c>
      <c r="G40" s="4">
        <v>450</v>
      </c>
      <c r="N40" s="4" t="str">
        <f t="shared" si="6"/>
        <v>H61</v>
      </c>
      <c r="O40" s="4" t="str">
        <f t="shared" si="7"/>
        <v>C6</v>
      </c>
      <c r="P40" s="4" t="str">
        <f t="shared" si="8"/>
        <v>C5</v>
      </c>
      <c r="Q40" s="4" t="s">
        <v>133</v>
      </c>
    </row>
    <row r="41" spans="2:17" x14ac:dyDescent="0.35">
      <c r="B41" s="4">
        <v>3</v>
      </c>
      <c r="C41" s="4">
        <v>2</v>
      </c>
      <c r="D41" s="4">
        <v>4</v>
      </c>
      <c r="E41" s="4">
        <v>2</v>
      </c>
      <c r="F41" s="4">
        <v>106.75</v>
      </c>
      <c r="G41" s="4">
        <v>503</v>
      </c>
      <c r="N41" s="4" t="str">
        <f t="shared" si="6"/>
        <v>H62</v>
      </c>
      <c r="O41" s="4" t="str">
        <f t="shared" si="7"/>
        <v>C6</v>
      </c>
      <c r="P41" s="4" t="str">
        <f t="shared" si="8"/>
        <v>H63</v>
      </c>
      <c r="Q41" s="4" t="s">
        <v>193</v>
      </c>
    </row>
    <row r="42" spans="2:17" x14ac:dyDescent="0.35">
      <c r="B42" s="4">
        <v>3</v>
      </c>
      <c r="C42" s="4">
        <v>2</v>
      </c>
      <c r="D42" s="4">
        <v>5</v>
      </c>
      <c r="E42" s="4">
        <v>2</v>
      </c>
      <c r="F42" s="4">
        <v>109.6</v>
      </c>
      <c r="G42" s="4">
        <v>450</v>
      </c>
      <c r="N42" s="4" t="str">
        <f t="shared" si="6"/>
        <v>H62</v>
      </c>
      <c r="O42" s="4" t="str">
        <f t="shared" si="7"/>
        <v>C6</v>
      </c>
      <c r="P42" s="4" t="str">
        <f t="shared" si="8"/>
        <v>C5</v>
      </c>
      <c r="Q42" s="4" t="s">
        <v>133</v>
      </c>
    </row>
    <row r="43" spans="2:17" x14ac:dyDescent="0.35">
      <c r="B43" s="4">
        <v>4</v>
      </c>
      <c r="C43" s="4">
        <v>2</v>
      </c>
      <c r="D43" s="4">
        <v>5</v>
      </c>
      <c r="E43" s="4">
        <v>2</v>
      </c>
      <c r="F43" s="4">
        <v>109.6</v>
      </c>
      <c r="G43" s="4">
        <v>450</v>
      </c>
      <c r="N43" s="4" t="str">
        <f t="shared" si="6"/>
        <v>H63</v>
      </c>
      <c r="O43" s="4" t="str">
        <f t="shared" si="7"/>
        <v>C6</v>
      </c>
      <c r="P43" s="4" t="str">
        <f t="shared" si="8"/>
        <v>C5</v>
      </c>
      <c r="Q43" s="4" t="s">
        <v>133</v>
      </c>
    </row>
    <row r="44" spans="2:17" x14ac:dyDescent="0.35">
      <c r="B44" s="4">
        <v>2</v>
      </c>
      <c r="C44" s="4">
        <v>5</v>
      </c>
      <c r="D44" s="4">
        <v>6</v>
      </c>
      <c r="E44" s="4">
        <v>2</v>
      </c>
      <c r="F44" s="4">
        <v>121</v>
      </c>
      <c r="G44" s="4">
        <v>685</v>
      </c>
      <c r="N44" s="4" t="str">
        <f t="shared" si="6"/>
        <v>C6</v>
      </c>
      <c r="O44" s="4" t="str">
        <f t="shared" si="7"/>
        <v>C5</v>
      </c>
      <c r="P44" s="4" t="str">
        <f t="shared" si="8"/>
        <v>O7</v>
      </c>
      <c r="Q44" s="4" t="s">
        <v>194</v>
      </c>
    </row>
    <row r="45" spans="2:17" x14ac:dyDescent="0.35">
      <c r="B45" s="4">
        <v>2</v>
      </c>
      <c r="C45" s="4">
        <v>5</v>
      </c>
      <c r="D45" s="4">
        <v>7</v>
      </c>
      <c r="E45" s="4">
        <v>2</v>
      </c>
      <c r="F45" s="4">
        <v>120</v>
      </c>
      <c r="G45" s="4">
        <v>560</v>
      </c>
      <c r="N45" s="4" t="str">
        <f t="shared" si="6"/>
        <v>C6</v>
      </c>
      <c r="O45" s="4" t="str">
        <f t="shared" si="7"/>
        <v>C5</v>
      </c>
      <c r="P45" s="4" t="str">
        <f t="shared" si="8"/>
        <v>C2</v>
      </c>
      <c r="Q45" s="4" t="s">
        <v>187</v>
      </c>
    </row>
    <row r="46" spans="2:17" x14ac:dyDescent="0.35">
      <c r="B46" s="4">
        <v>6</v>
      </c>
      <c r="C46" s="4">
        <v>5</v>
      </c>
      <c r="D46" s="4">
        <v>7</v>
      </c>
      <c r="E46" s="4">
        <v>2</v>
      </c>
      <c r="F46" s="4">
        <v>121</v>
      </c>
      <c r="G46" s="4">
        <v>685</v>
      </c>
      <c r="N46" s="4" t="str">
        <f t="shared" si="6"/>
        <v>O7</v>
      </c>
      <c r="O46" s="4" t="str">
        <f t="shared" si="7"/>
        <v>C5</v>
      </c>
      <c r="P46" s="4" t="str">
        <f t="shared" si="8"/>
        <v>C2</v>
      </c>
      <c r="Q46" s="4" t="s">
        <v>194</v>
      </c>
    </row>
    <row r="47" spans="2:17" x14ac:dyDescent="0.35">
      <c r="B47" s="4">
        <v>5</v>
      </c>
      <c r="C47" s="4">
        <v>7</v>
      </c>
      <c r="D47" s="4">
        <v>8</v>
      </c>
      <c r="E47" s="4">
        <v>2</v>
      </c>
      <c r="F47" s="4">
        <v>111</v>
      </c>
      <c r="G47" s="4">
        <v>530</v>
      </c>
      <c r="N47" s="4" t="str">
        <f t="shared" si="6"/>
        <v>C5</v>
      </c>
      <c r="O47" s="4" t="str">
        <f t="shared" si="7"/>
        <v>C2</v>
      </c>
      <c r="P47" s="4" t="str">
        <f t="shared" si="8"/>
        <v>H21</v>
      </c>
      <c r="Q47" s="4" t="s">
        <v>195</v>
      </c>
    </row>
    <row r="48" spans="2:17" x14ac:dyDescent="0.35">
      <c r="B48" s="4">
        <v>5</v>
      </c>
      <c r="C48" s="4">
        <v>7</v>
      </c>
      <c r="D48" s="4">
        <v>9</v>
      </c>
      <c r="E48" s="4">
        <v>2</v>
      </c>
      <c r="F48" s="4">
        <v>111</v>
      </c>
      <c r="G48" s="4">
        <v>530</v>
      </c>
      <c r="N48" s="4" t="str">
        <f t="shared" si="6"/>
        <v>C5</v>
      </c>
      <c r="O48" s="4" t="str">
        <f t="shared" si="7"/>
        <v>C2</v>
      </c>
      <c r="P48" s="4" t="str">
        <f t="shared" si="8"/>
        <v>H22</v>
      </c>
      <c r="Q48" s="4" t="s">
        <v>195</v>
      </c>
    </row>
    <row r="49" spans="2:17" x14ac:dyDescent="0.35">
      <c r="B49" s="4">
        <v>5</v>
      </c>
      <c r="C49" s="4">
        <v>7</v>
      </c>
      <c r="D49" s="4">
        <v>10</v>
      </c>
      <c r="E49" s="4">
        <v>2</v>
      </c>
      <c r="F49" s="4">
        <v>109.5</v>
      </c>
      <c r="G49" s="4">
        <v>520</v>
      </c>
      <c r="N49" s="4" t="str">
        <f t="shared" si="6"/>
        <v>C5</v>
      </c>
      <c r="O49" s="4" t="str">
        <f t="shared" si="7"/>
        <v>C2</v>
      </c>
      <c r="P49" s="4" t="str">
        <f t="shared" si="8"/>
        <v>C1</v>
      </c>
      <c r="Q49" s="4" t="s">
        <v>86</v>
      </c>
    </row>
    <row r="50" spans="2:17" x14ac:dyDescent="0.35">
      <c r="B50" s="4">
        <v>8</v>
      </c>
      <c r="C50" s="4">
        <v>7</v>
      </c>
      <c r="D50" s="4">
        <v>9</v>
      </c>
      <c r="E50" s="4">
        <v>2</v>
      </c>
      <c r="F50" s="4">
        <v>110.3</v>
      </c>
      <c r="G50" s="4">
        <v>524</v>
      </c>
      <c r="N50" s="4" t="str">
        <f t="shared" si="6"/>
        <v>H21</v>
      </c>
      <c r="O50" s="4" t="str">
        <f t="shared" si="7"/>
        <v>C2</v>
      </c>
      <c r="P50" s="4" t="str">
        <f t="shared" si="8"/>
        <v>H22</v>
      </c>
      <c r="Q50" s="4" t="s">
        <v>196</v>
      </c>
    </row>
    <row r="51" spans="2:17" x14ac:dyDescent="0.35">
      <c r="B51" s="4">
        <v>8</v>
      </c>
      <c r="C51" s="4">
        <v>7</v>
      </c>
      <c r="D51" s="4">
        <v>10</v>
      </c>
      <c r="E51" s="4">
        <v>2</v>
      </c>
      <c r="F51" s="4">
        <v>111</v>
      </c>
      <c r="G51" s="4">
        <v>530</v>
      </c>
      <c r="N51" s="4" t="str">
        <f t="shared" si="6"/>
        <v>H21</v>
      </c>
      <c r="O51" s="4" t="str">
        <f t="shared" si="7"/>
        <v>C2</v>
      </c>
      <c r="P51" s="4" t="str">
        <f t="shared" si="8"/>
        <v>C1</v>
      </c>
      <c r="Q51" s="4" t="s">
        <v>195</v>
      </c>
    </row>
    <row r="52" spans="2:17" x14ac:dyDescent="0.35">
      <c r="B52" s="4">
        <v>9</v>
      </c>
      <c r="C52" s="4">
        <v>7</v>
      </c>
      <c r="D52" s="4">
        <v>10</v>
      </c>
      <c r="E52" s="4">
        <v>2</v>
      </c>
      <c r="F52" s="4">
        <v>111</v>
      </c>
      <c r="G52" s="4">
        <v>530</v>
      </c>
      <c r="N52" s="4" t="str">
        <f t="shared" si="6"/>
        <v>H22</v>
      </c>
      <c r="O52" s="4" t="str">
        <f t="shared" si="7"/>
        <v>C2</v>
      </c>
      <c r="P52" s="4" t="str">
        <f t="shared" si="8"/>
        <v>C1</v>
      </c>
      <c r="Q52" s="4" t="s">
        <v>195</v>
      </c>
    </row>
    <row r="53" spans="2:17" x14ac:dyDescent="0.35">
      <c r="B53" s="4">
        <v>7</v>
      </c>
      <c r="C53" s="4">
        <v>10</v>
      </c>
      <c r="D53" s="4">
        <v>11</v>
      </c>
      <c r="E53" s="4">
        <v>2</v>
      </c>
      <c r="F53" s="4">
        <v>121</v>
      </c>
      <c r="G53" s="4">
        <v>685</v>
      </c>
      <c r="N53" s="4" t="str">
        <f t="shared" si="6"/>
        <v>C2</v>
      </c>
      <c r="O53" s="4" t="str">
        <f t="shared" si="7"/>
        <v>C1</v>
      </c>
      <c r="P53" s="4" t="str">
        <f t="shared" si="8"/>
        <v>O4</v>
      </c>
      <c r="Q53" s="4" t="s">
        <v>194</v>
      </c>
    </row>
    <row r="54" spans="2:17" x14ac:dyDescent="0.35">
      <c r="B54" s="4">
        <v>7</v>
      </c>
      <c r="C54" s="4">
        <v>10</v>
      </c>
      <c r="D54" s="4">
        <v>12</v>
      </c>
      <c r="E54" s="4">
        <v>2</v>
      </c>
      <c r="F54" s="4">
        <v>120</v>
      </c>
      <c r="G54" s="4">
        <v>560</v>
      </c>
      <c r="N54" s="4" t="str">
        <f t="shared" si="6"/>
        <v>C2</v>
      </c>
      <c r="O54" s="4" t="str">
        <f t="shared" si="7"/>
        <v>C1</v>
      </c>
      <c r="P54" s="4" t="str">
        <f t="shared" si="8"/>
        <v>C3</v>
      </c>
      <c r="Q54" s="4" t="s">
        <v>187</v>
      </c>
    </row>
    <row r="55" spans="2:17" x14ac:dyDescent="0.35">
      <c r="B55" s="4">
        <v>11</v>
      </c>
      <c r="C55" s="4">
        <v>10</v>
      </c>
      <c r="D55" s="4">
        <v>12</v>
      </c>
      <c r="E55" s="4">
        <v>2</v>
      </c>
      <c r="F55" s="4">
        <v>121</v>
      </c>
      <c r="G55" s="4">
        <v>685</v>
      </c>
      <c r="N55" s="4" t="str">
        <f t="shared" si="6"/>
        <v>O4</v>
      </c>
      <c r="O55" s="4" t="str">
        <f t="shared" si="7"/>
        <v>C1</v>
      </c>
      <c r="P55" s="4" t="str">
        <f t="shared" si="8"/>
        <v>C3</v>
      </c>
      <c r="Q55" s="4" t="s">
        <v>194</v>
      </c>
    </row>
    <row r="56" spans="2:17" x14ac:dyDescent="0.35">
      <c r="B56" s="4">
        <v>10</v>
      </c>
      <c r="C56" s="4">
        <v>12</v>
      </c>
      <c r="D56" s="4">
        <v>13</v>
      </c>
      <c r="E56" s="4">
        <v>2</v>
      </c>
      <c r="F56" s="4">
        <v>109.6</v>
      </c>
      <c r="G56" s="4">
        <v>450</v>
      </c>
      <c r="N56" s="4" t="str">
        <f t="shared" si="6"/>
        <v>C1</v>
      </c>
      <c r="O56" s="4" t="str">
        <f t="shared" si="7"/>
        <v>C3</v>
      </c>
      <c r="P56" s="4" t="str">
        <f t="shared" si="8"/>
        <v>H31</v>
      </c>
      <c r="Q56" s="4" t="s">
        <v>133</v>
      </c>
    </row>
    <row r="57" spans="2:17" x14ac:dyDescent="0.35">
      <c r="B57" s="4">
        <v>10</v>
      </c>
      <c r="C57" s="4">
        <v>12</v>
      </c>
      <c r="D57" s="4">
        <v>14</v>
      </c>
      <c r="E57" s="4">
        <v>2</v>
      </c>
      <c r="F57" s="4">
        <v>109.6</v>
      </c>
      <c r="G57" s="4">
        <v>450</v>
      </c>
      <c r="N57" s="4" t="str">
        <f t="shared" si="6"/>
        <v>C1</v>
      </c>
      <c r="O57" s="4" t="str">
        <f t="shared" si="7"/>
        <v>C3</v>
      </c>
      <c r="P57" s="4" t="str">
        <f t="shared" si="8"/>
        <v>H32</v>
      </c>
      <c r="Q57" s="4" t="s">
        <v>133</v>
      </c>
    </row>
    <row r="58" spans="2:17" x14ac:dyDescent="0.35">
      <c r="B58" s="4">
        <v>10</v>
      </c>
      <c r="C58" s="4">
        <v>12</v>
      </c>
      <c r="D58" s="4">
        <v>15</v>
      </c>
      <c r="E58" s="4">
        <v>2</v>
      </c>
      <c r="F58" s="4">
        <v>109.6</v>
      </c>
      <c r="G58" s="4">
        <v>450</v>
      </c>
      <c r="N58" s="4" t="str">
        <f t="shared" si="6"/>
        <v>C1</v>
      </c>
      <c r="O58" s="4" t="str">
        <f t="shared" si="7"/>
        <v>C3</v>
      </c>
      <c r="P58" s="4" t="str">
        <f t="shared" si="8"/>
        <v>H33</v>
      </c>
      <c r="Q58" s="4" t="s">
        <v>133</v>
      </c>
    </row>
    <row r="59" spans="2:17" x14ac:dyDescent="0.35">
      <c r="B59" s="4">
        <v>13</v>
      </c>
      <c r="C59" s="4">
        <v>12</v>
      </c>
      <c r="D59" s="4">
        <v>14</v>
      </c>
      <c r="E59" s="4">
        <v>2</v>
      </c>
      <c r="F59" s="4">
        <v>106.75</v>
      </c>
      <c r="G59" s="4">
        <v>503</v>
      </c>
      <c r="N59" s="4" t="str">
        <f t="shared" si="6"/>
        <v>H31</v>
      </c>
      <c r="O59" s="4" t="str">
        <f t="shared" si="7"/>
        <v>C3</v>
      </c>
      <c r="P59" s="4" t="str">
        <f t="shared" si="8"/>
        <v>H32</v>
      </c>
      <c r="Q59" s="4" t="s">
        <v>193</v>
      </c>
    </row>
    <row r="60" spans="2:17" x14ac:dyDescent="0.35">
      <c r="B60" s="4">
        <v>13</v>
      </c>
      <c r="C60" s="4">
        <v>12</v>
      </c>
      <c r="D60" s="4">
        <v>15</v>
      </c>
      <c r="E60" s="4">
        <v>2</v>
      </c>
      <c r="F60" s="4">
        <v>106.75</v>
      </c>
      <c r="G60" s="4">
        <v>503</v>
      </c>
      <c r="N60" s="4" t="str">
        <f t="shared" si="6"/>
        <v>H31</v>
      </c>
      <c r="O60" s="4" t="str">
        <f t="shared" si="7"/>
        <v>C3</v>
      </c>
      <c r="P60" s="4" t="str">
        <f t="shared" si="8"/>
        <v>H33</v>
      </c>
      <c r="Q60" s="4" t="s">
        <v>193</v>
      </c>
    </row>
    <row r="61" spans="2:17" x14ac:dyDescent="0.35">
      <c r="B61" s="4">
        <v>14</v>
      </c>
      <c r="C61" s="4">
        <v>12</v>
      </c>
      <c r="D61" s="4">
        <v>15</v>
      </c>
      <c r="E61" s="4">
        <v>2</v>
      </c>
      <c r="F61" s="4">
        <v>106.75</v>
      </c>
      <c r="G61" s="4">
        <v>503</v>
      </c>
      <c r="N61" s="4" t="str">
        <f t="shared" si="6"/>
        <v>H32</v>
      </c>
      <c r="O61" s="4" t="str">
        <f t="shared" si="7"/>
        <v>C3</v>
      </c>
      <c r="P61" s="4" t="str">
        <f t="shared" si="8"/>
        <v>H33</v>
      </c>
      <c r="Q61" s="4" t="s">
        <v>193</v>
      </c>
    </row>
    <row r="65" spans="2:18" x14ac:dyDescent="0.35">
      <c r="B65" s="4" t="str">
        <f>ODA_allatom!B81</f>
        <v>ai</v>
      </c>
      <c r="C65" s="4" t="str">
        <f>ODA_allatom!C81</f>
        <v>aj</v>
      </c>
      <c r="D65" s="4" t="str">
        <f>ODA_allatom!D81</f>
        <v>ak</v>
      </c>
      <c r="E65" s="4" t="str">
        <f>ODA_allatom!E81</f>
        <v>al</v>
      </c>
      <c r="F65" s="4" t="str">
        <f>ODA_allatom!F81</f>
        <v>funct</v>
      </c>
      <c r="G65" s="4" t="str">
        <f>ODA_allatom!G81</f>
        <v>ph0</v>
      </c>
      <c r="H65" s="4" t="str">
        <f>ODA_allatom!H81</f>
        <v>cp</v>
      </c>
      <c r="I65" s="4" t="str">
        <f>ODA_allatom!I81</f>
        <v>mult</v>
      </c>
      <c r="N65" s="4" t="s">
        <v>4</v>
      </c>
    </row>
    <row r="66" spans="2:18" x14ac:dyDescent="0.35">
      <c r="B66" s="4">
        <v>3</v>
      </c>
      <c r="C66" s="4">
        <v>2</v>
      </c>
      <c r="D66" s="4">
        <v>5</v>
      </c>
      <c r="E66" s="4">
        <v>7</v>
      </c>
      <c r="F66" s="4">
        <v>1</v>
      </c>
      <c r="G66" s="4">
        <v>180</v>
      </c>
      <c r="H66" s="4">
        <v>1</v>
      </c>
      <c r="I66" s="4">
        <v>6</v>
      </c>
      <c r="N66" s="4" t="str">
        <f t="shared" ref="N66:N69" si="9">LOOKUP(B66,$B$4:$B$18,$F$4:$F$18)</f>
        <v>H62</v>
      </c>
      <c r="O66" s="4" t="str">
        <f t="shared" ref="O66:O69" si="10">LOOKUP(C66,$B$4:$B$18,$F$4:$F$18)</f>
        <v>C6</v>
      </c>
      <c r="P66" s="4" t="str">
        <f t="shared" ref="P66:P69" si="11">LOOKUP(D66,$B$4:$B$18,$F$4:$F$18)</f>
        <v>C5</v>
      </c>
      <c r="Q66" s="4" t="str">
        <f t="shared" ref="Q66:Q69" si="12">LOOKUP(E66,$B$4:$B$18,$F$4:$F$18)</f>
        <v>C2</v>
      </c>
      <c r="R66" s="4" t="s">
        <v>190</v>
      </c>
    </row>
    <row r="67" spans="2:18" x14ac:dyDescent="0.35">
      <c r="B67" s="4">
        <v>6</v>
      </c>
      <c r="C67" s="4">
        <v>5</v>
      </c>
      <c r="D67" s="4">
        <v>7</v>
      </c>
      <c r="E67" s="4">
        <v>10</v>
      </c>
      <c r="F67" s="4">
        <v>1</v>
      </c>
      <c r="G67" s="4">
        <v>180</v>
      </c>
      <c r="H67" s="4">
        <v>1</v>
      </c>
      <c r="I67" s="4">
        <v>6</v>
      </c>
      <c r="N67" s="4" t="str">
        <f t="shared" si="9"/>
        <v>O7</v>
      </c>
      <c r="O67" s="4" t="str">
        <f t="shared" si="10"/>
        <v>C5</v>
      </c>
      <c r="P67" s="4" t="str">
        <f t="shared" si="11"/>
        <v>C2</v>
      </c>
      <c r="Q67" s="4" t="str">
        <f t="shared" si="12"/>
        <v>C1</v>
      </c>
      <c r="R67" s="4" t="s">
        <v>190</v>
      </c>
    </row>
    <row r="68" spans="2:18" x14ac:dyDescent="0.35">
      <c r="B68" s="4">
        <v>5</v>
      </c>
      <c r="C68" s="4">
        <v>7</v>
      </c>
      <c r="D68" s="4">
        <v>10</v>
      </c>
      <c r="E68" s="4">
        <v>12</v>
      </c>
      <c r="F68" s="4">
        <v>1</v>
      </c>
      <c r="G68" s="4">
        <v>0</v>
      </c>
      <c r="H68" s="4">
        <v>1</v>
      </c>
      <c r="I68" s="4">
        <v>6</v>
      </c>
      <c r="N68" s="4" t="str">
        <f t="shared" si="9"/>
        <v>C5</v>
      </c>
      <c r="O68" s="4" t="str">
        <f t="shared" si="10"/>
        <v>C2</v>
      </c>
      <c r="P68" s="4" t="str">
        <f t="shared" si="11"/>
        <v>C1</v>
      </c>
      <c r="Q68" s="4" t="str">
        <f t="shared" si="12"/>
        <v>C3</v>
      </c>
      <c r="R68" s="4" t="s">
        <v>192</v>
      </c>
    </row>
    <row r="69" spans="2:18" x14ac:dyDescent="0.35">
      <c r="B69" s="4">
        <v>11</v>
      </c>
      <c r="C69" s="4">
        <v>10</v>
      </c>
      <c r="D69" s="4">
        <v>12</v>
      </c>
      <c r="E69" s="4">
        <v>13</v>
      </c>
      <c r="F69" s="4">
        <v>1</v>
      </c>
      <c r="G69" s="4">
        <v>180</v>
      </c>
      <c r="H69" s="4">
        <v>1</v>
      </c>
      <c r="I69" s="4">
        <v>6</v>
      </c>
      <c r="N69" s="4" t="str">
        <f t="shared" si="9"/>
        <v>O4</v>
      </c>
      <c r="O69" s="4" t="str">
        <f t="shared" si="10"/>
        <v>C1</v>
      </c>
      <c r="P69" s="4" t="str">
        <f t="shared" si="11"/>
        <v>C3</v>
      </c>
      <c r="Q69" s="4" t="str">
        <f t="shared" si="12"/>
        <v>H31</v>
      </c>
      <c r="R69" s="4" t="s">
        <v>190</v>
      </c>
    </row>
    <row r="72" spans="2:18" x14ac:dyDescent="0.35">
      <c r="B72" s="4" t="str">
        <f>ODA_allatom!B77</f>
        <v>ai</v>
      </c>
      <c r="C72" s="4" t="str">
        <f>ODA_allatom!C77</f>
        <v>aj</v>
      </c>
      <c r="D72" s="4" t="str">
        <f>ODA_allatom!D77</f>
        <v>ak</v>
      </c>
      <c r="E72" s="4" t="str">
        <f>ODA_allatom!E77</f>
        <v>al</v>
      </c>
      <c r="F72" s="4" t="str">
        <f>ODA_allatom!F77</f>
        <v>funct</v>
      </c>
      <c r="G72" s="4" t="str">
        <f>ODA_allatom!G77</f>
        <v>angle</v>
      </c>
      <c r="H72" s="4" t="str">
        <f>ODA_allatom!H77</f>
        <v>fc</v>
      </c>
      <c r="N72" s="4" t="s">
        <v>87</v>
      </c>
    </row>
    <row r="73" spans="2:18" x14ac:dyDescent="0.35">
      <c r="B73" s="4">
        <v>10</v>
      </c>
      <c r="C73" s="4">
        <v>12</v>
      </c>
      <c r="D73" s="4">
        <v>11</v>
      </c>
      <c r="E73" s="4">
        <v>7</v>
      </c>
      <c r="F73" s="4">
        <v>2</v>
      </c>
      <c r="G73" s="4">
        <v>0</v>
      </c>
      <c r="H73" s="4">
        <v>167.36</v>
      </c>
      <c r="N73" s="4" t="str">
        <f t="shared" ref="N73:N74" si="13">LOOKUP(B73,$B$4:$B$18,$F$4:$F$18)</f>
        <v>C1</v>
      </c>
      <c r="O73" s="4" t="str">
        <f t="shared" ref="O73:O74" si="14">LOOKUP(C73,$B$4:$B$18,$F$4:$F$18)</f>
        <v>C3</v>
      </c>
      <c r="P73" s="4" t="str">
        <f t="shared" ref="P73:P74" si="15">LOOKUP(D73,$B$4:$B$18,$F$4:$F$18)</f>
        <v>O4</v>
      </c>
      <c r="Q73" s="4" t="str">
        <f t="shared" ref="Q73" si="16">LOOKUP(E73,$B$4:$B$18,$F$4:$F$18)</f>
        <v>C2</v>
      </c>
      <c r="R73" s="4" t="s">
        <v>77</v>
      </c>
    </row>
    <row r="74" spans="2:18" x14ac:dyDescent="0.35">
      <c r="B74" s="4">
        <v>5</v>
      </c>
      <c r="C74" s="4">
        <v>7</v>
      </c>
      <c r="D74" s="4">
        <v>6</v>
      </c>
      <c r="E74" s="4">
        <v>2</v>
      </c>
      <c r="F74" s="4">
        <v>2</v>
      </c>
      <c r="G74" s="4">
        <v>0</v>
      </c>
      <c r="H74" s="4">
        <v>167.36</v>
      </c>
      <c r="N74" s="4" t="str">
        <f t="shared" si="13"/>
        <v>C5</v>
      </c>
      <c r="O74" s="4" t="str">
        <f t="shared" si="14"/>
        <v>C2</v>
      </c>
      <c r="P74" s="4" t="str">
        <f t="shared" si="15"/>
        <v>O7</v>
      </c>
      <c r="Q74" s="4" t="str">
        <f>LOOKUP(E74,$B$4:$B$18,$F$4:$F$18)</f>
        <v>C6</v>
      </c>
      <c r="R74" s="4" t="s">
        <v>77</v>
      </c>
    </row>
  </sheetData>
  <mergeCells count="1">
    <mergeCell ref="M1:R1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R74"/>
  <sheetViews>
    <sheetView topLeftCell="G67" zoomScale="115" zoomScaleNormal="115" workbookViewId="0">
      <selection activeCell="M89" sqref="M89:M90"/>
    </sheetView>
  </sheetViews>
  <sheetFormatPr defaultColWidth="7.54296875" defaultRowHeight="14.5" x14ac:dyDescent="0.35"/>
  <cols>
    <col min="1" max="5" width="7.54296875" style="4"/>
    <col min="6" max="6" width="12.54296875" style="4" bestFit="1" customWidth="1"/>
    <col min="7" max="16384" width="7.54296875" style="4"/>
  </cols>
  <sheetData>
    <row r="1" spans="2:18" x14ac:dyDescent="0.35">
      <c r="M1" s="8" t="s">
        <v>95</v>
      </c>
      <c r="N1" s="8"/>
      <c r="O1" s="8"/>
      <c r="P1" s="8"/>
      <c r="Q1" s="8"/>
      <c r="R1" s="8"/>
    </row>
    <row r="2" spans="2:18" x14ac:dyDescent="0.35">
      <c r="N2" s="4" t="s">
        <v>225</v>
      </c>
    </row>
    <row r="3" spans="2:18" x14ac:dyDescent="0.35">
      <c r="B3" s="4" t="str">
        <f>ODA_allatom!B5</f>
        <v>nr</v>
      </c>
      <c r="C3" s="4" t="str">
        <f>ODA_allatom!C5</f>
        <v>type</v>
      </c>
      <c r="D3" s="4" t="str">
        <f>ODA_allatom!D5</f>
        <v>resnr</v>
      </c>
      <c r="E3" s="4" t="str">
        <f>ODA_allatom!E5</f>
        <v>resid</v>
      </c>
      <c r="F3" s="4" t="str">
        <f>ODA_allatom!F5</f>
        <v>atom</v>
      </c>
      <c r="G3" s="4" t="str">
        <f>ODA_allatom!G5</f>
        <v>cgnr</v>
      </c>
      <c r="H3" s="4" t="str">
        <f>ODA_allatom!H5</f>
        <v>charge</v>
      </c>
      <c r="I3" s="4" t="str">
        <f>ODA_allatom!I5</f>
        <v>mass</v>
      </c>
      <c r="N3" s="4" t="s">
        <v>1</v>
      </c>
    </row>
    <row r="4" spans="2:18" x14ac:dyDescent="0.35">
      <c r="B4" s="4">
        <v>1</v>
      </c>
      <c r="C4" s="4" t="s">
        <v>26</v>
      </c>
      <c r="D4" s="4">
        <v>1</v>
      </c>
      <c r="E4" s="4" t="s">
        <v>10</v>
      </c>
      <c r="F4" s="4" t="s">
        <v>27</v>
      </c>
      <c r="G4" s="4">
        <v>1</v>
      </c>
      <c r="H4" s="4">
        <v>-0.76100000000000001</v>
      </c>
      <c r="I4" s="4">
        <v>15.9994</v>
      </c>
      <c r="N4" s="4" t="str">
        <f>'ODA oda AA'!F4</f>
        <v>O3</v>
      </c>
      <c r="O4" s="4" t="str">
        <f>C4</f>
        <v>OM</v>
      </c>
      <c r="P4" s="4">
        <f>'ODA oda AA'!H4</f>
        <v>-0.76100000000000001</v>
      </c>
      <c r="Q4" s="4">
        <f>G4</f>
        <v>1</v>
      </c>
    </row>
    <row r="5" spans="2:18" x14ac:dyDescent="0.35">
      <c r="B5" s="4">
        <v>2</v>
      </c>
      <c r="C5" s="4" t="s">
        <v>28</v>
      </c>
      <c r="D5" s="4">
        <v>1</v>
      </c>
      <c r="E5" s="4" t="s">
        <v>10</v>
      </c>
      <c r="F5" s="4" t="s">
        <v>29</v>
      </c>
      <c r="G5" s="4">
        <v>1</v>
      </c>
      <c r="H5" s="4">
        <v>0.65100000000000002</v>
      </c>
      <c r="I5" s="4">
        <v>12.010999999999999</v>
      </c>
      <c r="N5" s="4" t="str">
        <f>'ODA oda AA'!F5</f>
        <v>C2</v>
      </c>
      <c r="O5" s="4" t="str">
        <f t="shared" ref="O5:O16" si="0">C5</f>
        <v>C</v>
      </c>
      <c r="P5" s="4">
        <f>'ODA oda AA'!H5</f>
        <v>0.65100000000000002</v>
      </c>
      <c r="Q5" s="4">
        <f t="shared" ref="Q5:Q16" si="1">G5</f>
        <v>1</v>
      </c>
    </row>
    <row r="6" spans="2:18" x14ac:dyDescent="0.35">
      <c r="B6" s="4">
        <v>3</v>
      </c>
      <c r="C6" s="4" t="s">
        <v>26</v>
      </c>
      <c r="D6" s="4">
        <v>1</v>
      </c>
      <c r="E6" s="4" t="s">
        <v>10</v>
      </c>
      <c r="F6" s="4" t="s">
        <v>30</v>
      </c>
      <c r="G6" s="4">
        <v>1</v>
      </c>
      <c r="H6" s="4">
        <v>-0.76100000000000001</v>
      </c>
      <c r="I6" s="4">
        <v>15.9994</v>
      </c>
      <c r="N6" s="4" t="str">
        <f>'ODA oda AA'!F6</f>
        <v>O1</v>
      </c>
      <c r="O6" s="4" t="str">
        <f t="shared" si="0"/>
        <v>OM</v>
      </c>
      <c r="P6" s="4">
        <f>'ODA oda AA'!H6</f>
        <v>-0.76100000000000001</v>
      </c>
      <c r="Q6" s="4">
        <f t="shared" si="1"/>
        <v>1</v>
      </c>
    </row>
    <row r="7" spans="2:18" x14ac:dyDescent="0.35">
      <c r="B7" s="4">
        <v>4</v>
      </c>
      <c r="C7" s="4" t="s">
        <v>28</v>
      </c>
      <c r="D7" s="4">
        <v>1</v>
      </c>
      <c r="E7" s="4" t="s">
        <v>10</v>
      </c>
      <c r="F7" s="4" t="s">
        <v>31</v>
      </c>
      <c r="G7" s="4">
        <v>1</v>
      </c>
      <c r="H7" s="4">
        <v>2.8000000000000001E-2</v>
      </c>
      <c r="I7" s="4">
        <v>12.010999999999999</v>
      </c>
      <c r="N7" s="4" t="str">
        <f>'ODA oda AA'!F7</f>
        <v>C4</v>
      </c>
      <c r="O7" s="4" t="str">
        <f t="shared" si="0"/>
        <v>C</v>
      </c>
      <c r="P7" s="4">
        <f>'ODA oda AA'!H7</f>
        <v>2.8000000000000001E-2</v>
      </c>
      <c r="Q7" s="4">
        <f t="shared" si="1"/>
        <v>1</v>
      </c>
    </row>
    <row r="8" spans="2:18" x14ac:dyDescent="0.35">
      <c r="B8" s="4">
        <v>5</v>
      </c>
      <c r="C8" s="4" t="s">
        <v>90</v>
      </c>
      <c r="D8" s="4">
        <v>1</v>
      </c>
      <c r="E8" s="4" t="s">
        <v>10</v>
      </c>
      <c r="F8" s="4" t="s">
        <v>91</v>
      </c>
      <c r="G8" s="4">
        <v>1</v>
      </c>
      <c r="H8" s="4">
        <v>1.4E-2</v>
      </c>
      <c r="I8" s="4">
        <v>1.008</v>
      </c>
      <c r="N8" s="4" t="str">
        <f>'ODA oda AA'!F8</f>
        <v>H10</v>
      </c>
      <c r="O8" s="4" t="str">
        <f t="shared" si="0"/>
        <v>HC</v>
      </c>
      <c r="P8" s="4">
        <f>'ODA oda AA'!H8</f>
        <v>1.4E-2</v>
      </c>
      <c r="Q8" s="4">
        <f t="shared" si="1"/>
        <v>1</v>
      </c>
    </row>
    <row r="9" spans="2:18" x14ac:dyDescent="0.35">
      <c r="B9" s="4">
        <v>6</v>
      </c>
      <c r="C9" s="4" t="s">
        <v>90</v>
      </c>
      <c r="D9" s="4">
        <v>1</v>
      </c>
      <c r="E9" s="4" t="s">
        <v>10</v>
      </c>
      <c r="F9" s="4" t="s">
        <v>92</v>
      </c>
      <c r="G9" s="4">
        <v>1</v>
      </c>
      <c r="H9" s="4">
        <v>1.4E-2</v>
      </c>
      <c r="I9" s="4">
        <v>1.008</v>
      </c>
      <c r="N9" s="4" t="str">
        <f>'ODA oda AA'!F9</f>
        <v>H11</v>
      </c>
      <c r="O9" s="4" t="str">
        <f t="shared" si="0"/>
        <v>HC</v>
      </c>
      <c r="P9" s="4">
        <f>'ODA oda AA'!H9</f>
        <v>1.4E-2</v>
      </c>
      <c r="Q9" s="4">
        <f t="shared" si="1"/>
        <v>1</v>
      </c>
    </row>
    <row r="10" spans="2:18" x14ac:dyDescent="0.35">
      <c r="B10" s="4">
        <v>7</v>
      </c>
      <c r="C10" s="4" t="s">
        <v>32</v>
      </c>
      <c r="D10" s="4">
        <v>1</v>
      </c>
      <c r="E10" s="4" t="s">
        <v>10</v>
      </c>
      <c r="F10" s="4" t="s">
        <v>33</v>
      </c>
      <c r="G10" s="4">
        <v>1</v>
      </c>
      <c r="H10" s="4">
        <v>-0.37</v>
      </c>
      <c r="I10" s="4">
        <v>15.9994</v>
      </c>
      <c r="J10" s="4" t="s">
        <v>0</v>
      </c>
      <c r="K10" s="4">
        <v>-1.1850000000000001</v>
      </c>
      <c r="N10" s="4" t="str">
        <f>'ODA oda AA'!F10</f>
        <v>O5</v>
      </c>
      <c r="O10" s="4" t="str">
        <f t="shared" si="0"/>
        <v>OE</v>
      </c>
      <c r="P10" s="4">
        <f>'ODA oda AA'!H10</f>
        <v>-0.37</v>
      </c>
      <c r="Q10" s="4">
        <f t="shared" si="1"/>
        <v>1</v>
      </c>
    </row>
    <row r="11" spans="2:18" x14ac:dyDescent="0.35">
      <c r="B11" s="4">
        <v>8</v>
      </c>
      <c r="C11" s="4" t="s">
        <v>28</v>
      </c>
      <c r="D11" s="4">
        <v>1</v>
      </c>
      <c r="E11" s="4" t="s">
        <v>10</v>
      </c>
      <c r="F11" s="4" t="s">
        <v>34</v>
      </c>
      <c r="G11" s="4">
        <v>2</v>
      </c>
      <c r="H11" s="4">
        <v>2.8000000000000001E-2</v>
      </c>
      <c r="I11" s="4">
        <v>12.010999999999999</v>
      </c>
      <c r="N11" s="4" t="str">
        <f>'ODA oda AA'!F11</f>
        <v>C6</v>
      </c>
      <c r="O11" s="4" t="str">
        <f t="shared" si="0"/>
        <v>C</v>
      </c>
      <c r="P11" s="4">
        <f>'ODA oda AA'!H11</f>
        <v>2.8000000000000001E-2</v>
      </c>
      <c r="Q11" s="4">
        <f t="shared" si="1"/>
        <v>2</v>
      </c>
    </row>
    <row r="12" spans="2:18" x14ac:dyDescent="0.35">
      <c r="B12" s="4">
        <v>9</v>
      </c>
      <c r="C12" s="4" t="s">
        <v>90</v>
      </c>
      <c r="D12" s="4">
        <v>1</v>
      </c>
      <c r="E12" s="4" t="s">
        <v>10</v>
      </c>
      <c r="F12" s="4" t="s">
        <v>93</v>
      </c>
      <c r="G12" s="4">
        <v>2</v>
      </c>
      <c r="H12" s="4">
        <v>1.4E-2</v>
      </c>
      <c r="I12" s="4">
        <v>1.008</v>
      </c>
      <c r="N12" s="4" t="str">
        <f>'ODA oda AA'!F12</f>
        <v>H12</v>
      </c>
      <c r="O12" s="4" t="str">
        <f t="shared" si="0"/>
        <v>HC</v>
      </c>
      <c r="P12" s="4">
        <f>'ODA oda AA'!H12</f>
        <v>1.4E-2</v>
      </c>
      <c r="Q12" s="4">
        <f t="shared" si="1"/>
        <v>2</v>
      </c>
    </row>
    <row r="13" spans="2:18" x14ac:dyDescent="0.35">
      <c r="B13" s="4">
        <v>10</v>
      </c>
      <c r="C13" s="4" t="s">
        <v>90</v>
      </c>
      <c r="D13" s="4">
        <v>1</v>
      </c>
      <c r="E13" s="4" t="s">
        <v>10</v>
      </c>
      <c r="F13" s="4" t="s">
        <v>94</v>
      </c>
      <c r="G13" s="4">
        <v>2</v>
      </c>
      <c r="H13" s="4">
        <v>1.4E-2</v>
      </c>
      <c r="I13" s="4">
        <v>1.008</v>
      </c>
      <c r="N13" s="4" t="str">
        <f>'ODA oda AA'!F13</f>
        <v>H13</v>
      </c>
      <c r="O13" s="4" t="str">
        <f t="shared" si="0"/>
        <v>HC</v>
      </c>
      <c r="P13" s="4">
        <f>'ODA oda AA'!H13</f>
        <v>1.4E-2</v>
      </c>
      <c r="Q13" s="4">
        <f t="shared" si="1"/>
        <v>2</v>
      </c>
    </row>
    <row r="14" spans="2:18" x14ac:dyDescent="0.35">
      <c r="B14" s="4">
        <v>11</v>
      </c>
      <c r="C14" s="4" t="s">
        <v>28</v>
      </c>
      <c r="D14" s="4">
        <v>1</v>
      </c>
      <c r="E14" s="4" t="s">
        <v>10</v>
      </c>
      <c r="F14" s="4" t="s">
        <v>35</v>
      </c>
      <c r="G14" s="4">
        <v>2</v>
      </c>
      <c r="H14" s="4">
        <v>0.65100000000000002</v>
      </c>
      <c r="I14" s="4">
        <v>12.010999999999999</v>
      </c>
      <c r="N14" s="4" t="str">
        <f>'ODA oda AA'!F14</f>
        <v>C7</v>
      </c>
      <c r="O14" s="4" t="str">
        <f t="shared" si="0"/>
        <v>C</v>
      </c>
      <c r="P14" s="4">
        <f>'ODA oda AA'!H14</f>
        <v>0.65100000000000002</v>
      </c>
      <c r="Q14" s="4">
        <f t="shared" si="1"/>
        <v>2</v>
      </c>
    </row>
    <row r="15" spans="2:18" x14ac:dyDescent="0.35">
      <c r="B15" s="4">
        <v>12</v>
      </c>
      <c r="C15" s="4" t="s">
        <v>26</v>
      </c>
      <c r="D15" s="4">
        <v>1</v>
      </c>
      <c r="E15" s="4" t="s">
        <v>10</v>
      </c>
      <c r="F15" s="4" t="s">
        <v>36</v>
      </c>
      <c r="G15" s="4">
        <v>2</v>
      </c>
      <c r="H15" s="4">
        <v>-0.76100000000000001</v>
      </c>
      <c r="I15" s="4">
        <v>15.9994</v>
      </c>
      <c r="N15" s="4" t="str">
        <f>'ODA oda AA'!F15</f>
        <v>O8</v>
      </c>
      <c r="O15" s="4" t="str">
        <f t="shared" si="0"/>
        <v>OM</v>
      </c>
      <c r="P15" s="4">
        <f>'ODA oda AA'!H15</f>
        <v>-0.76100000000000001</v>
      </c>
      <c r="Q15" s="4">
        <f t="shared" si="1"/>
        <v>2</v>
      </c>
    </row>
    <row r="16" spans="2:18" x14ac:dyDescent="0.35">
      <c r="B16" s="4">
        <v>13</v>
      </c>
      <c r="C16" s="4" t="s">
        <v>26</v>
      </c>
      <c r="D16" s="4">
        <v>1</v>
      </c>
      <c r="E16" s="4" t="s">
        <v>10</v>
      </c>
      <c r="F16" s="4" t="s">
        <v>37</v>
      </c>
      <c r="G16" s="4">
        <v>2</v>
      </c>
      <c r="H16" s="4">
        <v>-0.76100000000000001</v>
      </c>
      <c r="I16" s="4">
        <v>15.9994</v>
      </c>
      <c r="J16" s="4" t="s">
        <v>0</v>
      </c>
      <c r="K16" s="4">
        <v>-0.81499999999999995</v>
      </c>
      <c r="N16" s="4" t="str">
        <f>'ODA oda AA'!F16</f>
        <v>O9</v>
      </c>
      <c r="O16" s="4" t="str">
        <f t="shared" si="0"/>
        <v>OM</v>
      </c>
      <c r="P16" s="4">
        <f>'ODA oda AA'!H16</f>
        <v>-0.76100000000000001</v>
      </c>
      <c r="Q16" s="4">
        <f t="shared" si="1"/>
        <v>2</v>
      </c>
    </row>
    <row r="20" spans="1:16" x14ac:dyDescent="0.35">
      <c r="A20" s="4" t="s">
        <v>0</v>
      </c>
      <c r="N20" s="4" t="s">
        <v>2</v>
      </c>
    </row>
    <row r="21" spans="1:16" x14ac:dyDescent="0.35">
      <c r="B21" s="4">
        <v>1</v>
      </c>
      <c r="C21" s="4">
        <v>2</v>
      </c>
      <c r="D21" s="4">
        <v>2</v>
      </c>
      <c r="E21" s="4">
        <v>0.1265</v>
      </c>
      <c r="F21" s="6">
        <v>13100000</v>
      </c>
      <c r="N21" s="4" t="str">
        <f>LOOKUP(B21,$B$4:$B$16,$F$4:$F$16)</f>
        <v>O3</v>
      </c>
      <c r="O21" s="4" t="str">
        <f t="shared" ref="O21" si="2">LOOKUP(C21,$B$4:$B$16,$F$4:$F$16)</f>
        <v>C2</v>
      </c>
      <c r="P21" s="4" t="s">
        <v>80</v>
      </c>
    </row>
    <row r="22" spans="1:16" x14ac:dyDescent="0.35">
      <c r="B22" s="4">
        <v>2</v>
      </c>
      <c r="C22" s="4">
        <v>3</v>
      </c>
      <c r="D22" s="4">
        <v>2</v>
      </c>
      <c r="E22" s="4">
        <v>0.1265</v>
      </c>
      <c r="F22" s="6">
        <v>13100000</v>
      </c>
      <c r="N22" s="4" t="str">
        <f t="shared" ref="N22:N32" si="3">LOOKUP(B22,$B$4:$B$16,$F$4:$F$16)</f>
        <v>C2</v>
      </c>
      <c r="O22" s="4" t="str">
        <f t="shared" ref="O22:O32" si="4">LOOKUP(C22,$B$4:$B$16,$F$4:$F$16)</f>
        <v>O1</v>
      </c>
      <c r="P22" s="4" t="s">
        <v>80</v>
      </c>
    </row>
    <row r="23" spans="1:16" x14ac:dyDescent="0.35">
      <c r="B23" s="4">
        <v>2</v>
      </c>
      <c r="C23" s="4">
        <v>4</v>
      </c>
      <c r="D23" s="4">
        <v>2</v>
      </c>
      <c r="E23" s="4">
        <v>0.156</v>
      </c>
      <c r="F23" s="6">
        <v>3081900</v>
      </c>
      <c r="N23" s="4" t="str">
        <f t="shared" si="3"/>
        <v>C2</v>
      </c>
      <c r="O23" s="4" t="str">
        <f t="shared" si="4"/>
        <v>C4</v>
      </c>
      <c r="P23" s="4" t="s">
        <v>96</v>
      </c>
    </row>
    <row r="24" spans="1:16" x14ac:dyDescent="0.35">
      <c r="B24" s="4">
        <v>4</v>
      </c>
      <c r="C24" s="4">
        <v>5</v>
      </c>
      <c r="D24" s="4">
        <v>2</v>
      </c>
      <c r="E24" s="4">
        <v>0.11</v>
      </c>
      <c r="F24" s="6">
        <v>12100000</v>
      </c>
      <c r="N24" s="4" t="str">
        <f t="shared" si="3"/>
        <v>C4</v>
      </c>
      <c r="O24" s="4" t="str">
        <f t="shared" si="4"/>
        <v>H10</v>
      </c>
      <c r="P24" s="4" t="s">
        <v>96</v>
      </c>
    </row>
    <row r="25" spans="1:16" x14ac:dyDescent="0.35">
      <c r="B25" s="4">
        <v>4</v>
      </c>
      <c r="C25" s="4">
        <v>6</v>
      </c>
      <c r="D25" s="4">
        <v>2</v>
      </c>
      <c r="E25" s="4">
        <v>0.11</v>
      </c>
      <c r="F25" s="5">
        <v>12100000</v>
      </c>
      <c r="N25" s="4" t="str">
        <f t="shared" si="3"/>
        <v>C4</v>
      </c>
      <c r="O25" s="4" t="str">
        <f t="shared" si="4"/>
        <v>H11</v>
      </c>
      <c r="P25" s="4" t="s">
        <v>96</v>
      </c>
    </row>
    <row r="26" spans="1:16" x14ac:dyDescent="0.35">
      <c r="B26" s="4">
        <v>4</v>
      </c>
      <c r="C26" s="4">
        <v>7</v>
      </c>
      <c r="D26" s="4">
        <v>2</v>
      </c>
      <c r="E26" s="4">
        <v>0.14299999999999999</v>
      </c>
      <c r="F26" s="5">
        <v>8180000</v>
      </c>
      <c r="N26" s="4" t="str">
        <f t="shared" si="3"/>
        <v>C4</v>
      </c>
      <c r="O26" s="4" t="str">
        <f t="shared" si="4"/>
        <v>O5</v>
      </c>
      <c r="P26" s="4" t="s">
        <v>81</v>
      </c>
    </row>
    <row r="27" spans="1:16" x14ac:dyDescent="0.35">
      <c r="B27" s="4">
        <v>7</v>
      </c>
      <c r="C27" s="4">
        <v>8</v>
      </c>
      <c r="D27" s="4">
        <v>2</v>
      </c>
      <c r="E27" s="4">
        <v>0.14299999999999999</v>
      </c>
      <c r="F27" s="5">
        <v>8180000</v>
      </c>
      <c r="N27" s="4" t="str">
        <f t="shared" si="3"/>
        <v>O5</v>
      </c>
      <c r="O27" s="4" t="str">
        <f t="shared" si="4"/>
        <v>C6</v>
      </c>
      <c r="P27" s="4" t="s">
        <v>81</v>
      </c>
    </row>
    <row r="28" spans="1:16" x14ac:dyDescent="0.35">
      <c r="B28" s="4">
        <v>8</v>
      </c>
      <c r="C28" s="4">
        <v>9</v>
      </c>
      <c r="D28" s="4">
        <v>2</v>
      </c>
      <c r="E28" s="4">
        <v>0.11</v>
      </c>
      <c r="F28" s="5">
        <v>12100000</v>
      </c>
      <c r="N28" s="4" t="str">
        <f t="shared" si="3"/>
        <v>C6</v>
      </c>
      <c r="O28" s="4" t="str">
        <f t="shared" si="4"/>
        <v>H12</v>
      </c>
      <c r="P28" s="4" t="s">
        <v>96</v>
      </c>
    </row>
    <row r="29" spans="1:16" x14ac:dyDescent="0.35">
      <c r="B29" s="4">
        <v>8</v>
      </c>
      <c r="C29" s="4">
        <v>10</v>
      </c>
      <c r="D29" s="4">
        <v>2</v>
      </c>
      <c r="E29" s="4">
        <v>0.11</v>
      </c>
      <c r="F29" s="5">
        <v>12100000</v>
      </c>
      <c r="N29" s="4" t="str">
        <f t="shared" si="3"/>
        <v>C6</v>
      </c>
      <c r="O29" s="4" t="str">
        <f t="shared" si="4"/>
        <v>H13</v>
      </c>
      <c r="P29" s="4" t="s">
        <v>96</v>
      </c>
    </row>
    <row r="30" spans="1:16" x14ac:dyDescent="0.35">
      <c r="B30" s="4">
        <v>8</v>
      </c>
      <c r="C30" s="4">
        <v>11</v>
      </c>
      <c r="D30" s="4">
        <v>2</v>
      </c>
      <c r="E30" s="4">
        <v>0.156</v>
      </c>
      <c r="F30" s="5">
        <v>3081900</v>
      </c>
      <c r="N30" s="4" t="str">
        <f t="shared" si="3"/>
        <v>C6</v>
      </c>
      <c r="O30" s="4" t="str">
        <f t="shared" si="4"/>
        <v>C7</v>
      </c>
      <c r="P30" s="4" t="s">
        <v>96</v>
      </c>
    </row>
    <row r="31" spans="1:16" x14ac:dyDescent="0.35">
      <c r="B31" s="4">
        <v>11</v>
      </c>
      <c r="C31" s="4">
        <v>12</v>
      </c>
      <c r="D31" s="4">
        <v>2</v>
      </c>
      <c r="E31" s="4">
        <v>0.1265</v>
      </c>
      <c r="F31" s="5">
        <v>13100000</v>
      </c>
      <c r="N31" s="4" t="str">
        <f t="shared" si="3"/>
        <v>C7</v>
      </c>
      <c r="O31" s="4" t="str">
        <f t="shared" si="4"/>
        <v>O8</v>
      </c>
      <c r="P31" s="4" t="s">
        <v>80</v>
      </c>
    </row>
    <row r="32" spans="1:16" x14ac:dyDescent="0.35">
      <c r="B32" s="4">
        <v>11</v>
      </c>
      <c r="C32" s="4">
        <v>13</v>
      </c>
      <c r="D32" s="4">
        <v>2</v>
      </c>
      <c r="E32" s="4">
        <v>0.1265</v>
      </c>
      <c r="F32" s="5">
        <v>13100000</v>
      </c>
      <c r="N32" s="4" t="str">
        <f t="shared" si="3"/>
        <v>C7</v>
      </c>
      <c r="O32" s="4" t="str">
        <f t="shared" si="4"/>
        <v>O9</v>
      </c>
      <c r="P32" s="4" t="s">
        <v>80</v>
      </c>
    </row>
    <row r="33" spans="2:17" x14ac:dyDescent="0.35">
      <c r="F33" s="5"/>
    </row>
    <row r="34" spans="2:17" ht="15" customHeight="1" x14ac:dyDescent="0.35">
      <c r="F34" s="5"/>
    </row>
    <row r="35" spans="2:17" ht="15" customHeight="1" x14ac:dyDescent="0.35">
      <c r="F35" s="5"/>
    </row>
    <row r="36" spans="2:17" ht="15" customHeight="1" x14ac:dyDescent="0.35">
      <c r="F36" s="5"/>
    </row>
    <row r="37" spans="2:17" x14ac:dyDescent="0.35">
      <c r="B37" s="4" t="str">
        <f>ODA_allatom!B55</f>
        <v>ai</v>
      </c>
      <c r="C37" s="4" t="str">
        <f>ODA_allatom!C55</f>
        <v>aj</v>
      </c>
      <c r="D37" s="4" t="str">
        <f>ODA_allatom!D55</f>
        <v>ak</v>
      </c>
      <c r="E37" s="4" t="str">
        <f>ODA_allatom!E55</f>
        <v>funct</v>
      </c>
      <c r="L37" s="4" t="str">
        <f>ODA_allatom!F55</f>
        <v>angle</v>
      </c>
      <c r="M37" s="4" t="str">
        <f>ODA_allatom!G55</f>
        <v>fc</v>
      </c>
      <c r="N37" s="4" t="s">
        <v>3</v>
      </c>
    </row>
    <row r="38" spans="2:17" x14ac:dyDescent="0.35">
      <c r="B38" s="4">
        <v>1</v>
      </c>
      <c r="C38" s="4">
        <v>2</v>
      </c>
      <c r="D38" s="4">
        <v>3</v>
      </c>
      <c r="E38" s="4">
        <v>2</v>
      </c>
      <c r="L38" s="4">
        <v>126</v>
      </c>
      <c r="M38" s="4">
        <v>770</v>
      </c>
      <c r="N38" s="4" t="str">
        <f>LOOKUP(B38,$B$4:$B$16,$F$4:$F$16)</f>
        <v>O3</v>
      </c>
      <c r="O38" s="4" t="str">
        <f t="shared" ref="O38:P38" si="5">LOOKUP(C38,$B$4:$B$16,$F$4:$F$16)</f>
        <v>C2</v>
      </c>
      <c r="P38" s="4" t="str">
        <f t="shared" si="5"/>
        <v>O1</v>
      </c>
      <c r="Q38" s="4" t="s">
        <v>83</v>
      </c>
    </row>
    <row r="39" spans="2:17" x14ac:dyDescent="0.35">
      <c r="B39" s="4">
        <v>1</v>
      </c>
      <c r="C39" s="4">
        <v>2</v>
      </c>
      <c r="D39" s="4">
        <v>4</v>
      </c>
      <c r="E39" s="4">
        <v>2</v>
      </c>
      <c r="L39" s="4">
        <v>117</v>
      </c>
      <c r="M39" s="4">
        <v>635</v>
      </c>
      <c r="N39" s="4" t="str">
        <f t="shared" ref="N39:N56" si="6">LOOKUP(B39,$B$4:$B$16,$F$4:$F$16)</f>
        <v>O3</v>
      </c>
      <c r="O39" s="4" t="str">
        <f t="shared" ref="O39:O56" si="7">LOOKUP(C39,$B$4:$B$16,$F$4:$F$16)</f>
        <v>C2</v>
      </c>
      <c r="P39" s="4" t="str">
        <f t="shared" ref="P39:P56" si="8">LOOKUP(D39,$B$4:$B$16,$F$4:$F$16)</f>
        <v>C4</v>
      </c>
      <c r="Q39" s="4" t="s">
        <v>84</v>
      </c>
    </row>
    <row r="40" spans="2:17" x14ac:dyDescent="0.35">
      <c r="B40" s="4">
        <v>3</v>
      </c>
      <c r="C40" s="4">
        <v>2</v>
      </c>
      <c r="D40" s="4">
        <v>4</v>
      </c>
      <c r="E40" s="4">
        <v>2</v>
      </c>
      <c r="L40" s="4">
        <v>117</v>
      </c>
      <c r="M40" s="4">
        <v>635</v>
      </c>
      <c r="N40" s="4" t="str">
        <f t="shared" si="6"/>
        <v>O1</v>
      </c>
      <c r="O40" s="4" t="str">
        <f t="shared" si="7"/>
        <v>C2</v>
      </c>
      <c r="P40" s="4" t="str">
        <f t="shared" si="8"/>
        <v>C4</v>
      </c>
      <c r="Q40" s="4" t="s">
        <v>84</v>
      </c>
    </row>
    <row r="41" spans="2:17" x14ac:dyDescent="0.35">
      <c r="B41" s="4">
        <v>2</v>
      </c>
      <c r="C41" s="4">
        <v>4</v>
      </c>
      <c r="D41" s="4">
        <v>5</v>
      </c>
      <c r="E41" s="4">
        <v>2</v>
      </c>
      <c r="L41" s="4">
        <v>109</v>
      </c>
      <c r="M41" s="4">
        <v>1680.51</v>
      </c>
      <c r="N41" s="4" t="str">
        <f t="shared" si="6"/>
        <v>C2</v>
      </c>
      <c r="O41" s="4" t="str">
        <f t="shared" si="7"/>
        <v>C4</v>
      </c>
      <c r="P41" s="4" t="str">
        <f t="shared" si="8"/>
        <v>H10</v>
      </c>
      <c r="Q41" s="4" t="s">
        <v>97</v>
      </c>
    </row>
    <row r="42" spans="2:17" x14ac:dyDescent="0.35">
      <c r="B42" s="4">
        <v>2</v>
      </c>
      <c r="C42" s="4">
        <v>4</v>
      </c>
      <c r="D42" s="4">
        <v>6</v>
      </c>
      <c r="E42" s="4">
        <v>2</v>
      </c>
      <c r="L42" s="4">
        <v>109</v>
      </c>
      <c r="M42" s="4">
        <v>1680.51</v>
      </c>
      <c r="N42" s="4" t="str">
        <f t="shared" si="6"/>
        <v>C2</v>
      </c>
      <c r="O42" s="4" t="str">
        <f t="shared" si="7"/>
        <v>C4</v>
      </c>
      <c r="P42" s="4" t="str">
        <f t="shared" si="8"/>
        <v>H11</v>
      </c>
      <c r="Q42" s="4" t="s">
        <v>97</v>
      </c>
    </row>
    <row r="43" spans="2:17" x14ac:dyDescent="0.35">
      <c r="B43" s="4">
        <v>2</v>
      </c>
      <c r="C43" s="4">
        <v>4</v>
      </c>
      <c r="D43" s="4">
        <v>7</v>
      </c>
      <c r="E43" s="4">
        <v>2</v>
      </c>
      <c r="L43" s="4">
        <v>109.5</v>
      </c>
      <c r="M43" s="4">
        <v>520</v>
      </c>
      <c r="N43" s="4" t="str">
        <f t="shared" si="6"/>
        <v>C2</v>
      </c>
      <c r="O43" s="4" t="str">
        <f t="shared" si="7"/>
        <v>C4</v>
      </c>
      <c r="P43" s="4" t="str">
        <f t="shared" si="8"/>
        <v>O5</v>
      </c>
      <c r="Q43" s="4" t="s">
        <v>86</v>
      </c>
    </row>
    <row r="44" spans="2:17" x14ac:dyDescent="0.35">
      <c r="B44" s="4">
        <v>5</v>
      </c>
      <c r="C44" s="4">
        <v>4</v>
      </c>
      <c r="D44" s="4">
        <v>6</v>
      </c>
      <c r="E44" s="4">
        <v>2</v>
      </c>
      <c r="L44" s="4">
        <v>109</v>
      </c>
      <c r="M44" s="4">
        <v>1680.51</v>
      </c>
      <c r="N44" s="4" t="str">
        <f t="shared" si="6"/>
        <v>H10</v>
      </c>
      <c r="O44" s="4" t="str">
        <f t="shared" si="7"/>
        <v>C4</v>
      </c>
      <c r="P44" s="4" t="str">
        <f t="shared" si="8"/>
        <v>H11</v>
      </c>
      <c r="Q44" s="4" t="s">
        <v>97</v>
      </c>
    </row>
    <row r="45" spans="2:17" x14ac:dyDescent="0.35">
      <c r="B45" s="4">
        <v>5</v>
      </c>
      <c r="C45" s="4">
        <v>4</v>
      </c>
      <c r="D45" s="4">
        <v>7</v>
      </c>
      <c r="E45" s="4">
        <v>2</v>
      </c>
      <c r="L45" s="4">
        <v>109</v>
      </c>
      <c r="M45" s="4">
        <v>1680.51</v>
      </c>
      <c r="N45" s="4" t="str">
        <f t="shared" si="6"/>
        <v>H10</v>
      </c>
      <c r="O45" s="4" t="str">
        <f t="shared" si="7"/>
        <v>C4</v>
      </c>
      <c r="P45" s="4" t="str">
        <f t="shared" si="8"/>
        <v>O5</v>
      </c>
      <c r="Q45" s="4" t="s">
        <v>97</v>
      </c>
    </row>
    <row r="46" spans="2:17" x14ac:dyDescent="0.35">
      <c r="B46" s="4">
        <v>6</v>
      </c>
      <c r="C46" s="4">
        <v>4</v>
      </c>
      <c r="D46" s="4">
        <v>7</v>
      </c>
      <c r="E46" s="4">
        <v>2</v>
      </c>
      <c r="L46" s="4">
        <v>109</v>
      </c>
      <c r="M46" s="4">
        <v>1680.51</v>
      </c>
      <c r="N46" s="4" t="str">
        <f t="shared" si="6"/>
        <v>H11</v>
      </c>
      <c r="O46" s="4" t="str">
        <f t="shared" si="7"/>
        <v>C4</v>
      </c>
      <c r="P46" s="4" t="str">
        <f t="shared" si="8"/>
        <v>O5</v>
      </c>
      <c r="Q46" s="4" t="s">
        <v>97</v>
      </c>
    </row>
    <row r="47" spans="2:17" x14ac:dyDescent="0.35">
      <c r="B47" s="4">
        <v>4</v>
      </c>
      <c r="C47" s="4">
        <v>7</v>
      </c>
      <c r="D47" s="4">
        <v>8</v>
      </c>
      <c r="E47" s="4">
        <v>2</v>
      </c>
      <c r="L47" s="4">
        <v>109.5</v>
      </c>
      <c r="M47" s="4">
        <v>450</v>
      </c>
      <c r="N47" s="4" t="str">
        <f t="shared" si="6"/>
        <v>C4</v>
      </c>
      <c r="O47" s="4" t="str">
        <f t="shared" si="7"/>
        <v>O5</v>
      </c>
      <c r="P47" s="4" t="str">
        <f t="shared" si="8"/>
        <v>C6</v>
      </c>
      <c r="Q47" s="4" t="s">
        <v>85</v>
      </c>
    </row>
    <row r="48" spans="2:17" x14ac:dyDescent="0.35">
      <c r="B48" s="4">
        <v>7</v>
      </c>
      <c r="C48" s="4">
        <v>8</v>
      </c>
      <c r="D48" s="4">
        <v>9</v>
      </c>
      <c r="E48" s="4">
        <v>2</v>
      </c>
      <c r="L48" s="4">
        <v>109</v>
      </c>
      <c r="M48" s="4">
        <v>1680.51</v>
      </c>
      <c r="N48" s="4" t="str">
        <f t="shared" si="6"/>
        <v>O5</v>
      </c>
      <c r="O48" s="4" t="str">
        <f t="shared" si="7"/>
        <v>C6</v>
      </c>
      <c r="P48" s="4" t="str">
        <f t="shared" si="8"/>
        <v>H12</v>
      </c>
      <c r="Q48" s="4" t="s">
        <v>97</v>
      </c>
    </row>
    <row r="49" spans="2:17" x14ac:dyDescent="0.35">
      <c r="B49" s="4">
        <v>7</v>
      </c>
      <c r="C49" s="4">
        <v>8</v>
      </c>
      <c r="D49" s="4">
        <v>10</v>
      </c>
      <c r="E49" s="4">
        <v>2</v>
      </c>
      <c r="L49" s="4">
        <v>109</v>
      </c>
      <c r="M49" s="4">
        <v>1680.51</v>
      </c>
      <c r="N49" s="4" t="str">
        <f t="shared" si="6"/>
        <v>O5</v>
      </c>
      <c r="O49" s="4" t="str">
        <f t="shared" si="7"/>
        <v>C6</v>
      </c>
      <c r="P49" s="4" t="str">
        <f t="shared" si="8"/>
        <v>H13</v>
      </c>
      <c r="Q49" s="4" t="s">
        <v>97</v>
      </c>
    </row>
    <row r="50" spans="2:17" x14ac:dyDescent="0.35">
      <c r="B50" s="4">
        <v>7</v>
      </c>
      <c r="C50" s="4">
        <v>8</v>
      </c>
      <c r="D50" s="4">
        <v>11</v>
      </c>
      <c r="E50" s="4">
        <v>2</v>
      </c>
      <c r="L50" s="4">
        <v>109.5</v>
      </c>
      <c r="M50" s="4">
        <v>520</v>
      </c>
      <c r="N50" s="4" t="str">
        <f t="shared" si="6"/>
        <v>O5</v>
      </c>
      <c r="O50" s="4" t="str">
        <f t="shared" si="7"/>
        <v>C6</v>
      </c>
      <c r="P50" s="4" t="str">
        <f t="shared" si="8"/>
        <v>C7</v>
      </c>
      <c r="Q50" s="4" t="s">
        <v>86</v>
      </c>
    </row>
    <row r="51" spans="2:17" x14ac:dyDescent="0.35">
      <c r="B51" s="4">
        <v>9</v>
      </c>
      <c r="C51" s="4">
        <v>8</v>
      </c>
      <c r="D51" s="4">
        <v>10</v>
      </c>
      <c r="E51" s="4">
        <v>2</v>
      </c>
      <c r="L51" s="4">
        <v>109</v>
      </c>
      <c r="M51" s="4">
        <v>1680.51</v>
      </c>
      <c r="N51" s="4" t="str">
        <f t="shared" si="6"/>
        <v>H12</v>
      </c>
      <c r="O51" s="4" t="str">
        <f t="shared" si="7"/>
        <v>C6</v>
      </c>
      <c r="P51" s="4" t="str">
        <f t="shared" si="8"/>
        <v>H13</v>
      </c>
      <c r="Q51" s="4" t="s">
        <v>97</v>
      </c>
    </row>
    <row r="52" spans="2:17" x14ac:dyDescent="0.35">
      <c r="B52" s="4">
        <v>9</v>
      </c>
      <c r="C52" s="4">
        <v>8</v>
      </c>
      <c r="D52" s="4">
        <v>11</v>
      </c>
      <c r="E52" s="4">
        <v>2</v>
      </c>
      <c r="L52" s="4">
        <v>109</v>
      </c>
      <c r="M52" s="4">
        <v>1680.51</v>
      </c>
      <c r="N52" s="4" t="str">
        <f t="shared" si="6"/>
        <v>H12</v>
      </c>
      <c r="O52" s="4" t="str">
        <f t="shared" si="7"/>
        <v>C6</v>
      </c>
      <c r="P52" s="4" t="str">
        <f t="shared" si="8"/>
        <v>C7</v>
      </c>
      <c r="Q52" s="4" t="s">
        <v>97</v>
      </c>
    </row>
    <row r="53" spans="2:17" x14ac:dyDescent="0.35">
      <c r="B53" s="4">
        <v>10</v>
      </c>
      <c r="C53" s="4">
        <v>8</v>
      </c>
      <c r="D53" s="4">
        <v>11</v>
      </c>
      <c r="E53" s="4">
        <v>2</v>
      </c>
      <c r="L53" s="4">
        <v>109</v>
      </c>
      <c r="M53" s="4">
        <v>1680.51</v>
      </c>
      <c r="N53" s="4" t="str">
        <f t="shared" si="6"/>
        <v>H13</v>
      </c>
      <c r="O53" s="4" t="str">
        <f t="shared" si="7"/>
        <v>C6</v>
      </c>
      <c r="P53" s="4" t="str">
        <f t="shared" si="8"/>
        <v>C7</v>
      </c>
      <c r="Q53" s="4" t="s">
        <v>97</v>
      </c>
    </row>
    <row r="54" spans="2:17" x14ac:dyDescent="0.35">
      <c r="B54" s="4">
        <v>8</v>
      </c>
      <c r="C54" s="4">
        <v>11</v>
      </c>
      <c r="D54" s="4">
        <v>12</v>
      </c>
      <c r="E54" s="4">
        <v>2</v>
      </c>
      <c r="L54" s="4">
        <v>117</v>
      </c>
      <c r="M54" s="4">
        <v>635</v>
      </c>
      <c r="N54" s="4" t="str">
        <f t="shared" si="6"/>
        <v>C6</v>
      </c>
      <c r="O54" s="4" t="str">
        <f t="shared" si="7"/>
        <v>C7</v>
      </c>
      <c r="P54" s="4" t="str">
        <f t="shared" si="8"/>
        <v>O8</v>
      </c>
      <c r="Q54" s="4" t="s">
        <v>84</v>
      </c>
    </row>
    <row r="55" spans="2:17" x14ac:dyDescent="0.35">
      <c r="B55" s="4">
        <v>8</v>
      </c>
      <c r="C55" s="4">
        <v>11</v>
      </c>
      <c r="D55" s="4">
        <v>13</v>
      </c>
      <c r="E55" s="4">
        <v>2</v>
      </c>
      <c r="L55" s="4">
        <v>117</v>
      </c>
      <c r="M55" s="4">
        <v>635</v>
      </c>
      <c r="N55" s="4" t="str">
        <f t="shared" si="6"/>
        <v>C6</v>
      </c>
      <c r="O55" s="4" t="str">
        <f t="shared" si="7"/>
        <v>C7</v>
      </c>
      <c r="P55" s="4" t="str">
        <f t="shared" si="8"/>
        <v>O9</v>
      </c>
      <c r="Q55" s="4" t="s">
        <v>84</v>
      </c>
    </row>
    <row r="56" spans="2:17" x14ac:dyDescent="0.35">
      <c r="B56" s="4">
        <v>12</v>
      </c>
      <c r="C56" s="4">
        <v>11</v>
      </c>
      <c r="D56" s="4">
        <v>13</v>
      </c>
      <c r="E56" s="4">
        <v>2</v>
      </c>
      <c r="L56" s="4">
        <v>126</v>
      </c>
      <c r="M56" s="4">
        <v>770</v>
      </c>
      <c r="N56" s="4" t="str">
        <f t="shared" si="6"/>
        <v>O8</v>
      </c>
      <c r="O56" s="4" t="str">
        <f t="shared" si="7"/>
        <v>C7</v>
      </c>
      <c r="P56" s="4" t="str">
        <f t="shared" si="8"/>
        <v>O9</v>
      </c>
      <c r="Q56" s="4" t="s">
        <v>83</v>
      </c>
    </row>
    <row r="65" spans="2:18" x14ac:dyDescent="0.35">
      <c r="B65" s="4" t="str">
        <f>ODA_allatom!B81</f>
        <v>ai</v>
      </c>
      <c r="C65" s="4" t="str">
        <f>ODA_allatom!C81</f>
        <v>aj</v>
      </c>
      <c r="D65" s="4" t="str">
        <f>ODA_allatom!D81</f>
        <v>ak</v>
      </c>
      <c r="E65" s="4" t="str">
        <f>ODA_allatom!E81</f>
        <v>al</v>
      </c>
      <c r="F65" s="4" t="str">
        <f>ODA_allatom!F81</f>
        <v>funct</v>
      </c>
      <c r="G65" s="4" t="str">
        <f>ODA_allatom!G81</f>
        <v>ph0</v>
      </c>
      <c r="H65" s="4" t="str">
        <f>ODA_allatom!H81</f>
        <v>cp</v>
      </c>
      <c r="I65" s="4" t="str">
        <f>ODA_allatom!I81</f>
        <v>mult</v>
      </c>
      <c r="N65" s="4" t="s">
        <v>4</v>
      </c>
    </row>
    <row r="66" spans="2:18" x14ac:dyDescent="0.35">
      <c r="B66" s="4">
        <v>3</v>
      </c>
      <c r="C66" s="4">
        <v>2</v>
      </c>
      <c r="D66" s="4">
        <v>4</v>
      </c>
      <c r="E66" s="4">
        <v>7</v>
      </c>
      <c r="F66" s="4">
        <v>1</v>
      </c>
      <c r="G66" s="4">
        <v>0</v>
      </c>
      <c r="H66" s="4">
        <v>1</v>
      </c>
      <c r="I66" s="4">
        <v>6</v>
      </c>
      <c r="N66" s="4" t="str">
        <f t="shared" ref="N66:Q66" si="9">LOOKUP(B66,$B$4:$B$16,$F$4:$F$16)</f>
        <v>O1</v>
      </c>
      <c r="O66" s="4" t="str">
        <f t="shared" si="9"/>
        <v>C2</v>
      </c>
      <c r="P66" s="4" t="str">
        <f t="shared" si="9"/>
        <v>C4</v>
      </c>
      <c r="Q66" s="4" t="str">
        <f t="shared" si="9"/>
        <v>O5</v>
      </c>
      <c r="R66" s="4" t="s">
        <v>192</v>
      </c>
    </row>
    <row r="67" spans="2:18" x14ac:dyDescent="0.35">
      <c r="B67" s="4">
        <v>2</v>
      </c>
      <c r="C67" s="4">
        <v>4</v>
      </c>
      <c r="D67" s="4">
        <v>7</v>
      </c>
      <c r="E67" s="4">
        <v>8</v>
      </c>
      <c r="F67" s="4">
        <v>1</v>
      </c>
      <c r="G67" s="4">
        <v>0</v>
      </c>
      <c r="H67" s="4">
        <v>1.26</v>
      </c>
      <c r="I67" s="4">
        <v>3</v>
      </c>
      <c r="N67" s="4" t="str">
        <f t="shared" ref="N67:N68" si="10">LOOKUP(B67,$B$4:$B$16,$F$4:$F$16)</f>
        <v>C2</v>
      </c>
      <c r="O67" s="4" t="str">
        <f t="shared" ref="O67:O68" si="11">LOOKUP(C67,$B$4:$B$16,$F$4:$F$16)</f>
        <v>C4</v>
      </c>
      <c r="P67" s="4" t="str">
        <f t="shared" ref="P67:P68" si="12">LOOKUP(D67,$B$4:$B$16,$F$4:$F$16)</f>
        <v>O5</v>
      </c>
      <c r="Q67" s="4" t="str">
        <f t="shared" ref="Q67:Q68" si="13">LOOKUP(E67,$B$4:$B$16,$F$4:$F$16)</f>
        <v>C6</v>
      </c>
      <c r="R67" s="4" t="s">
        <v>197</v>
      </c>
    </row>
    <row r="68" spans="2:18" x14ac:dyDescent="0.35">
      <c r="B68" s="4">
        <v>4</v>
      </c>
      <c r="C68" s="4">
        <v>7</v>
      </c>
      <c r="D68" s="4">
        <v>8</v>
      </c>
      <c r="E68" s="4">
        <v>11</v>
      </c>
      <c r="F68" s="4">
        <v>1</v>
      </c>
      <c r="G68" s="4">
        <v>0</v>
      </c>
      <c r="H68" s="4">
        <v>1.26</v>
      </c>
      <c r="I68" s="4">
        <v>3</v>
      </c>
      <c r="N68" s="4" t="str">
        <f t="shared" si="10"/>
        <v>C4</v>
      </c>
      <c r="O68" s="4" t="str">
        <f t="shared" si="11"/>
        <v>O5</v>
      </c>
      <c r="P68" s="4" t="str">
        <f t="shared" si="12"/>
        <v>C6</v>
      </c>
      <c r="Q68" s="4" t="str">
        <f t="shared" si="13"/>
        <v>C7</v>
      </c>
      <c r="R68" s="4" t="s">
        <v>197</v>
      </c>
    </row>
    <row r="69" spans="2:18" x14ac:dyDescent="0.35">
      <c r="B69" s="4">
        <v>7</v>
      </c>
      <c r="C69" s="4">
        <v>8</v>
      </c>
      <c r="D69" s="4">
        <v>11</v>
      </c>
      <c r="E69" s="4">
        <v>12</v>
      </c>
      <c r="F69" s="4">
        <v>1</v>
      </c>
      <c r="G69" s="4">
        <v>0</v>
      </c>
      <c r="H69" s="4">
        <v>1</v>
      </c>
      <c r="I69" s="4">
        <v>6</v>
      </c>
      <c r="N69" s="4" t="str">
        <f t="shared" ref="N69" si="14">LOOKUP(B69,$B$4:$B$16,$F$4:$F$16)</f>
        <v>O5</v>
      </c>
      <c r="O69" s="4" t="str">
        <f t="shared" ref="O69" si="15">LOOKUP(C69,$B$4:$B$16,$F$4:$F$16)</f>
        <v>C6</v>
      </c>
      <c r="P69" s="4" t="str">
        <f t="shared" ref="P69" si="16">LOOKUP(D69,$B$4:$B$16,$F$4:$F$16)</f>
        <v>C7</v>
      </c>
      <c r="Q69" s="4" t="str">
        <f t="shared" ref="Q69" si="17">LOOKUP(E69,$B$4:$B$16,$F$4:$F$16)</f>
        <v>O8</v>
      </c>
      <c r="R69" s="4" t="s">
        <v>192</v>
      </c>
    </row>
    <row r="72" spans="2:18" x14ac:dyDescent="0.35">
      <c r="B72" s="4" t="str">
        <f>ODA_allatom!B77</f>
        <v>ai</v>
      </c>
      <c r="C72" s="4" t="str">
        <f>ODA_allatom!C77</f>
        <v>aj</v>
      </c>
      <c r="D72" s="4" t="str">
        <f>ODA_allatom!D77</f>
        <v>ak</v>
      </c>
      <c r="E72" s="4" t="str">
        <f>ODA_allatom!E77</f>
        <v>al</v>
      </c>
      <c r="F72" s="4" t="str">
        <f>ODA_allatom!F77</f>
        <v>funct</v>
      </c>
      <c r="G72" s="4" t="str">
        <f>ODA_allatom!G77</f>
        <v>angle</v>
      </c>
      <c r="H72" s="4" t="str">
        <f>ODA_allatom!H77</f>
        <v>fc</v>
      </c>
      <c r="N72" s="4" t="s">
        <v>87</v>
      </c>
    </row>
    <row r="73" spans="2:18" x14ac:dyDescent="0.35">
      <c r="B73" s="4">
        <v>2</v>
      </c>
      <c r="C73" s="4">
        <v>3</v>
      </c>
      <c r="D73" s="4">
        <v>1</v>
      </c>
      <c r="E73" s="4">
        <v>4</v>
      </c>
      <c r="F73" s="4">
        <v>2</v>
      </c>
      <c r="G73" s="4">
        <v>0</v>
      </c>
      <c r="H73" s="4">
        <v>167.36</v>
      </c>
      <c r="N73" s="4" t="str">
        <f t="shared" ref="N73:Q74" si="18">LOOKUP(B73,$B$4:$B$16,$F$4:$F$16)</f>
        <v>C2</v>
      </c>
      <c r="O73" s="4" t="str">
        <f t="shared" si="18"/>
        <v>O1</v>
      </c>
      <c r="P73" s="4" t="str">
        <f t="shared" si="18"/>
        <v>O3</v>
      </c>
      <c r="Q73" s="4" t="str">
        <f t="shared" si="18"/>
        <v>C4</v>
      </c>
      <c r="R73" s="4" t="s">
        <v>77</v>
      </c>
    </row>
    <row r="74" spans="2:18" x14ac:dyDescent="0.35">
      <c r="B74" s="4">
        <v>11</v>
      </c>
      <c r="C74" s="4">
        <v>8</v>
      </c>
      <c r="D74" s="4">
        <v>12</v>
      </c>
      <c r="E74" s="4">
        <v>13</v>
      </c>
      <c r="F74" s="4">
        <v>2</v>
      </c>
      <c r="G74" s="4">
        <v>0</v>
      </c>
      <c r="H74" s="4">
        <v>167.36</v>
      </c>
      <c r="N74" s="4" t="str">
        <f t="shared" si="18"/>
        <v>C7</v>
      </c>
      <c r="O74" s="4" t="str">
        <f t="shared" si="18"/>
        <v>C6</v>
      </c>
      <c r="P74" s="4" t="str">
        <f t="shared" si="18"/>
        <v>O8</v>
      </c>
      <c r="Q74" s="4" t="str">
        <f t="shared" si="18"/>
        <v>O9</v>
      </c>
      <c r="R74" s="4" t="s">
        <v>77</v>
      </c>
    </row>
  </sheetData>
  <mergeCells count="1">
    <mergeCell ref="M1:R1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X74"/>
  <sheetViews>
    <sheetView topLeftCell="A61" zoomScale="80" zoomScaleNormal="80" workbookViewId="0">
      <selection activeCell="R69" sqref="R69"/>
    </sheetView>
  </sheetViews>
  <sheetFormatPr defaultColWidth="7.54296875" defaultRowHeight="14.5" x14ac:dyDescent="0.35"/>
  <cols>
    <col min="1" max="5" width="7.54296875" style="4"/>
    <col min="6" max="6" width="12.54296875" style="4" bestFit="1" customWidth="1"/>
    <col min="7" max="12" width="7.54296875" style="4"/>
    <col min="13" max="13" width="11.81640625" style="4" bestFit="1" customWidth="1"/>
    <col min="14" max="20" width="7.54296875" style="4"/>
    <col min="23" max="23" width="13.54296875" bestFit="1" customWidth="1"/>
    <col min="25" max="16384" width="7.54296875" style="4"/>
  </cols>
  <sheetData>
    <row r="1" spans="2:18" x14ac:dyDescent="0.35">
      <c r="M1" s="8" t="s">
        <v>95</v>
      </c>
      <c r="N1" s="8"/>
      <c r="O1" s="8"/>
      <c r="P1" s="8"/>
      <c r="Q1" s="8"/>
      <c r="R1" s="8"/>
    </row>
    <row r="2" spans="2:18" x14ac:dyDescent="0.35">
      <c r="N2" s="4" t="s">
        <v>226</v>
      </c>
    </row>
    <row r="3" spans="2:18" x14ac:dyDescent="0.35">
      <c r="B3" s="4" t="str">
        <f>ODA_allatom!B5</f>
        <v>nr</v>
      </c>
      <c r="C3" s="4" t="str">
        <f>ODA_allatom!C5</f>
        <v>type</v>
      </c>
      <c r="D3" s="4" t="str">
        <f>ODA_allatom!D5</f>
        <v>resnr</v>
      </c>
      <c r="E3" s="4" t="str">
        <f>ODA_allatom!E5</f>
        <v>resid</v>
      </c>
      <c r="F3" s="4" t="str">
        <f>ODA_allatom!F5</f>
        <v>atom</v>
      </c>
      <c r="G3" s="4" t="str">
        <f>ODA_allatom!G5</f>
        <v>cgnr</v>
      </c>
      <c r="H3" s="4" t="str">
        <f>ODA_allatom!H5</f>
        <v>charge</v>
      </c>
      <c r="I3" s="4" t="str">
        <f>ODA_allatom!I5</f>
        <v>mass</v>
      </c>
      <c r="N3" s="4" t="s">
        <v>1</v>
      </c>
    </row>
    <row r="4" spans="2:18" x14ac:dyDescent="0.35">
      <c r="B4" s="4">
        <v>1</v>
      </c>
      <c r="C4" s="4" t="s">
        <v>98</v>
      </c>
      <c r="D4" s="4">
        <v>1</v>
      </c>
      <c r="E4" s="4" t="s">
        <v>164</v>
      </c>
      <c r="F4" s="4" t="s">
        <v>91</v>
      </c>
      <c r="G4" s="4">
        <v>1</v>
      </c>
      <c r="H4" s="4">
        <v>0.46899999999999997</v>
      </c>
      <c r="I4" s="4">
        <v>1.008</v>
      </c>
      <c r="N4" s="4" t="str">
        <f>'H1O hoda AA'!F4</f>
        <v>H10</v>
      </c>
      <c r="O4" s="4" t="str">
        <f>C4</f>
        <v>HS14</v>
      </c>
      <c r="P4" s="4">
        <f>'H1O hoda AA'!H4</f>
        <v>0.46899999999999997</v>
      </c>
      <c r="Q4" s="4">
        <f>G4</f>
        <v>1</v>
      </c>
    </row>
    <row r="5" spans="2:18" x14ac:dyDescent="0.35">
      <c r="B5" s="4">
        <v>2</v>
      </c>
      <c r="C5" s="4" t="s">
        <v>101</v>
      </c>
      <c r="D5" s="4">
        <v>1</v>
      </c>
      <c r="E5" s="4" t="s">
        <v>164</v>
      </c>
      <c r="F5" s="4" t="s">
        <v>27</v>
      </c>
      <c r="G5" s="4">
        <v>1</v>
      </c>
      <c r="H5" s="4">
        <v>-0.63500000000000001</v>
      </c>
      <c r="I5" s="4">
        <v>15.9994</v>
      </c>
      <c r="N5" s="4" t="str">
        <f>'H1O hoda AA'!F5</f>
        <v>O3</v>
      </c>
      <c r="O5" s="4" t="str">
        <f t="shared" ref="O5:O17" si="0">C5</f>
        <v>OA</v>
      </c>
      <c r="P5" s="4">
        <f>'H1O hoda AA'!H5</f>
        <v>-0.63500000000000001</v>
      </c>
      <c r="Q5" s="4">
        <f t="shared" ref="Q5:Q17" si="1">G5</f>
        <v>1</v>
      </c>
    </row>
    <row r="6" spans="2:18" x14ac:dyDescent="0.35">
      <c r="B6" s="4">
        <v>3</v>
      </c>
      <c r="C6" s="4" t="s">
        <v>28</v>
      </c>
      <c r="D6" s="4">
        <v>1</v>
      </c>
      <c r="E6" s="4" t="s">
        <v>164</v>
      </c>
      <c r="F6" s="4" t="s">
        <v>111</v>
      </c>
      <c r="G6" s="4">
        <v>1</v>
      </c>
      <c r="H6" s="4">
        <v>0.68400000000000005</v>
      </c>
      <c r="I6" s="4">
        <v>12.010999999999999</v>
      </c>
      <c r="N6" s="4" t="str">
        <f>'H1O hoda AA'!F6</f>
        <v>C1</v>
      </c>
      <c r="O6" s="4" t="str">
        <f t="shared" si="0"/>
        <v>C</v>
      </c>
      <c r="P6" s="4">
        <f>'H1O hoda AA'!H6</f>
        <v>0.68400000000000005</v>
      </c>
      <c r="Q6" s="4">
        <f t="shared" si="1"/>
        <v>1</v>
      </c>
    </row>
    <row r="7" spans="2:18" x14ac:dyDescent="0.35">
      <c r="B7" s="4">
        <v>4</v>
      </c>
      <c r="C7" s="4" t="s">
        <v>112</v>
      </c>
      <c r="D7" s="4">
        <v>1</v>
      </c>
      <c r="E7" s="4" t="s">
        <v>164</v>
      </c>
      <c r="F7" s="4" t="s">
        <v>110</v>
      </c>
      <c r="G7" s="4">
        <v>1</v>
      </c>
      <c r="H7" s="4">
        <v>-0.56599999999999995</v>
      </c>
      <c r="I7" s="4">
        <v>15.9994</v>
      </c>
      <c r="J7" s="4" t="s">
        <v>0</v>
      </c>
      <c r="K7" s="4">
        <v>-4.8000000000000001E-2</v>
      </c>
      <c r="N7" s="4" t="str">
        <f>'H1O hoda AA'!F7</f>
        <v>O2</v>
      </c>
      <c r="O7" s="4" t="str">
        <f t="shared" si="0"/>
        <v>O</v>
      </c>
      <c r="P7" s="4">
        <f>'H1O hoda AA'!H7</f>
        <v>-0.56599999999999995</v>
      </c>
      <c r="Q7" s="4">
        <f t="shared" si="1"/>
        <v>1</v>
      </c>
    </row>
    <row r="8" spans="2:18" x14ac:dyDescent="0.35">
      <c r="B8" s="4">
        <v>5</v>
      </c>
      <c r="C8" s="4" t="s">
        <v>28</v>
      </c>
      <c r="D8" s="4">
        <v>1</v>
      </c>
      <c r="E8" s="4" t="s">
        <v>164</v>
      </c>
      <c r="F8" s="4" t="s">
        <v>31</v>
      </c>
      <c r="G8" s="4">
        <v>2</v>
      </c>
      <c r="H8" s="4">
        <v>0.13500000000000001</v>
      </c>
      <c r="I8" s="4">
        <v>12.010999999999999</v>
      </c>
      <c r="N8" s="4" t="str">
        <f>'H1O hoda AA'!F8</f>
        <v>C4</v>
      </c>
      <c r="O8" s="4" t="str">
        <f t="shared" si="0"/>
        <v>C</v>
      </c>
      <c r="P8" s="4">
        <f>'H1O hoda AA'!H8</f>
        <v>0.13500000000000001</v>
      </c>
      <c r="Q8" s="4">
        <f t="shared" si="1"/>
        <v>2</v>
      </c>
    </row>
    <row r="9" spans="2:18" x14ac:dyDescent="0.35">
      <c r="B9" s="4">
        <v>6</v>
      </c>
      <c r="C9" s="4" t="s">
        <v>90</v>
      </c>
      <c r="D9" s="4">
        <v>1</v>
      </c>
      <c r="E9" s="4" t="s">
        <v>164</v>
      </c>
      <c r="F9" s="4" t="s">
        <v>92</v>
      </c>
      <c r="G9" s="4">
        <v>2</v>
      </c>
      <c r="H9" s="4">
        <v>0.05</v>
      </c>
      <c r="I9" s="4">
        <v>1.008</v>
      </c>
      <c r="N9" s="4" t="str">
        <f>'H1O hoda AA'!F9</f>
        <v>H11</v>
      </c>
      <c r="O9" s="4" t="str">
        <f t="shared" si="0"/>
        <v>HC</v>
      </c>
      <c r="P9" s="4">
        <f>'H1O hoda AA'!H9</f>
        <v>0.05</v>
      </c>
      <c r="Q9" s="4">
        <f t="shared" si="1"/>
        <v>2</v>
      </c>
    </row>
    <row r="10" spans="2:18" x14ac:dyDescent="0.35">
      <c r="B10" s="4">
        <v>7</v>
      </c>
      <c r="C10" s="4" t="s">
        <v>90</v>
      </c>
      <c r="D10" s="4">
        <v>1</v>
      </c>
      <c r="E10" s="4" t="s">
        <v>164</v>
      </c>
      <c r="F10" s="4" t="s">
        <v>93</v>
      </c>
      <c r="G10" s="4">
        <v>2</v>
      </c>
      <c r="H10" s="4">
        <v>0.05</v>
      </c>
      <c r="I10" s="4">
        <v>1.008</v>
      </c>
      <c r="N10" s="4" t="str">
        <f>'H1O hoda AA'!F10</f>
        <v>H12</v>
      </c>
      <c r="O10" s="4" t="str">
        <f t="shared" si="0"/>
        <v>HC</v>
      </c>
      <c r="P10" s="4">
        <f>'H1O hoda AA'!H10</f>
        <v>0.05</v>
      </c>
      <c r="Q10" s="4">
        <f t="shared" si="1"/>
        <v>2</v>
      </c>
    </row>
    <row r="11" spans="2:18" x14ac:dyDescent="0.35">
      <c r="B11" s="4">
        <v>8</v>
      </c>
      <c r="C11" s="4" t="s">
        <v>32</v>
      </c>
      <c r="D11" s="4">
        <v>1</v>
      </c>
      <c r="E11" s="4" t="s">
        <v>164</v>
      </c>
      <c r="F11" s="4" t="s">
        <v>33</v>
      </c>
      <c r="G11" s="4">
        <v>2</v>
      </c>
      <c r="H11" s="4">
        <v>-0.44800000000000001</v>
      </c>
      <c r="I11" s="4">
        <v>15.9994</v>
      </c>
      <c r="N11" s="4" t="str">
        <f>'H1O hoda AA'!F11</f>
        <v>O5</v>
      </c>
      <c r="O11" s="4" t="str">
        <f t="shared" si="0"/>
        <v>OE</v>
      </c>
      <c r="P11" s="4">
        <f>'H1O hoda AA'!H11</f>
        <v>-0.44800000000000001</v>
      </c>
      <c r="Q11" s="4">
        <f t="shared" si="1"/>
        <v>2</v>
      </c>
    </row>
    <row r="12" spans="2:18" x14ac:dyDescent="0.35">
      <c r="B12" s="4">
        <v>9</v>
      </c>
      <c r="C12" s="4" t="s">
        <v>28</v>
      </c>
      <c r="D12" s="4">
        <v>1</v>
      </c>
      <c r="E12" s="4" t="s">
        <v>164</v>
      </c>
      <c r="F12" s="4" t="s">
        <v>34</v>
      </c>
      <c r="G12" s="4">
        <v>2</v>
      </c>
      <c r="H12" s="4">
        <v>5.3999999999999999E-2</v>
      </c>
      <c r="I12" s="4">
        <v>12.010999999999999</v>
      </c>
      <c r="N12" s="4" t="str">
        <f>'H1O hoda AA'!F12</f>
        <v>C6</v>
      </c>
      <c r="O12" s="4" t="str">
        <f t="shared" si="0"/>
        <v>C</v>
      </c>
      <c r="P12" s="4">
        <f>'H1O hoda AA'!H12</f>
        <v>5.3999999999999999E-2</v>
      </c>
      <c r="Q12" s="4">
        <f t="shared" si="1"/>
        <v>2</v>
      </c>
    </row>
    <row r="13" spans="2:18" x14ac:dyDescent="0.35">
      <c r="B13" s="4">
        <v>10</v>
      </c>
      <c r="C13" s="4" t="s">
        <v>90</v>
      </c>
      <c r="D13" s="4">
        <v>1</v>
      </c>
      <c r="E13" s="4" t="s">
        <v>164</v>
      </c>
      <c r="F13" s="4" t="s">
        <v>94</v>
      </c>
      <c r="G13" s="4">
        <v>2</v>
      </c>
      <c r="H13" s="4">
        <v>2.1999999999999999E-2</v>
      </c>
      <c r="I13" s="4">
        <v>1.008</v>
      </c>
      <c r="N13" s="4" t="str">
        <f>'H1O hoda AA'!F13</f>
        <v>H13</v>
      </c>
      <c r="O13" s="4" t="str">
        <f t="shared" si="0"/>
        <v>HC</v>
      </c>
      <c r="P13" s="4">
        <f>'H1O hoda AA'!H13</f>
        <v>2.1999999999999999E-2</v>
      </c>
      <c r="Q13" s="4">
        <f t="shared" si="1"/>
        <v>2</v>
      </c>
    </row>
    <row r="14" spans="2:18" x14ac:dyDescent="0.35">
      <c r="B14" s="4">
        <v>11</v>
      </c>
      <c r="C14" s="4" t="s">
        <v>90</v>
      </c>
      <c r="D14" s="4">
        <v>1</v>
      </c>
      <c r="E14" s="4" t="s">
        <v>164</v>
      </c>
      <c r="F14" s="4" t="s">
        <v>143</v>
      </c>
      <c r="G14" s="4">
        <v>2</v>
      </c>
      <c r="H14" s="4">
        <v>2.1999999999999999E-2</v>
      </c>
      <c r="I14" s="4">
        <v>1.008</v>
      </c>
      <c r="J14" s="4" t="s">
        <v>0</v>
      </c>
      <c r="K14" s="4">
        <v>-0.115</v>
      </c>
      <c r="N14" s="4" t="str">
        <f>'H1O hoda AA'!F14</f>
        <v>H14</v>
      </c>
      <c r="O14" s="4" t="str">
        <f t="shared" si="0"/>
        <v>HC</v>
      </c>
      <c r="P14" s="4">
        <f>'H1O hoda AA'!H14</f>
        <v>2.1999999999999999E-2</v>
      </c>
      <c r="Q14" s="4">
        <f t="shared" si="1"/>
        <v>2</v>
      </c>
    </row>
    <row r="15" spans="2:18" x14ac:dyDescent="0.35">
      <c r="B15" s="4">
        <v>12</v>
      </c>
      <c r="C15" s="4" t="s">
        <v>28</v>
      </c>
      <c r="D15" s="4">
        <v>1</v>
      </c>
      <c r="E15" s="4" t="s">
        <v>164</v>
      </c>
      <c r="F15" s="4" t="s">
        <v>35</v>
      </c>
      <c r="G15" s="4">
        <v>3</v>
      </c>
      <c r="H15" s="4">
        <v>0.73299999999999998</v>
      </c>
      <c r="I15" s="4">
        <v>12.010999999999999</v>
      </c>
      <c r="N15" s="4" t="str">
        <f>'H1O hoda AA'!F15</f>
        <v>C7</v>
      </c>
      <c r="O15" s="4" t="str">
        <f t="shared" si="0"/>
        <v>C</v>
      </c>
      <c r="P15" s="4">
        <f>'H1O hoda AA'!H15</f>
        <v>0.73299999999999998</v>
      </c>
      <c r="Q15" s="4">
        <f t="shared" si="1"/>
        <v>3</v>
      </c>
    </row>
    <row r="16" spans="2:18" x14ac:dyDescent="0.35">
      <c r="B16" s="4">
        <v>13</v>
      </c>
      <c r="C16" s="4" t="s">
        <v>26</v>
      </c>
      <c r="D16" s="4">
        <v>1</v>
      </c>
      <c r="E16" s="4" t="s">
        <v>164</v>
      </c>
      <c r="F16" s="4" t="s">
        <v>36</v>
      </c>
      <c r="G16" s="4">
        <v>3</v>
      </c>
      <c r="H16" s="4">
        <v>-0.78500000000000003</v>
      </c>
      <c r="I16" s="4">
        <v>15.9994</v>
      </c>
      <c r="N16" s="4" t="str">
        <f>'H1O hoda AA'!F16</f>
        <v>O8</v>
      </c>
      <c r="O16" s="4" t="str">
        <f t="shared" si="0"/>
        <v>OM</v>
      </c>
      <c r="P16" s="4">
        <f>'H1O hoda AA'!H16</f>
        <v>-0.78500000000000003</v>
      </c>
      <c r="Q16" s="4">
        <f t="shared" si="1"/>
        <v>3</v>
      </c>
    </row>
    <row r="17" spans="1:17" x14ac:dyDescent="0.35">
      <c r="B17" s="4">
        <v>14</v>
      </c>
      <c r="C17" s="4" t="s">
        <v>26</v>
      </c>
      <c r="D17" s="4">
        <v>1</v>
      </c>
      <c r="E17" s="4" t="s">
        <v>164</v>
      </c>
      <c r="F17" s="4" t="s">
        <v>37</v>
      </c>
      <c r="G17" s="4">
        <v>3</v>
      </c>
      <c r="H17" s="4">
        <v>-0.78500000000000003</v>
      </c>
      <c r="I17" s="4">
        <v>15.9994</v>
      </c>
      <c r="J17" s="4" t="s">
        <v>0</v>
      </c>
      <c r="K17" s="4">
        <v>-0.83699999999999997</v>
      </c>
      <c r="N17" s="4" t="str">
        <f>'H1O hoda AA'!F17</f>
        <v>O9</v>
      </c>
      <c r="O17" s="4" t="str">
        <f t="shared" si="0"/>
        <v>OM</v>
      </c>
      <c r="P17" s="4">
        <f>'H1O hoda AA'!H17</f>
        <v>-0.78500000000000003</v>
      </c>
      <c r="Q17" s="4">
        <f t="shared" si="1"/>
        <v>3</v>
      </c>
    </row>
    <row r="20" spans="1:17" x14ac:dyDescent="0.35">
      <c r="A20" s="4" t="s">
        <v>0</v>
      </c>
      <c r="N20" s="4" t="s">
        <v>2</v>
      </c>
    </row>
    <row r="21" spans="1:17" x14ac:dyDescent="0.35">
      <c r="B21" s="4">
        <v>1</v>
      </c>
      <c r="C21" s="4">
        <v>2</v>
      </c>
      <c r="D21" s="4">
        <v>2</v>
      </c>
      <c r="L21" s="4">
        <v>0.1265</v>
      </c>
      <c r="M21" s="6">
        <v>13100000</v>
      </c>
      <c r="N21" s="4" t="str">
        <f>LOOKUP(B21,$B$4:$B$17,$F$4:$F$17)</f>
        <v>H10</v>
      </c>
      <c r="O21" s="4" t="str">
        <f>LOOKUP(C21,$B$4:$B$17,$F$4:$F$17)</f>
        <v>O3</v>
      </c>
      <c r="P21" t="s">
        <v>80</v>
      </c>
    </row>
    <row r="22" spans="1:17" x14ac:dyDescent="0.35">
      <c r="B22" s="4">
        <v>1</v>
      </c>
      <c r="C22" s="4">
        <v>2</v>
      </c>
      <c r="D22" s="4">
        <v>2</v>
      </c>
      <c r="L22" s="4">
        <v>9.7199999999999995E-2</v>
      </c>
      <c r="M22" s="6">
        <v>19581000</v>
      </c>
      <c r="N22" s="4" t="str">
        <f t="shared" ref="N22:N34" si="2">LOOKUP(B22,$B$4:$B$17,$F$4:$F$17)</f>
        <v>H10</v>
      </c>
      <c r="O22" s="4" t="str">
        <f t="shared" ref="O22:O34" si="3">LOOKUP(C22,$B$4:$B$17,$F$4:$F$17)</f>
        <v>O3</v>
      </c>
      <c r="P22" t="s">
        <v>103</v>
      </c>
    </row>
    <row r="23" spans="1:17" x14ac:dyDescent="0.35">
      <c r="B23" s="4">
        <v>2</v>
      </c>
      <c r="C23" s="4">
        <v>3</v>
      </c>
      <c r="D23" s="4">
        <v>2</v>
      </c>
      <c r="L23" s="4">
        <v>0.13500000000000001</v>
      </c>
      <c r="M23" s="6">
        <v>10300000</v>
      </c>
      <c r="N23" s="4" t="str">
        <f t="shared" si="2"/>
        <v>O3</v>
      </c>
      <c r="O23" s="4" t="str">
        <f t="shared" si="3"/>
        <v>C1</v>
      </c>
      <c r="P23" t="s">
        <v>216</v>
      </c>
    </row>
    <row r="24" spans="1:17" x14ac:dyDescent="0.35">
      <c r="B24" s="4">
        <v>3</v>
      </c>
      <c r="C24" s="4">
        <v>4</v>
      </c>
      <c r="D24" s="4">
        <v>2</v>
      </c>
      <c r="L24" s="4">
        <v>0.121</v>
      </c>
      <c r="M24" s="6">
        <v>27321000</v>
      </c>
      <c r="N24" s="4" t="str">
        <f t="shared" si="2"/>
        <v>C1</v>
      </c>
      <c r="O24" s="4" t="str">
        <f t="shared" si="3"/>
        <v>O2</v>
      </c>
      <c r="P24" s="4" t="s">
        <v>217</v>
      </c>
    </row>
    <row r="25" spans="1:17" x14ac:dyDescent="0.35">
      <c r="B25" s="4">
        <v>3</v>
      </c>
      <c r="C25" s="4">
        <v>5</v>
      </c>
      <c r="D25" s="4">
        <v>2</v>
      </c>
      <c r="L25" s="4">
        <v>0.152</v>
      </c>
      <c r="M25" s="5">
        <v>5430000</v>
      </c>
      <c r="N25" s="4" t="str">
        <f t="shared" si="2"/>
        <v>C1</v>
      </c>
      <c r="O25" s="4" t="str">
        <f t="shared" si="3"/>
        <v>C4</v>
      </c>
      <c r="P25" t="s">
        <v>215</v>
      </c>
    </row>
    <row r="26" spans="1:17" x14ac:dyDescent="0.35">
      <c r="B26" s="4">
        <v>5</v>
      </c>
      <c r="C26" s="4">
        <v>6</v>
      </c>
      <c r="D26" s="4">
        <v>2</v>
      </c>
      <c r="L26" s="4">
        <v>0.11</v>
      </c>
      <c r="M26" s="5">
        <v>12100000</v>
      </c>
      <c r="N26" s="4" t="str">
        <f t="shared" si="2"/>
        <v>C4</v>
      </c>
      <c r="O26" s="4" t="str">
        <f t="shared" si="3"/>
        <v>H11</v>
      </c>
      <c r="P26" s="4" t="s">
        <v>211</v>
      </c>
    </row>
    <row r="27" spans="1:17" x14ac:dyDescent="0.35">
      <c r="B27" s="4">
        <v>5</v>
      </c>
      <c r="C27" s="4">
        <v>7</v>
      </c>
      <c r="D27" s="4">
        <v>2</v>
      </c>
      <c r="L27" s="4">
        <v>0.11</v>
      </c>
      <c r="M27" s="5">
        <v>12100000</v>
      </c>
      <c r="N27" s="4" t="str">
        <f t="shared" si="2"/>
        <v>C4</v>
      </c>
      <c r="O27" s="4" t="str">
        <f t="shared" si="3"/>
        <v>H12</v>
      </c>
      <c r="P27" s="4" t="s">
        <v>211</v>
      </c>
    </row>
    <row r="28" spans="1:17" x14ac:dyDescent="0.35">
      <c r="B28" s="4">
        <v>5</v>
      </c>
      <c r="C28" s="4">
        <v>8</v>
      </c>
      <c r="D28" s="4">
        <v>2</v>
      </c>
      <c r="L28" s="4">
        <v>0.14000000000000001</v>
      </c>
      <c r="M28" s="5">
        <v>8540000</v>
      </c>
      <c r="N28" s="4" t="str">
        <f t="shared" si="2"/>
        <v>C4</v>
      </c>
      <c r="O28" s="4" t="str">
        <f t="shared" si="3"/>
        <v>O5</v>
      </c>
      <c r="P28" s="4" t="s">
        <v>214</v>
      </c>
    </row>
    <row r="29" spans="1:17" x14ac:dyDescent="0.35">
      <c r="B29" s="4">
        <v>8</v>
      </c>
      <c r="C29" s="4">
        <v>9</v>
      </c>
      <c r="D29" s="4">
        <v>2</v>
      </c>
      <c r="L29" s="4">
        <v>0.14299999999999999</v>
      </c>
      <c r="M29" s="5">
        <v>8180000</v>
      </c>
      <c r="N29" s="4" t="str">
        <f t="shared" si="2"/>
        <v>O5</v>
      </c>
      <c r="O29" s="4" t="str">
        <f t="shared" si="3"/>
        <v>C6</v>
      </c>
      <c r="P29" t="s">
        <v>81</v>
      </c>
    </row>
    <row r="30" spans="1:17" x14ac:dyDescent="0.35">
      <c r="B30" s="4">
        <v>9</v>
      </c>
      <c r="C30" s="4">
        <v>10</v>
      </c>
      <c r="D30" s="4">
        <v>2</v>
      </c>
      <c r="L30" s="4">
        <v>0.11</v>
      </c>
      <c r="M30" s="5">
        <v>12100000</v>
      </c>
      <c r="N30" s="4" t="str">
        <f t="shared" si="2"/>
        <v>C6</v>
      </c>
      <c r="O30" s="4" t="str">
        <f t="shared" si="3"/>
        <v>H13</v>
      </c>
      <c r="P30" s="4" t="s">
        <v>211</v>
      </c>
    </row>
    <row r="31" spans="1:17" x14ac:dyDescent="0.35">
      <c r="B31" s="4">
        <v>9</v>
      </c>
      <c r="C31" s="4">
        <v>11</v>
      </c>
      <c r="D31" s="4">
        <v>2</v>
      </c>
      <c r="L31" s="4">
        <v>0.11</v>
      </c>
      <c r="M31" s="5">
        <v>12100000</v>
      </c>
      <c r="N31" s="4" t="str">
        <f t="shared" si="2"/>
        <v>C6</v>
      </c>
      <c r="O31" s="4" t="str">
        <f t="shared" si="3"/>
        <v>H14</v>
      </c>
      <c r="P31" s="4" t="s">
        <v>211</v>
      </c>
    </row>
    <row r="32" spans="1:17" x14ac:dyDescent="0.35">
      <c r="B32" s="4">
        <v>9</v>
      </c>
      <c r="C32" s="4">
        <v>12</v>
      </c>
      <c r="D32" s="4">
        <v>2</v>
      </c>
      <c r="L32" s="4">
        <v>0.156</v>
      </c>
      <c r="M32" s="5">
        <v>3081900</v>
      </c>
      <c r="N32" s="4" t="str">
        <f t="shared" si="2"/>
        <v>C6</v>
      </c>
      <c r="O32" s="4" t="str">
        <f t="shared" si="3"/>
        <v>C7</v>
      </c>
      <c r="P32" t="s">
        <v>82</v>
      </c>
    </row>
    <row r="33" spans="2:17" x14ac:dyDescent="0.35">
      <c r="B33" s="4">
        <v>12</v>
      </c>
      <c r="C33" s="4">
        <v>13</v>
      </c>
      <c r="D33" s="4">
        <v>2</v>
      </c>
      <c r="L33" s="4">
        <v>0.125</v>
      </c>
      <c r="M33" s="5">
        <v>13400000</v>
      </c>
      <c r="N33" s="4" t="str">
        <f t="shared" si="2"/>
        <v>C7</v>
      </c>
      <c r="O33" s="4" t="str">
        <f t="shared" si="3"/>
        <v>O8</v>
      </c>
      <c r="P33" t="s">
        <v>185</v>
      </c>
    </row>
    <row r="34" spans="2:17" ht="15" customHeight="1" x14ac:dyDescent="0.35">
      <c r="B34" s="4">
        <v>12</v>
      </c>
      <c r="C34" s="4">
        <v>14</v>
      </c>
      <c r="D34" s="4">
        <v>2</v>
      </c>
      <c r="L34" s="4">
        <v>0.125</v>
      </c>
      <c r="M34" s="5">
        <v>13400000</v>
      </c>
      <c r="N34" s="4" t="str">
        <f t="shared" si="2"/>
        <v>C7</v>
      </c>
      <c r="O34" s="4" t="str">
        <f t="shared" si="3"/>
        <v>O9</v>
      </c>
      <c r="P34" t="s">
        <v>185</v>
      </c>
    </row>
    <row r="35" spans="2:17" ht="15" customHeight="1" x14ac:dyDescent="0.35">
      <c r="F35" s="5"/>
    </row>
    <row r="36" spans="2:17" ht="15" customHeight="1" x14ac:dyDescent="0.35">
      <c r="F36" s="5"/>
    </row>
    <row r="37" spans="2:17" x14ac:dyDescent="0.35">
      <c r="B37" s="4" t="str">
        <f>ODA_allatom!B55</f>
        <v>ai</v>
      </c>
      <c r="C37" s="4" t="str">
        <f>ODA_allatom!C55</f>
        <v>aj</v>
      </c>
      <c r="D37" s="4" t="str">
        <f>ODA_allatom!D55</f>
        <v>ak</v>
      </c>
      <c r="E37" s="4" t="str">
        <f>ODA_allatom!E55</f>
        <v>funct</v>
      </c>
      <c r="L37" s="4" t="str">
        <f>ODA_allatom!F55</f>
        <v>angle</v>
      </c>
      <c r="M37" s="4" t="str">
        <f>ODA_allatom!G55</f>
        <v>fc</v>
      </c>
      <c r="N37" s="4" t="s">
        <v>3</v>
      </c>
    </row>
    <row r="38" spans="2:17" x14ac:dyDescent="0.35">
      <c r="B38" s="4">
        <v>1</v>
      </c>
      <c r="C38" s="4">
        <v>2</v>
      </c>
      <c r="D38" s="4">
        <v>3</v>
      </c>
      <c r="E38" s="4">
        <v>2</v>
      </c>
      <c r="L38" s="4">
        <v>109.5</v>
      </c>
      <c r="M38" s="4">
        <v>450</v>
      </c>
      <c r="N38" s="4" t="str">
        <f t="shared" ref="N38:P38" si="4">LOOKUP(B38,$B$4:$B$17,$F$4:$F$17)</f>
        <v>H10</v>
      </c>
      <c r="O38" s="4" t="str">
        <f t="shared" si="4"/>
        <v>O3</v>
      </c>
      <c r="P38" s="4" t="str">
        <f t="shared" si="4"/>
        <v>C1</v>
      </c>
      <c r="Q38" s="4" t="s">
        <v>85</v>
      </c>
    </row>
    <row r="39" spans="2:17" x14ac:dyDescent="0.35">
      <c r="B39" s="4">
        <v>2</v>
      </c>
      <c r="C39" s="4">
        <v>3</v>
      </c>
      <c r="D39" s="4">
        <v>4</v>
      </c>
      <c r="E39" s="4">
        <v>2</v>
      </c>
      <c r="L39" s="4">
        <v>124</v>
      </c>
      <c r="M39" s="4">
        <v>730</v>
      </c>
      <c r="N39" s="4" t="str">
        <f t="shared" ref="N39:N57" si="5">LOOKUP(B39,$B$4:$B$17,$F$4:$F$17)</f>
        <v>O3</v>
      </c>
      <c r="O39" s="4" t="str">
        <f t="shared" ref="O39:O57" si="6">LOOKUP(C39,$B$4:$B$17,$F$4:$F$17)</f>
        <v>C1</v>
      </c>
      <c r="P39" s="4" t="str">
        <f t="shared" ref="P39:P57" si="7">LOOKUP(D39,$B$4:$B$17,$F$4:$F$17)</f>
        <v>O2</v>
      </c>
      <c r="Q39" s="4" t="s">
        <v>71</v>
      </c>
    </row>
    <row r="40" spans="2:17" x14ac:dyDescent="0.35">
      <c r="B40" s="4">
        <v>2</v>
      </c>
      <c r="C40" s="4">
        <v>3</v>
      </c>
      <c r="D40" s="4">
        <v>5</v>
      </c>
      <c r="E40" s="4">
        <v>2</v>
      </c>
      <c r="L40" s="4">
        <v>111</v>
      </c>
      <c r="M40" s="4">
        <v>530</v>
      </c>
      <c r="N40" s="4" t="str">
        <f t="shared" si="5"/>
        <v>O3</v>
      </c>
      <c r="O40" s="4" t="str">
        <f t="shared" si="6"/>
        <v>C1</v>
      </c>
      <c r="P40" s="4" t="str">
        <f t="shared" si="7"/>
        <v>C4</v>
      </c>
      <c r="Q40" s="4" t="s">
        <v>195</v>
      </c>
    </row>
    <row r="41" spans="2:17" x14ac:dyDescent="0.35">
      <c r="B41" s="4">
        <v>4</v>
      </c>
      <c r="C41" s="4">
        <v>3</v>
      </c>
      <c r="D41" s="4">
        <v>5</v>
      </c>
      <c r="E41" s="4">
        <v>2</v>
      </c>
      <c r="L41" s="4">
        <v>121</v>
      </c>
      <c r="M41" s="4">
        <v>685</v>
      </c>
      <c r="N41" s="4" t="str">
        <f t="shared" si="5"/>
        <v>O2</v>
      </c>
      <c r="O41" s="4" t="str">
        <f t="shared" si="6"/>
        <v>C1</v>
      </c>
      <c r="P41" s="4" t="str">
        <f t="shared" si="7"/>
        <v>C4</v>
      </c>
      <c r="Q41" s="4" t="s">
        <v>194</v>
      </c>
    </row>
    <row r="42" spans="2:17" x14ac:dyDescent="0.35">
      <c r="B42" s="4">
        <v>3</v>
      </c>
      <c r="C42" s="4">
        <v>5</v>
      </c>
      <c r="D42" s="4">
        <v>6</v>
      </c>
      <c r="E42" s="4">
        <v>2</v>
      </c>
      <c r="L42" s="4">
        <v>107.6</v>
      </c>
      <c r="M42" s="4">
        <v>507</v>
      </c>
      <c r="N42" s="4" t="str">
        <f t="shared" si="5"/>
        <v>C1</v>
      </c>
      <c r="O42" s="4" t="str">
        <f t="shared" si="6"/>
        <v>C4</v>
      </c>
      <c r="P42" s="4" t="str">
        <f t="shared" si="7"/>
        <v>H11</v>
      </c>
      <c r="Q42" s="4" t="s">
        <v>207</v>
      </c>
    </row>
    <row r="43" spans="2:17" x14ac:dyDescent="0.35">
      <c r="B43" s="4">
        <v>3</v>
      </c>
      <c r="C43" s="4">
        <v>5</v>
      </c>
      <c r="D43" s="4">
        <v>7</v>
      </c>
      <c r="E43" s="4">
        <v>2</v>
      </c>
      <c r="L43" s="4">
        <v>107.6</v>
      </c>
      <c r="M43" s="4">
        <v>507</v>
      </c>
      <c r="N43" s="4" t="str">
        <f t="shared" si="5"/>
        <v>C1</v>
      </c>
      <c r="O43" s="4" t="str">
        <f t="shared" si="6"/>
        <v>C4</v>
      </c>
      <c r="P43" s="4" t="str">
        <f t="shared" si="7"/>
        <v>H12</v>
      </c>
      <c r="Q43" s="4" t="s">
        <v>207</v>
      </c>
    </row>
    <row r="44" spans="2:17" x14ac:dyDescent="0.35">
      <c r="B44" s="4">
        <v>3</v>
      </c>
      <c r="C44" s="4">
        <v>5</v>
      </c>
      <c r="D44" s="4">
        <v>8</v>
      </c>
      <c r="E44" s="4">
        <v>2</v>
      </c>
      <c r="L44" s="4">
        <v>109.5</v>
      </c>
      <c r="M44" s="4">
        <v>520</v>
      </c>
      <c r="N44" s="4" t="str">
        <f t="shared" si="5"/>
        <v>C1</v>
      </c>
      <c r="O44" s="4" t="str">
        <f t="shared" si="6"/>
        <v>C4</v>
      </c>
      <c r="P44" s="4" t="str">
        <f t="shared" si="7"/>
        <v>O5</v>
      </c>
      <c r="Q44" s="4" t="s">
        <v>86</v>
      </c>
    </row>
    <row r="45" spans="2:17" x14ac:dyDescent="0.35">
      <c r="B45" s="4">
        <v>6</v>
      </c>
      <c r="C45" s="4">
        <v>5</v>
      </c>
      <c r="D45" s="4">
        <v>7</v>
      </c>
      <c r="E45" s="4">
        <v>2</v>
      </c>
      <c r="L45" s="4">
        <v>106</v>
      </c>
      <c r="M45" s="4">
        <v>1733.55</v>
      </c>
      <c r="N45" s="4" t="str">
        <f t="shared" si="5"/>
        <v>H11</v>
      </c>
      <c r="O45" s="4" t="str">
        <f t="shared" si="6"/>
        <v>C4</v>
      </c>
      <c r="P45" s="4" t="str">
        <f t="shared" si="7"/>
        <v>H12</v>
      </c>
      <c r="Q45" s="4" t="s">
        <v>209</v>
      </c>
    </row>
    <row r="46" spans="2:17" x14ac:dyDescent="0.35">
      <c r="B46" s="4">
        <v>6</v>
      </c>
      <c r="C46" s="4">
        <v>5</v>
      </c>
      <c r="D46" s="4">
        <v>8</v>
      </c>
      <c r="E46" s="4">
        <v>2</v>
      </c>
      <c r="L46" s="4">
        <v>113</v>
      </c>
      <c r="M46" s="4">
        <v>545</v>
      </c>
      <c r="N46" s="4" t="str">
        <f t="shared" si="5"/>
        <v>H11</v>
      </c>
      <c r="O46" s="4" t="str">
        <f t="shared" si="6"/>
        <v>C4</v>
      </c>
      <c r="P46" s="4" t="str">
        <f t="shared" si="7"/>
        <v>O5</v>
      </c>
      <c r="Q46" s="4" t="s">
        <v>204</v>
      </c>
    </row>
    <row r="47" spans="2:17" x14ac:dyDescent="0.35">
      <c r="B47" s="4">
        <v>7</v>
      </c>
      <c r="C47" s="4">
        <v>5</v>
      </c>
      <c r="D47" s="4">
        <v>8</v>
      </c>
      <c r="E47" s="4">
        <v>2</v>
      </c>
      <c r="L47" s="4">
        <v>113</v>
      </c>
      <c r="M47" s="4">
        <v>545</v>
      </c>
      <c r="N47" s="4" t="str">
        <f t="shared" si="5"/>
        <v>H12</v>
      </c>
      <c r="O47" s="4" t="str">
        <f t="shared" si="6"/>
        <v>C4</v>
      </c>
      <c r="P47" s="4" t="str">
        <f t="shared" si="7"/>
        <v>O5</v>
      </c>
      <c r="Q47" s="4" t="s">
        <v>204</v>
      </c>
    </row>
    <row r="48" spans="2:17" x14ac:dyDescent="0.35">
      <c r="B48" s="4">
        <v>5</v>
      </c>
      <c r="C48" s="4">
        <v>8</v>
      </c>
      <c r="D48" s="4">
        <v>9</v>
      </c>
      <c r="E48" s="4">
        <v>2</v>
      </c>
      <c r="L48" s="4">
        <v>109.5</v>
      </c>
      <c r="M48" s="4">
        <v>450</v>
      </c>
      <c r="N48" s="4" t="str">
        <f t="shared" si="5"/>
        <v>C4</v>
      </c>
      <c r="O48" s="4" t="str">
        <f t="shared" si="6"/>
        <v>O5</v>
      </c>
      <c r="P48" s="4" t="str">
        <f t="shared" si="7"/>
        <v>C6</v>
      </c>
      <c r="Q48" s="4" t="s">
        <v>85</v>
      </c>
    </row>
    <row r="49" spans="2:17" x14ac:dyDescent="0.35">
      <c r="B49" s="4">
        <v>8</v>
      </c>
      <c r="C49" s="4">
        <v>9</v>
      </c>
      <c r="D49" s="4">
        <v>10</v>
      </c>
      <c r="E49" s="4">
        <v>2</v>
      </c>
      <c r="L49" s="4">
        <v>110.3</v>
      </c>
      <c r="M49" s="4">
        <v>524</v>
      </c>
      <c r="N49" s="4" t="str">
        <f t="shared" si="5"/>
        <v>O5</v>
      </c>
      <c r="O49" s="4" t="str">
        <f t="shared" si="6"/>
        <v>C6</v>
      </c>
      <c r="P49" s="4" t="str">
        <f t="shared" si="7"/>
        <v>H13</v>
      </c>
      <c r="Q49" s="4" t="s">
        <v>196</v>
      </c>
    </row>
    <row r="50" spans="2:17" x14ac:dyDescent="0.35">
      <c r="B50" s="4">
        <v>8</v>
      </c>
      <c r="C50" s="4">
        <v>9</v>
      </c>
      <c r="D50" s="4">
        <v>11</v>
      </c>
      <c r="E50" s="4">
        <v>2</v>
      </c>
      <c r="L50" s="4">
        <v>110.3</v>
      </c>
      <c r="M50" s="4">
        <v>524</v>
      </c>
      <c r="N50" s="4" t="str">
        <f t="shared" si="5"/>
        <v>O5</v>
      </c>
      <c r="O50" s="4" t="str">
        <f t="shared" si="6"/>
        <v>C6</v>
      </c>
      <c r="P50" s="4" t="str">
        <f t="shared" si="7"/>
        <v>H14</v>
      </c>
      <c r="Q50" s="4" t="s">
        <v>196</v>
      </c>
    </row>
    <row r="51" spans="2:17" x14ac:dyDescent="0.35">
      <c r="B51" s="4">
        <v>8</v>
      </c>
      <c r="C51" s="4">
        <v>9</v>
      </c>
      <c r="D51" s="4">
        <v>12</v>
      </c>
      <c r="E51" s="4">
        <v>2</v>
      </c>
      <c r="L51" s="4">
        <v>111</v>
      </c>
      <c r="M51" s="4">
        <v>530</v>
      </c>
      <c r="N51" s="4" t="str">
        <f t="shared" si="5"/>
        <v>O5</v>
      </c>
      <c r="O51" s="4" t="str">
        <f t="shared" si="6"/>
        <v>C6</v>
      </c>
      <c r="P51" s="4" t="str">
        <f t="shared" si="7"/>
        <v>C7</v>
      </c>
      <c r="Q51" s="4" t="s">
        <v>195</v>
      </c>
    </row>
    <row r="52" spans="2:17" x14ac:dyDescent="0.35">
      <c r="B52" s="4">
        <v>10</v>
      </c>
      <c r="C52" s="4">
        <v>9</v>
      </c>
      <c r="D52" s="4">
        <v>11</v>
      </c>
      <c r="E52" s="4">
        <v>2</v>
      </c>
      <c r="L52" s="4">
        <v>106.75</v>
      </c>
      <c r="M52" s="4">
        <v>503</v>
      </c>
      <c r="N52" s="4" t="str">
        <f t="shared" si="5"/>
        <v>H13</v>
      </c>
      <c r="O52" s="4" t="str">
        <f t="shared" si="6"/>
        <v>C6</v>
      </c>
      <c r="P52" s="4" t="str">
        <f t="shared" si="7"/>
        <v>H14</v>
      </c>
      <c r="Q52" s="4" t="s">
        <v>206</v>
      </c>
    </row>
    <row r="53" spans="2:17" x14ac:dyDescent="0.35">
      <c r="B53" s="4">
        <v>10</v>
      </c>
      <c r="C53" s="4">
        <v>9</v>
      </c>
      <c r="D53" s="4">
        <v>12</v>
      </c>
      <c r="E53" s="4">
        <v>2</v>
      </c>
      <c r="L53" s="4">
        <v>108.53</v>
      </c>
      <c r="M53" s="4">
        <v>443</v>
      </c>
      <c r="N53" s="4" t="str">
        <f t="shared" si="5"/>
        <v>H13</v>
      </c>
      <c r="O53" s="4" t="str">
        <f t="shared" si="6"/>
        <v>C6</v>
      </c>
      <c r="P53" s="4" t="str">
        <f t="shared" si="7"/>
        <v>C7</v>
      </c>
      <c r="Q53" s="4" t="s">
        <v>201</v>
      </c>
    </row>
    <row r="54" spans="2:17" x14ac:dyDescent="0.35">
      <c r="B54" s="4">
        <v>11</v>
      </c>
      <c r="C54" s="4">
        <v>9</v>
      </c>
      <c r="D54" s="4">
        <v>12</v>
      </c>
      <c r="E54" s="4">
        <v>2</v>
      </c>
      <c r="L54" s="4">
        <v>108.53</v>
      </c>
      <c r="M54" s="4">
        <v>443</v>
      </c>
      <c r="N54" s="4" t="str">
        <f t="shared" si="5"/>
        <v>H14</v>
      </c>
      <c r="O54" s="4" t="str">
        <f t="shared" si="6"/>
        <v>C6</v>
      </c>
      <c r="P54" s="4" t="str">
        <f t="shared" si="7"/>
        <v>C7</v>
      </c>
      <c r="Q54" s="4" t="s">
        <v>201</v>
      </c>
    </row>
    <row r="55" spans="2:17" x14ac:dyDescent="0.35">
      <c r="B55" s="4">
        <v>9</v>
      </c>
      <c r="C55" s="4">
        <v>12</v>
      </c>
      <c r="D55" s="4">
        <v>13</v>
      </c>
      <c r="E55" s="4">
        <v>2</v>
      </c>
      <c r="L55" s="4">
        <v>117</v>
      </c>
      <c r="M55" s="4">
        <v>635</v>
      </c>
      <c r="N55" s="4" t="str">
        <f t="shared" si="5"/>
        <v>C6</v>
      </c>
      <c r="O55" s="4" t="str">
        <f t="shared" si="6"/>
        <v>C7</v>
      </c>
      <c r="P55" s="4" t="str">
        <f t="shared" si="7"/>
        <v>O8</v>
      </c>
      <c r="Q55" s="4" t="s">
        <v>84</v>
      </c>
    </row>
    <row r="56" spans="2:17" x14ac:dyDescent="0.35">
      <c r="B56" s="4">
        <v>9</v>
      </c>
      <c r="C56" s="4">
        <v>12</v>
      </c>
      <c r="D56" s="4">
        <v>14</v>
      </c>
      <c r="E56" s="4">
        <v>2</v>
      </c>
      <c r="L56" s="4">
        <v>117</v>
      </c>
      <c r="M56" s="4">
        <v>635</v>
      </c>
      <c r="N56" s="4" t="str">
        <f t="shared" si="5"/>
        <v>C6</v>
      </c>
      <c r="O56" s="4" t="str">
        <f t="shared" si="6"/>
        <v>C7</v>
      </c>
      <c r="P56" s="4" t="str">
        <f t="shared" si="7"/>
        <v>O9</v>
      </c>
      <c r="Q56" s="4" t="s">
        <v>84</v>
      </c>
    </row>
    <row r="57" spans="2:17" x14ac:dyDescent="0.35">
      <c r="B57" s="4">
        <v>13</v>
      </c>
      <c r="C57" s="4">
        <v>12</v>
      </c>
      <c r="D57" s="4">
        <v>14</v>
      </c>
      <c r="E57" s="4">
        <v>2</v>
      </c>
      <c r="L57" s="4">
        <v>126</v>
      </c>
      <c r="M57" s="4">
        <v>770</v>
      </c>
      <c r="N57" s="4" t="str">
        <f t="shared" si="5"/>
        <v>O8</v>
      </c>
      <c r="O57" s="4" t="str">
        <f t="shared" si="6"/>
        <v>C7</v>
      </c>
      <c r="P57" s="4" t="str">
        <f t="shared" si="7"/>
        <v>O9</v>
      </c>
      <c r="Q57" s="4" t="s">
        <v>83</v>
      </c>
    </row>
    <row r="65" spans="2:18" x14ac:dyDescent="0.35">
      <c r="B65" s="4" t="str">
        <f>ODA_allatom!B81</f>
        <v>ai</v>
      </c>
      <c r="C65" s="4" t="str">
        <f>ODA_allatom!C81</f>
        <v>aj</v>
      </c>
      <c r="D65" s="4" t="str">
        <f>ODA_allatom!D81</f>
        <v>ak</v>
      </c>
      <c r="E65" s="4" t="str">
        <f>ODA_allatom!E81</f>
        <v>al</v>
      </c>
      <c r="F65" s="4" t="str">
        <f>ODA_allatom!F81</f>
        <v>funct</v>
      </c>
      <c r="G65" s="4" t="str">
        <f>ODA_allatom!G81</f>
        <v>ph0</v>
      </c>
      <c r="H65" s="4" t="str">
        <f>ODA_allatom!H81</f>
        <v>cp</v>
      </c>
      <c r="I65" s="4" t="str">
        <f>ODA_allatom!I81</f>
        <v>mult</v>
      </c>
      <c r="N65" s="4" t="s">
        <v>4</v>
      </c>
    </row>
    <row r="66" spans="2:18" x14ac:dyDescent="0.35">
      <c r="B66" s="4">
        <v>1</v>
      </c>
      <c r="C66" s="4">
        <v>2</v>
      </c>
      <c r="D66" s="4">
        <v>3</v>
      </c>
      <c r="E66" s="4">
        <v>4</v>
      </c>
      <c r="F66" s="4">
        <v>1</v>
      </c>
      <c r="G66" s="4">
        <v>180</v>
      </c>
      <c r="H66" s="4">
        <v>7.11</v>
      </c>
      <c r="I66" s="4">
        <v>2</v>
      </c>
      <c r="N66" s="4" t="str">
        <f t="shared" ref="N66:Q66" si="8">LOOKUP(B66,$B$4:$B$17,$F$4:$F$17)</f>
        <v>H10</v>
      </c>
      <c r="O66" s="4" t="str">
        <f t="shared" si="8"/>
        <v>O3</v>
      </c>
      <c r="P66" s="4" t="str">
        <f t="shared" si="8"/>
        <v>C1</v>
      </c>
      <c r="Q66" s="4" t="str">
        <f t="shared" si="8"/>
        <v>O2</v>
      </c>
      <c r="R66" s="4" t="s">
        <v>107</v>
      </c>
    </row>
    <row r="67" spans="2:18" x14ac:dyDescent="0.35">
      <c r="B67" s="4">
        <v>4</v>
      </c>
      <c r="C67" s="4">
        <v>3</v>
      </c>
      <c r="D67" s="4">
        <v>5</v>
      </c>
      <c r="E67" s="4">
        <v>8</v>
      </c>
      <c r="F67" s="4">
        <v>1</v>
      </c>
      <c r="G67" s="4">
        <v>180</v>
      </c>
      <c r="H67" s="4">
        <v>1</v>
      </c>
      <c r="I67" s="4">
        <v>6</v>
      </c>
      <c r="N67" s="4" t="str">
        <f t="shared" ref="N67:N70" si="9">LOOKUP(B67,$B$4:$B$17,$F$4:$F$17)</f>
        <v>O2</v>
      </c>
      <c r="O67" s="4" t="str">
        <f t="shared" ref="O67:O70" si="10">LOOKUP(C67,$B$4:$B$17,$F$4:$F$17)</f>
        <v>C1</v>
      </c>
      <c r="P67" s="4" t="str">
        <f t="shared" ref="P67:P70" si="11">LOOKUP(D67,$B$4:$B$17,$F$4:$F$17)</f>
        <v>C4</v>
      </c>
      <c r="Q67" s="4" t="str">
        <f t="shared" ref="Q67:Q70" si="12">LOOKUP(E67,$B$4:$B$17,$F$4:$F$17)</f>
        <v>O5</v>
      </c>
      <c r="R67" s="4" t="s">
        <v>190</v>
      </c>
    </row>
    <row r="68" spans="2:18" x14ac:dyDescent="0.35">
      <c r="B68" s="4">
        <v>3</v>
      </c>
      <c r="C68" s="4">
        <v>5</v>
      </c>
      <c r="D68" s="4">
        <v>8</v>
      </c>
      <c r="E68" s="4">
        <v>9</v>
      </c>
      <c r="F68" s="4">
        <v>1</v>
      </c>
      <c r="G68" s="4">
        <v>0</v>
      </c>
      <c r="H68" s="4">
        <v>1.26</v>
      </c>
      <c r="I68" s="4">
        <v>3</v>
      </c>
      <c r="N68" s="4" t="str">
        <f t="shared" si="9"/>
        <v>C1</v>
      </c>
      <c r="O68" s="4" t="str">
        <f t="shared" si="10"/>
        <v>C4</v>
      </c>
      <c r="P68" s="4" t="str">
        <f t="shared" si="11"/>
        <v>O5</v>
      </c>
      <c r="Q68" s="4" t="str">
        <f t="shared" si="12"/>
        <v>C6</v>
      </c>
      <c r="R68" s="4" t="s">
        <v>197</v>
      </c>
    </row>
    <row r="69" spans="2:18" x14ac:dyDescent="0.35">
      <c r="B69" s="4">
        <v>5</v>
      </c>
      <c r="C69" s="4">
        <v>8</v>
      </c>
      <c r="D69" s="4">
        <v>9</v>
      </c>
      <c r="E69" s="4">
        <v>12</v>
      </c>
      <c r="F69" s="4">
        <v>1</v>
      </c>
      <c r="G69" s="4">
        <v>0</v>
      </c>
      <c r="H69" s="4">
        <v>1.26</v>
      </c>
      <c r="I69" s="4">
        <v>3</v>
      </c>
      <c r="N69" s="4" t="str">
        <f t="shared" si="9"/>
        <v>C4</v>
      </c>
      <c r="O69" s="4" t="str">
        <f t="shared" si="10"/>
        <v>O5</v>
      </c>
      <c r="P69" s="4" t="str">
        <f t="shared" si="11"/>
        <v>C6</v>
      </c>
      <c r="Q69" s="4" t="str">
        <f t="shared" si="12"/>
        <v>C7</v>
      </c>
      <c r="R69" s="4" t="s">
        <v>197</v>
      </c>
    </row>
    <row r="70" spans="2:18" x14ac:dyDescent="0.35">
      <c r="B70" s="4">
        <v>8</v>
      </c>
      <c r="C70" s="4">
        <v>9</v>
      </c>
      <c r="D70" s="4">
        <v>12</v>
      </c>
      <c r="E70" s="4">
        <v>13</v>
      </c>
      <c r="F70" s="4">
        <v>1</v>
      </c>
      <c r="G70" s="4">
        <v>180</v>
      </c>
      <c r="H70" s="4">
        <v>1</v>
      </c>
      <c r="I70" s="4">
        <v>6</v>
      </c>
      <c r="N70" s="4" t="str">
        <f t="shared" si="9"/>
        <v>O5</v>
      </c>
      <c r="O70" s="4" t="str">
        <f t="shared" si="10"/>
        <v>C6</v>
      </c>
      <c r="P70" s="4" t="str">
        <f t="shared" si="11"/>
        <v>C7</v>
      </c>
      <c r="Q70" s="4" t="str">
        <f t="shared" si="12"/>
        <v>O8</v>
      </c>
      <c r="R70" s="4" t="s">
        <v>190</v>
      </c>
    </row>
    <row r="72" spans="2:18" x14ac:dyDescent="0.35">
      <c r="B72" s="4" t="str">
        <f>ODA_allatom!B77</f>
        <v>ai</v>
      </c>
      <c r="C72" s="4" t="str">
        <f>ODA_allatom!C77</f>
        <v>aj</v>
      </c>
      <c r="D72" s="4" t="str">
        <f>ODA_allatom!D77</f>
        <v>ak</v>
      </c>
      <c r="E72" s="4" t="str">
        <f>ODA_allatom!E77</f>
        <v>al</v>
      </c>
      <c r="F72" s="4" t="str">
        <f>ODA_allatom!F77</f>
        <v>funct</v>
      </c>
      <c r="G72" s="4" t="str">
        <f>ODA_allatom!G77</f>
        <v>angle</v>
      </c>
      <c r="H72" s="4" t="str">
        <f>ODA_allatom!H77</f>
        <v>fc</v>
      </c>
      <c r="N72" s="4" t="s">
        <v>87</v>
      </c>
    </row>
    <row r="73" spans="2:18" x14ac:dyDescent="0.35">
      <c r="B73" s="4">
        <v>3</v>
      </c>
      <c r="C73" s="4">
        <v>4</v>
      </c>
      <c r="D73" s="4">
        <v>2</v>
      </c>
      <c r="E73" s="4">
        <v>5</v>
      </c>
      <c r="F73" s="4">
        <v>2</v>
      </c>
      <c r="G73" s="4">
        <v>0</v>
      </c>
      <c r="H73" s="4">
        <v>167.36</v>
      </c>
      <c r="N73" s="4" t="str">
        <f t="shared" ref="N73:Q73" si="13">LOOKUP(B73,$B$4:$B$17,$F$4:$F$17)</f>
        <v>C1</v>
      </c>
      <c r="O73" s="4" t="str">
        <f t="shared" si="13"/>
        <v>O2</v>
      </c>
      <c r="P73" s="4" t="str">
        <f t="shared" si="13"/>
        <v>O3</v>
      </c>
      <c r="Q73" s="4" t="str">
        <f t="shared" si="13"/>
        <v>C4</v>
      </c>
      <c r="R73" s="4" t="s">
        <v>77</v>
      </c>
    </row>
    <row r="74" spans="2:18" x14ac:dyDescent="0.35">
      <c r="B74" s="4">
        <v>12</v>
      </c>
      <c r="C74" s="4">
        <v>9</v>
      </c>
      <c r="D74" s="4">
        <v>13</v>
      </c>
      <c r="E74" s="4">
        <v>14</v>
      </c>
      <c r="F74" s="4">
        <v>2</v>
      </c>
      <c r="G74" s="4">
        <v>0</v>
      </c>
      <c r="H74" s="4">
        <v>167.36</v>
      </c>
      <c r="N74" s="4" t="str">
        <f t="shared" ref="N74" si="14">LOOKUP(B74,$B$4:$B$17,$F$4:$F$17)</f>
        <v>C7</v>
      </c>
      <c r="O74" s="4" t="str">
        <f t="shared" ref="O74" si="15">LOOKUP(C74,$B$4:$B$17,$F$4:$F$17)</f>
        <v>C6</v>
      </c>
      <c r="P74" s="4" t="str">
        <f t="shared" ref="P74" si="16">LOOKUP(D74,$B$4:$B$17,$F$4:$F$17)</f>
        <v>O8</v>
      </c>
      <c r="Q74" s="4" t="str">
        <f t="shared" ref="Q74" si="17">LOOKUP(E74,$B$4:$B$17,$F$4:$F$17)</f>
        <v>O9</v>
      </c>
      <c r="R74" s="4" t="s">
        <v>77</v>
      </c>
    </row>
  </sheetData>
  <mergeCells count="1">
    <mergeCell ref="M1:R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U83"/>
  <sheetViews>
    <sheetView tabSelected="1" zoomScale="85" zoomScaleNormal="85" workbookViewId="0">
      <selection activeCell="R77" sqref="N2:R77"/>
    </sheetView>
  </sheetViews>
  <sheetFormatPr defaultColWidth="7.54296875" defaultRowHeight="14.5" x14ac:dyDescent="0.35"/>
  <cols>
    <col min="1" max="5" width="7.54296875" style="4"/>
    <col min="6" max="6" width="11.7265625" style="4" bestFit="1" customWidth="1"/>
    <col min="7" max="12" width="7.54296875" style="4"/>
    <col min="13" max="13" width="11.453125" style="4" bestFit="1" customWidth="1"/>
    <col min="14" max="19" width="7.54296875" style="4"/>
    <col min="20" max="21" width="13.08984375" style="4" bestFit="1" customWidth="1"/>
    <col min="22" max="16384" width="7.54296875" style="4"/>
  </cols>
  <sheetData>
    <row r="1" spans="2:18" x14ac:dyDescent="0.35">
      <c r="M1" s="8" t="s">
        <v>95</v>
      </c>
      <c r="N1" s="8"/>
      <c r="O1" s="8"/>
      <c r="P1" s="8"/>
      <c r="Q1" s="8"/>
      <c r="R1" s="8"/>
    </row>
    <row r="2" spans="2:18" x14ac:dyDescent="0.35">
      <c r="N2" s="4" t="s">
        <v>227</v>
      </c>
    </row>
    <row r="3" spans="2:18" x14ac:dyDescent="0.35">
      <c r="B3" s="4" t="str">
        <f>ODA_allatom!B5</f>
        <v>nr</v>
      </c>
      <c r="C3" s="4" t="str">
        <f>ODA_allatom!C5</f>
        <v>type</v>
      </c>
      <c r="D3" s="4" t="str">
        <f>ODA_allatom!D5</f>
        <v>resnr</v>
      </c>
      <c r="E3" s="4" t="str">
        <f>ODA_allatom!E5</f>
        <v>resid</v>
      </c>
      <c r="F3" s="4" t="str">
        <f>ODA_allatom!F5</f>
        <v>atom</v>
      </c>
      <c r="G3" s="4" t="str">
        <f>ODA_allatom!G5</f>
        <v>cgnr</v>
      </c>
      <c r="H3" s="4" t="str">
        <f>ODA_allatom!H5</f>
        <v>charge</v>
      </c>
      <c r="I3" s="4" t="str">
        <f>ODA_allatom!I5</f>
        <v>mass</v>
      </c>
      <c r="N3" s="4" t="s">
        <v>1</v>
      </c>
    </row>
    <row r="4" spans="2:18" x14ac:dyDescent="0.35">
      <c r="B4" s="4">
        <v>1</v>
      </c>
      <c r="C4" s="4" t="s">
        <v>98</v>
      </c>
      <c r="D4" s="4">
        <v>1</v>
      </c>
      <c r="E4" s="4" t="s">
        <v>152</v>
      </c>
      <c r="F4" s="4" t="s">
        <v>153</v>
      </c>
      <c r="G4" s="4">
        <v>1</v>
      </c>
      <c r="H4" s="4">
        <v>0.44400000000000001</v>
      </c>
      <c r="I4" s="4">
        <v>1.008</v>
      </c>
      <c r="N4" s="4" t="str">
        <f>'HHO H2oda AA'!F4</f>
        <v>HO1</v>
      </c>
      <c r="O4" s="4" t="str">
        <f>C4</f>
        <v>HS14</v>
      </c>
      <c r="P4" s="4">
        <f>'HHO H2oda AA'!H4</f>
        <v>0.44400000000000001</v>
      </c>
      <c r="Q4" s="4">
        <f>G4</f>
        <v>1</v>
      </c>
    </row>
    <row r="5" spans="2:18" x14ac:dyDescent="0.35">
      <c r="B5" s="4">
        <v>2</v>
      </c>
      <c r="C5" s="4" t="s">
        <v>101</v>
      </c>
      <c r="D5" s="4">
        <v>1</v>
      </c>
      <c r="E5" s="4" t="s">
        <v>152</v>
      </c>
      <c r="F5" s="4" t="s">
        <v>154</v>
      </c>
      <c r="G5" s="4">
        <v>1</v>
      </c>
      <c r="H5" s="4">
        <v>-0.59</v>
      </c>
      <c r="I5" s="4">
        <v>15.9994</v>
      </c>
      <c r="N5" s="4" t="str">
        <f>'HHO H2oda AA'!F5</f>
        <v>OH1</v>
      </c>
      <c r="O5" s="4" t="str">
        <f t="shared" ref="O5:O18" si="0">C5</f>
        <v>OA</v>
      </c>
      <c r="P5" s="4">
        <f>'HHO H2oda AA'!H5</f>
        <v>-0.59</v>
      </c>
      <c r="Q5" s="4">
        <f t="shared" ref="Q5:Q18" si="1">G5</f>
        <v>1</v>
      </c>
    </row>
    <row r="6" spans="2:18" x14ac:dyDescent="0.35">
      <c r="B6" s="4">
        <v>3</v>
      </c>
      <c r="C6" s="4" t="s">
        <v>28</v>
      </c>
      <c r="D6" s="4">
        <v>1</v>
      </c>
      <c r="E6" s="4" t="s">
        <v>152</v>
      </c>
      <c r="F6" s="4" t="s">
        <v>111</v>
      </c>
      <c r="G6" s="4">
        <v>1</v>
      </c>
      <c r="H6" s="4">
        <v>0.71599999999999997</v>
      </c>
      <c r="I6" s="4">
        <v>12.010999999999999</v>
      </c>
      <c r="N6" s="4" t="str">
        <f>'HHO H2oda AA'!F6</f>
        <v>C1</v>
      </c>
      <c r="O6" s="4" t="str">
        <f t="shared" si="0"/>
        <v>C</v>
      </c>
      <c r="P6" s="4">
        <f>'HHO H2oda AA'!H6</f>
        <v>0.71599999999999997</v>
      </c>
      <c r="Q6" s="4">
        <f t="shared" si="1"/>
        <v>1</v>
      </c>
    </row>
    <row r="7" spans="2:18" x14ac:dyDescent="0.35">
      <c r="B7" s="4">
        <v>4</v>
      </c>
      <c r="C7" s="4" t="s">
        <v>112</v>
      </c>
      <c r="D7" s="4">
        <v>1</v>
      </c>
      <c r="E7" s="4" t="s">
        <v>152</v>
      </c>
      <c r="F7" s="4" t="s">
        <v>30</v>
      </c>
      <c r="G7" s="4">
        <v>1</v>
      </c>
      <c r="H7" s="4">
        <v>-0.55800000000000005</v>
      </c>
      <c r="I7" s="4">
        <v>15.9994</v>
      </c>
      <c r="J7" s="4" t="s">
        <v>0</v>
      </c>
      <c r="K7" s="4">
        <v>1.2E-2</v>
      </c>
      <c r="N7" s="4" t="str">
        <f>'HHO H2oda AA'!F7</f>
        <v>O1</v>
      </c>
      <c r="O7" s="4" t="str">
        <f t="shared" si="0"/>
        <v>O</v>
      </c>
      <c r="P7" s="4">
        <f>'HHO H2oda AA'!H7</f>
        <v>-0.55800000000000005</v>
      </c>
      <c r="Q7" s="4">
        <f t="shared" si="1"/>
        <v>1</v>
      </c>
    </row>
    <row r="8" spans="2:18" x14ac:dyDescent="0.35">
      <c r="B8" s="4">
        <v>5</v>
      </c>
      <c r="C8" s="4" t="s">
        <v>28</v>
      </c>
      <c r="D8" s="4">
        <v>1</v>
      </c>
      <c r="E8" s="4" t="s">
        <v>152</v>
      </c>
      <c r="F8" s="4" t="s">
        <v>155</v>
      </c>
      <c r="G8" s="4">
        <v>2</v>
      </c>
      <c r="H8" s="4">
        <v>-0.108</v>
      </c>
      <c r="I8" s="4">
        <v>12.010999999999999</v>
      </c>
      <c r="N8" s="4" t="str">
        <f>'HHO H2oda AA'!F8</f>
        <v>CD1</v>
      </c>
      <c r="O8" s="4" t="str">
        <f t="shared" si="0"/>
        <v>C</v>
      </c>
      <c r="P8" s="4">
        <f>'HHO H2oda AA'!H8</f>
        <v>-0.108</v>
      </c>
      <c r="Q8" s="4">
        <f t="shared" si="1"/>
        <v>2</v>
      </c>
    </row>
    <row r="9" spans="2:18" x14ac:dyDescent="0.35">
      <c r="B9" s="4">
        <v>6</v>
      </c>
      <c r="C9" s="4" t="s">
        <v>90</v>
      </c>
      <c r="D9" s="4">
        <v>1</v>
      </c>
      <c r="E9" s="4" t="s">
        <v>152</v>
      </c>
      <c r="F9" s="4" t="s">
        <v>156</v>
      </c>
      <c r="G9" s="4">
        <v>2</v>
      </c>
      <c r="H9" s="4">
        <v>0.126</v>
      </c>
      <c r="I9" s="4">
        <v>1.008</v>
      </c>
      <c r="N9" s="4" t="str">
        <f>'HHO H2oda AA'!F9</f>
        <v>HD1</v>
      </c>
      <c r="O9" s="4" t="str">
        <f t="shared" si="0"/>
        <v>HC</v>
      </c>
      <c r="P9" s="4">
        <f>'HHO H2oda AA'!H9</f>
        <v>0.126</v>
      </c>
      <c r="Q9" s="4">
        <f t="shared" si="1"/>
        <v>2</v>
      </c>
    </row>
    <row r="10" spans="2:18" x14ac:dyDescent="0.35">
      <c r="B10" s="4">
        <v>7</v>
      </c>
      <c r="C10" s="4" t="s">
        <v>90</v>
      </c>
      <c r="D10" s="4">
        <v>1</v>
      </c>
      <c r="E10" s="4" t="s">
        <v>152</v>
      </c>
      <c r="F10" s="4" t="s">
        <v>157</v>
      </c>
      <c r="G10" s="4">
        <v>2</v>
      </c>
      <c r="H10" s="4">
        <v>0.126</v>
      </c>
      <c r="I10" s="4">
        <v>1.008</v>
      </c>
      <c r="N10" s="4" t="str">
        <f>'HHO H2oda AA'!F10</f>
        <v>HD11</v>
      </c>
      <c r="O10" s="4" t="str">
        <f t="shared" si="0"/>
        <v>HC</v>
      </c>
      <c r="P10" s="4">
        <f>'HHO H2oda AA'!H10</f>
        <v>0.126</v>
      </c>
      <c r="Q10" s="4">
        <f t="shared" si="1"/>
        <v>2</v>
      </c>
    </row>
    <row r="11" spans="2:18" x14ac:dyDescent="0.35">
      <c r="B11" s="4">
        <v>8</v>
      </c>
      <c r="C11" s="4" t="s">
        <v>32</v>
      </c>
      <c r="D11" s="4">
        <v>1</v>
      </c>
      <c r="E11" s="4" t="s">
        <v>152</v>
      </c>
      <c r="F11" s="4" t="s">
        <v>158</v>
      </c>
      <c r="G11" s="4">
        <v>2</v>
      </c>
      <c r="H11" s="4">
        <v>-0.312</v>
      </c>
      <c r="I11" s="4">
        <v>15.9994</v>
      </c>
      <c r="N11" s="4" t="str">
        <f>'HHO H2oda AA'!F11</f>
        <v>OD1</v>
      </c>
      <c r="O11" s="4" t="str">
        <f t="shared" si="0"/>
        <v>OE</v>
      </c>
      <c r="P11" s="4">
        <f>'HHO H2oda AA'!H11</f>
        <v>-0.312</v>
      </c>
      <c r="Q11" s="4">
        <f t="shared" si="1"/>
        <v>2</v>
      </c>
    </row>
    <row r="12" spans="2:18" x14ac:dyDescent="0.35">
      <c r="B12" s="4">
        <v>9</v>
      </c>
      <c r="C12" s="4" t="s">
        <v>28</v>
      </c>
      <c r="D12" s="4">
        <v>1</v>
      </c>
      <c r="E12" s="4" t="s">
        <v>152</v>
      </c>
      <c r="F12" s="4" t="s">
        <v>159</v>
      </c>
      <c r="G12" s="4">
        <v>2</v>
      </c>
      <c r="H12" s="4">
        <v>-0.108</v>
      </c>
      <c r="I12" s="4">
        <v>12.010999999999999</v>
      </c>
      <c r="N12" s="4" t="str">
        <f>'HHO H2oda AA'!F12</f>
        <v>CD2</v>
      </c>
      <c r="O12" s="4" t="str">
        <f t="shared" si="0"/>
        <v>C</v>
      </c>
      <c r="P12" s="4">
        <f>'HHO H2oda AA'!H12</f>
        <v>-0.108</v>
      </c>
      <c r="Q12" s="4">
        <f t="shared" si="1"/>
        <v>2</v>
      </c>
    </row>
    <row r="13" spans="2:18" x14ac:dyDescent="0.35">
      <c r="B13" s="4">
        <v>10</v>
      </c>
      <c r="C13" s="4" t="s">
        <v>90</v>
      </c>
      <c r="D13" s="4">
        <v>1</v>
      </c>
      <c r="E13" s="4" t="s">
        <v>152</v>
      </c>
      <c r="F13" s="4" t="s">
        <v>160</v>
      </c>
      <c r="G13" s="4">
        <v>2</v>
      </c>
      <c r="H13" s="4">
        <v>0.126</v>
      </c>
      <c r="I13" s="4">
        <v>1.008</v>
      </c>
      <c r="N13" s="4" t="str">
        <f>'HHO H2oda AA'!F13</f>
        <v>HD2</v>
      </c>
      <c r="O13" s="4" t="str">
        <f t="shared" si="0"/>
        <v>HC</v>
      </c>
      <c r="P13" s="4">
        <f>'HHO H2oda AA'!H13</f>
        <v>0.126</v>
      </c>
      <c r="Q13" s="4">
        <f t="shared" si="1"/>
        <v>2</v>
      </c>
    </row>
    <row r="14" spans="2:18" x14ac:dyDescent="0.35">
      <c r="B14" s="4">
        <v>11</v>
      </c>
      <c r="C14" s="4" t="s">
        <v>90</v>
      </c>
      <c r="D14" s="4">
        <v>1</v>
      </c>
      <c r="E14" s="4" t="s">
        <v>152</v>
      </c>
      <c r="F14" s="4" t="s">
        <v>161</v>
      </c>
      <c r="G14" s="4">
        <v>2</v>
      </c>
      <c r="H14" s="4">
        <v>0.126</v>
      </c>
      <c r="I14" s="4">
        <v>1.008</v>
      </c>
      <c r="J14" s="4" t="s">
        <v>0</v>
      </c>
      <c r="K14" s="4">
        <v>-2.4E-2</v>
      </c>
      <c r="N14" s="4" t="str">
        <f>'HHO H2oda AA'!F14</f>
        <v>HD21</v>
      </c>
      <c r="O14" s="4" t="str">
        <f t="shared" si="0"/>
        <v>HC</v>
      </c>
      <c r="P14" s="4">
        <f>'HHO H2oda AA'!H14</f>
        <v>0.126</v>
      </c>
      <c r="Q14" s="4">
        <f t="shared" si="1"/>
        <v>2</v>
      </c>
    </row>
    <row r="15" spans="2:18" x14ac:dyDescent="0.35">
      <c r="B15" s="4">
        <v>12</v>
      </c>
      <c r="C15" s="4" t="s">
        <v>28</v>
      </c>
      <c r="D15" s="4">
        <v>1</v>
      </c>
      <c r="E15" s="4" t="s">
        <v>152</v>
      </c>
      <c r="F15" s="4" t="s">
        <v>29</v>
      </c>
      <c r="G15" s="4">
        <v>3</v>
      </c>
      <c r="H15" s="4">
        <v>0.71599999999999997</v>
      </c>
      <c r="I15" s="4">
        <v>12.010999999999999</v>
      </c>
      <c r="N15" s="4" t="str">
        <f>'HHO H2oda AA'!F15</f>
        <v>C2</v>
      </c>
      <c r="O15" s="4" t="str">
        <f t="shared" si="0"/>
        <v>C</v>
      </c>
      <c r="P15" s="4">
        <f>'HHO H2oda AA'!H15</f>
        <v>0.71599999999999997</v>
      </c>
      <c r="Q15" s="4">
        <f t="shared" si="1"/>
        <v>3</v>
      </c>
    </row>
    <row r="16" spans="2:18" x14ac:dyDescent="0.35">
      <c r="B16" s="4">
        <v>13</v>
      </c>
      <c r="C16" s="4" t="s">
        <v>112</v>
      </c>
      <c r="D16" s="4">
        <v>1</v>
      </c>
      <c r="E16" s="4" t="s">
        <v>152</v>
      </c>
      <c r="F16" s="4" t="s">
        <v>110</v>
      </c>
      <c r="G16" s="4">
        <v>3</v>
      </c>
      <c r="H16" s="4">
        <v>-0.55800000000000005</v>
      </c>
      <c r="I16" s="4">
        <v>15.9994</v>
      </c>
      <c r="N16" s="4" t="str">
        <f>'HHO H2oda AA'!F16</f>
        <v>O2</v>
      </c>
      <c r="O16" s="4" t="str">
        <f t="shared" si="0"/>
        <v>O</v>
      </c>
      <c r="P16" s="4">
        <f>'HHO H2oda AA'!H16</f>
        <v>-0.55800000000000005</v>
      </c>
      <c r="Q16" s="4">
        <f t="shared" si="1"/>
        <v>3</v>
      </c>
    </row>
    <row r="17" spans="1:21" x14ac:dyDescent="0.35">
      <c r="B17" s="4">
        <v>14</v>
      </c>
      <c r="C17" s="4" t="s">
        <v>101</v>
      </c>
      <c r="D17" s="4">
        <v>1</v>
      </c>
      <c r="E17" s="4" t="s">
        <v>152</v>
      </c>
      <c r="F17" s="4" t="s">
        <v>162</v>
      </c>
      <c r="G17" s="4">
        <v>3</v>
      </c>
      <c r="H17" s="4">
        <v>-0.59</v>
      </c>
      <c r="I17" s="4">
        <v>15.9994</v>
      </c>
      <c r="N17" s="4" t="str">
        <f>'HHO H2oda AA'!F17</f>
        <v>OH2</v>
      </c>
      <c r="O17" s="4" t="str">
        <f t="shared" si="0"/>
        <v>OA</v>
      </c>
      <c r="P17" s="4">
        <f>'HHO H2oda AA'!H17</f>
        <v>-0.59</v>
      </c>
      <c r="Q17" s="4">
        <f t="shared" si="1"/>
        <v>3</v>
      </c>
    </row>
    <row r="18" spans="1:21" x14ac:dyDescent="0.35">
      <c r="B18" s="4">
        <v>15</v>
      </c>
      <c r="C18" s="4" t="s">
        <v>98</v>
      </c>
      <c r="D18" s="4">
        <v>1</v>
      </c>
      <c r="E18" s="4" t="s">
        <v>152</v>
      </c>
      <c r="F18" s="4" t="s">
        <v>163</v>
      </c>
      <c r="G18" s="4">
        <v>3</v>
      </c>
      <c r="H18" s="4">
        <v>0.44400000000000001</v>
      </c>
      <c r="I18" s="4">
        <v>1.008</v>
      </c>
      <c r="J18" s="4" t="s">
        <v>0</v>
      </c>
      <c r="K18" s="4">
        <v>1.2E-2</v>
      </c>
      <c r="N18" s="4" t="str">
        <f>'HHO H2oda AA'!F18</f>
        <v>HO2</v>
      </c>
      <c r="O18" s="4" t="str">
        <f t="shared" si="0"/>
        <v>HS14</v>
      </c>
      <c r="P18" s="4">
        <f>'HHO H2oda AA'!H18</f>
        <v>0.44400000000000001</v>
      </c>
      <c r="Q18" s="4">
        <f t="shared" si="1"/>
        <v>3</v>
      </c>
    </row>
    <row r="19" spans="1:21" x14ac:dyDescent="0.35">
      <c r="U19" s="5"/>
    </row>
    <row r="20" spans="1:21" x14ac:dyDescent="0.35">
      <c r="A20" s="4" t="s">
        <v>0</v>
      </c>
      <c r="N20" s="4" t="s">
        <v>2</v>
      </c>
      <c r="U20" s="5"/>
    </row>
    <row r="21" spans="1:21" x14ac:dyDescent="0.35">
      <c r="B21" s="4">
        <v>1</v>
      </c>
      <c r="C21" s="4">
        <v>2</v>
      </c>
      <c r="D21" s="4">
        <v>2</v>
      </c>
      <c r="L21" s="4">
        <v>9.8400000000000001E-2</v>
      </c>
      <c r="M21" s="6">
        <v>20656000</v>
      </c>
      <c r="N21" s="4" t="str">
        <f>LOOKUP(B21,$B$4:$B$18,$F$4:$F$18)</f>
        <v>HO1</v>
      </c>
      <c r="O21" s="4" t="str">
        <f>LOOKUP(C21,$B$4:$B$18,$F$4:$F$18)</f>
        <v>OH1</v>
      </c>
      <c r="P21" s="4" t="s">
        <v>218</v>
      </c>
      <c r="S21"/>
      <c r="T21"/>
      <c r="U21" s="1"/>
    </row>
    <row r="22" spans="1:21" x14ac:dyDescent="0.35">
      <c r="B22" s="4">
        <v>2</v>
      </c>
      <c r="C22" s="4">
        <v>3</v>
      </c>
      <c r="D22" s="4">
        <v>2</v>
      </c>
      <c r="L22" s="4">
        <v>0.13400000000000001</v>
      </c>
      <c r="M22" s="6">
        <v>10500000</v>
      </c>
      <c r="N22" s="4" t="str">
        <f t="shared" ref="N22:N34" si="2">LOOKUP(B22,$B$4:$B$18,$F$4:$F$18)</f>
        <v>OH1</v>
      </c>
      <c r="O22" s="4" t="str">
        <f t="shared" ref="O22:O34" si="3">LOOKUP(C22,$B$4:$B$18,$F$4:$F$18)</f>
        <v>C1</v>
      </c>
      <c r="P22" t="s">
        <v>113</v>
      </c>
      <c r="S22"/>
      <c r="T22"/>
      <c r="U22" s="1"/>
    </row>
    <row r="23" spans="1:21" x14ac:dyDescent="0.35">
      <c r="B23" s="4">
        <v>3</v>
      </c>
      <c r="C23" s="4">
        <v>4</v>
      </c>
      <c r="D23" s="4">
        <v>2</v>
      </c>
      <c r="L23" s="4">
        <v>0.121</v>
      </c>
      <c r="M23" s="6">
        <v>27321000</v>
      </c>
      <c r="N23" s="4" t="str">
        <f t="shared" si="2"/>
        <v>C1</v>
      </c>
      <c r="O23" s="4" t="str">
        <f t="shared" si="3"/>
        <v>O1</v>
      </c>
      <c r="P23" t="s">
        <v>217</v>
      </c>
      <c r="S23"/>
      <c r="T23"/>
      <c r="U23" s="1"/>
    </row>
    <row r="24" spans="1:21" x14ac:dyDescent="0.35">
      <c r="B24" s="4">
        <v>3</v>
      </c>
      <c r="C24" s="4">
        <v>5</v>
      </c>
      <c r="D24" s="4">
        <v>2</v>
      </c>
      <c r="L24" s="4">
        <v>0.152</v>
      </c>
      <c r="M24" s="6">
        <v>5430000</v>
      </c>
      <c r="N24" s="4" t="str">
        <f t="shared" si="2"/>
        <v>C1</v>
      </c>
      <c r="O24" s="4" t="str">
        <f t="shared" si="3"/>
        <v>CD1</v>
      </c>
      <c r="P24" t="s">
        <v>215</v>
      </c>
      <c r="S24"/>
      <c r="T24"/>
      <c r="U24" s="1"/>
    </row>
    <row r="25" spans="1:21" x14ac:dyDescent="0.35">
      <c r="B25" s="4">
        <v>5</v>
      </c>
      <c r="C25" s="4">
        <v>6</v>
      </c>
      <c r="D25" s="4">
        <v>2</v>
      </c>
      <c r="L25" s="4">
        <v>0.109</v>
      </c>
      <c r="M25" s="5">
        <v>12300000</v>
      </c>
      <c r="N25" s="4" t="str">
        <f t="shared" si="2"/>
        <v>CD1</v>
      </c>
      <c r="O25" s="4" t="str">
        <f t="shared" si="3"/>
        <v>HD1</v>
      </c>
      <c r="P25" t="s">
        <v>183</v>
      </c>
      <c r="S25"/>
      <c r="T25"/>
      <c r="U25" s="1"/>
    </row>
    <row r="26" spans="1:21" x14ac:dyDescent="0.35">
      <c r="B26" s="4">
        <v>5</v>
      </c>
      <c r="C26" s="4">
        <v>7</v>
      </c>
      <c r="D26" s="4">
        <v>2</v>
      </c>
      <c r="L26" s="4">
        <v>0.109</v>
      </c>
      <c r="M26" s="5">
        <v>12300000</v>
      </c>
      <c r="N26" s="4" t="str">
        <f t="shared" si="2"/>
        <v>CD1</v>
      </c>
      <c r="O26" s="4" t="str">
        <f t="shared" si="3"/>
        <v>HD11</v>
      </c>
      <c r="P26" t="s">
        <v>183</v>
      </c>
      <c r="S26"/>
      <c r="T26"/>
      <c r="U26" s="1"/>
    </row>
    <row r="27" spans="1:21" x14ac:dyDescent="0.35">
      <c r="B27" s="4">
        <v>5</v>
      </c>
      <c r="C27" s="4">
        <v>8</v>
      </c>
      <c r="D27" s="4">
        <v>2</v>
      </c>
      <c r="L27" s="4">
        <v>0.14099999999999999</v>
      </c>
      <c r="M27" s="5">
        <v>6538900</v>
      </c>
      <c r="N27" s="4" t="str">
        <f t="shared" si="2"/>
        <v>CD1</v>
      </c>
      <c r="O27" s="4" t="str">
        <f t="shared" si="3"/>
        <v>OD1</v>
      </c>
      <c r="P27" s="4" t="s">
        <v>219</v>
      </c>
      <c r="S27"/>
      <c r="T27"/>
      <c r="U27" s="1"/>
    </row>
    <row r="28" spans="1:21" x14ac:dyDescent="0.35">
      <c r="B28" s="4">
        <v>8</v>
      </c>
      <c r="C28" s="4">
        <v>9</v>
      </c>
      <c r="D28" s="4">
        <v>2</v>
      </c>
      <c r="L28" s="4">
        <v>0.14099999999999999</v>
      </c>
      <c r="M28" s="5">
        <v>6538900</v>
      </c>
      <c r="N28" s="4" t="str">
        <f t="shared" si="2"/>
        <v>OD1</v>
      </c>
      <c r="O28" s="4" t="str">
        <f t="shared" si="3"/>
        <v>CD2</v>
      </c>
      <c r="P28" s="4" t="s">
        <v>219</v>
      </c>
      <c r="S28"/>
      <c r="T28"/>
      <c r="U28" s="1"/>
    </row>
    <row r="29" spans="1:21" x14ac:dyDescent="0.35">
      <c r="B29" s="4">
        <v>9</v>
      </c>
      <c r="C29" s="4">
        <v>10</v>
      </c>
      <c r="D29" s="4">
        <v>2</v>
      </c>
      <c r="L29" s="4">
        <v>0.109</v>
      </c>
      <c r="M29" s="5">
        <v>12300000</v>
      </c>
      <c r="N29" s="4" t="str">
        <f t="shared" si="2"/>
        <v>CD2</v>
      </c>
      <c r="O29" s="4" t="str">
        <f t="shared" si="3"/>
        <v>HD2</v>
      </c>
      <c r="P29" t="s">
        <v>183</v>
      </c>
      <c r="S29"/>
      <c r="T29"/>
      <c r="U29" s="1"/>
    </row>
    <row r="30" spans="1:21" x14ac:dyDescent="0.35">
      <c r="B30" s="4">
        <v>9</v>
      </c>
      <c r="C30" s="4">
        <v>11</v>
      </c>
      <c r="D30" s="4">
        <v>2</v>
      </c>
      <c r="L30" s="4">
        <v>0.109</v>
      </c>
      <c r="M30" s="5">
        <v>12300000</v>
      </c>
      <c r="N30" s="4" t="str">
        <f t="shared" si="2"/>
        <v>CD2</v>
      </c>
      <c r="O30" s="4" t="str">
        <f t="shared" si="3"/>
        <v>HD21</v>
      </c>
      <c r="P30" t="s">
        <v>183</v>
      </c>
      <c r="S30"/>
      <c r="U30" s="6"/>
    </row>
    <row r="31" spans="1:21" x14ac:dyDescent="0.35">
      <c r="B31" s="4">
        <v>9</v>
      </c>
      <c r="C31" s="4">
        <v>12</v>
      </c>
      <c r="D31" s="4">
        <v>2</v>
      </c>
      <c r="L31" s="4">
        <v>0.152</v>
      </c>
      <c r="M31" s="5">
        <v>5430000</v>
      </c>
      <c r="N31" s="4" t="str">
        <f t="shared" si="2"/>
        <v>CD2</v>
      </c>
      <c r="O31" s="4" t="str">
        <f t="shared" si="3"/>
        <v>C2</v>
      </c>
      <c r="P31" t="s">
        <v>215</v>
      </c>
      <c r="S31"/>
      <c r="T31"/>
      <c r="U31" s="1"/>
    </row>
    <row r="32" spans="1:21" x14ac:dyDescent="0.35">
      <c r="B32" s="4">
        <v>12</v>
      </c>
      <c r="C32" s="4">
        <v>13</v>
      </c>
      <c r="D32" s="4">
        <v>2</v>
      </c>
      <c r="L32" s="4">
        <v>0.121</v>
      </c>
      <c r="M32" s="5">
        <v>27321000</v>
      </c>
      <c r="N32" s="4" t="str">
        <f t="shared" si="2"/>
        <v>C2</v>
      </c>
      <c r="O32" s="4" t="str">
        <f t="shared" si="3"/>
        <v>O2</v>
      </c>
      <c r="P32" t="s">
        <v>217</v>
      </c>
      <c r="S32"/>
      <c r="T32"/>
      <c r="U32" s="1"/>
    </row>
    <row r="33" spans="2:21" x14ac:dyDescent="0.35">
      <c r="B33" s="4">
        <v>12</v>
      </c>
      <c r="C33" s="4">
        <v>14</v>
      </c>
      <c r="D33" s="4">
        <v>2</v>
      </c>
      <c r="L33" s="4">
        <v>0.13400000000000001</v>
      </c>
      <c r="M33" s="5">
        <v>10500000</v>
      </c>
      <c r="N33" s="4" t="str">
        <f t="shared" si="2"/>
        <v>C2</v>
      </c>
      <c r="O33" s="4" t="str">
        <f t="shared" si="3"/>
        <v>OH2</v>
      </c>
      <c r="P33" t="s">
        <v>113</v>
      </c>
      <c r="S33"/>
      <c r="T33"/>
      <c r="U33" s="1"/>
    </row>
    <row r="34" spans="2:21" ht="15" customHeight="1" x14ac:dyDescent="0.35">
      <c r="B34" s="4">
        <v>14</v>
      </c>
      <c r="C34" s="4">
        <v>15</v>
      </c>
      <c r="D34" s="4">
        <v>2</v>
      </c>
      <c r="L34" s="4">
        <v>9.8400000000000001E-2</v>
      </c>
      <c r="M34" s="5">
        <v>20656000</v>
      </c>
      <c r="N34" s="4" t="str">
        <f t="shared" si="2"/>
        <v>OH2</v>
      </c>
      <c r="O34" s="4" t="str">
        <f t="shared" si="3"/>
        <v>HO2</v>
      </c>
      <c r="P34" s="4" t="s">
        <v>218</v>
      </c>
      <c r="S34"/>
      <c r="T34"/>
      <c r="U34" s="1"/>
    </row>
    <row r="35" spans="2:21" ht="15" customHeight="1" x14ac:dyDescent="0.35">
      <c r="F35" s="5"/>
      <c r="S35"/>
      <c r="T35"/>
      <c r="U35" s="1"/>
    </row>
    <row r="36" spans="2:21" ht="15" customHeight="1" x14ac:dyDescent="0.35">
      <c r="F36" s="5"/>
      <c r="S36"/>
      <c r="T36"/>
      <c r="U36" s="1"/>
    </row>
    <row r="37" spans="2:21" x14ac:dyDescent="0.35">
      <c r="B37" s="4" t="str">
        <f>ODA_allatom!B55</f>
        <v>ai</v>
      </c>
      <c r="C37" s="4" t="str">
        <f>ODA_allatom!C55</f>
        <v>aj</v>
      </c>
      <c r="D37" s="4" t="str">
        <f>ODA_allatom!D55</f>
        <v>ak</v>
      </c>
      <c r="E37" s="4" t="str">
        <f>ODA_allatom!E55</f>
        <v>funct</v>
      </c>
      <c r="L37" s="4" t="str">
        <f>ODA_allatom!F55</f>
        <v>angle</v>
      </c>
      <c r="M37" s="4" t="str">
        <f>ODA_allatom!G55</f>
        <v>fc</v>
      </c>
      <c r="N37" s="4" t="s">
        <v>3</v>
      </c>
      <c r="S37"/>
      <c r="T37"/>
      <c r="U37" s="1"/>
    </row>
    <row r="38" spans="2:21" x14ac:dyDescent="0.35">
      <c r="B38" s="4">
        <v>1</v>
      </c>
      <c r="C38" s="4">
        <v>2</v>
      </c>
      <c r="D38" s="4">
        <v>3</v>
      </c>
      <c r="E38" s="4">
        <v>2</v>
      </c>
      <c r="L38" s="4">
        <v>109.5</v>
      </c>
      <c r="M38" s="4">
        <v>450</v>
      </c>
      <c r="N38" s="4" t="str">
        <f t="shared" ref="N38:O38" si="4">LOOKUP(B38,$B$4:$B$18,$F$4:$F$18)</f>
        <v>HO1</v>
      </c>
      <c r="O38" s="4" t="str">
        <f t="shared" si="4"/>
        <v>OH1</v>
      </c>
      <c r="P38" s="4" t="str">
        <f>LOOKUP(D38,$B$4:$B$18,$F$4:$F$18)</f>
        <v>C1</v>
      </c>
      <c r="Q38" s="4" t="s">
        <v>85</v>
      </c>
      <c r="S38"/>
      <c r="T38"/>
      <c r="U38" s="1"/>
    </row>
    <row r="39" spans="2:21" x14ac:dyDescent="0.35">
      <c r="B39" s="4">
        <v>2</v>
      </c>
      <c r="C39" s="4">
        <v>3</v>
      </c>
      <c r="D39" s="4">
        <v>4</v>
      </c>
      <c r="E39" s="4">
        <v>2</v>
      </c>
      <c r="L39" s="4">
        <v>124</v>
      </c>
      <c r="M39" s="4">
        <v>730</v>
      </c>
      <c r="N39" s="4" t="str">
        <f t="shared" ref="N39:N58" si="5">LOOKUP(B39,$B$4:$B$18,$F$4:$F$18)</f>
        <v>OH1</v>
      </c>
      <c r="O39" s="4" t="str">
        <f t="shared" ref="O39:O58" si="6">LOOKUP(C39,$B$4:$B$18,$F$4:$F$18)</f>
        <v>C1</v>
      </c>
      <c r="P39" s="4" t="str">
        <f t="shared" ref="P39:P58" si="7">LOOKUP(D39,$B$4:$B$18,$F$4:$F$18)</f>
        <v>O1</v>
      </c>
      <c r="Q39" s="4" t="s">
        <v>71</v>
      </c>
      <c r="S39"/>
      <c r="T39"/>
      <c r="U39" s="1"/>
    </row>
    <row r="40" spans="2:21" x14ac:dyDescent="0.35">
      <c r="B40" s="4">
        <v>2</v>
      </c>
      <c r="C40" s="4">
        <v>3</v>
      </c>
      <c r="D40" s="4">
        <v>5</v>
      </c>
      <c r="E40" s="4">
        <v>2</v>
      </c>
      <c r="L40" s="4">
        <v>115</v>
      </c>
      <c r="M40" s="4">
        <v>610</v>
      </c>
      <c r="N40" s="4" t="str">
        <f t="shared" si="5"/>
        <v>OH1</v>
      </c>
      <c r="O40" s="4" t="str">
        <f t="shared" si="6"/>
        <v>C1</v>
      </c>
      <c r="P40" s="4" t="str">
        <f t="shared" si="7"/>
        <v>CD1</v>
      </c>
      <c r="Q40" s="4" t="s">
        <v>72</v>
      </c>
      <c r="S40"/>
      <c r="T40"/>
      <c r="U40" s="1"/>
    </row>
    <row r="41" spans="2:21" x14ac:dyDescent="0.35">
      <c r="B41" s="4">
        <v>4</v>
      </c>
      <c r="C41" s="4">
        <v>3</v>
      </c>
      <c r="D41" s="4">
        <v>5</v>
      </c>
      <c r="E41" s="4">
        <v>2</v>
      </c>
      <c r="L41" s="4">
        <v>126</v>
      </c>
      <c r="M41" s="4">
        <v>640</v>
      </c>
      <c r="N41" s="4" t="str">
        <f t="shared" si="5"/>
        <v>O1</v>
      </c>
      <c r="O41" s="4" t="str">
        <f t="shared" si="6"/>
        <v>C1</v>
      </c>
      <c r="P41" s="4" t="str">
        <f t="shared" si="7"/>
        <v>CD1</v>
      </c>
      <c r="Q41" s="4" t="s">
        <v>189</v>
      </c>
      <c r="S41"/>
      <c r="T41"/>
      <c r="U41" s="1"/>
    </row>
    <row r="42" spans="2:21" x14ac:dyDescent="0.35">
      <c r="B42" s="4">
        <v>3</v>
      </c>
      <c r="C42" s="4">
        <v>5</v>
      </c>
      <c r="D42" s="4">
        <v>6</v>
      </c>
      <c r="E42" s="4">
        <v>2</v>
      </c>
      <c r="L42" s="4">
        <v>109</v>
      </c>
      <c r="M42" s="4">
        <v>1680.51</v>
      </c>
      <c r="N42" s="4" t="str">
        <f t="shared" si="5"/>
        <v>C1</v>
      </c>
      <c r="O42" s="4" t="str">
        <f t="shared" si="6"/>
        <v>CD1</v>
      </c>
      <c r="P42" s="4" t="str">
        <f t="shared" si="7"/>
        <v>HD1</v>
      </c>
      <c r="Q42" s="4" t="s">
        <v>97</v>
      </c>
      <c r="S42"/>
      <c r="T42"/>
      <c r="U42" s="1"/>
    </row>
    <row r="43" spans="2:21" x14ac:dyDescent="0.35">
      <c r="B43" s="4">
        <v>3</v>
      </c>
      <c r="C43" s="4">
        <v>5</v>
      </c>
      <c r="D43" s="4">
        <v>7</v>
      </c>
      <c r="E43" s="4">
        <v>2</v>
      </c>
      <c r="L43" s="4">
        <v>109</v>
      </c>
      <c r="M43" s="4">
        <v>1680.51</v>
      </c>
      <c r="N43" s="4" t="str">
        <f t="shared" si="5"/>
        <v>C1</v>
      </c>
      <c r="O43" s="4" t="str">
        <f t="shared" si="6"/>
        <v>CD1</v>
      </c>
      <c r="P43" s="4" t="str">
        <f t="shared" si="7"/>
        <v>HD11</v>
      </c>
      <c r="Q43" s="4" t="s">
        <v>97</v>
      </c>
      <c r="S43"/>
      <c r="T43"/>
      <c r="U43" s="1"/>
    </row>
    <row r="44" spans="2:21" x14ac:dyDescent="0.35">
      <c r="B44" s="4">
        <v>3</v>
      </c>
      <c r="C44" s="4">
        <v>5</v>
      </c>
      <c r="D44" s="4">
        <v>8</v>
      </c>
      <c r="E44" s="4">
        <v>2</v>
      </c>
      <c r="L44" s="4">
        <v>109.5</v>
      </c>
      <c r="M44" s="4">
        <v>520</v>
      </c>
      <c r="N44" s="4" t="str">
        <f t="shared" si="5"/>
        <v>C1</v>
      </c>
      <c r="O44" s="4" t="str">
        <f t="shared" si="6"/>
        <v>CD1</v>
      </c>
      <c r="P44" s="4" t="str">
        <f t="shared" si="7"/>
        <v>OD1</v>
      </c>
      <c r="Q44" s="4" t="s">
        <v>86</v>
      </c>
      <c r="S44"/>
      <c r="T44"/>
      <c r="U44" s="1"/>
    </row>
    <row r="45" spans="2:21" x14ac:dyDescent="0.35">
      <c r="B45" s="4">
        <v>6</v>
      </c>
      <c r="C45" s="4">
        <v>5</v>
      </c>
      <c r="D45" s="4">
        <v>7</v>
      </c>
      <c r="E45" s="4">
        <v>2</v>
      </c>
      <c r="L45" s="4">
        <v>108</v>
      </c>
      <c r="M45" s="4">
        <v>465</v>
      </c>
      <c r="N45" s="4" t="str">
        <f t="shared" si="5"/>
        <v>HD1</v>
      </c>
      <c r="O45" s="4" t="str">
        <f t="shared" si="6"/>
        <v>CD1</v>
      </c>
      <c r="P45" s="4" t="str">
        <f t="shared" si="7"/>
        <v>HD11</v>
      </c>
      <c r="Q45" s="4" t="s">
        <v>203</v>
      </c>
      <c r="S45"/>
      <c r="T45"/>
      <c r="U45" s="1"/>
    </row>
    <row r="46" spans="2:21" x14ac:dyDescent="0.35">
      <c r="B46" s="4">
        <v>6</v>
      </c>
      <c r="C46" s="4">
        <v>5</v>
      </c>
      <c r="D46" s="4">
        <v>8</v>
      </c>
      <c r="E46" s="4">
        <v>2</v>
      </c>
      <c r="L46" s="4">
        <v>111.4</v>
      </c>
      <c r="M46" s="4">
        <v>532</v>
      </c>
      <c r="N46" s="4" t="str">
        <f t="shared" si="5"/>
        <v>HD1</v>
      </c>
      <c r="O46" s="4" t="str">
        <f t="shared" si="6"/>
        <v>CD1</v>
      </c>
      <c r="P46" s="4" t="str">
        <f t="shared" si="7"/>
        <v>OD1</v>
      </c>
      <c r="Q46" s="4" t="s">
        <v>208</v>
      </c>
      <c r="S46"/>
      <c r="T46"/>
      <c r="U46" s="1"/>
    </row>
    <row r="47" spans="2:21" x14ac:dyDescent="0.35">
      <c r="B47" s="4">
        <v>7</v>
      </c>
      <c r="C47" s="4">
        <v>5</v>
      </c>
      <c r="D47" s="4">
        <v>8</v>
      </c>
      <c r="E47" s="4">
        <v>2</v>
      </c>
      <c r="L47" s="4">
        <v>111.4</v>
      </c>
      <c r="M47" s="4">
        <v>532</v>
      </c>
      <c r="N47" s="4" t="str">
        <f t="shared" si="5"/>
        <v>HD11</v>
      </c>
      <c r="O47" s="4" t="str">
        <f t="shared" si="6"/>
        <v>CD1</v>
      </c>
      <c r="P47" s="4" t="str">
        <f t="shared" si="7"/>
        <v>OD1</v>
      </c>
      <c r="Q47" s="4" t="s">
        <v>208</v>
      </c>
      <c r="S47"/>
      <c r="T47"/>
      <c r="U47" s="1"/>
    </row>
    <row r="48" spans="2:21" x14ac:dyDescent="0.35">
      <c r="B48" s="4">
        <v>5</v>
      </c>
      <c r="C48" s="4">
        <v>8</v>
      </c>
      <c r="D48" s="4">
        <v>9</v>
      </c>
      <c r="E48" s="4">
        <v>2</v>
      </c>
      <c r="L48" s="4">
        <v>109.5</v>
      </c>
      <c r="M48" s="4">
        <v>450</v>
      </c>
      <c r="N48" s="4" t="str">
        <f t="shared" si="5"/>
        <v>CD1</v>
      </c>
      <c r="O48" s="4" t="str">
        <f t="shared" si="6"/>
        <v>OD1</v>
      </c>
      <c r="P48" s="4" t="str">
        <f t="shared" si="7"/>
        <v>CD2</v>
      </c>
      <c r="Q48" s="4" t="s">
        <v>85</v>
      </c>
      <c r="S48"/>
      <c r="T48"/>
      <c r="U48" s="1"/>
    </row>
    <row r="49" spans="2:21" x14ac:dyDescent="0.35">
      <c r="B49" s="4">
        <v>8</v>
      </c>
      <c r="C49" s="4">
        <v>9</v>
      </c>
      <c r="D49" s="4">
        <v>10</v>
      </c>
      <c r="E49" s="4">
        <v>2</v>
      </c>
      <c r="L49" s="4">
        <v>111.4</v>
      </c>
      <c r="M49" s="4">
        <v>532</v>
      </c>
      <c r="N49" s="4" t="str">
        <f t="shared" si="5"/>
        <v>OD1</v>
      </c>
      <c r="O49" s="4" t="str">
        <f t="shared" si="6"/>
        <v>CD2</v>
      </c>
      <c r="P49" s="4" t="str">
        <f t="shared" si="7"/>
        <v>HD2</v>
      </c>
      <c r="Q49" s="4" t="s">
        <v>208</v>
      </c>
      <c r="S49"/>
      <c r="T49"/>
      <c r="U49" s="1"/>
    </row>
    <row r="50" spans="2:21" x14ac:dyDescent="0.35">
      <c r="B50" s="4">
        <v>8</v>
      </c>
      <c r="C50" s="4">
        <v>9</v>
      </c>
      <c r="D50" s="4">
        <v>11</v>
      </c>
      <c r="E50" s="4">
        <v>2</v>
      </c>
      <c r="L50" s="4">
        <v>111.4</v>
      </c>
      <c r="M50" s="4">
        <v>532</v>
      </c>
      <c r="N50" s="4" t="str">
        <f t="shared" si="5"/>
        <v>OD1</v>
      </c>
      <c r="O50" s="4" t="str">
        <f t="shared" si="6"/>
        <v>CD2</v>
      </c>
      <c r="P50" s="4" t="str">
        <f t="shared" si="7"/>
        <v>HD21</v>
      </c>
      <c r="Q50" s="4" t="s">
        <v>208</v>
      </c>
      <c r="S50"/>
      <c r="T50"/>
      <c r="U50" s="1"/>
    </row>
    <row r="51" spans="2:21" x14ac:dyDescent="0.35">
      <c r="B51" s="4">
        <v>8</v>
      </c>
      <c r="C51" s="4">
        <v>9</v>
      </c>
      <c r="D51" s="4">
        <v>12</v>
      </c>
      <c r="E51" s="4">
        <v>2</v>
      </c>
      <c r="L51" s="4">
        <v>109.5</v>
      </c>
      <c r="M51" s="4">
        <v>520</v>
      </c>
      <c r="N51" s="4" t="str">
        <f t="shared" si="5"/>
        <v>OD1</v>
      </c>
      <c r="O51" s="4" t="str">
        <f t="shared" si="6"/>
        <v>CD2</v>
      </c>
      <c r="P51" s="4" t="str">
        <f t="shared" si="7"/>
        <v>C2</v>
      </c>
      <c r="Q51" s="4" t="s">
        <v>86</v>
      </c>
      <c r="S51"/>
      <c r="T51"/>
      <c r="U51" s="1"/>
    </row>
    <row r="52" spans="2:21" x14ac:dyDescent="0.35">
      <c r="B52" s="4">
        <v>10</v>
      </c>
      <c r="C52" s="4">
        <v>9</v>
      </c>
      <c r="D52" s="4">
        <v>11</v>
      </c>
      <c r="E52" s="4">
        <v>2</v>
      </c>
      <c r="L52" s="4">
        <v>108</v>
      </c>
      <c r="M52" s="4">
        <v>465</v>
      </c>
      <c r="N52" s="4" t="str">
        <f t="shared" si="5"/>
        <v>HD2</v>
      </c>
      <c r="O52" s="4" t="str">
        <f t="shared" si="6"/>
        <v>CD2</v>
      </c>
      <c r="P52" s="4" t="str">
        <f t="shared" si="7"/>
        <v>HD21</v>
      </c>
      <c r="Q52" s="4" t="s">
        <v>203</v>
      </c>
      <c r="S52"/>
      <c r="T52"/>
      <c r="U52" s="1"/>
    </row>
    <row r="53" spans="2:21" x14ac:dyDescent="0.35">
      <c r="B53" s="4">
        <v>10</v>
      </c>
      <c r="C53" s="4">
        <v>9</v>
      </c>
      <c r="D53" s="4">
        <v>12</v>
      </c>
      <c r="E53" s="4">
        <v>2</v>
      </c>
      <c r="L53" s="4">
        <v>109</v>
      </c>
      <c r="M53" s="4">
        <v>1680.51</v>
      </c>
      <c r="N53" s="4" t="str">
        <f t="shared" si="5"/>
        <v>HD2</v>
      </c>
      <c r="O53" s="4" t="str">
        <f t="shared" si="6"/>
        <v>CD2</v>
      </c>
      <c r="P53" s="4" t="str">
        <f t="shared" si="7"/>
        <v>C2</v>
      </c>
      <c r="Q53" s="4" t="s">
        <v>97</v>
      </c>
      <c r="S53"/>
      <c r="T53"/>
      <c r="U53" s="1"/>
    </row>
    <row r="54" spans="2:21" x14ac:dyDescent="0.35">
      <c r="B54" s="4">
        <v>11</v>
      </c>
      <c r="C54" s="4">
        <v>9</v>
      </c>
      <c r="D54" s="4">
        <v>12</v>
      </c>
      <c r="E54" s="4">
        <v>2</v>
      </c>
      <c r="L54" s="4">
        <v>109</v>
      </c>
      <c r="M54" s="4">
        <v>1680.51</v>
      </c>
      <c r="N54" s="4" t="str">
        <f t="shared" si="5"/>
        <v>HD21</v>
      </c>
      <c r="O54" s="4" t="str">
        <f t="shared" si="6"/>
        <v>CD2</v>
      </c>
      <c r="P54" s="4" t="str">
        <f t="shared" si="7"/>
        <v>C2</v>
      </c>
      <c r="Q54" s="4" t="s">
        <v>97</v>
      </c>
      <c r="S54"/>
      <c r="T54"/>
      <c r="U54" s="1"/>
    </row>
    <row r="55" spans="2:21" x14ac:dyDescent="0.35">
      <c r="B55" s="4">
        <v>9</v>
      </c>
      <c r="C55" s="4">
        <v>12</v>
      </c>
      <c r="D55" s="4">
        <v>13</v>
      </c>
      <c r="E55" s="4">
        <v>2</v>
      </c>
      <c r="L55" s="4">
        <v>126</v>
      </c>
      <c r="M55" s="4">
        <v>640</v>
      </c>
      <c r="N55" s="4" t="str">
        <f t="shared" si="5"/>
        <v>CD2</v>
      </c>
      <c r="O55" s="4" t="str">
        <f t="shared" si="6"/>
        <v>C2</v>
      </c>
      <c r="P55" s="4" t="str">
        <f t="shared" si="7"/>
        <v>O2</v>
      </c>
      <c r="Q55" s="4" t="s">
        <v>189</v>
      </c>
      <c r="S55"/>
      <c r="T55"/>
      <c r="U55" s="1"/>
    </row>
    <row r="56" spans="2:21" x14ac:dyDescent="0.35">
      <c r="B56" s="4">
        <v>9</v>
      </c>
      <c r="C56" s="4">
        <v>12</v>
      </c>
      <c r="D56" s="4">
        <v>14</v>
      </c>
      <c r="E56" s="4">
        <v>2</v>
      </c>
      <c r="L56" s="4">
        <v>115</v>
      </c>
      <c r="M56" s="4">
        <v>610</v>
      </c>
      <c r="N56" s="4" t="str">
        <f t="shared" si="5"/>
        <v>CD2</v>
      </c>
      <c r="O56" s="4" t="str">
        <f t="shared" si="6"/>
        <v>C2</v>
      </c>
      <c r="P56" s="4" t="str">
        <f t="shared" si="7"/>
        <v>OH2</v>
      </c>
      <c r="Q56" s="4" t="s">
        <v>72</v>
      </c>
      <c r="S56"/>
      <c r="T56"/>
      <c r="U56" s="1"/>
    </row>
    <row r="57" spans="2:21" x14ac:dyDescent="0.35">
      <c r="B57" s="4">
        <v>13</v>
      </c>
      <c r="C57" s="4">
        <v>12</v>
      </c>
      <c r="D57" s="4">
        <v>14</v>
      </c>
      <c r="E57" s="4">
        <v>2</v>
      </c>
      <c r="L57" s="4">
        <v>124</v>
      </c>
      <c r="M57" s="4">
        <v>730</v>
      </c>
      <c r="N57" s="4" t="str">
        <f t="shared" si="5"/>
        <v>O2</v>
      </c>
      <c r="O57" s="4" t="str">
        <f t="shared" si="6"/>
        <v>C2</v>
      </c>
      <c r="P57" s="4" t="str">
        <f t="shared" si="7"/>
        <v>OH2</v>
      </c>
      <c r="Q57" s="4" t="s">
        <v>71</v>
      </c>
      <c r="S57"/>
      <c r="T57"/>
      <c r="U57" s="1"/>
    </row>
    <row r="58" spans="2:21" x14ac:dyDescent="0.35">
      <c r="B58" s="4">
        <v>12</v>
      </c>
      <c r="C58" s="4">
        <v>14</v>
      </c>
      <c r="D58" s="4">
        <v>15</v>
      </c>
      <c r="E58" s="4">
        <v>2</v>
      </c>
      <c r="L58" s="4">
        <v>109.5</v>
      </c>
      <c r="M58" s="4">
        <v>450</v>
      </c>
      <c r="N58" s="4" t="str">
        <f t="shared" si="5"/>
        <v>C2</v>
      </c>
      <c r="O58" s="4" t="str">
        <f t="shared" si="6"/>
        <v>OH2</v>
      </c>
      <c r="P58" s="4" t="str">
        <f t="shared" si="7"/>
        <v>HO2</v>
      </c>
      <c r="Q58" s="4" t="s">
        <v>85</v>
      </c>
      <c r="S58"/>
      <c r="T58"/>
      <c r="U58" s="1"/>
    </row>
    <row r="59" spans="2:21" x14ac:dyDescent="0.35">
      <c r="S59"/>
      <c r="T59"/>
      <c r="U59" s="1"/>
    </row>
    <row r="60" spans="2:21" x14ac:dyDescent="0.35">
      <c r="S60"/>
      <c r="T60"/>
      <c r="U60" s="1"/>
    </row>
    <row r="61" spans="2:21" x14ac:dyDescent="0.35">
      <c r="S61"/>
      <c r="T61"/>
      <c r="U61"/>
    </row>
    <row r="62" spans="2:21" x14ac:dyDescent="0.35">
      <c r="S62"/>
      <c r="T62"/>
      <c r="U62" s="1"/>
    </row>
    <row r="63" spans="2:21" x14ac:dyDescent="0.35">
      <c r="S63"/>
      <c r="T63"/>
      <c r="U63" s="1"/>
    </row>
    <row r="64" spans="2:21" x14ac:dyDescent="0.35">
      <c r="S64"/>
      <c r="T64"/>
      <c r="U64" s="1"/>
    </row>
    <row r="65" spans="2:21" x14ac:dyDescent="0.35">
      <c r="B65" s="4" t="str">
        <f>ODA_allatom!B81</f>
        <v>ai</v>
      </c>
      <c r="C65" s="4" t="str">
        <f>ODA_allatom!C81</f>
        <v>aj</v>
      </c>
      <c r="D65" s="4" t="str">
        <f>ODA_allatom!D81</f>
        <v>ak</v>
      </c>
      <c r="E65" s="4" t="str">
        <f>ODA_allatom!E81</f>
        <v>al</v>
      </c>
      <c r="F65" s="4" t="str">
        <f>ODA_allatom!F81</f>
        <v>funct</v>
      </c>
      <c r="G65" s="4" t="str">
        <f>ODA_allatom!G81</f>
        <v>ph0</v>
      </c>
      <c r="H65" s="4" t="str">
        <f>ODA_allatom!H81</f>
        <v>cp</v>
      </c>
      <c r="I65" s="4" t="str">
        <f>ODA_allatom!I81</f>
        <v>mult</v>
      </c>
      <c r="N65" s="4" t="s">
        <v>4</v>
      </c>
      <c r="S65"/>
      <c r="T65"/>
      <c r="U65" s="1"/>
    </row>
    <row r="66" spans="2:21" x14ac:dyDescent="0.35">
      <c r="B66" s="4">
        <v>1</v>
      </c>
      <c r="C66" s="4">
        <v>2</v>
      </c>
      <c r="D66" s="4">
        <v>3</v>
      </c>
      <c r="E66" s="4">
        <v>4</v>
      </c>
      <c r="F66" s="4">
        <v>1</v>
      </c>
      <c r="G66" s="4">
        <v>180</v>
      </c>
      <c r="H66" s="4">
        <v>7.11</v>
      </c>
      <c r="I66" s="4">
        <v>2</v>
      </c>
      <c r="N66" s="4" t="str">
        <f t="shared" ref="N66" si="8">LOOKUP(B66,$B$4:$B$18,$F$4:$F$18)</f>
        <v>HO1</v>
      </c>
      <c r="O66" s="4" t="str">
        <f t="shared" ref="O66" si="9">LOOKUP(C66,$B$4:$B$18,$F$4:$F$18)</f>
        <v>OH1</v>
      </c>
      <c r="P66" s="4" t="str">
        <f t="shared" ref="P66" si="10">LOOKUP(D66,$B$4:$B$18,$F$4:$F$18)</f>
        <v>C1</v>
      </c>
      <c r="Q66" s="4" t="str">
        <f t="shared" ref="Q66" si="11">LOOKUP(E66,$B$4:$B$18,$F$4:$F$18)</f>
        <v>O1</v>
      </c>
      <c r="R66" s="4" t="s">
        <v>107</v>
      </c>
      <c r="S66"/>
      <c r="T66"/>
      <c r="U66" s="1"/>
    </row>
    <row r="67" spans="2:21" x14ac:dyDescent="0.35">
      <c r="B67" s="4">
        <v>2</v>
      </c>
      <c r="C67" s="4">
        <v>3</v>
      </c>
      <c r="D67" s="4">
        <v>5</v>
      </c>
      <c r="E67" s="4">
        <v>8</v>
      </c>
      <c r="F67" s="4">
        <v>1</v>
      </c>
      <c r="G67" s="4">
        <v>180</v>
      </c>
      <c r="H67" s="4">
        <v>1</v>
      </c>
      <c r="I67" s="4">
        <v>6</v>
      </c>
      <c r="N67" s="4" t="str">
        <f t="shared" ref="N67:N71" si="12">LOOKUP(B67,$B$4:$B$18,$F$4:$F$18)</f>
        <v>OH1</v>
      </c>
      <c r="O67" s="4" t="str">
        <f t="shared" ref="O67:O71" si="13">LOOKUP(C67,$B$4:$B$18,$F$4:$F$18)</f>
        <v>C1</v>
      </c>
      <c r="P67" s="4" t="str">
        <f t="shared" ref="P67:P71" si="14">LOOKUP(D67,$B$4:$B$18,$F$4:$F$18)</f>
        <v>CD1</v>
      </c>
      <c r="Q67" s="4" t="str">
        <f t="shared" ref="Q67:Q71" si="15">LOOKUP(E67,$B$4:$B$18,$F$4:$F$18)</f>
        <v>OD1</v>
      </c>
      <c r="R67" s="4" t="s">
        <v>190</v>
      </c>
      <c r="S67"/>
      <c r="T67"/>
      <c r="U67" s="1"/>
    </row>
    <row r="68" spans="2:21" x14ac:dyDescent="0.35">
      <c r="B68" s="4">
        <v>3</v>
      </c>
      <c r="C68" s="4">
        <v>5</v>
      </c>
      <c r="D68" s="4">
        <v>8</v>
      </c>
      <c r="E68" s="4">
        <v>9</v>
      </c>
      <c r="F68" s="4">
        <v>1</v>
      </c>
      <c r="G68" s="4">
        <v>0</v>
      </c>
      <c r="H68" s="4">
        <v>1.26</v>
      </c>
      <c r="I68" s="4">
        <v>3</v>
      </c>
      <c r="N68" s="4" t="str">
        <f t="shared" si="12"/>
        <v>C1</v>
      </c>
      <c r="O68" s="4" t="str">
        <f t="shared" si="13"/>
        <v>CD1</v>
      </c>
      <c r="P68" s="4" t="str">
        <f t="shared" si="14"/>
        <v>OD1</v>
      </c>
      <c r="Q68" s="4" t="str">
        <f t="shared" si="15"/>
        <v>CD2</v>
      </c>
      <c r="R68" s="4" t="s">
        <v>197</v>
      </c>
      <c r="S68"/>
      <c r="T68"/>
      <c r="U68" s="1"/>
    </row>
    <row r="69" spans="2:21" x14ac:dyDescent="0.35">
      <c r="B69" s="4">
        <v>5</v>
      </c>
      <c r="C69" s="4">
        <v>8</v>
      </c>
      <c r="D69" s="4">
        <v>9</v>
      </c>
      <c r="E69" s="4">
        <v>12</v>
      </c>
      <c r="F69" s="4">
        <v>1</v>
      </c>
      <c r="G69" s="4">
        <v>0</v>
      </c>
      <c r="H69" s="4">
        <v>1.26</v>
      </c>
      <c r="I69" s="4">
        <v>3</v>
      </c>
      <c r="N69" s="4" t="str">
        <f t="shared" si="12"/>
        <v>CD1</v>
      </c>
      <c r="O69" s="4" t="str">
        <f t="shared" si="13"/>
        <v>OD1</v>
      </c>
      <c r="P69" s="4" t="str">
        <f t="shared" si="14"/>
        <v>CD2</v>
      </c>
      <c r="Q69" s="4" t="str">
        <f t="shared" si="15"/>
        <v>C2</v>
      </c>
      <c r="R69" s="4" t="s">
        <v>197</v>
      </c>
      <c r="S69"/>
      <c r="T69"/>
      <c r="U69" s="1"/>
    </row>
    <row r="70" spans="2:21" x14ac:dyDescent="0.35">
      <c r="B70" s="4">
        <v>8</v>
      </c>
      <c r="C70" s="4">
        <v>9</v>
      </c>
      <c r="D70" s="4">
        <v>12</v>
      </c>
      <c r="E70" s="4">
        <v>13</v>
      </c>
      <c r="F70" s="4">
        <v>1</v>
      </c>
      <c r="G70" s="4">
        <v>180</v>
      </c>
      <c r="H70" s="4">
        <v>1</v>
      </c>
      <c r="I70" s="4">
        <v>6</v>
      </c>
      <c r="N70" s="4" t="str">
        <f t="shared" si="12"/>
        <v>OD1</v>
      </c>
      <c r="O70" s="4" t="str">
        <f t="shared" si="13"/>
        <v>CD2</v>
      </c>
      <c r="P70" s="4" t="str">
        <f t="shared" si="14"/>
        <v>C2</v>
      </c>
      <c r="Q70" s="4" t="str">
        <f t="shared" si="15"/>
        <v>O2</v>
      </c>
      <c r="R70" s="4" t="s">
        <v>190</v>
      </c>
      <c r="S70"/>
      <c r="T70"/>
      <c r="U70" s="1"/>
    </row>
    <row r="71" spans="2:21" x14ac:dyDescent="0.35">
      <c r="B71" s="4">
        <v>9</v>
      </c>
      <c r="C71" s="4">
        <v>12</v>
      </c>
      <c r="D71" s="4">
        <v>14</v>
      </c>
      <c r="E71" s="4">
        <v>15</v>
      </c>
      <c r="F71" s="4">
        <v>1</v>
      </c>
      <c r="G71" s="4">
        <v>180</v>
      </c>
      <c r="H71" s="4">
        <v>16.7</v>
      </c>
      <c r="I71" s="4">
        <v>2</v>
      </c>
      <c r="N71" s="4" t="str">
        <f t="shared" si="12"/>
        <v>CD2</v>
      </c>
      <c r="O71" s="4" t="str">
        <f t="shared" si="13"/>
        <v>C2</v>
      </c>
      <c r="P71" s="4" t="str">
        <f t="shared" si="14"/>
        <v>OH2</v>
      </c>
      <c r="Q71" s="4" t="str">
        <f t="shared" si="15"/>
        <v>HO2</v>
      </c>
      <c r="R71" s="4" t="s">
        <v>198</v>
      </c>
      <c r="S71"/>
      <c r="T71"/>
      <c r="U71" s="1"/>
    </row>
    <row r="72" spans="2:21" x14ac:dyDescent="0.35">
      <c r="S72"/>
      <c r="T72"/>
      <c r="U72" s="1"/>
    </row>
    <row r="73" spans="2:21" x14ac:dyDescent="0.35">
      <c r="S73"/>
      <c r="T73"/>
      <c r="U73" s="1"/>
    </row>
    <row r="74" spans="2:21" x14ac:dyDescent="0.35">
      <c r="S74"/>
      <c r="T74"/>
      <c r="U74" s="1"/>
    </row>
    <row r="75" spans="2:21" x14ac:dyDescent="0.35">
      <c r="B75" s="4" t="str">
        <f>ODA_allatom!B77</f>
        <v>ai</v>
      </c>
      <c r="C75" s="4" t="str">
        <f>ODA_allatom!C77</f>
        <v>aj</v>
      </c>
      <c r="D75" s="4" t="str">
        <f>ODA_allatom!D77</f>
        <v>ak</v>
      </c>
      <c r="E75" s="4" t="str">
        <f>ODA_allatom!E77</f>
        <v>al</v>
      </c>
      <c r="F75" s="4" t="str">
        <f>ODA_allatom!F77</f>
        <v>funct</v>
      </c>
      <c r="G75" s="4" t="str">
        <f>ODA_allatom!G77</f>
        <v>angle</v>
      </c>
      <c r="H75" s="4" t="str">
        <f>ODA_allatom!H77</f>
        <v>fc</v>
      </c>
      <c r="N75" s="4" t="s">
        <v>87</v>
      </c>
      <c r="S75"/>
      <c r="T75"/>
      <c r="U75" s="1"/>
    </row>
    <row r="76" spans="2:21" x14ac:dyDescent="0.35">
      <c r="B76" s="4">
        <v>3</v>
      </c>
      <c r="C76" s="4">
        <v>2</v>
      </c>
      <c r="D76" s="4">
        <v>4</v>
      </c>
      <c r="E76" s="4">
        <v>5</v>
      </c>
      <c r="F76" s="4">
        <v>2</v>
      </c>
      <c r="G76" s="4">
        <v>0</v>
      </c>
      <c r="H76" s="4">
        <v>167.36</v>
      </c>
      <c r="N76" s="4" t="str">
        <f t="shared" ref="N76" si="16">LOOKUP(B76,$B$4:$B$18,$F$4:$F$18)</f>
        <v>C1</v>
      </c>
      <c r="O76" s="4" t="str">
        <f t="shared" ref="O76" si="17">LOOKUP(C76,$B$4:$B$18,$F$4:$F$18)</f>
        <v>OH1</v>
      </c>
      <c r="P76" s="4" t="str">
        <f t="shared" ref="P76" si="18">LOOKUP(D76,$B$4:$B$18,$F$4:$F$18)</f>
        <v>O1</v>
      </c>
      <c r="Q76" s="4" t="str">
        <f t="shared" ref="Q76" si="19">LOOKUP(E76,$B$4:$B$18,$F$4:$F$18)</f>
        <v>CD1</v>
      </c>
      <c r="R76" s="4" t="s">
        <v>77</v>
      </c>
      <c r="S76"/>
      <c r="T76"/>
      <c r="U76" s="1"/>
    </row>
    <row r="77" spans="2:21" x14ac:dyDescent="0.35">
      <c r="B77" s="4">
        <v>12</v>
      </c>
      <c r="C77" s="4">
        <v>9</v>
      </c>
      <c r="D77" s="4">
        <v>13</v>
      </c>
      <c r="E77" s="4">
        <v>14</v>
      </c>
      <c r="F77" s="4">
        <v>2</v>
      </c>
      <c r="G77" s="4">
        <v>0</v>
      </c>
      <c r="H77" s="4">
        <v>167.36</v>
      </c>
      <c r="N77" s="4" t="str">
        <f t="shared" ref="N77" si="20">LOOKUP(B77,$B$4:$B$18,$F$4:$F$18)</f>
        <v>C2</v>
      </c>
      <c r="O77" s="4" t="str">
        <f t="shared" ref="O77" si="21">LOOKUP(C77,$B$4:$B$18,$F$4:$F$18)</f>
        <v>CD2</v>
      </c>
      <c r="P77" s="4" t="str">
        <f t="shared" ref="P77" si="22">LOOKUP(D77,$B$4:$B$18,$F$4:$F$18)</f>
        <v>O2</v>
      </c>
      <c r="Q77" s="4" t="str">
        <f t="shared" ref="Q77" si="23">LOOKUP(E77,$B$4:$B$18,$F$4:$F$18)</f>
        <v>OH2</v>
      </c>
      <c r="R77" s="4" t="s">
        <v>77</v>
      </c>
      <c r="S77"/>
      <c r="T77"/>
      <c r="U77" s="1"/>
    </row>
    <row r="78" spans="2:21" x14ac:dyDescent="0.35">
      <c r="S78"/>
      <c r="T78"/>
      <c r="U78" s="1"/>
    </row>
    <row r="79" spans="2:21" x14ac:dyDescent="0.35">
      <c r="S79"/>
      <c r="T79"/>
      <c r="U79" s="1"/>
    </row>
    <row r="80" spans="2:21" x14ac:dyDescent="0.35">
      <c r="S80"/>
      <c r="T80"/>
      <c r="U80" s="1"/>
    </row>
    <row r="81" spans="19:21" x14ac:dyDescent="0.35">
      <c r="S81"/>
      <c r="T81"/>
      <c r="U81" s="1"/>
    </row>
    <row r="82" spans="19:21" x14ac:dyDescent="0.35">
      <c r="S82"/>
      <c r="T82"/>
      <c r="U82" s="1"/>
    </row>
    <row r="83" spans="19:21" x14ac:dyDescent="0.35">
      <c r="S83"/>
      <c r="T83"/>
      <c r="U83" s="1"/>
    </row>
  </sheetData>
  <sortState ref="S21:U83">
    <sortCondition ref="T21:T83"/>
  </sortState>
  <mergeCells count="1">
    <mergeCell ref="M1:R1"/>
  </mergeCell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W96"/>
  <sheetViews>
    <sheetView topLeftCell="J1" zoomScale="115" zoomScaleNormal="115" workbookViewId="0">
      <selection activeCell="N2" sqref="N2:R97"/>
    </sheetView>
  </sheetViews>
  <sheetFormatPr defaultColWidth="7.54296875" defaultRowHeight="14.5" x14ac:dyDescent="0.35"/>
  <cols>
    <col min="1" max="5" width="7.54296875" style="4"/>
    <col min="6" max="6" width="11.7265625" style="4" bestFit="1" customWidth="1"/>
    <col min="7" max="12" width="7.54296875" style="4"/>
    <col min="13" max="13" width="11.453125" style="4" bestFit="1" customWidth="1"/>
    <col min="14" max="22" width="7.54296875" style="4"/>
    <col min="23" max="23" width="13.08984375" style="4" bestFit="1" customWidth="1"/>
    <col min="24" max="16384" width="7.54296875" style="4"/>
  </cols>
  <sheetData>
    <row r="1" spans="2:18" x14ac:dyDescent="0.35">
      <c r="M1" s="8" t="s">
        <v>95</v>
      </c>
      <c r="N1" s="8"/>
      <c r="O1" s="8"/>
      <c r="P1" s="8"/>
      <c r="Q1" s="8"/>
      <c r="R1" s="8"/>
    </row>
    <row r="2" spans="2:18" x14ac:dyDescent="0.35">
      <c r="N2" s="4" t="s">
        <v>228</v>
      </c>
    </row>
    <row r="3" spans="2:18" x14ac:dyDescent="0.35">
      <c r="B3" s="4" t="str">
        <f>ODA_allatom!B5</f>
        <v>nr</v>
      </c>
      <c r="C3" s="4" t="str">
        <f>ODA_allatom!C5</f>
        <v>type</v>
      </c>
      <c r="D3" s="4" t="str">
        <f>ODA_allatom!D5</f>
        <v>resnr</v>
      </c>
      <c r="E3" s="4" t="str">
        <f>ODA_allatom!E5</f>
        <v>resid</v>
      </c>
      <c r="F3" s="4" t="str">
        <f>ODA_allatom!F5</f>
        <v>atom</v>
      </c>
      <c r="G3" s="4" t="str">
        <f>ODA_allatom!G5</f>
        <v>cgnr</v>
      </c>
      <c r="H3" s="4" t="str">
        <f>ODA_allatom!H5</f>
        <v>charge</v>
      </c>
      <c r="I3" s="4" t="str">
        <f>ODA_allatom!I5</f>
        <v>mass</v>
      </c>
      <c r="N3" s="4" t="s">
        <v>1</v>
      </c>
    </row>
    <row r="4" spans="2:18" x14ac:dyDescent="0.35">
      <c r="B4" s="4">
        <v>1</v>
      </c>
      <c r="C4" s="4" t="s">
        <v>98</v>
      </c>
      <c r="D4" s="4">
        <v>1</v>
      </c>
      <c r="E4" s="4" t="s">
        <v>165</v>
      </c>
      <c r="F4" s="4" t="s">
        <v>143</v>
      </c>
      <c r="G4" s="4">
        <v>1</v>
      </c>
      <c r="H4" s="4">
        <v>0.43</v>
      </c>
      <c r="I4" s="4">
        <v>1.008</v>
      </c>
      <c r="N4" s="4" t="str">
        <f>'CT2 citrate2 AA'!F4</f>
        <v>H14</v>
      </c>
      <c r="O4" s="4" t="str">
        <f>C4</f>
        <v>HS14</v>
      </c>
      <c r="P4" s="4">
        <f>'CT2 citrate2 AA'!H4</f>
        <v>0.43</v>
      </c>
      <c r="Q4" s="4">
        <f>G4</f>
        <v>1</v>
      </c>
    </row>
    <row r="5" spans="2:18" x14ac:dyDescent="0.35">
      <c r="B5" s="4">
        <v>2</v>
      </c>
      <c r="C5" s="4" t="s">
        <v>101</v>
      </c>
      <c r="D5" s="4">
        <v>1</v>
      </c>
      <c r="E5" s="4" t="s">
        <v>165</v>
      </c>
      <c r="F5" s="4" t="s">
        <v>30</v>
      </c>
      <c r="G5" s="4">
        <v>1</v>
      </c>
      <c r="H5" s="4">
        <v>-0.57999999999999996</v>
      </c>
      <c r="I5" s="4">
        <v>15.9994</v>
      </c>
      <c r="N5" s="4" t="str">
        <f>'CT2 citrate2 AA'!F5</f>
        <v>O1</v>
      </c>
      <c r="O5" s="4" t="str">
        <f t="shared" ref="O5:O22" si="0">C5</f>
        <v>OA</v>
      </c>
      <c r="P5" s="4">
        <f>'CT2 citrate2 AA'!H5</f>
        <v>-0.57999999999999996</v>
      </c>
      <c r="Q5" s="4">
        <f t="shared" ref="Q5:Q22" si="1">G5</f>
        <v>1</v>
      </c>
    </row>
    <row r="6" spans="2:18" x14ac:dyDescent="0.35">
      <c r="B6" s="4">
        <v>3</v>
      </c>
      <c r="C6" s="4" t="s">
        <v>28</v>
      </c>
      <c r="D6" s="4">
        <v>1</v>
      </c>
      <c r="E6" s="4" t="s">
        <v>165</v>
      </c>
      <c r="F6" s="4" t="s">
        <v>29</v>
      </c>
      <c r="G6" s="4">
        <v>1</v>
      </c>
      <c r="H6" s="4">
        <v>0.65500000000000003</v>
      </c>
      <c r="I6" s="4">
        <v>12.010999999999999</v>
      </c>
      <c r="N6" s="4" t="str">
        <f>'CT2 citrate2 AA'!F6</f>
        <v>C2</v>
      </c>
      <c r="O6" s="4" t="str">
        <f t="shared" si="0"/>
        <v>C</v>
      </c>
      <c r="P6" s="4">
        <f>'CT2 citrate2 AA'!H6</f>
        <v>0.65500000000000003</v>
      </c>
      <c r="Q6" s="4">
        <f t="shared" si="1"/>
        <v>1</v>
      </c>
    </row>
    <row r="7" spans="2:18" x14ac:dyDescent="0.35">
      <c r="B7" s="4">
        <v>4</v>
      </c>
      <c r="C7" s="4" t="s">
        <v>112</v>
      </c>
      <c r="D7" s="4">
        <v>1</v>
      </c>
      <c r="E7" s="4" t="s">
        <v>165</v>
      </c>
      <c r="F7" s="4" t="s">
        <v>27</v>
      </c>
      <c r="G7" s="4">
        <v>1</v>
      </c>
      <c r="H7" s="4">
        <v>-0.58599999999999997</v>
      </c>
      <c r="I7" s="4">
        <v>15.9994</v>
      </c>
      <c r="J7" s="4" t="s">
        <v>0</v>
      </c>
      <c r="K7" s="4">
        <v>-8.1000000000000003E-2</v>
      </c>
      <c r="N7" s="4" t="str">
        <f>'CT2 citrate2 AA'!F7</f>
        <v>O3</v>
      </c>
      <c r="O7" s="4" t="str">
        <f t="shared" si="0"/>
        <v>O</v>
      </c>
      <c r="P7" s="4">
        <f>'CT2 citrate2 AA'!H7</f>
        <v>-0.58599999999999997</v>
      </c>
      <c r="Q7" s="4">
        <f t="shared" si="1"/>
        <v>1</v>
      </c>
    </row>
    <row r="8" spans="2:18" x14ac:dyDescent="0.35">
      <c r="B8" s="4">
        <v>5</v>
      </c>
      <c r="C8" s="4" t="s">
        <v>28</v>
      </c>
      <c r="D8" s="4">
        <v>1</v>
      </c>
      <c r="E8" s="4" t="s">
        <v>165</v>
      </c>
      <c r="F8" s="4" t="s">
        <v>31</v>
      </c>
      <c r="G8" s="4">
        <v>2</v>
      </c>
      <c r="H8" s="4">
        <v>-0.28899999999999998</v>
      </c>
      <c r="I8" s="4">
        <v>12.010999999999999</v>
      </c>
      <c r="N8" s="4" t="str">
        <f>'CT2 citrate2 AA'!F8</f>
        <v>C4</v>
      </c>
      <c r="O8" s="4" t="str">
        <f t="shared" si="0"/>
        <v>C</v>
      </c>
      <c r="P8" s="4">
        <f>'CT2 citrate2 AA'!H8</f>
        <v>-0.28899999999999998</v>
      </c>
      <c r="Q8" s="4">
        <f t="shared" si="1"/>
        <v>2</v>
      </c>
    </row>
    <row r="9" spans="2:18" x14ac:dyDescent="0.35">
      <c r="B9" s="4">
        <v>6</v>
      </c>
      <c r="C9" s="4" t="s">
        <v>90</v>
      </c>
      <c r="D9" s="4">
        <v>1</v>
      </c>
      <c r="E9" s="4" t="s">
        <v>165</v>
      </c>
      <c r="F9" s="4" t="s">
        <v>166</v>
      </c>
      <c r="G9" s="4">
        <v>2</v>
      </c>
      <c r="H9" s="4">
        <v>0.125</v>
      </c>
      <c r="I9" s="4">
        <v>1.008</v>
      </c>
      <c r="N9" s="4" t="str">
        <f>'CT2 citrate2 AA'!F9</f>
        <v>H15</v>
      </c>
      <c r="O9" s="4" t="str">
        <f t="shared" si="0"/>
        <v>HC</v>
      </c>
      <c r="P9" s="4">
        <f>'CT2 citrate2 AA'!H9</f>
        <v>0.125</v>
      </c>
      <c r="Q9" s="4">
        <f t="shared" si="1"/>
        <v>2</v>
      </c>
    </row>
    <row r="10" spans="2:18" x14ac:dyDescent="0.35">
      <c r="B10" s="4">
        <v>7</v>
      </c>
      <c r="C10" s="4" t="s">
        <v>90</v>
      </c>
      <c r="D10" s="4">
        <v>1</v>
      </c>
      <c r="E10" s="4" t="s">
        <v>165</v>
      </c>
      <c r="F10" s="4" t="s">
        <v>167</v>
      </c>
      <c r="G10" s="4">
        <v>2</v>
      </c>
      <c r="H10" s="4">
        <v>6.4000000000000001E-2</v>
      </c>
      <c r="I10" s="4">
        <v>1.008</v>
      </c>
      <c r="J10" s="4" t="s">
        <v>0</v>
      </c>
      <c r="K10" s="4">
        <v>-0.1</v>
      </c>
      <c r="N10" s="4" t="str">
        <f>'CT2 citrate2 AA'!F10</f>
        <v>H16</v>
      </c>
      <c r="O10" s="4" t="str">
        <f t="shared" si="0"/>
        <v>HC</v>
      </c>
      <c r="P10" s="4">
        <f>'CT2 citrate2 AA'!H10</f>
        <v>6.4000000000000001E-2</v>
      </c>
      <c r="Q10" s="4">
        <f t="shared" si="1"/>
        <v>2</v>
      </c>
    </row>
    <row r="11" spans="2:18" x14ac:dyDescent="0.35">
      <c r="B11" s="4">
        <v>8</v>
      </c>
      <c r="C11" s="4" t="s">
        <v>28</v>
      </c>
      <c r="D11" s="4">
        <v>1</v>
      </c>
      <c r="E11" s="4" t="s">
        <v>165</v>
      </c>
      <c r="F11" s="4" t="s">
        <v>136</v>
      </c>
      <c r="G11" s="4">
        <v>3</v>
      </c>
      <c r="H11" s="4">
        <v>0.48</v>
      </c>
      <c r="I11" s="4">
        <v>12.010999999999999</v>
      </c>
      <c r="N11" s="4" t="str">
        <f>'CT2 citrate2 AA'!F11</f>
        <v>C5</v>
      </c>
      <c r="O11" s="4" t="str">
        <f t="shared" si="0"/>
        <v>C</v>
      </c>
      <c r="P11" s="4">
        <f>'CT2 citrate2 AA'!H11</f>
        <v>0.48</v>
      </c>
      <c r="Q11" s="4">
        <f t="shared" si="1"/>
        <v>3</v>
      </c>
    </row>
    <row r="12" spans="2:18" x14ac:dyDescent="0.35">
      <c r="B12" s="4">
        <v>9</v>
      </c>
      <c r="C12" s="4" t="s">
        <v>101</v>
      </c>
      <c r="D12" s="4">
        <v>1</v>
      </c>
      <c r="E12" s="4" t="s">
        <v>165</v>
      </c>
      <c r="F12" s="4" t="s">
        <v>168</v>
      </c>
      <c r="G12" s="4">
        <v>3</v>
      </c>
      <c r="H12" s="4">
        <v>-0.70499999999999996</v>
      </c>
      <c r="I12" s="4">
        <v>15.9994</v>
      </c>
      <c r="N12" s="4" t="str">
        <f>'CT2 citrate2 AA'!F12</f>
        <v>O6</v>
      </c>
      <c r="O12" s="4" t="str">
        <f t="shared" si="0"/>
        <v>OA</v>
      </c>
      <c r="P12" s="4">
        <f>'CT2 citrate2 AA'!H12</f>
        <v>-0.70499999999999996</v>
      </c>
      <c r="Q12" s="4">
        <f t="shared" si="1"/>
        <v>3</v>
      </c>
    </row>
    <row r="13" spans="2:18" x14ac:dyDescent="0.35">
      <c r="B13" s="4">
        <v>10</v>
      </c>
      <c r="C13" s="4" t="s">
        <v>98</v>
      </c>
      <c r="D13" s="4">
        <v>1</v>
      </c>
      <c r="E13" s="4" t="s">
        <v>165</v>
      </c>
      <c r="F13" s="4" t="s">
        <v>169</v>
      </c>
      <c r="G13" s="4">
        <v>3</v>
      </c>
      <c r="H13" s="4">
        <v>0.35599999999999998</v>
      </c>
      <c r="I13" s="4">
        <v>1.008</v>
      </c>
      <c r="N13" s="4" t="str">
        <f>'CT2 citrate2 AA'!F13</f>
        <v>H17</v>
      </c>
      <c r="O13" s="4" t="str">
        <f t="shared" si="0"/>
        <v>HS14</v>
      </c>
      <c r="P13" s="4">
        <f>'CT2 citrate2 AA'!H13</f>
        <v>0.35599999999999998</v>
      </c>
      <c r="Q13" s="4">
        <f t="shared" si="1"/>
        <v>3</v>
      </c>
    </row>
    <row r="14" spans="2:18" x14ac:dyDescent="0.35">
      <c r="B14" s="4">
        <v>11</v>
      </c>
      <c r="C14" s="4" t="s">
        <v>28</v>
      </c>
      <c r="D14" s="4">
        <v>1</v>
      </c>
      <c r="E14" s="4" t="s">
        <v>165</v>
      </c>
      <c r="F14" s="4" t="s">
        <v>170</v>
      </c>
      <c r="G14" s="4">
        <v>3</v>
      </c>
      <c r="H14" s="4">
        <v>0.56100000000000005</v>
      </c>
      <c r="I14" s="4">
        <v>12.010999999999999</v>
      </c>
      <c r="N14" s="4" t="str">
        <f>'CT2 citrate2 AA'!F14</f>
        <v>C11</v>
      </c>
      <c r="O14" s="4" t="str">
        <f t="shared" si="0"/>
        <v>C</v>
      </c>
      <c r="P14" s="4">
        <f>'CT2 citrate2 AA'!H14</f>
        <v>0.56100000000000005</v>
      </c>
      <c r="Q14" s="4">
        <f t="shared" si="1"/>
        <v>3</v>
      </c>
    </row>
    <row r="15" spans="2:18" x14ac:dyDescent="0.35">
      <c r="B15" s="4">
        <v>12</v>
      </c>
      <c r="C15" s="4" t="s">
        <v>26</v>
      </c>
      <c r="D15" s="4">
        <v>1</v>
      </c>
      <c r="E15" s="4" t="s">
        <v>165</v>
      </c>
      <c r="F15" s="4" t="s">
        <v>171</v>
      </c>
      <c r="G15" s="4">
        <v>3</v>
      </c>
      <c r="H15" s="4">
        <v>-0.72799999999999998</v>
      </c>
      <c r="I15" s="4">
        <v>15.9994</v>
      </c>
      <c r="N15" s="4" t="str">
        <f>'CT2 citrate2 AA'!F15</f>
        <v>O12</v>
      </c>
      <c r="O15" s="4" t="str">
        <f t="shared" si="0"/>
        <v>OM</v>
      </c>
      <c r="P15" s="4">
        <f>'CT2 citrate2 AA'!H15</f>
        <v>-0.72799999999999998</v>
      </c>
      <c r="Q15" s="4">
        <f t="shared" si="1"/>
        <v>3</v>
      </c>
    </row>
    <row r="16" spans="2:18" x14ac:dyDescent="0.35">
      <c r="B16" s="4">
        <v>13</v>
      </c>
      <c r="C16" s="4" t="s">
        <v>26</v>
      </c>
      <c r="D16" s="4">
        <v>1</v>
      </c>
      <c r="E16" s="4" t="s">
        <v>165</v>
      </c>
      <c r="F16" s="4" t="s">
        <v>172</v>
      </c>
      <c r="G16" s="4">
        <v>3</v>
      </c>
      <c r="H16" s="4">
        <v>-0.72799999999999998</v>
      </c>
      <c r="I16" s="4">
        <v>15.9994</v>
      </c>
      <c r="N16" s="4" t="str">
        <f>'CT2 citrate2 AA'!F16</f>
        <v>O13</v>
      </c>
      <c r="O16" s="4" t="str">
        <f t="shared" si="0"/>
        <v>OM</v>
      </c>
      <c r="P16" s="4">
        <f>'CT2 citrate2 AA'!H16</f>
        <v>-0.72799999999999998</v>
      </c>
      <c r="Q16" s="4">
        <f t="shared" si="1"/>
        <v>3</v>
      </c>
    </row>
    <row r="17" spans="2:23" x14ac:dyDescent="0.35">
      <c r="B17" s="4">
        <v>14</v>
      </c>
      <c r="C17" s="4" t="s">
        <v>28</v>
      </c>
      <c r="D17" s="4">
        <v>1</v>
      </c>
      <c r="E17" s="4" t="s">
        <v>165</v>
      </c>
      <c r="F17" s="4" t="s">
        <v>35</v>
      </c>
      <c r="G17" s="4">
        <v>3</v>
      </c>
      <c r="H17" s="4">
        <v>-0.32100000000000001</v>
      </c>
      <c r="I17" s="4">
        <v>12.010999999999999</v>
      </c>
      <c r="N17" s="4" t="str">
        <f>'CT2 citrate2 AA'!F17</f>
        <v>C7</v>
      </c>
      <c r="O17" s="4" t="str">
        <f t="shared" si="0"/>
        <v>C</v>
      </c>
      <c r="P17" s="4">
        <f>'CT2 citrate2 AA'!H17</f>
        <v>-0.32100000000000001</v>
      </c>
      <c r="Q17" s="4">
        <f t="shared" si="1"/>
        <v>3</v>
      </c>
    </row>
    <row r="18" spans="2:23" x14ac:dyDescent="0.35">
      <c r="B18" s="4">
        <v>15</v>
      </c>
      <c r="C18" s="4" t="s">
        <v>90</v>
      </c>
      <c r="D18" s="4">
        <v>1</v>
      </c>
      <c r="E18" s="4" t="s">
        <v>165</v>
      </c>
      <c r="F18" s="4" t="s">
        <v>173</v>
      </c>
      <c r="G18" s="4">
        <v>3</v>
      </c>
      <c r="H18" s="4">
        <v>5.0999999999999997E-2</v>
      </c>
      <c r="I18" s="4">
        <v>1.008</v>
      </c>
      <c r="N18" s="4" t="str">
        <f>'CT2 citrate2 AA'!F18</f>
        <v>H18</v>
      </c>
      <c r="O18" s="4" t="str">
        <f t="shared" si="0"/>
        <v>HC</v>
      </c>
      <c r="P18" s="4">
        <f>'CT2 citrate2 AA'!H18</f>
        <v>5.0999999999999997E-2</v>
      </c>
      <c r="Q18" s="4">
        <f t="shared" si="1"/>
        <v>3</v>
      </c>
    </row>
    <row r="19" spans="2:23" x14ac:dyDescent="0.35">
      <c r="B19" s="4">
        <v>16</v>
      </c>
      <c r="C19" s="4" t="s">
        <v>90</v>
      </c>
      <c r="D19" s="4">
        <v>1</v>
      </c>
      <c r="E19" s="4" t="s">
        <v>165</v>
      </c>
      <c r="F19" s="4" t="s">
        <v>174</v>
      </c>
      <c r="G19" s="4">
        <v>3</v>
      </c>
      <c r="H19" s="4">
        <v>3.4000000000000002E-2</v>
      </c>
      <c r="I19" s="4">
        <v>1.008</v>
      </c>
      <c r="J19" s="4" t="s">
        <v>0</v>
      </c>
      <c r="K19" s="4">
        <v>-1</v>
      </c>
      <c r="N19" s="4" t="str">
        <f>'CT2 citrate2 AA'!F19</f>
        <v>H19</v>
      </c>
      <c r="O19" s="4" t="str">
        <f t="shared" si="0"/>
        <v>HC</v>
      </c>
      <c r="P19" s="4">
        <f>'CT2 citrate2 AA'!H19</f>
        <v>3.4000000000000002E-2</v>
      </c>
      <c r="Q19" s="4">
        <f t="shared" si="1"/>
        <v>3</v>
      </c>
    </row>
    <row r="20" spans="2:23" x14ac:dyDescent="0.35">
      <c r="B20" s="4">
        <v>17</v>
      </c>
      <c r="C20" s="4" t="s">
        <v>28</v>
      </c>
      <c r="D20" s="4">
        <v>1</v>
      </c>
      <c r="E20" s="4" t="s">
        <v>165</v>
      </c>
      <c r="F20" s="4" t="s">
        <v>175</v>
      </c>
      <c r="G20" s="4">
        <v>4</v>
      </c>
      <c r="H20" s="4">
        <v>0.755</v>
      </c>
      <c r="I20" s="4">
        <v>12.010999999999999</v>
      </c>
      <c r="N20" s="4" t="str">
        <f>'CT2 citrate2 AA'!F20</f>
        <v>C8</v>
      </c>
      <c r="O20" s="4" t="str">
        <f t="shared" si="0"/>
        <v>C</v>
      </c>
      <c r="P20" s="4">
        <f>'CT2 citrate2 AA'!H20</f>
        <v>0.755</v>
      </c>
      <c r="Q20" s="4">
        <f t="shared" si="1"/>
        <v>4</v>
      </c>
    </row>
    <row r="21" spans="2:23" x14ac:dyDescent="0.35">
      <c r="B21" s="4">
        <v>18</v>
      </c>
      <c r="C21" s="4" t="s">
        <v>26</v>
      </c>
      <c r="D21" s="4">
        <v>1</v>
      </c>
      <c r="E21" s="4" t="s">
        <v>165</v>
      </c>
      <c r="F21" s="4" t="s">
        <v>37</v>
      </c>
      <c r="G21" s="4">
        <v>4</v>
      </c>
      <c r="H21" s="4">
        <v>-0.78700000000000003</v>
      </c>
      <c r="I21" s="4">
        <v>15.9994</v>
      </c>
      <c r="N21" s="4" t="str">
        <f>'CT2 citrate2 AA'!F21</f>
        <v>O9</v>
      </c>
      <c r="O21" s="4" t="str">
        <f t="shared" si="0"/>
        <v>OM</v>
      </c>
      <c r="P21" s="4">
        <f>'CT2 citrate2 AA'!H21</f>
        <v>-0.78700000000000003</v>
      </c>
      <c r="Q21" s="4">
        <f t="shared" si="1"/>
        <v>4</v>
      </c>
    </row>
    <row r="22" spans="2:23" x14ac:dyDescent="0.35">
      <c r="B22" s="4">
        <v>19</v>
      </c>
      <c r="C22" s="4" t="s">
        <v>26</v>
      </c>
      <c r="D22" s="4">
        <v>1</v>
      </c>
      <c r="E22" s="4" t="s">
        <v>165</v>
      </c>
      <c r="F22" s="4" t="s">
        <v>176</v>
      </c>
      <c r="G22" s="4">
        <v>4</v>
      </c>
      <c r="H22" s="4">
        <v>-0.78700000000000003</v>
      </c>
      <c r="I22" s="4">
        <v>15.9994</v>
      </c>
      <c r="J22" s="4" t="s">
        <v>0</v>
      </c>
      <c r="K22" s="4">
        <v>-0.81899999999999995</v>
      </c>
      <c r="N22" s="4" t="str">
        <f>'CT2 citrate2 AA'!F22</f>
        <v>O10</v>
      </c>
      <c r="O22" s="4" t="str">
        <f t="shared" si="0"/>
        <v>OM</v>
      </c>
      <c r="P22" s="4">
        <f>'CT2 citrate2 AA'!H22</f>
        <v>-0.78700000000000003</v>
      </c>
      <c r="Q22" s="4">
        <f t="shared" si="1"/>
        <v>4</v>
      </c>
    </row>
    <row r="23" spans="2:23" x14ac:dyDescent="0.35">
      <c r="W23" s="6"/>
    </row>
    <row r="24" spans="2:23" x14ac:dyDescent="0.35">
      <c r="W24" s="6"/>
    </row>
    <row r="25" spans="2:23" x14ac:dyDescent="0.35">
      <c r="W25" s="5"/>
    </row>
    <row r="26" spans="2:23" x14ac:dyDescent="0.35">
      <c r="N26" s="4" t="s">
        <v>2</v>
      </c>
      <c r="W26" s="5"/>
    </row>
    <row r="27" spans="2:23" x14ac:dyDescent="0.35">
      <c r="B27" s="4">
        <v>1</v>
      </c>
      <c r="C27" s="4">
        <v>2</v>
      </c>
      <c r="D27" s="4">
        <v>2</v>
      </c>
      <c r="E27" s="4">
        <v>9.8299999999999998E-2</v>
      </c>
      <c r="F27" s="6">
        <v>9831400</v>
      </c>
      <c r="L27" s="4">
        <v>9.8299999999999998E-2</v>
      </c>
      <c r="M27" s="6">
        <v>9831400</v>
      </c>
      <c r="N27" s="4" t="str">
        <f>LOOKUP(B27,$B$4:$B$22,$F$4:$F$22)</f>
        <v>H14</v>
      </c>
      <c r="O27" s="4" t="str">
        <f>LOOKUP(C27,$B$4:$B$22,$F$4:$F$22)</f>
        <v>O1</v>
      </c>
      <c r="P27" s="4" t="s">
        <v>220</v>
      </c>
      <c r="U27"/>
      <c r="V27"/>
      <c r="W27" s="1"/>
    </row>
    <row r="28" spans="2:23" x14ac:dyDescent="0.35">
      <c r="B28" s="4">
        <v>2</v>
      </c>
      <c r="C28" s="4">
        <v>3</v>
      </c>
      <c r="D28" s="4">
        <v>2</v>
      </c>
      <c r="E28" s="4">
        <v>0.13600000000000001</v>
      </c>
      <c r="F28" s="6">
        <v>10200000</v>
      </c>
      <c r="L28" s="4">
        <v>0.13600000000000001</v>
      </c>
      <c r="M28" s="6">
        <v>10200000</v>
      </c>
      <c r="N28" s="4" t="str">
        <f t="shared" ref="N28:N44" si="2">LOOKUP(B28,$B$4:$B$22,$F$4:$F$22)</f>
        <v>O1</v>
      </c>
      <c r="O28" s="4" t="str">
        <f t="shared" ref="O28:O44" si="3">LOOKUP(C28,$B$4:$B$22,$F$4:$F$22)</f>
        <v>C2</v>
      </c>
      <c r="P28" t="s">
        <v>213</v>
      </c>
      <c r="U28"/>
      <c r="V28"/>
      <c r="W28" s="1"/>
    </row>
    <row r="29" spans="2:23" x14ac:dyDescent="0.35">
      <c r="B29" s="4">
        <v>3</v>
      </c>
      <c r="C29" s="4">
        <v>4</v>
      </c>
      <c r="D29" s="4">
        <v>2</v>
      </c>
      <c r="E29" s="4">
        <v>0.122</v>
      </c>
      <c r="F29" s="6">
        <v>22843000</v>
      </c>
      <c r="L29" s="4">
        <v>0.122</v>
      </c>
      <c r="M29" s="6">
        <v>22843000</v>
      </c>
      <c r="N29" s="4" t="str">
        <f t="shared" si="2"/>
        <v>C2</v>
      </c>
      <c r="O29" s="4" t="str">
        <f t="shared" si="3"/>
        <v>O3</v>
      </c>
      <c r="P29" s="4" t="s">
        <v>221</v>
      </c>
      <c r="U29"/>
      <c r="V29"/>
      <c r="W29" s="1"/>
    </row>
    <row r="30" spans="2:23" x14ac:dyDescent="0.35">
      <c r="B30" s="4">
        <v>3</v>
      </c>
      <c r="C30" s="4">
        <v>5</v>
      </c>
      <c r="D30" s="4">
        <v>2</v>
      </c>
      <c r="E30" s="4">
        <v>0.15</v>
      </c>
      <c r="F30" s="6">
        <v>8370000</v>
      </c>
      <c r="L30" s="4">
        <v>0.15</v>
      </c>
      <c r="M30" s="6">
        <v>8370000</v>
      </c>
      <c r="N30" s="4" t="str">
        <f t="shared" si="2"/>
        <v>C2</v>
      </c>
      <c r="O30" s="4" t="str">
        <f t="shared" si="3"/>
        <v>C4</v>
      </c>
      <c r="P30" t="s">
        <v>131</v>
      </c>
      <c r="U30"/>
      <c r="V30"/>
      <c r="W30" s="1"/>
    </row>
    <row r="31" spans="2:23" x14ac:dyDescent="0.35">
      <c r="B31" s="4">
        <v>5</v>
      </c>
      <c r="C31" s="4">
        <v>6</v>
      </c>
      <c r="D31" s="4">
        <v>2</v>
      </c>
      <c r="E31" s="4">
        <v>0.109</v>
      </c>
      <c r="F31" s="5">
        <v>12300000</v>
      </c>
      <c r="L31" s="4">
        <v>0.109</v>
      </c>
      <c r="M31" s="5">
        <v>12300000</v>
      </c>
      <c r="N31" s="4" t="str">
        <f t="shared" si="2"/>
        <v>C4</v>
      </c>
      <c r="O31" s="4" t="str">
        <f t="shared" si="3"/>
        <v>H15</v>
      </c>
      <c r="P31" s="4" t="s">
        <v>183</v>
      </c>
      <c r="U31"/>
      <c r="V31"/>
      <c r="W31" s="1"/>
    </row>
    <row r="32" spans="2:23" x14ac:dyDescent="0.35">
      <c r="B32" s="4">
        <v>5</v>
      </c>
      <c r="C32" s="4">
        <v>7</v>
      </c>
      <c r="D32" s="4">
        <v>2</v>
      </c>
      <c r="E32" s="4">
        <v>0.109</v>
      </c>
      <c r="F32" s="5">
        <v>12300000</v>
      </c>
      <c r="L32" s="4">
        <v>0.109</v>
      </c>
      <c r="M32" s="5">
        <v>12300000</v>
      </c>
      <c r="N32" s="4" t="str">
        <f t="shared" si="2"/>
        <v>C4</v>
      </c>
      <c r="O32" s="4" t="str">
        <f t="shared" si="3"/>
        <v>H16</v>
      </c>
      <c r="P32" s="4" t="s">
        <v>183</v>
      </c>
      <c r="U32"/>
      <c r="V32"/>
      <c r="W32" s="1"/>
    </row>
    <row r="33" spans="2:23" x14ac:dyDescent="0.35">
      <c r="B33" s="4">
        <v>5</v>
      </c>
      <c r="C33" s="4">
        <v>8</v>
      </c>
      <c r="D33" s="4">
        <v>2</v>
      </c>
      <c r="E33" s="4">
        <v>0.156</v>
      </c>
      <c r="F33" s="5">
        <v>3081900</v>
      </c>
      <c r="L33" s="4">
        <v>0.156</v>
      </c>
      <c r="M33" s="5">
        <v>3081900</v>
      </c>
      <c r="N33" s="4" t="str">
        <f t="shared" si="2"/>
        <v>C4</v>
      </c>
      <c r="O33" s="4" t="str">
        <f t="shared" si="3"/>
        <v>C5</v>
      </c>
      <c r="P33" t="s">
        <v>82</v>
      </c>
      <c r="U33"/>
      <c r="V33"/>
      <c r="W33" s="1"/>
    </row>
    <row r="34" spans="2:23" x14ac:dyDescent="0.35">
      <c r="B34" s="4">
        <v>8</v>
      </c>
      <c r="C34" s="4">
        <v>9</v>
      </c>
      <c r="D34" s="4">
        <v>2</v>
      </c>
      <c r="E34" s="4">
        <v>0.14299999999999999</v>
      </c>
      <c r="F34" s="5">
        <v>8180000</v>
      </c>
      <c r="L34" s="4">
        <v>0.14299999999999999</v>
      </c>
      <c r="M34" s="5">
        <v>8180000</v>
      </c>
      <c r="N34" s="4" t="str">
        <f t="shared" si="2"/>
        <v>C5</v>
      </c>
      <c r="O34" s="4" t="str">
        <f t="shared" si="3"/>
        <v>O6</v>
      </c>
      <c r="P34" t="s">
        <v>81</v>
      </c>
      <c r="U34"/>
      <c r="V34"/>
      <c r="W34" s="1"/>
    </row>
    <row r="35" spans="2:23" x14ac:dyDescent="0.35">
      <c r="B35" s="4">
        <v>8</v>
      </c>
      <c r="C35" s="4">
        <v>11</v>
      </c>
      <c r="D35" s="4">
        <v>2</v>
      </c>
      <c r="E35" s="4">
        <v>0.157</v>
      </c>
      <c r="F35" s="5">
        <v>2434200</v>
      </c>
      <c r="L35" s="4">
        <v>0.157</v>
      </c>
      <c r="M35" s="5">
        <v>2434200</v>
      </c>
      <c r="N35" s="4" t="str">
        <f t="shared" si="2"/>
        <v>C5</v>
      </c>
      <c r="O35" s="4" t="str">
        <f t="shared" si="3"/>
        <v>C11</v>
      </c>
      <c r="P35" s="4" t="s">
        <v>222</v>
      </c>
      <c r="U35"/>
      <c r="V35"/>
      <c r="W35" s="1"/>
    </row>
    <row r="36" spans="2:23" x14ac:dyDescent="0.35">
      <c r="B36" s="4">
        <v>8</v>
      </c>
      <c r="C36" s="4">
        <v>14</v>
      </c>
      <c r="D36" s="4">
        <v>2</v>
      </c>
      <c r="E36" s="4">
        <v>0.154</v>
      </c>
      <c r="F36" s="5">
        <v>4005700</v>
      </c>
      <c r="L36" s="4">
        <v>0.154</v>
      </c>
      <c r="M36" s="5">
        <v>4005700</v>
      </c>
      <c r="N36" s="4" t="str">
        <f t="shared" si="2"/>
        <v>C5</v>
      </c>
      <c r="O36" s="4" t="str">
        <f t="shared" si="3"/>
        <v>C7</v>
      </c>
      <c r="P36" t="s">
        <v>124</v>
      </c>
      <c r="U36"/>
      <c r="W36" s="6"/>
    </row>
    <row r="37" spans="2:23" x14ac:dyDescent="0.35">
      <c r="B37" s="4">
        <v>9</v>
      </c>
      <c r="C37" s="4">
        <v>10</v>
      </c>
      <c r="D37" s="4">
        <v>2</v>
      </c>
      <c r="E37" s="4">
        <v>0.1</v>
      </c>
      <c r="F37" s="5">
        <v>15700000</v>
      </c>
      <c r="L37" s="4">
        <v>0.1</v>
      </c>
      <c r="M37" s="5">
        <v>15700000</v>
      </c>
      <c r="N37" s="4" t="str">
        <f t="shared" si="2"/>
        <v>O6</v>
      </c>
      <c r="O37" s="4" t="str">
        <f t="shared" si="3"/>
        <v>H17</v>
      </c>
      <c r="P37" s="4" t="s">
        <v>212</v>
      </c>
      <c r="U37"/>
      <c r="V37"/>
      <c r="W37" s="1"/>
    </row>
    <row r="38" spans="2:23" x14ac:dyDescent="0.35">
      <c r="B38" s="4">
        <v>11</v>
      </c>
      <c r="C38" s="4">
        <v>12</v>
      </c>
      <c r="D38" s="4">
        <v>2</v>
      </c>
      <c r="E38" s="4">
        <v>0.125</v>
      </c>
      <c r="F38" s="5">
        <v>13400000</v>
      </c>
      <c r="L38" s="4">
        <v>0.125</v>
      </c>
      <c r="M38" s="5">
        <v>13400000</v>
      </c>
      <c r="N38" s="4" t="str">
        <f t="shared" si="2"/>
        <v>C11</v>
      </c>
      <c r="O38" s="4" t="str">
        <f t="shared" si="3"/>
        <v>O12</v>
      </c>
      <c r="P38" s="4" t="s">
        <v>185</v>
      </c>
      <c r="U38"/>
      <c r="V38"/>
      <c r="W38" s="1"/>
    </row>
    <row r="39" spans="2:23" x14ac:dyDescent="0.35">
      <c r="B39" s="4">
        <v>11</v>
      </c>
      <c r="C39" s="4">
        <v>13</v>
      </c>
      <c r="D39" s="4">
        <v>2</v>
      </c>
      <c r="E39" s="4">
        <v>0.125</v>
      </c>
      <c r="F39" s="5">
        <v>13400000</v>
      </c>
      <c r="L39" s="4">
        <v>0.125</v>
      </c>
      <c r="M39" s="5">
        <v>13400000</v>
      </c>
      <c r="N39" s="4" t="str">
        <f t="shared" si="2"/>
        <v>C11</v>
      </c>
      <c r="O39" s="4" t="str">
        <f t="shared" si="3"/>
        <v>O13</v>
      </c>
      <c r="P39" s="4" t="s">
        <v>185</v>
      </c>
      <c r="U39"/>
      <c r="V39"/>
      <c r="W39" s="1"/>
    </row>
    <row r="40" spans="2:23" ht="15" customHeight="1" x14ac:dyDescent="0.35">
      <c r="B40" s="4">
        <v>14</v>
      </c>
      <c r="C40" s="4">
        <v>15</v>
      </c>
      <c r="D40" s="4">
        <v>2</v>
      </c>
      <c r="E40" s="4">
        <v>0.109</v>
      </c>
      <c r="F40" s="5">
        <v>12300000</v>
      </c>
      <c r="L40" s="4">
        <v>0.109</v>
      </c>
      <c r="M40" s="5">
        <v>12300000</v>
      </c>
      <c r="N40" s="4" t="str">
        <f t="shared" si="2"/>
        <v>C7</v>
      </c>
      <c r="O40" s="4" t="str">
        <f t="shared" si="3"/>
        <v>H18</v>
      </c>
      <c r="P40" s="4" t="s">
        <v>183</v>
      </c>
      <c r="U40"/>
      <c r="V40"/>
      <c r="W40" s="1"/>
    </row>
    <row r="41" spans="2:23" ht="15" customHeight="1" x14ac:dyDescent="0.35">
      <c r="B41" s="4">
        <v>14</v>
      </c>
      <c r="C41" s="4">
        <v>16</v>
      </c>
      <c r="D41" s="4">
        <v>2</v>
      </c>
      <c r="E41" s="4">
        <v>0.109</v>
      </c>
      <c r="F41" s="5">
        <v>12300000</v>
      </c>
      <c r="L41" s="4">
        <v>0.109</v>
      </c>
      <c r="M41" s="5">
        <v>12300000</v>
      </c>
      <c r="N41" s="4" t="str">
        <f t="shared" si="2"/>
        <v>C7</v>
      </c>
      <c r="O41" s="4" t="str">
        <f t="shared" si="3"/>
        <v>H19</v>
      </c>
      <c r="P41" s="4" t="s">
        <v>183</v>
      </c>
      <c r="U41"/>
      <c r="V41"/>
      <c r="W41" s="1"/>
    </row>
    <row r="42" spans="2:23" ht="15" customHeight="1" x14ac:dyDescent="0.35">
      <c r="B42" s="4">
        <v>14</v>
      </c>
      <c r="C42" s="4">
        <v>17</v>
      </c>
      <c r="D42" s="4">
        <v>2</v>
      </c>
      <c r="E42" s="4">
        <v>0.156</v>
      </c>
      <c r="F42" s="5">
        <v>3081900</v>
      </c>
      <c r="L42" s="4">
        <v>0.156</v>
      </c>
      <c r="M42" s="5">
        <v>3081900</v>
      </c>
      <c r="N42" s="4" t="str">
        <f t="shared" si="2"/>
        <v>C7</v>
      </c>
      <c r="O42" s="4" t="str">
        <f t="shared" si="3"/>
        <v>C8</v>
      </c>
      <c r="P42" t="s">
        <v>82</v>
      </c>
      <c r="Q42" t="s">
        <v>82</v>
      </c>
      <c r="U42"/>
      <c r="V42"/>
      <c r="W42" s="1"/>
    </row>
    <row r="43" spans="2:23" ht="15" customHeight="1" x14ac:dyDescent="0.35">
      <c r="B43" s="4">
        <v>17</v>
      </c>
      <c r="C43" s="4">
        <v>18</v>
      </c>
      <c r="D43" s="4">
        <v>2</v>
      </c>
      <c r="E43" s="4">
        <v>0.1265</v>
      </c>
      <c r="F43" s="5">
        <v>13100000</v>
      </c>
      <c r="L43" s="4">
        <v>0.1265</v>
      </c>
      <c r="M43" s="5">
        <v>13100000</v>
      </c>
      <c r="N43" s="4" t="str">
        <f t="shared" si="2"/>
        <v>C8</v>
      </c>
      <c r="O43" s="4" t="str">
        <f t="shared" si="3"/>
        <v>O9</v>
      </c>
      <c r="P43" s="4" t="s">
        <v>80</v>
      </c>
      <c r="Q43"/>
      <c r="U43"/>
      <c r="V43"/>
      <c r="W43" s="1"/>
    </row>
    <row r="44" spans="2:23" ht="15" customHeight="1" x14ac:dyDescent="0.35">
      <c r="B44" s="4">
        <v>17</v>
      </c>
      <c r="C44" s="4">
        <v>19</v>
      </c>
      <c r="D44" s="4">
        <v>2</v>
      </c>
      <c r="E44" s="4">
        <v>0.1265</v>
      </c>
      <c r="F44" s="5">
        <v>13100000</v>
      </c>
      <c r="L44" s="4">
        <v>0.1265</v>
      </c>
      <c r="M44" s="5">
        <v>13100000</v>
      </c>
      <c r="N44" s="4" t="str">
        <f t="shared" si="2"/>
        <v>C8</v>
      </c>
      <c r="O44" s="4" t="str">
        <f t="shared" si="3"/>
        <v>O10</v>
      </c>
      <c r="P44" s="4" t="s">
        <v>80</v>
      </c>
      <c r="U44"/>
      <c r="V44"/>
      <c r="W44" s="1"/>
    </row>
    <row r="45" spans="2:23" ht="15" customHeight="1" x14ac:dyDescent="0.35">
      <c r="F45" s="5"/>
      <c r="U45"/>
      <c r="V45"/>
      <c r="W45" s="1"/>
    </row>
    <row r="46" spans="2:23" ht="15" customHeight="1" x14ac:dyDescent="0.35">
      <c r="F46" s="5"/>
      <c r="U46"/>
      <c r="V46"/>
      <c r="W46" s="1"/>
    </row>
    <row r="47" spans="2:23" ht="15" customHeight="1" x14ac:dyDescent="0.35">
      <c r="F47" s="5"/>
      <c r="U47"/>
      <c r="V47"/>
      <c r="W47" s="1"/>
    </row>
    <row r="48" spans="2:23" ht="15" customHeight="1" x14ac:dyDescent="0.35">
      <c r="F48" s="5"/>
      <c r="U48"/>
      <c r="V48"/>
      <c r="W48" s="1"/>
    </row>
    <row r="49" spans="2:23" ht="15" customHeight="1" x14ac:dyDescent="0.35">
      <c r="F49" s="5"/>
      <c r="U49"/>
      <c r="V49"/>
      <c r="W49" s="1"/>
    </row>
    <row r="50" spans="2:23" x14ac:dyDescent="0.35">
      <c r="B50" s="4" t="str">
        <f>ODA_allatom!B55</f>
        <v>ai</v>
      </c>
      <c r="C50" s="4" t="str">
        <f>ODA_allatom!C55</f>
        <v>aj</v>
      </c>
      <c r="D50" s="4" t="str">
        <f>ODA_allatom!D55</f>
        <v>ak</v>
      </c>
      <c r="E50" s="4" t="str">
        <f>ODA_allatom!E55</f>
        <v>funct</v>
      </c>
      <c r="L50" s="4" t="str">
        <f>ODA_allatom!F55</f>
        <v>angle</v>
      </c>
      <c r="M50" s="4" t="str">
        <f>ODA_allatom!G55</f>
        <v>fc</v>
      </c>
      <c r="N50" s="4" t="s">
        <v>3</v>
      </c>
      <c r="U50"/>
      <c r="V50"/>
      <c r="W50" s="1"/>
    </row>
    <row r="51" spans="2:23" x14ac:dyDescent="0.35">
      <c r="B51" s="4">
        <v>1</v>
      </c>
      <c r="C51" s="4">
        <v>2</v>
      </c>
      <c r="D51" s="4">
        <v>3</v>
      </c>
      <c r="E51" s="4">
        <v>2</v>
      </c>
      <c r="L51" s="4">
        <v>109.5</v>
      </c>
      <c r="M51" s="4">
        <v>450</v>
      </c>
      <c r="N51" s="4" t="str">
        <f t="shared" ref="N51:P51" si="4">LOOKUP(B51,$B$4:$B$22,$F$4:$F$22)</f>
        <v>H14</v>
      </c>
      <c r="O51" s="4" t="str">
        <f t="shared" si="4"/>
        <v>O1</v>
      </c>
      <c r="P51" s="4" t="str">
        <f t="shared" si="4"/>
        <v>C2</v>
      </c>
      <c r="Q51" s="4" t="s">
        <v>85</v>
      </c>
      <c r="U51"/>
      <c r="V51"/>
      <c r="W51" s="1"/>
    </row>
    <row r="52" spans="2:23" x14ac:dyDescent="0.35">
      <c r="B52" s="4">
        <v>2</v>
      </c>
      <c r="C52" s="4">
        <v>3</v>
      </c>
      <c r="D52" s="4">
        <v>4</v>
      </c>
      <c r="E52" s="4">
        <v>2</v>
      </c>
      <c r="L52" s="4">
        <v>124</v>
      </c>
      <c r="M52" s="4">
        <v>730</v>
      </c>
      <c r="N52" s="4" t="str">
        <f t="shared" ref="N52:N79" si="5">LOOKUP(B52,$B$4:$B$22,$F$4:$F$22)</f>
        <v>O1</v>
      </c>
      <c r="O52" s="4" t="str">
        <f t="shared" ref="O52:O79" si="6">LOOKUP(C52,$B$4:$B$22,$F$4:$F$22)</f>
        <v>C2</v>
      </c>
      <c r="P52" s="4" t="str">
        <f t="shared" ref="P52:P79" si="7">LOOKUP(D52,$B$4:$B$22,$F$4:$F$22)</f>
        <v>O3</v>
      </c>
      <c r="Q52" s="4" t="s">
        <v>71</v>
      </c>
      <c r="U52"/>
      <c r="V52"/>
      <c r="W52" s="1"/>
    </row>
    <row r="53" spans="2:23" x14ac:dyDescent="0.35">
      <c r="B53" s="4">
        <v>2</v>
      </c>
      <c r="C53" s="4">
        <v>3</v>
      </c>
      <c r="D53" s="4">
        <v>5</v>
      </c>
      <c r="E53" s="4">
        <v>2</v>
      </c>
      <c r="L53" s="4">
        <v>115</v>
      </c>
      <c r="M53" s="4">
        <v>610</v>
      </c>
      <c r="N53" s="4" t="str">
        <f t="shared" si="5"/>
        <v>O1</v>
      </c>
      <c r="O53" s="4" t="str">
        <f t="shared" si="6"/>
        <v>C2</v>
      </c>
      <c r="P53" s="4" t="str">
        <f t="shared" si="7"/>
        <v>C4</v>
      </c>
      <c r="Q53" s="4" t="s">
        <v>72</v>
      </c>
      <c r="U53"/>
      <c r="V53"/>
      <c r="W53" s="1"/>
    </row>
    <row r="54" spans="2:23" x14ac:dyDescent="0.35">
      <c r="B54" s="4">
        <v>4</v>
      </c>
      <c r="C54" s="4">
        <v>3</v>
      </c>
      <c r="D54" s="4">
        <v>5</v>
      </c>
      <c r="E54" s="4">
        <v>2</v>
      </c>
      <c r="L54" s="4">
        <v>126</v>
      </c>
      <c r="M54" s="4">
        <v>640</v>
      </c>
      <c r="N54" s="4" t="str">
        <f t="shared" si="5"/>
        <v>O3</v>
      </c>
      <c r="O54" s="4" t="str">
        <f t="shared" si="6"/>
        <v>C2</v>
      </c>
      <c r="P54" s="4" t="str">
        <f t="shared" si="7"/>
        <v>C4</v>
      </c>
      <c r="Q54" s="4" t="s">
        <v>189</v>
      </c>
      <c r="U54"/>
      <c r="V54"/>
      <c r="W54" s="1"/>
    </row>
    <row r="55" spans="2:23" x14ac:dyDescent="0.35">
      <c r="B55" s="4">
        <v>3</v>
      </c>
      <c r="C55" s="4">
        <v>5</v>
      </c>
      <c r="D55" s="4">
        <v>6</v>
      </c>
      <c r="E55" s="4">
        <v>2</v>
      </c>
      <c r="L55" s="4">
        <v>109</v>
      </c>
      <c r="M55" s="4">
        <v>1680.51</v>
      </c>
      <c r="N55" s="4" t="str">
        <f t="shared" si="5"/>
        <v>C2</v>
      </c>
      <c r="O55" s="4" t="str">
        <f t="shared" si="6"/>
        <v>C4</v>
      </c>
      <c r="P55" s="4" t="str">
        <f t="shared" si="7"/>
        <v>H15</v>
      </c>
      <c r="Q55" s="4" t="s">
        <v>97</v>
      </c>
      <c r="U55"/>
      <c r="V55"/>
      <c r="W55" s="1"/>
    </row>
    <row r="56" spans="2:23" x14ac:dyDescent="0.35">
      <c r="B56" s="4">
        <v>3</v>
      </c>
      <c r="C56" s="4">
        <v>5</v>
      </c>
      <c r="D56" s="4">
        <v>7</v>
      </c>
      <c r="E56" s="4">
        <v>2</v>
      </c>
      <c r="L56" s="4">
        <v>109</v>
      </c>
      <c r="M56" s="4">
        <v>1680.51</v>
      </c>
      <c r="N56" s="4" t="str">
        <f t="shared" si="5"/>
        <v>C2</v>
      </c>
      <c r="O56" s="4" t="str">
        <f t="shared" si="6"/>
        <v>C4</v>
      </c>
      <c r="P56" s="4" t="str">
        <f t="shared" si="7"/>
        <v>H16</v>
      </c>
      <c r="Q56" s="4" t="s">
        <v>97</v>
      </c>
      <c r="U56"/>
      <c r="V56"/>
      <c r="W56" s="1"/>
    </row>
    <row r="57" spans="2:23" x14ac:dyDescent="0.35">
      <c r="B57" s="4">
        <v>3</v>
      </c>
      <c r="C57" s="4">
        <v>5</v>
      </c>
      <c r="D57" s="4">
        <v>8</v>
      </c>
      <c r="E57" s="4">
        <v>2</v>
      </c>
      <c r="L57" s="4">
        <v>111</v>
      </c>
      <c r="M57" s="4">
        <v>530</v>
      </c>
      <c r="N57" s="4" t="str">
        <f t="shared" si="5"/>
        <v>C2</v>
      </c>
      <c r="O57" s="4" t="str">
        <f t="shared" si="6"/>
        <v>C4</v>
      </c>
      <c r="P57" s="4" t="str">
        <f t="shared" si="7"/>
        <v>C5</v>
      </c>
      <c r="Q57" s="4" t="s">
        <v>195</v>
      </c>
      <c r="U57"/>
      <c r="V57"/>
      <c r="W57" s="1"/>
    </row>
    <row r="58" spans="2:23" x14ac:dyDescent="0.35">
      <c r="B58" s="4">
        <v>6</v>
      </c>
      <c r="C58" s="4">
        <v>5</v>
      </c>
      <c r="D58" s="4">
        <v>7</v>
      </c>
      <c r="E58" s="4">
        <v>2</v>
      </c>
      <c r="L58" s="4">
        <v>110.3</v>
      </c>
      <c r="M58" s="4">
        <v>524</v>
      </c>
      <c r="N58" s="4" t="str">
        <f t="shared" si="5"/>
        <v>H15</v>
      </c>
      <c r="O58" s="4" t="str">
        <f t="shared" si="6"/>
        <v>C4</v>
      </c>
      <c r="P58" s="4" t="str">
        <f t="shared" si="7"/>
        <v>H16</v>
      </c>
      <c r="Q58" s="4" t="s">
        <v>196</v>
      </c>
      <c r="U58"/>
      <c r="V58"/>
      <c r="W58" s="1"/>
    </row>
    <row r="59" spans="2:23" x14ac:dyDescent="0.35">
      <c r="B59" s="4">
        <v>6</v>
      </c>
      <c r="C59" s="4">
        <v>5</v>
      </c>
      <c r="D59" s="4">
        <v>8</v>
      </c>
      <c r="E59" s="4">
        <v>2</v>
      </c>
      <c r="L59" s="4">
        <v>109</v>
      </c>
      <c r="M59" s="4">
        <v>1680.51</v>
      </c>
      <c r="N59" s="4" t="str">
        <f t="shared" si="5"/>
        <v>H15</v>
      </c>
      <c r="O59" s="4" t="str">
        <f t="shared" si="6"/>
        <v>C4</v>
      </c>
      <c r="P59" s="4" t="str">
        <f t="shared" si="7"/>
        <v>C5</v>
      </c>
      <c r="Q59" s="4" t="s">
        <v>97</v>
      </c>
      <c r="U59"/>
      <c r="V59"/>
      <c r="W59" s="1"/>
    </row>
    <row r="60" spans="2:23" x14ac:dyDescent="0.35">
      <c r="B60" s="4">
        <v>7</v>
      </c>
      <c r="C60" s="4">
        <v>5</v>
      </c>
      <c r="D60" s="4">
        <v>8</v>
      </c>
      <c r="E60" s="4">
        <v>2</v>
      </c>
      <c r="L60" s="4">
        <v>107</v>
      </c>
      <c r="M60" s="4">
        <v>2726.16</v>
      </c>
      <c r="N60" s="4" t="str">
        <f t="shared" si="5"/>
        <v>H16</v>
      </c>
      <c r="O60" s="4" t="str">
        <f t="shared" si="6"/>
        <v>C4</v>
      </c>
      <c r="P60" s="4" t="str">
        <f t="shared" si="7"/>
        <v>C5</v>
      </c>
      <c r="Q60" s="4" t="s">
        <v>210</v>
      </c>
      <c r="U60"/>
      <c r="V60"/>
      <c r="W60" s="1"/>
    </row>
    <row r="61" spans="2:23" x14ac:dyDescent="0.35">
      <c r="B61" s="4">
        <v>5</v>
      </c>
      <c r="C61" s="4">
        <v>8</v>
      </c>
      <c r="D61" s="4">
        <v>9</v>
      </c>
      <c r="E61" s="4">
        <v>2</v>
      </c>
      <c r="L61" s="4">
        <v>109.5</v>
      </c>
      <c r="M61" s="4">
        <v>520</v>
      </c>
      <c r="N61" s="4" t="str">
        <f t="shared" si="5"/>
        <v>C4</v>
      </c>
      <c r="O61" s="4" t="str">
        <f t="shared" si="6"/>
        <v>C5</v>
      </c>
      <c r="P61" s="4" t="str">
        <f t="shared" si="7"/>
        <v>O6</v>
      </c>
      <c r="Q61" s="4" t="s">
        <v>86</v>
      </c>
      <c r="U61"/>
      <c r="V61"/>
      <c r="W61" s="1"/>
    </row>
    <row r="62" spans="2:23" x14ac:dyDescent="0.35">
      <c r="B62" s="4">
        <v>5</v>
      </c>
      <c r="C62" s="4">
        <v>8</v>
      </c>
      <c r="D62" s="4">
        <v>11</v>
      </c>
      <c r="E62" s="4">
        <v>2</v>
      </c>
      <c r="L62" s="4">
        <v>111</v>
      </c>
      <c r="M62" s="4">
        <v>530</v>
      </c>
      <c r="N62" s="4" t="str">
        <f t="shared" si="5"/>
        <v>C4</v>
      </c>
      <c r="O62" s="4" t="str">
        <f t="shared" si="6"/>
        <v>C5</v>
      </c>
      <c r="P62" s="4" t="str">
        <f t="shared" si="7"/>
        <v>C11</v>
      </c>
      <c r="Q62" s="4" t="s">
        <v>195</v>
      </c>
      <c r="U62"/>
      <c r="V62"/>
      <c r="W62" s="1"/>
    </row>
    <row r="63" spans="2:23" x14ac:dyDescent="0.35">
      <c r="B63" s="4">
        <v>5</v>
      </c>
      <c r="C63" s="4">
        <v>8</v>
      </c>
      <c r="D63" s="4">
        <v>14</v>
      </c>
      <c r="E63" s="4">
        <v>2</v>
      </c>
      <c r="L63" s="4">
        <v>111</v>
      </c>
      <c r="M63" s="4">
        <v>530</v>
      </c>
      <c r="N63" s="4" t="str">
        <f t="shared" si="5"/>
        <v>C4</v>
      </c>
      <c r="O63" s="4" t="str">
        <f t="shared" si="6"/>
        <v>C5</v>
      </c>
      <c r="P63" s="4" t="str">
        <f t="shared" si="7"/>
        <v>C7</v>
      </c>
      <c r="Q63" s="4" t="s">
        <v>195</v>
      </c>
      <c r="U63"/>
      <c r="V63"/>
      <c r="W63" s="1"/>
    </row>
    <row r="64" spans="2:23" x14ac:dyDescent="0.35">
      <c r="B64" s="4">
        <v>9</v>
      </c>
      <c r="C64" s="4">
        <v>8</v>
      </c>
      <c r="D64" s="4">
        <v>11</v>
      </c>
      <c r="E64" s="4">
        <v>2</v>
      </c>
      <c r="L64" s="4">
        <v>109.5</v>
      </c>
      <c r="M64" s="4">
        <v>520</v>
      </c>
      <c r="N64" s="4" t="str">
        <f t="shared" si="5"/>
        <v>O6</v>
      </c>
      <c r="O64" s="4" t="str">
        <f t="shared" si="6"/>
        <v>C5</v>
      </c>
      <c r="P64" s="4" t="str">
        <f t="shared" si="7"/>
        <v>C11</v>
      </c>
      <c r="Q64" s="4" t="s">
        <v>86</v>
      </c>
      <c r="U64"/>
      <c r="V64"/>
      <c r="W64" s="1"/>
    </row>
    <row r="65" spans="2:23" x14ac:dyDescent="0.35">
      <c r="B65" s="4">
        <v>9</v>
      </c>
      <c r="C65" s="4">
        <v>8</v>
      </c>
      <c r="D65" s="4">
        <v>14</v>
      </c>
      <c r="E65" s="4">
        <v>2</v>
      </c>
      <c r="L65" s="4">
        <v>109.5</v>
      </c>
      <c r="M65" s="4">
        <v>520</v>
      </c>
      <c r="N65" s="4" t="str">
        <f t="shared" si="5"/>
        <v>O6</v>
      </c>
      <c r="O65" s="4" t="str">
        <f t="shared" si="6"/>
        <v>C5</v>
      </c>
      <c r="P65" s="4" t="str">
        <f t="shared" si="7"/>
        <v>C7</v>
      </c>
      <c r="Q65" s="4" t="s">
        <v>86</v>
      </c>
      <c r="U65"/>
      <c r="V65"/>
      <c r="W65" s="1"/>
    </row>
    <row r="66" spans="2:23" x14ac:dyDescent="0.35">
      <c r="B66" s="4">
        <v>11</v>
      </c>
      <c r="C66" s="4">
        <v>8</v>
      </c>
      <c r="D66" s="4">
        <v>14</v>
      </c>
      <c r="E66" s="4">
        <v>2</v>
      </c>
      <c r="L66" s="4">
        <v>109.5</v>
      </c>
      <c r="M66" s="4">
        <v>520</v>
      </c>
      <c r="N66" s="4" t="str">
        <f t="shared" si="5"/>
        <v>C11</v>
      </c>
      <c r="O66" s="4" t="str">
        <f t="shared" si="6"/>
        <v>C5</v>
      </c>
      <c r="P66" s="4" t="str">
        <f t="shared" si="7"/>
        <v>C7</v>
      </c>
      <c r="Q66" s="4" t="s">
        <v>86</v>
      </c>
      <c r="U66"/>
      <c r="V66"/>
      <c r="W66" s="1"/>
    </row>
    <row r="67" spans="2:23" x14ac:dyDescent="0.35">
      <c r="B67" s="4">
        <v>8</v>
      </c>
      <c r="C67" s="4">
        <v>9</v>
      </c>
      <c r="D67" s="4">
        <v>10</v>
      </c>
      <c r="E67" s="4">
        <v>2</v>
      </c>
      <c r="L67" s="4">
        <v>100</v>
      </c>
      <c r="M67" s="4">
        <v>475</v>
      </c>
      <c r="N67" s="4" t="str">
        <f t="shared" si="5"/>
        <v>C5</v>
      </c>
      <c r="O67" s="4" t="str">
        <f t="shared" si="6"/>
        <v>O6</v>
      </c>
      <c r="P67" s="4" t="str">
        <f t="shared" si="7"/>
        <v>H17</v>
      </c>
      <c r="Q67" s="4" t="s">
        <v>202</v>
      </c>
      <c r="U67"/>
      <c r="V67"/>
      <c r="W67"/>
    </row>
    <row r="68" spans="2:23" x14ac:dyDescent="0.35">
      <c r="B68" s="4">
        <v>8</v>
      </c>
      <c r="C68" s="4">
        <v>11</v>
      </c>
      <c r="D68" s="4">
        <v>12</v>
      </c>
      <c r="E68" s="4">
        <v>2</v>
      </c>
      <c r="L68" s="4">
        <v>115</v>
      </c>
      <c r="M68" s="4">
        <v>610</v>
      </c>
      <c r="N68" s="4" t="str">
        <f t="shared" si="5"/>
        <v>C5</v>
      </c>
      <c r="O68" s="4" t="str">
        <f t="shared" si="6"/>
        <v>C11</v>
      </c>
      <c r="P68" s="4" t="str">
        <f t="shared" si="7"/>
        <v>O12</v>
      </c>
      <c r="Q68" s="4" t="s">
        <v>72</v>
      </c>
      <c r="U68"/>
      <c r="V68"/>
      <c r="W68" s="1"/>
    </row>
    <row r="69" spans="2:23" x14ac:dyDescent="0.35">
      <c r="B69" s="4">
        <v>8</v>
      </c>
      <c r="C69" s="4">
        <v>11</v>
      </c>
      <c r="D69" s="4">
        <v>13</v>
      </c>
      <c r="E69" s="4">
        <v>2</v>
      </c>
      <c r="L69" s="4">
        <v>115</v>
      </c>
      <c r="M69" s="4">
        <v>610</v>
      </c>
      <c r="N69" s="4" t="str">
        <f t="shared" si="5"/>
        <v>C5</v>
      </c>
      <c r="O69" s="4" t="str">
        <f t="shared" si="6"/>
        <v>C11</v>
      </c>
      <c r="P69" s="4" t="str">
        <f t="shared" si="7"/>
        <v>O13</v>
      </c>
      <c r="Q69" s="4" t="s">
        <v>72</v>
      </c>
      <c r="U69"/>
      <c r="V69"/>
      <c r="W69" s="1"/>
    </row>
    <row r="70" spans="2:23" x14ac:dyDescent="0.35">
      <c r="B70" s="4">
        <v>12</v>
      </c>
      <c r="C70" s="4">
        <v>11</v>
      </c>
      <c r="D70" s="4">
        <v>13</v>
      </c>
      <c r="E70" s="4">
        <v>2</v>
      </c>
      <c r="L70" s="4">
        <v>126</v>
      </c>
      <c r="M70" s="4">
        <v>770</v>
      </c>
      <c r="N70" s="4" t="str">
        <f t="shared" si="5"/>
        <v>O12</v>
      </c>
      <c r="O70" s="4" t="str">
        <f t="shared" si="6"/>
        <v>C11</v>
      </c>
      <c r="P70" s="4" t="str">
        <f t="shared" si="7"/>
        <v>O13</v>
      </c>
      <c r="Q70" s="4" t="s">
        <v>83</v>
      </c>
      <c r="U70"/>
      <c r="V70"/>
      <c r="W70" s="1"/>
    </row>
    <row r="71" spans="2:23" x14ac:dyDescent="0.35">
      <c r="B71" s="4">
        <v>8</v>
      </c>
      <c r="C71" s="4">
        <v>14</v>
      </c>
      <c r="D71" s="4">
        <v>15</v>
      </c>
      <c r="E71" s="4">
        <v>2</v>
      </c>
      <c r="L71" s="4">
        <v>107.6</v>
      </c>
      <c r="M71" s="4">
        <v>507</v>
      </c>
      <c r="N71" s="4" t="str">
        <f t="shared" si="5"/>
        <v>C5</v>
      </c>
      <c r="O71" s="4" t="str">
        <f t="shared" si="6"/>
        <v>C7</v>
      </c>
      <c r="P71" s="4" t="str">
        <f t="shared" si="7"/>
        <v>H18</v>
      </c>
      <c r="Q71" s="4" t="s">
        <v>207</v>
      </c>
      <c r="U71"/>
      <c r="V71"/>
      <c r="W71" s="1"/>
    </row>
    <row r="72" spans="2:23" x14ac:dyDescent="0.35">
      <c r="B72" s="4">
        <v>8</v>
      </c>
      <c r="C72" s="4">
        <v>14</v>
      </c>
      <c r="D72" s="4">
        <v>16</v>
      </c>
      <c r="E72" s="4">
        <v>2</v>
      </c>
      <c r="L72" s="4">
        <v>107.57</v>
      </c>
      <c r="M72" s="4">
        <v>484</v>
      </c>
      <c r="N72" s="4" t="str">
        <f t="shared" si="5"/>
        <v>C5</v>
      </c>
      <c r="O72" s="4" t="str">
        <f t="shared" si="6"/>
        <v>C7</v>
      </c>
      <c r="P72" s="4" t="str">
        <f t="shared" si="7"/>
        <v>H19</v>
      </c>
      <c r="Q72" s="4" t="s">
        <v>205</v>
      </c>
      <c r="U72"/>
      <c r="V72"/>
      <c r="W72" s="1"/>
    </row>
    <row r="73" spans="2:23" x14ac:dyDescent="0.35">
      <c r="B73" s="4">
        <v>8</v>
      </c>
      <c r="C73" s="4">
        <v>14</v>
      </c>
      <c r="D73" s="4">
        <v>17</v>
      </c>
      <c r="E73" s="4">
        <v>2</v>
      </c>
      <c r="L73" s="4">
        <v>120</v>
      </c>
      <c r="M73" s="4">
        <v>560</v>
      </c>
      <c r="N73" s="4" t="str">
        <f t="shared" si="5"/>
        <v>C5</v>
      </c>
      <c r="O73" s="4" t="str">
        <f t="shared" si="6"/>
        <v>C7</v>
      </c>
      <c r="P73" s="4" t="str">
        <f t="shared" si="7"/>
        <v>C8</v>
      </c>
      <c r="Q73" s="4" t="s">
        <v>187</v>
      </c>
      <c r="U73"/>
      <c r="V73"/>
      <c r="W73" s="1"/>
    </row>
    <row r="74" spans="2:23" x14ac:dyDescent="0.35">
      <c r="B74" s="4">
        <v>15</v>
      </c>
      <c r="C74" s="4">
        <v>14</v>
      </c>
      <c r="D74" s="4">
        <v>16</v>
      </c>
      <c r="E74" s="4">
        <v>2</v>
      </c>
      <c r="L74" s="4">
        <v>106</v>
      </c>
      <c r="M74" s="4">
        <v>1733.55</v>
      </c>
      <c r="N74" s="4" t="str">
        <f t="shared" si="5"/>
        <v>H18</v>
      </c>
      <c r="O74" s="4" t="str">
        <f t="shared" si="6"/>
        <v>C7</v>
      </c>
      <c r="P74" s="4" t="str">
        <f t="shared" si="7"/>
        <v>H19</v>
      </c>
      <c r="Q74" s="4" t="s">
        <v>209</v>
      </c>
      <c r="U74"/>
      <c r="V74"/>
      <c r="W74" s="1"/>
    </row>
    <row r="75" spans="2:23" x14ac:dyDescent="0.35">
      <c r="B75" s="4">
        <v>15</v>
      </c>
      <c r="C75" s="4">
        <v>14</v>
      </c>
      <c r="D75" s="4">
        <v>17</v>
      </c>
      <c r="E75" s="4">
        <v>2</v>
      </c>
      <c r="L75" s="4">
        <v>109</v>
      </c>
      <c r="M75" s="4">
        <v>1680.51</v>
      </c>
      <c r="N75" s="4" t="str">
        <f t="shared" si="5"/>
        <v>H18</v>
      </c>
      <c r="O75" s="4" t="str">
        <f t="shared" si="6"/>
        <v>C7</v>
      </c>
      <c r="P75" s="4" t="str">
        <f t="shared" si="7"/>
        <v>C8</v>
      </c>
      <c r="Q75" s="4" t="s">
        <v>97</v>
      </c>
      <c r="U75"/>
      <c r="V75"/>
      <c r="W75" s="1"/>
    </row>
    <row r="76" spans="2:23" x14ac:dyDescent="0.35">
      <c r="B76" s="4">
        <v>16</v>
      </c>
      <c r="C76" s="4">
        <v>14</v>
      </c>
      <c r="D76" s="4">
        <v>17</v>
      </c>
      <c r="E76" s="4">
        <v>2</v>
      </c>
      <c r="L76" s="4">
        <v>109</v>
      </c>
      <c r="M76" s="4">
        <v>1680.51</v>
      </c>
      <c r="N76" s="4" t="str">
        <f t="shared" si="5"/>
        <v>H19</v>
      </c>
      <c r="O76" s="4" t="str">
        <f t="shared" si="6"/>
        <v>C7</v>
      </c>
      <c r="P76" s="4" t="str">
        <f t="shared" si="7"/>
        <v>C8</v>
      </c>
      <c r="Q76" s="4" t="s">
        <v>97</v>
      </c>
      <c r="U76"/>
      <c r="V76"/>
      <c r="W76" s="1"/>
    </row>
    <row r="77" spans="2:23" x14ac:dyDescent="0.35">
      <c r="B77" s="4">
        <v>14</v>
      </c>
      <c r="C77" s="4">
        <v>17</v>
      </c>
      <c r="D77" s="4">
        <v>18</v>
      </c>
      <c r="E77" s="4">
        <v>2</v>
      </c>
      <c r="L77" s="4">
        <v>117</v>
      </c>
      <c r="M77" s="4">
        <v>635</v>
      </c>
      <c r="N77" s="4" t="str">
        <f t="shared" si="5"/>
        <v>C7</v>
      </c>
      <c r="O77" s="4" t="str">
        <f t="shared" si="6"/>
        <v>C8</v>
      </c>
      <c r="P77" s="4" t="str">
        <f t="shared" si="7"/>
        <v>O9</v>
      </c>
      <c r="Q77" s="4" t="s">
        <v>84</v>
      </c>
      <c r="U77"/>
      <c r="V77"/>
      <c r="W77" s="1"/>
    </row>
    <row r="78" spans="2:23" x14ac:dyDescent="0.35">
      <c r="B78" s="4">
        <v>14</v>
      </c>
      <c r="C78" s="4">
        <v>17</v>
      </c>
      <c r="D78" s="4">
        <v>19</v>
      </c>
      <c r="E78" s="4">
        <v>2</v>
      </c>
      <c r="L78" s="4">
        <v>117</v>
      </c>
      <c r="M78" s="4">
        <v>635</v>
      </c>
      <c r="N78" s="4" t="str">
        <f t="shared" si="5"/>
        <v>C7</v>
      </c>
      <c r="O78" s="4" t="str">
        <f t="shared" si="6"/>
        <v>C8</v>
      </c>
      <c r="P78" s="4" t="str">
        <f t="shared" si="7"/>
        <v>O10</v>
      </c>
      <c r="Q78" s="4" t="s">
        <v>84</v>
      </c>
      <c r="U78"/>
      <c r="V78"/>
      <c r="W78" s="1"/>
    </row>
    <row r="79" spans="2:23" x14ac:dyDescent="0.35">
      <c r="B79" s="4">
        <v>18</v>
      </c>
      <c r="C79" s="4">
        <v>17</v>
      </c>
      <c r="D79" s="4">
        <v>19</v>
      </c>
      <c r="E79" s="4">
        <v>2</v>
      </c>
      <c r="L79" s="4">
        <v>126</v>
      </c>
      <c r="M79" s="4">
        <v>770</v>
      </c>
      <c r="N79" s="4" t="str">
        <f t="shared" si="5"/>
        <v>O9</v>
      </c>
      <c r="O79" s="4" t="str">
        <f t="shared" si="6"/>
        <v>C8</v>
      </c>
      <c r="P79" s="4" t="str">
        <f t="shared" si="7"/>
        <v>O10</v>
      </c>
      <c r="Q79" s="4" t="s">
        <v>83</v>
      </c>
      <c r="U79"/>
      <c r="V79"/>
      <c r="W79" s="1"/>
    </row>
    <row r="80" spans="2:23" x14ac:dyDescent="0.35">
      <c r="U80"/>
      <c r="V80"/>
      <c r="W80" s="1"/>
    </row>
    <row r="81" spans="2:23" x14ac:dyDescent="0.35">
      <c r="U81"/>
      <c r="V81"/>
      <c r="W81" s="1"/>
    </row>
    <row r="82" spans="2:23" x14ac:dyDescent="0.35">
      <c r="U82"/>
      <c r="V82"/>
      <c r="W82" s="1"/>
    </row>
    <row r="83" spans="2:23" x14ac:dyDescent="0.35">
      <c r="B83" s="4" t="str">
        <f>ODA_allatom!B81</f>
        <v>ai</v>
      </c>
      <c r="C83" s="4" t="str">
        <f>ODA_allatom!C81</f>
        <v>aj</v>
      </c>
      <c r="D83" s="4" t="str">
        <f>ODA_allatom!D81</f>
        <v>ak</v>
      </c>
      <c r="E83" s="4" t="str">
        <f>ODA_allatom!E81</f>
        <v>al</v>
      </c>
      <c r="F83" s="4" t="str">
        <f>ODA_allatom!F81</f>
        <v>funct</v>
      </c>
      <c r="G83" s="4" t="str">
        <f>ODA_allatom!G81</f>
        <v>ph0</v>
      </c>
      <c r="H83" s="4" t="str">
        <f>ODA_allatom!H81</f>
        <v>cp</v>
      </c>
      <c r="I83" s="4" t="str">
        <f>ODA_allatom!I81</f>
        <v>mult</v>
      </c>
      <c r="N83" s="4" t="s">
        <v>4</v>
      </c>
      <c r="U83"/>
      <c r="V83"/>
      <c r="W83" s="1"/>
    </row>
    <row r="84" spans="2:23" x14ac:dyDescent="0.35">
      <c r="B84" s="4">
        <v>1</v>
      </c>
      <c r="C84" s="4">
        <v>2</v>
      </c>
      <c r="D84" s="4">
        <v>3</v>
      </c>
      <c r="E84" s="4">
        <v>4</v>
      </c>
      <c r="F84" s="4">
        <v>1</v>
      </c>
      <c r="G84" s="4">
        <v>180</v>
      </c>
      <c r="H84" s="4">
        <v>7.11</v>
      </c>
      <c r="I84" s="4">
        <v>2</v>
      </c>
      <c r="N84" s="4" t="str">
        <f t="shared" ref="N84:Q84" si="8">LOOKUP(B84,$B$4:$B$22,$F$4:$F$22)</f>
        <v>H14</v>
      </c>
      <c r="O84" s="4" t="str">
        <f t="shared" si="8"/>
        <v>O1</v>
      </c>
      <c r="P84" s="4" t="str">
        <f t="shared" si="8"/>
        <v>C2</v>
      </c>
      <c r="Q84" s="4" t="str">
        <f t="shared" si="8"/>
        <v>O3</v>
      </c>
      <c r="R84" s="4" t="s">
        <v>107</v>
      </c>
      <c r="U84"/>
      <c r="V84"/>
      <c r="W84" s="1"/>
    </row>
    <row r="85" spans="2:23" x14ac:dyDescent="0.35">
      <c r="B85" s="4">
        <v>2</v>
      </c>
      <c r="C85" s="4">
        <v>3</v>
      </c>
      <c r="D85" s="4">
        <v>5</v>
      </c>
      <c r="E85" s="4">
        <v>8</v>
      </c>
      <c r="F85" s="4">
        <v>1</v>
      </c>
      <c r="G85" s="4">
        <v>0</v>
      </c>
      <c r="H85" s="4">
        <v>1</v>
      </c>
      <c r="I85" s="4">
        <v>6</v>
      </c>
      <c r="N85" s="4" t="str">
        <f t="shared" ref="N85:N90" si="9">LOOKUP(B85,$B$4:$B$22,$F$4:$F$22)</f>
        <v>O1</v>
      </c>
      <c r="O85" s="4" t="str">
        <f t="shared" ref="O85:O90" si="10">LOOKUP(C85,$B$4:$B$22,$F$4:$F$22)</f>
        <v>C2</v>
      </c>
      <c r="P85" s="4" t="str">
        <f t="shared" ref="P85:P90" si="11">LOOKUP(D85,$B$4:$B$22,$F$4:$F$22)</f>
        <v>C4</v>
      </c>
      <c r="Q85" s="4" t="str">
        <f t="shared" ref="Q85:Q90" si="12">LOOKUP(E85,$B$4:$B$22,$F$4:$F$22)</f>
        <v>C5</v>
      </c>
      <c r="R85" s="4" t="s">
        <v>192</v>
      </c>
      <c r="U85"/>
      <c r="V85"/>
      <c r="W85" s="1"/>
    </row>
    <row r="86" spans="2:23" x14ac:dyDescent="0.35">
      <c r="B86" s="4">
        <v>3</v>
      </c>
      <c r="C86" s="4">
        <v>5</v>
      </c>
      <c r="D86" s="4">
        <v>8</v>
      </c>
      <c r="E86" s="4">
        <v>9</v>
      </c>
      <c r="F86" s="4">
        <v>1</v>
      </c>
      <c r="G86" s="4">
        <v>0</v>
      </c>
      <c r="H86" s="4">
        <v>5.92</v>
      </c>
      <c r="I86" s="4">
        <v>3</v>
      </c>
      <c r="N86" s="4" t="str">
        <f t="shared" si="9"/>
        <v>C2</v>
      </c>
      <c r="O86" s="4" t="str">
        <f t="shared" si="10"/>
        <v>C4</v>
      </c>
      <c r="P86" s="4" t="str">
        <f t="shared" si="11"/>
        <v>C5</v>
      </c>
      <c r="Q86" s="4" t="str">
        <f t="shared" si="12"/>
        <v>O6</v>
      </c>
      <c r="R86" s="4" t="s">
        <v>199</v>
      </c>
      <c r="U86"/>
      <c r="V86"/>
      <c r="W86" s="1"/>
    </row>
    <row r="87" spans="2:23" x14ac:dyDescent="0.35">
      <c r="B87" s="4">
        <v>5</v>
      </c>
      <c r="C87" s="4">
        <v>8</v>
      </c>
      <c r="D87" s="4">
        <v>9</v>
      </c>
      <c r="E87" s="4">
        <v>10</v>
      </c>
      <c r="F87" s="4">
        <v>1</v>
      </c>
      <c r="G87" s="4">
        <v>180</v>
      </c>
      <c r="H87" s="4">
        <v>1</v>
      </c>
      <c r="I87" s="4">
        <v>3</v>
      </c>
      <c r="N87" s="4" t="str">
        <f t="shared" si="9"/>
        <v>C4</v>
      </c>
      <c r="O87" s="4" t="str">
        <f t="shared" si="10"/>
        <v>C5</v>
      </c>
      <c r="P87" s="4" t="str">
        <f t="shared" si="11"/>
        <v>O6</v>
      </c>
      <c r="Q87" s="4" t="str">
        <f t="shared" si="12"/>
        <v>H17</v>
      </c>
      <c r="R87" s="4" t="s">
        <v>200</v>
      </c>
      <c r="U87"/>
      <c r="V87"/>
      <c r="W87" s="1"/>
    </row>
    <row r="88" spans="2:23" x14ac:dyDescent="0.35">
      <c r="B88" s="4">
        <v>5</v>
      </c>
      <c r="C88" s="4">
        <v>8</v>
      </c>
      <c r="D88" s="4">
        <v>11</v>
      </c>
      <c r="E88" s="4">
        <v>12</v>
      </c>
      <c r="F88" s="4">
        <v>1</v>
      </c>
      <c r="G88" s="4">
        <v>180</v>
      </c>
      <c r="H88" s="4">
        <v>1</v>
      </c>
      <c r="I88" s="4">
        <v>6</v>
      </c>
      <c r="N88" s="4" t="str">
        <f t="shared" si="9"/>
        <v>C4</v>
      </c>
      <c r="O88" s="4" t="str">
        <f t="shared" si="10"/>
        <v>C5</v>
      </c>
      <c r="P88" s="4" t="str">
        <f t="shared" si="11"/>
        <v>C11</v>
      </c>
      <c r="Q88" s="4" t="str">
        <f t="shared" si="12"/>
        <v>O12</v>
      </c>
      <c r="R88" s="4" t="s">
        <v>190</v>
      </c>
      <c r="U88"/>
      <c r="V88"/>
      <c r="W88" s="1"/>
    </row>
    <row r="89" spans="2:23" x14ac:dyDescent="0.35">
      <c r="B89" s="4">
        <v>5</v>
      </c>
      <c r="C89" s="4">
        <v>8</v>
      </c>
      <c r="D89" s="4">
        <v>14</v>
      </c>
      <c r="E89" s="4">
        <v>17</v>
      </c>
      <c r="F89" s="4">
        <v>1</v>
      </c>
      <c r="G89" s="4">
        <v>0</v>
      </c>
      <c r="H89" s="4">
        <v>5.92</v>
      </c>
      <c r="I89" s="4">
        <v>3</v>
      </c>
      <c r="N89" s="4" t="str">
        <f t="shared" si="9"/>
        <v>C4</v>
      </c>
      <c r="O89" s="4" t="str">
        <f t="shared" si="10"/>
        <v>C5</v>
      </c>
      <c r="P89" s="4" t="str">
        <f t="shared" si="11"/>
        <v>C7</v>
      </c>
      <c r="Q89" s="4" t="str">
        <f t="shared" si="12"/>
        <v>C8</v>
      </c>
      <c r="R89" s="4" t="s">
        <v>199</v>
      </c>
      <c r="U89"/>
      <c r="V89"/>
      <c r="W89" s="1"/>
    </row>
    <row r="90" spans="2:23" x14ac:dyDescent="0.35">
      <c r="B90" s="4">
        <v>8</v>
      </c>
      <c r="C90" s="4">
        <v>14</v>
      </c>
      <c r="D90" s="4">
        <v>17</v>
      </c>
      <c r="E90" s="4">
        <v>18</v>
      </c>
      <c r="F90" s="4">
        <v>1</v>
      </c>
      <c r="G90" s="4">
        <v>180</v>
      </c>
      <c r="H90" s="4">
        <v>1</v>
      </c>
      <c r="I90" s="4">
        <v>6</v>
      </c>
      <c r="N90" s="4" t="str">
        <f t="shared" si="9"/>
        <v>C5</v>
      </c>
      <c r="O90" s="4" t="str">
        <f t="shared" si="10"/>
        <v>C7</v>
      </c>
      <c r="P90" s="4" t="str">
        <f t="shared" si="11"/>
        <v>C8</v>
      </c>
      <c r="Q90" s="4" t="str">
        <f t="shared" si="12"/>
        <v>O9</v>
      </c>
      <c r="R90" s="4" t="s">
        <v>190</v>
      </c>
    </row>
    <row r="93" spans="2:23" x14ac:dyDescent="0.35">
      <c r="B93" s="4" t="str">
        <f>ODA_allatom!B77</f>
        <v>ai</v>
      </c>
      <c r="C93" s="4" t="str">
        <f>ODA_allatom!C77</f>
        <v>aj</v>
      </c>
      <c r="D93" s="4" t="str">
        <f>ODA_allatom!D77</f>
        <v>ak</v>
      </c>
      <c r="E93" s="4" t="str">
        <f>ODA_allatom!E77</f>
        <v>al</v>
      </c>
      <c r="F93" s="4" t="str">
        <f>ODA_allatom!F77</f>
        <v>funct</v>
      </c>
      <c r="G93" s="4" t="str">
        <f>ODA_allatom!G77</f>
        <v>angle</v>
      </c>
      <c r="H93" s="4" t="str">
        <f>ODA_allatom!H77</f>
        <v>fc</v>
      </c>
      <c r="N93" s="4" t="s">
        <v>87</v>
      </c>
    </row>
    <row r="94" spans="2:23" x14ac:dyDescent="0.35">
      <c r="B94" s="4">
        <v>3</v>
      </c>
      <c r="C94" s="4">
        <v>2</v>
      </c>
      <c r="D94" s="4">
        <v>4</v>
      </c>
      <c r="E94" s="4">
        <v>5</v>
      </c>
      <c r="F94" s="4">
        <v>2</v>
      </c>
      <c r="G94" s="4">
        <v>0</v>
      </c>
      <c r="H94" s="4">
        <v>167.36</v>
      </c>
      <c r="N94" s="4" t="str">
        <f t="shared" ref="N94:Q94" si="13">LOOKUP(B94,$B$4:$B$22,$F$4:$F$22)</f>
        <v>C2</v>
      </c>
      <c r="O94" s="4" t="str">
        <f t="shared" si="13"/>
        <v>O1</v>
      </c>
      <c r="P94" s="4" t="str">
        <f t="shared" si="13"/>
        <v>O3</v>
      </c>
      <c r="Q94" s="4" t="str">
        <f t="shared" si="13"/>
        <v>C4</v>
      </c>
      <c r="R94" s="4" t="s">
        <v>77</v>
      </c>
    </row>
    <row r="95" spans="2:23" x14ac:dyDescent="0.35">
      <c r="B95" s="4">
        <v>17</v>
      </c>
      <c r="C95" s="4">
        <v>14</v>
      </c>
      <c r="D95" s="4">
        <v>18</v>
      </c>
      <c r="E95" s="4">
        <v>19</v>
      </c>
      <c r="F95" s="4">
        <v>2</v>
      </c>
      <c r="G95" s="4">
        <v>0</v>
      </c>
      <c r="H95" s="4">
        <v>167.36</v>
      </c>
      <c r="N95" s="4" t="str">
        <f t="shared" ref="N95:N96" si="14">LOOKUP(B95,$B$4:$B$22,$F$4:$F$22)</f>
        <v>C8</v>
      </c>
      <c r="O95" s="4" t="str">
        <f t="shared" ref="O95:O96" si="15">LOOKUP(C95,$B$4:$B$22,$F$4:$F$22)</f>
        <v>C7</v>
      </c>
      <c r="P95" s="4" t="str">
        <f t="shared" ref="P95:P96" si="16">LOOKUP(D95,$B$4:$B$22,$F$4:$F$22)</f>
        <v>O9</v>
      </c>
      <c r="Q95" s="4" t="str">
        <f t="shared" ref="Q95:Q96" si="17">LOOKUP(E95,$B$4:$B$22,$F$4:$F$22)</f>
        <v>O10</v>
      </c>
      <c r="R95" s="4" t="s">
        <v>77</v>
      </c>
    </row>
    <row r="96" spans="2:23" x14ac:dyDescent="0.35">
      <c r="B96" s="4">
        <v>11</v>
      </c>
      <c r="C96" s="4">
        <v>8</v>
      </c>
      <c r="D96" s="4">
        <v>12</v>
      </c>
      <c r="E96" s="4">
        <v>13</v>
      </c>
      <c r="F96" s="4">
        <v>2</v>
      </c>
      <c r="G96" s="4">
        <v>0</v>
      </c>
      <c r="H96" s="4">
        <v>167.36</v>
      </c>
      <c r="N96" s="4" t="str">
        <f t="shared" si="14"/>
        <v>C11</v>
      </c>
      <c r="O96" s="4" t="str">
        <f t="shared" si="15"/>
        <v>C5</v>
      </c>
      <c r="P96" s="4" t="str">
        <f t="shared" si="16"/>
        <v>O12</v>
      </c>
      <c r="Q96" s="4" t="str">
        <f t="shared" si="17"/>
        <v>O13</v>
      </c>
      <c r="R96" s="4" t="s">
        <v>77</v>
      </c>
    </row>
  </sheetData>
  <mergeCells count="1">
    <mergeCell ref="M1:R1"/>
  </mergeCell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W96"/>
  <sheetViews>
    <sheetView topLeftCell="A82" zoomScale="85" zoomScaleNormal="85" workbookViewId="0">
      <selection activeCell="N2" sqref="N2:R97"/>
    </sheetView>
  </sheetViews>
  <sheetFormatPr defaultColWidth="7.54296875" defaultRowHeight="14.5" x14ac:dyDescent="0.35"/>
  <cols>
    <col min="1" max="5" width="7.54296875" style="4"/>
    <col min="6" max="6" width="11.7265625" style="4" bestFit="1" customWidth="1"/>
    <col min="7" max="11" width="7.54296875" style="4"/>
    <col min="12" max="12" width="12" style="4" bestFit="1" customWidth="1"/>
    <col min="13" max="22" width="7.54296875" style="4"/>
    <col min="23" max="23" width="13.08984375" style="4" bestFit="1" customWidth="1"/>
    <col min="24" max="16384" width="7.54296875" style="4"/>
  </cols>
  <sheetData>
    <row r="1" spans="2:18" x14ac:dyDescent="0.35">
      <c r="M1" s="8" t="s">
        <v>95</v>
      </c>
      <c r="N1" s="8"/>
      <c r="O1" s="8"/>
      <c r="P1" s="8"/>
      <c r="Q1" s="8"/>
      <c r="R1" s="8"/>
    </row>
    <row r="2" spans="2:18" x14ac:dyDescent="0.35">
      <c r="N2" s="4" t="s">
        <v>229</v>
      </c>
    </row>
    <row r="3" spans="2:18" x14ac:dyDescent="0.35">
      <c r="B3" s="4" t="str">
        <f>ODA_allatom!B5</f>
        <v>nr</v>
      </c>
      <c r="C3" s="4" t="str">
        <f>ODA_allatom!C5</f>
        <v>type</v>
      </c>
      <c r="D3" s="4" t="str">
        <f>ODA_allatom!D5</f>
        <v>resnr</v>
      </c>
      <c r="E3" s="4" t="str">
        <f>ODA_allatom!E5</f>
        <v>resid</v>
      </c>
      <c r="F3" s="4" t="str">
        <f>ODA_allatom!F5</f>
        <v>atom</v>
      </c>
      <c r="G3" s="4" t="str">
        <f>ODA_allatom!G5</f>
        <v>cgnr</v>
      </c>
      <c r="H3" s="4" t="str">
        <f>ODA_allatom!H5</f>
        <v>charge</v>
      </c>
      <c r="I3" s="4" t="str">
        <f>ODA_allatom!I5</f>
        <v>mass</v>
      </c>
      <c r="N3" s="4" t="s">
        <v>1</v>
      </c>
    </row>
    <row r="4" spans="2:18" x14ac:dyDescent="0.35">
      <c r="B4" s="4">
        <v>1</v>
      </c>
      <c r="C4" s="4" t="s">
        <v>26</v>
      </c>
      <c r="D4" s="4">
        <v>1</v>
      </c>
      <c r="E4" s="4" t="s">
        <v>177</v>
      </c>
      <c r="F4" s="4" t="s">
        <v>27</v>
      </c>
      <c r="G4" s="4">
        <v>1</v>
      </c>
      <c r="H4" s="4">
        <v>-0.78900000000000003</v>
      </c>
      <c r="I4" s="4">
        <v>15.9994</v>
      </c>
      <c r="N4" s="4" t="str">
        <f>'CT3 citrate3 AA'!F4</f>
        <v>O3</v>
      </c>
      <c r="O4" s="4" t="str">
        <f>C4</f>
        <v>OM</v>
      </c>
      <c r="P4" s="4">
        <f>'CT3 citrate3 AA'!H4</f>
        <v>-0.78900000000000003</v>
      </c>
      <c r="Q4" s="4">
        <f>G4</f>
        <v>1</v>
      </c>
    </row>
    <row r="5" spans="2:18" x14ac:dyDescent="0.35">
      <c r="B5" s="4">
        <v>2</v>
      </c>
      <c r="C5" s="4" t="s">
        <v>28</v>
      </c>
      <c r="D5" s="4">
        <v>1</v>
      </c>
      <c r="E5" s="4" t="s">
        <v>177</v>
      </c>
      <c r="F5" s="4" t="s">
        <v>29</v>
      </c>
      <c r="G5" s="4">
        <v>1</v>
      </c>
      <c r="H5" s="4">
        <v>0.73099999999999998</v>
      </c>
      <c r="I5" s="4">
        <v>12.010999999999999</v>
      </c>
      <c r="N5" s="4" t="str">
        <f>'CT3 citrate3 AA'!F5</f>
        <v>C2</v>
      </c>
      <c r="O5" s="4" t="str">
        <f t="shared" ref="O5:O21" si="0">C5</f>
        <v>C</v>
      </c>
      <c r="P5" s="4">
        <f>'CT3 citrate3 AA'!H5</f>
        <v>0.73099999999999998</v>
      </c>
      <c r="Q5" s="4">
        <f t="shared" ref="Q5:Q21" si="1">G5</f>
        <v>1</v>
      </c>
    </row>
    <row r="6" spans="2:18" x14ac:dyDescent="0.35">
      <c r="B6" s="4">
        <v>3</v>
      </c>
      <c r="C6" s="4" t="s">
        <v>26</v>
      </c>
      <c r="D6" s="4">
        <v>1</v>
      </c>
      <c r="E6" s="4" t="s">
        <v>177</v>
      </c>
      <c r="F6" s="4" t="s">
        <v>30</v>
      </c>
      <c r="G6" s="4">
        <v>1</v>
      </c>
      <c r="H6" s="4">
        <v>-0.78900000000000003</v>
      </c>
      <c r="I6" s="4">
        <v>15.9994</v>
      </c>
      <c r="N6" s="4" t="str">
        <f>'CT3 citrate3 AA'!F6</f>
        <v>O1</v>
      </c>
      <c r="O6" s="4" t="str">
        <f t="shared" si="0"/>
        <v>OM</v>
      </c>
      <c r="P6" s="4">
        <f>'CT3 citrate3 AA'!H6</f>
        <v>-0.78900000000000003</v>
      </c>
      <c r="Q6" s="4">
        <f t="shared" si="1"/>
        <v>1</v>
      </c>
    </row>
    <row r="7" spans="2:18" x14ac:dyDescent="0.35">
      <c r="B7" s="4">
        <v>4</v>
      </c>
      <c r="C7" s="4" t="s">
        <v>28</v>
      </c>
      <c r="D7" s="4">
        <v>1</v>
      </c>
      <c r="E7" s="4" t="s">
        <v>177</v>
      </c>
      <c r="F7" s="4" t="s">
        <v>31</v>
      </c>
      <c r="G7" s="4">
        <v>1</v>
      </c>
      <c r="H7" s="4">
        <v>-0.29499999999999998</v>
      </c>
      <c r="I7" s="4">
        <v>12.010999999999999</v>
      </c>
      <c r="N7" s="4" t="str">
        <f>'CT3 citrate3 AA'!F7</f>
        <v>C4</v>
      </c>
      <c r="O7" s="4" t="str">
        <f t="shared" si="0"/>
        <v>C</v>
      </c>
      <c r="P7" s="4">
        <f>'CT3 citrate3 AA'!H7</f>
        <v>-0.29499999999999998</v>
      </c>
      <c r="Q7" s="4">
        <f t="shared" si="1"/>
        <v>1</v>
      </c>
    </row>
    <row r="8" spans="2:18" x14ac:dyDescent="0.35">
      <c r="B8" s="4">
        <v>5</v>
      </c>
      <c r="C8" s="4" t="s">
        <v>90</v>
      </c>
      <c r="D8" s="4">
        <v>1</v>
      </c>
      <c r="E8" s="4" t="s">
        <v>177</v>
      </c>
      <c r="F8" s="4" t="s">
        <v>143</v>
      </c>
      <c r="G8" s="4">
        <v>1</v>
      </c>
      <c r="H8" s="4">
        <v>2.9000000000000001E-2</v>
      </c>
      <c r="I8" s="4">
        <v>1.008</v>
      </c>
      <c r="N8" s="4" t="str">
        <f>'CT3 citrate3 AA'!F8</f>
        <v>H14</v>
      </c>
      <c r="O8" s="4" t="str">
        <f t="shared" si="0"/>
        <v>HC</v>
      </c>
      <c r="P8" s="4">
        <f>'CT3 citrate3 AA'!H8</f>
        <v>2.9000000000000001E-2</v>
      </c>
      <c r="Q8" s="4">
        <f t="shared" si="1"/>
        <v>1</v>
      </c>
    </row>
    <row r="9" spans="2:18" x14ac:dyDescent="0.35">
      <c r="B9" s="4">
        <v>6</v>
      </c>
      <c r="C9" s="4" t="s">
        <v>90</v>
      </c>
      <c r="D9" s="4">
        <v>1</v>
      </c>
      <c r="E9" s="4" t="s">
        <v>177</v>
      </c>
      <c r="F9" s="4" t="s">
        <v>166</v>
      </c>
      <c r="G9" s="4">
        <v>1</v>
      </c>
      <c r="H9" s="4">
        <v>2.9000000000000001E-2</v>
      </c>
      <c r="I9" s="4">
        <v>1.008</v>
      </c>
      <c r="J9" s="4" t="s">
        <v>0</v>
      </c>
      <c r="K9" s="4">
        <v>-1.0840000000000001</v>
      </c>
      <c r="N9" s="4" t="str">
        <f>'CT3 citrate3 AA'!F9</f>
        <v>H15</v>
      </c>
      <c r="O9" s="4" t="str">
        <f t="shared" si="0"/>
        <v>HC</v>
      </c>
      <c r="P9" s="4">
        <f>'CT3 citrate3 AA'!H9</f>
        <v>2.9000000000000001E-2</v>
      </c>
      <c r="Q9" s="4">
        <f t="shared" si="1"/>
        <v>1</v>
      </c>
    </row>
    <row r="10" spans="2:18" x14ac:dyDescent="0.35">
      <c r="B10" s="4">
        <v>7</v>
      </c>
      <c r="C10" s="4" t="s">
        <v>28</v>
      </c>
      <c r="D10" s="4">
        <v>1</v>
      </c>
      <c r="E10" s="4" t="s">
        <v>177</v>
      </c>
      <c r="F10" s="4" t="s">
        <v>136</v>
      </c>
      <c r="G10" s="4">
        <v>2</v>
      </c>
      <c r="H10" s="4">
        <v>0.55800000000000005</v>
      </c>
      <c r="I10" s="4">
        <v>12.010999999999999</v>
      </c>
      <c r="N10" s="4" t="str">
        <f>'CT3 citrate3 AA'!F10</f>
        <v>C5</v>
      </c>
      <c r="O10" s="4" t="str">
        <f t="shared" si="0"/>
        <v>C</v>
      </c>
      <c r="P10" s="4">
        <f>'CT3 citrate3 AA'!H10</f>
        <v>0.55800000000000005</v>
      </c>
      <c r="Q10" s="4">
        <f t="shared" si="1"/>
        <v>2</v>
      </c>
    </row>
    <row r="11" spans="2:18" x14ac:dyDescent="0.35">
      <c r="B11" s="4">
        <v>8</v>
      </c>
      <c r="C11" s="4" t="s">
        <v>101</v>
      </c>
      <c r="D11" s="4">
        <v>1</v>
      </c>
      <c r="E11" s="4" t="s">
        <v>177</v>
      </c>
      <c r="F11" s="4" t="s">
        <v>168</v>
      </c>
      <c r="G11" s="4">
        <v>2</v>
      </c>
      <c r="H11" s="4">
        <v>-0.79500000000000004</v>
      </c>
      <c r="I11" s="4">
        <v>15.9994</v>
      </c>
      <c r="N11" s="4" t="str">
        <f>'CT3 citrate3 AA'!F11</f>
        <v>O6</v>
      </c>
      <c r="O11" s="4" t="str">
        <f t="shared" si="0"/>
        <v>OA</v>
      </c>
      <c r="P11" s="4">
        <f>'CT3 citrate3 AA'!H11</f>
        <v>-0.79500000000000004</v>
      </c>
      <c r="Q11" s="4">
        <f t="shared" si="1"/>
        <v>2</v>
      </c>
    </row>
    <row r="12" spans="2:18" x14ac:dyDescent="0.35">
      <c r="B12" s="4">
        <v>9</v>
      </c>
      <c r="C12" s="4" t="s">
        <v>98</v>
      </c>
      <c r="D12" s="4">
        <v>1</v>
      </c>
      <c r="E12" s="4" t="s">
        <v>177</v>
      </c>
      <c r="F12" s="4" t="s">
        <v>167</v>
      </c>
      <c r="G12" s="4">
        <v>2</v>
      </c>
      <c r="H12" s="4">
        <v>0.40500000000000003</v>
      </c>
      <c r="I12" s="4">
        <v>1.008</v>
      </c>
      <c r="J12" s="4" t="s">
        <v>0</v>
      </c>
      <c r="K12" s="4">
        <v>0.16800000000000001</v>
      </c>
      <c r="N12" s="4" t="str">
        <f>'CT3 citrate3 AA'!F12</f>
        <v>H16</v>
      </c>
      <c r="O12" s="4" t="str">
        <f t="shared" si="0"/>
        <v>HS14</v>
      </c>
      <c r="P12" s="4">
        <f>'CT3 citrate3 AA'!H12</f>
        <v>0.40500000000000003</v>
      </c>
      <c r="Q12" s="4">
        <f t="shared" si="1"/>
        <v>2</v>
      </c>
    </row>
    <row r="13" spans="2:18" x14ac:dyDescent="0.35">
      <c r="B13" s="4">
        <v>10</v>
      </c>
      <c r="C13" s="4" t="s">
        <v>28</v>
      </c>
      <c r="D13" s="4">
        <v>1</v>
      </c>
      <c r="E13" s="4" t="s">
        <v>177</v>
      </c>
      <c r="F13" s="4" t="s">
        <v>170</v>
      </c>
      <c r="G13" s="4">
        <v>3</v>
      </c>
      <c r="H13" s="4">
        <v>0.58599999999999997</v>
      </c>
      <c r="I13" s="4">
        <v>12.010999999999999</v>
      </c>
      <c r="N13" s="4" t="str">
        <f>'CT3 citrate3 AA'!F13</f>
        <v>C11</v>
      </c>
      <c r="O13" s="4" t="str">
        <f t="shared" si="0"/>
        <v>C</v>
      </c>
      <c r="P13" s="4">
        <f>'CT3 citrate3 AA'!H13</f>
        <v>0.58599999999999997</v>
      </c>
      <c r="Q13" s="4">
        <f t="shared" si="1"/>
        <v>3</v>
      </c>
    </row>
    <row r="14" spans="2:18" x14ac:dyDescent="0.35">
      <c r="B14" s="4">
        <v>11</v>
      </c>
      <c r="C14" s="4" t="s">
        <v>26</v>
      </c>
      <c r="D14" s="4">
        <v>1</v>
      </c>
      <c r="E14" s="4" t="s">
        <v>177</v>
      </c>
      <c r="F14" s="4" t="s">
        <v>171</v>
      </c>
      <c r="G14" s="4">
        <v>3</v>
      </c>
      <c r="H14" s="4">
        <v>-0.79300000000000004</v>
      </c>
      <c r="I14" s="4">
        <v>15.9994</v>
      </c>
      <c r="N14" s="4" t="str">
        <f>'CT3 citrate3 AA'!F14</f>
        <v>O12</v>
      </c>
      <c r="O14" s="4" t="str">
        <f t="shared" si="0"/>
        <v>OM</v>
      </c>
      <c r="P14" s="4">
        <f>'CT3 citrate3 AA'!H14</f>
        <v>-0.79300000000000004</v>
      </c>
      <c r="Q14" s="4">
        <f t="shared" si="1"/>
        <v>3</v>
      </c>
    </row>
    <row r="15" spans="2:18" x14ac:dyDescent="0.35">
      <c r="B15" s="4">
        <v>12</v>
      </c>
      <c r="C15" s="4" t="s">
        <v>26</v>
      </c>
      <c r="D15" s="4">
        <v>1</v>
      </c>
      <c r="E15" s="4" t="s">
        <v>177</v>
      </c>
      <c r="F15" s="4" t="s">
        <v>172</v>
      </c>
      <c r="G15" s="4">
        <v>3</v>
      </c>
      <c r="H15" s="4">
        <v>-0.79300000000000004</v>
      </c>
      <c r="I15" s="4">
        <v>15.9994</v>
      </c>
      <c r="J15" s="4" t="s">
        <v>0</v>
      </c>
      <c r="K15" s="4">
        <v>-1</v>
      </c>
      <c r="N15" s="4" t="str">
        <f>'CT3 citrate3 AA'!F15</f>
        <v>O13</v>
      </c>
      <c r="O15" s="4" t="str">
        <f t="shared" si="0"/>
        <v>OM</v>
      </c>
      <c r="P15" s="4">
        <f>'CT3 citrate3 AA'!H15</f>
        <v>-0.79300000000000004</v>
      </c>
      <c r="Q15" s="4">
        <f t="shared" si="1"/>
        <v>3</v>
      </c>
    </row>
    <row r="16" spans="2:18" x14ac:dyDescent="0.35">
      <c r="B16" s="4">
        <v>13</v>
      </c>
      <c r="C16" s="4" t="s">
        <v>28</v>
      </c>
      <c r="D16" s="4">
        <v>1</v>
      </c>
      <c r="E16" s="4" t="s">
        <v>177</v>
      </c>
      <c r="F16" s="4" t="s">
        <v>35</v>
      </c>
      <c r="G16" s="4">
        <v>4</v>
      </c>
      <c r="H16" s="4">
        <v>-0.29499999999999998</v>
      </c>
      <c r="I16" s="4">
        <v>12.010999999999999</v>
      </c>
      <c r="N16" s="4" t="str">
        <f>'CT3 citrate3 AA'!F16</f>
        <v>C7</v>
      </c>
      <c r="O16" s="4" t="str">
        <f t="shared" si="0"/>
        <v>C</v>
      </c>
      <c r="P16" s="4">
        <f>'CT3 citrate3 AA'!H16</f>
        <v>-0.29499999999999998</v>
      </c>
      <c r="Q16" s="4">
        <f t="shared" si="1"/>
        <v>4</v>
      </c>
    </row>
    <row r="17" spans="2:23" x14ac:dyDescent="0.35">
      <c r="B17" s="4">
        <v>14</v>
      </c>
      <c r="C17" s="4" t="s">
        <v>90</v>
      </c>
      <c r="D17" s="4">
        <v>1</v>
      </c>
      <c r="E17" s="4" t="s">
        <v>177</v>
      </c>
      <c r="F17" s="4" t="s">
        <v>169</v>
      </c>
      <c r="G17" s="4">
        <v>4</v>
      </c>
      <c r="H17" s="4">
        <v>2.9000000000000001E-2</v>
      </c>
      <c r="I17" s="4">
        <v>1.008</v>
      </c>
      <c r="N17" s="4" t="str">
        <f>'CT3 citrate3 AA'!F17</f>
        <v>H17</v>
      </c>
      <c r="O17" s="4" t="str">
        <f t="shared" si="0"/>
        <v>HC</v>
      </c>
      <c r="P17" s="4">
        <f>'CT3 citrate3 AA'!H17</f>
        <v>2.9000000000000001E-2</v>
      </c>
      <c r="Q17" s="4">
        <f t="shared" si="1"/>
        <v>4</v>
      </c>
    </row>
    <row r="18" spans="2:23" x14ac:dyDescent="0.35">
      <c r="B18" s="4">
        <v>15</v>
      </c>
      <c r="C18" s="4" t="s">
        <v>90</v>
      </c>
      <c r="D18" s="4">
        <v>1</v>
      </c>
      <c r="E18" s="4" t="s">
        <v>177</v>
      </c>
      <c r="F18" s="4" t="s">
        <v>173</v>
      </c>
      <c r="G18" s="4">
        <v>4</v>
      </c>
      <c r="H18" s="4">
        <v>2.9000000000000001E-2</v>
      </c>
      <c r="I18" s="4">
        <v>1.008</v>
      </c>
      <c r="N18" s="4" t="str">
        <f>'CT3 citrate3 AA'!F18</f>
        <v>H18</v>
      </c>
      <c r="O18" s="4" t="str">
        <f t="shared" si="0"/>
        <v>HC</v>
      </c>
      <c r="P18" s="4">
        <f>'CT3 citrate3 AA'!H18</f>
        <v>2.9000000000000001E-2</v>
      </c>
      <c r="Q18" s="4">
        <f t="shared" si="1"/>
        <v>4</v>
      </c>
    </row>
    <row r="19" spans="2:23" x14ac:dyDescent="0.35">
      <c r="B19" s="4">
        <v>16</v>
      </c>
      <c r="C19" s="4" t="s">
        <v>28</v>
      </c>
      <c r="D19" s="4">
        <v>1</v>
      </c>
      <c r="E19" s="4" t="s">
        <v>177</v>
      </c>
      <c r="F19" s="4" t="s">
        <v>175</v>
      </c>
      <c r="G19" s="4">
        <v>4</v>
      </c>
      <c r="H19" s="4">
        <v>0.73099999999999998</v>
      </c>
      <c r="I19" s="4">
        <v>12.010999999999999</v>
      </c>
      <c r="N19" s="4" t="str">
        <f>'CT3 citrate3 AA'!F19</f>
        <v>C8</v>
      </c>
      <c r="O19" s="4" t="str">
        <f t="shared" si="0"/>
        <v>C</v>
      </c>
      <c r="P19" s="4">
        <f>'CT3 citrate3 AA'!H19</f>
        <v>0.73099999999999998</v>
      </c>
      <c r="Q19" s="4">
        <f t="shared" si="1"/>
        <v>4</v>
      </c>
    </row>
    <row r="20" spans="2:23" x14ac:dyDescent="0.35">
      <c r="B20" s="4">
        <v>17</v>
      </c>
      <c r="C20" s="4" t="s">
        <v>26</v>
      </c>
      <c r="D20" s="4">
        <v>1</v>
      </c>
      <c r="E20" s="4" t="s">
        <v>177</v>
      </c>
      <c r="F20" s="4" t="s">
        <v>37</v>
      </c>
      <c r="G20" s="4">
        <v>4</v>
      </c>
      <c r="H20" s="4">
        <v>-0.78900000000000003</v>
      </c>
      <c r="I20" s="4">
        <v>15.9994</v>
      </c>
      <c r="N20" s="4" t="str">
        <f>'CT3 citrate3 AA'!F20</f>
        <v>O9</v>
      </c>
      <c r="O20" s="4" t="str">
        <f t="shared" si="0"/>
        <v>OM</v>
      </c>
      <c r="P20" s="4">
        <f>'CT3 citrate3 AA'!H20</f>
        <v>-0.78900000000000003</v>
      </c>
      <c r="Q20" s="4">
        <f t="shared" si="1"/>
        <v>4</v>
      </c>
    </row>
    <row r="21" spans="2:23" x14ac:dyDescent="0.35">
      <c r="B21" s="4">
        <v>18</v>
      </c>
      <c r="C21" s="4" t="s">
        <v>26</v>
      </c>
      <c r="D21" s="4">
        <v>1</v>
      </c>
      <c r="E21" s="4" t="s">
        <v>177</v>
      </c>
      <c r="F21" s="4" t="s">
        <v>176</v>
      </c>
      <c r="G21" s="4">
        <v>4</v>
      </c>
      <c r="H21" s="4">
        <v>-0.78900000000000003</v>
      </c>
      <c r="I21" s="4">
        <v>15.9994</v>
      </c>
      <c r="J21" s="4" t="s">
        <v>0</v>
      </c>
      <c r="K21" s="4">
        <v>-1.0840000000000001</v>
      </c>
      <c r="N21" s="4" t="str">
        <f>'CT3 citrate3 AA'!F21</f>
        <v>O10</v>
      </c>
      <c r="O21" s="4" t="str">
        <f t="shared" si="0"/>
        <v>OM</v>
      </c>
      <c r="P21" s="4">
        <f>'CT3 citrate3 AA'!H21</f>
        <v>-0.78900000000000003</v>
      </c>
      <c r="Q21" s="4">
        <f t="shared" si="1"/>
        <v>4</v>
      </c>
    </row>
    <row r="23" spans="2:23" x14ac:dyDescent="0.35">
      <c r="W23" s="6"/>
    </row>
    <row r="24" spans="2:23" x14ac:dyDescent="0.35">
      <c r="W24" s="6"/>
    </row>
    <row r="25" spans="2:23" x14ac:dyDescent="0.35">
      <c r="W25" s="5"/>
    </row>
    <row r="26" spans="2:23" x14ac:dyDescent="0.35">
      <c r="N26" s="4" t="s">
        <v>2</v>
      </c>
      <c r="W26" s="5"/>
    </row>
    <row r="27" spans="2:23" x14ac:dyDescent="0.35">
      <c r="B27" s="4">
        <v>1</v>
      </c>
      <c r="C27" s="4">
        <v>2</v>
      </c>
      <c r="D27" s="4">
        <v>2</v>
      </c>
      <c r="E27" s="4">
        <v>0.125</v>
      </c>
      <c r="F27" s="6">
        <v>13400000</v>
      </c>
      <c r="K27" s="4">
        <v>0.125</v>
      </c>
      <c r="L27" s="6">
        <v>13400000</v>
      </c>
      <c r="N27" s="4" t="str">
        <f>LOOKUP(B27,$B$4:$B$21,$F$4:$F$21)</f>
        <v>O3</v>
      </c>
      <c r="O27" s="4" t="str">
        <f>LOOKUP(C27,$B$4:$B$21,$F$4:$F$21)</f>
        <v>C2</v>
      </c>
      <c r="P27" t="s">
        <v>185</v>
      </c>
      <c r="U27"/>
      <c r="V27"/>
      <c r="W27" s="1"/>
    </row>
    <row r="28" spans="2:23" x14ac:dyDescent="0.35">
      <c r="B28" s="4">
        <v>2</v>
      </c>
      <c r="C28" s="4">
        <v>3</v>
      </c>
      <c r="D28" s="4">
        <v>2</v>
      </c>
      <c r="E28" s="4">
        <v>0.125</v>
      </c>
      <c r="F28" s="6">
        <v>13400000</v>
      </c>
      <c r="K28" s="4">
        <v>0.125</v>
      </c>
      <c r="L28" s="6">
        <v>13400000</v>
      </c>
      <c r="N28" s="4" t="str">
        <f t="shared" ref="N28:N43" si="2">LOOKUP(B28,$B$4:$B$21,$F$4:$F$21)</f>
        <v>C2</v>
      </c>
      <c r="O28" s="4" t="str">
        <f t="shared" ref="O28:O43" si="3">LOOKUP(C28,$B$4:$B$21,$F$4:$F$21)</f>
        <v>O1</v>
      </c>
      <c r="P28" t="s">
        <v>185</v>
      </c>
      <c r="U28"/>
      <c r="V28"/>
      <c r="W28" s="1"/>
    </row>
    <row r="29" spans="2:23" x14ac:dyDescent="0.35">
      <c r="B29" s="4">
        <v>2</v>
      </c>
      <c r="C29" s="4">
        <v>4</v>
      </c>
      <c r="D29" s="4">
        <v>2</v>
      </c>
      <c r="E29" s="4">
        <v>0.154</v>
      </c>
      <c r="F29" s="6">
        <v>4005700</v>
      </c>
      <c r="K29" s="4">
        <v>0.154</v>
      </c>
      <c r="L29" s="6">
        <v>4005700</v>
      </c>
      <c r="N29" s="4" t="str">
        <f t="shared" si="2"/>
        <v>C2</v>
      </c>
      <c r="O29" s="4" t="str">
        <f t="shared" si="3"/>
        <v>C4</v>
      </c>
      <c r="P29" t="s">
        <v>124</v>
      </c>
      <c r="U29"/>
      <c r="V29"/>
      <c r="W29" s="1"/>
    </row>
    <row r="30" spans="2:23" x14ac:dyDescent="0.35">
      <c r="B30" s="4">
        <v>4</v>
      </c>
      <c r="C30" s="4">
        <v>5</v>
      </c>
      <c r="D30" s="4">
        <v>2</v>
      </c>
      <c r="E30" s="4">
        <v>0.109</v>
      </c>
      <c r="F30" s="6">
        <v>12300000</v>
      </c>
      <c r="K30" s="4">
        <v>0.109</v>
      </c>
      <c r="L30" s="6">
        <v>12300000</v>
      </c>
      <c r="N30" s="4" t="str">
        <f t="shared" si="2"/>
        <v>C4</v>
      </c>
      <c r="O30" s="4" t="str">
        <f t="shared" si="3"/>
        <v>H14</v>
      </c>
      <c r="P30" t="s">
        <v>185</v>
      </c>
      <c r="U30"/>
      <c r="V30"/>
      <c r="W30" s="1"/>
    </row>
    <row r="31" spans="2:23" x14ac:dyDescent="0.35">
      <c r="B31" s="4">
        <v>4</v>
      </c>
      <c r="C31" s="4">
        <v>6</v>
      </c>
      <c r="D31" s="4">
        <v>2</v>
      </c>
      <c r="E31" s="4">
        <v>0.109</v>
      </c>
      <c r="F31" s="5">
        <v>12300000</v>
      </c>
      <c r="K31" s="4">
        <v>0.109</v>
      </c>
      <c r="L31" s="5">
        <v>12300000</v>
      </c>
      <c r="N31" s="4" t="str">
        <f t="shared" si="2"/>
        <v>C4</v>
      </c>
      <c r="O31" s="4" t="str">
        <f t="shared" si="3"/>
        <v>H15</v>
      </c>
      <c r="P31" t="s">
        <v>185</v>
      </c>
      <c r="U31"/>
      <c r="V31"/>
      <c r="W31" s="1"/>
    </row>
    <row r="32" spans="2:23" x14ac:dyDescent="0.35">
      <c r="B32" s="4">
        <v>4</v>
      </c>
      <c r="C32" s="4">
        <v>7</v>
      </c>
      <c r="D32" s="4">
        <v>2</v>
      </c>
      <c r="E32" s="4">
        <v>0.154</v>
      </c>
      <c r="F32" s="5">
        <v>4005700</v>
      </c>
      <c r="K32" s="4">
        <v>0.154</v>
      </c>
      <c r="L32" s="5">
        <v>4005700</v>
      </c>
      <c r="N32" s="4" t="str">
        <f t="shared" si="2"/>
        <v>C4</v>
      </c>
      <c r="O32" s="4" t="str">
        <f t="shared" si="3"/>
        <v>C5</v>
      </c>
      <c r="P32" t="s">
        <v>124</v>
      </c>
      <c r="U32"/>
      <c r="V32"/>
      <c r="W32" s="1"/>
    </row>
    <row r="33" spans="2:23" x14ac:dyDescent="0.35">
      <c r="B33" s="4">
        <v>7</v>
      </c>
      <c r="C33" s="4">
        <v>8</v>
      </c>
      <c r="D33" s="4">
        <v>2</v>
      </c>
      <c r="E33" s="4">
        <v>0.14299999999999999</v>
      </c>
      <c r="F33" s="5">
        <v>8180000</v>
      </c>
      <c r="K33" s="4">
        <v>0.14299999999999999</v>
      </c>
      <c r="L33" s="5">
        <v>8180000</v>
      </c>
      <c r="N33" s="4" t="str">
        <f t="shared" si="2"/>
        <v>C5</v>
      </c>
      <c r="O33" s="4" t="str">
        <f t="shared" si="3"/>
        <v>O6</v>
      </c>
      <c r="P33" t="s">
        <v>81</v>
      </c>
      <c r="U33"/>
      <c r="V33"/>
      <c r="W33" s="1"/>
    </row>
    <row r="34" spans="2:23" x14ac:dyDescent="0.35">
      <c r="B34" s="4">
        <v>7</v>
      </c>
      <c r="C34" s="4">
        <v>10</v>
      </c>
      <c r="D34" s="4">
        <v>2</v>
      </c>
      <c r="E34" s="4">
        <v>0.157</v>
      </c>
      <c r="F34" s="5">
        <v>2434200</v>
      </c>
      <c r="K34" s="4">
        <v>0.157</v>
      </c>
      <c r="L34" s="5">
        <v>2434200</v>
      </c>
      <c r="N34" s="4" t="str">
        <f t="shared" si="2"/>
        <v>C5</v>
      </c>
      <c r="O34" s="4" t="str">
        <f t="shared" si="3"/>
        <v>C11</v>
      </c>
      <c r="P34" s="4" t="s">
        <v>222</v>
      </c>
      <c r="U34"/>
      <c r="V34"/>
      <c r="W34" s="1"/>
    </row>
    <row r="35" spans="2:23" x14ac:dyDescent="0.35">
      <c r="B35" s="4">
        <v>7</v>
      </c>
      <c r="C35" s="4">
        <v>13</v>
      </c>
      <c r="D35" s="4">
        <v>2</v>
      </c>
      <c r="E35" s="4">
        <v>0.154</v>
      </c>
      <c r="F35" s="5">
        <v>4005700</v>
      </c>
      <c r="K35" s="4">
        <v>0.154</v>
      </c>
      <c r="L35" s="5">
        <v>4005700</v>
      </c>
      <c r="N35" s="4" t="str">
        <f t="shared" si="2"/>
        <v>C5</v>
      </c>
      <c r="O35" s="4" t="str">
        <f t="shared" si="3"/>
        <v>C7</v>
      </c>
      <c r="P35" t="s">
        <v>124</v>
      </c>
      <c r="U35"/>
      <c r="V35"/>
      <c r="W35" s="1"/>
    </row>
    <row r="36" spans="2:23" x14ac:dyDescent="0.35">
      <c r="B36" s="4">
        <v>8</v>
      </c>
      <c r="C36" s="4">
        <v>9</v>
      </c>
      <c r="D36" s="4">
        <v>2</v>
      </c>
      <c r="E36" s="4">
        <v>0.1</v>
      </c>
      <c r="F36" s="5">
        <v>15700000</v>
      </c>
      <c r="K36" s="4">
        <v>0.1</v>
      </c>
      <c r="L36" s="5">
        <v>15700000</v>
      </c>
      <c r="N36" s="4" t="str">
        <f t="shared" si="2"/>
        <v>O6</v>
      </c>
      <c r="O36" s="4" t="str">
        <f t="shared" si="3"/>
        <v>H16</v>
      </c>
      <c r="P36" t="s">
        <v>185</v>
      </c>
      <c r="U36"/>
      <c r="W36" s="6"/>
    </row>
    <row r="37" spans="2:23" x14ac:dyDescent="0.35">
      <c r="B37" s="4">
        <v>10</v>
      </c>
      <c r="C37" s="4">
        <v>11</v>
      </c>
      <c r="D37" s="4">
        <v>2</v>
      </c>
      <c r="E37" s="4">
        <v>0.125</v>
      </c>
      <c r="F37" s="5">
        <v>13400000</v>
      </c>
      <c r="K37" s="4">
        <v>0.125</v>
      </c>
      <c r="L37" s="5">
        <v>13400000</v>
      </c>
      <c r="N37" s="4" t="str">
        <f t="shared" si="2"/>
        <v>C11</v>
      </c>
      <c r="O37" s="4" t="str">
        <f t="shared" si="3"/>
        <v>O12</v>
      </c>
      <c r="P37" t="s">
        <v>185</v>
      </c>
      <c r="U37"/>
      <c r="V37"/>
      <c r="W37" s="1"/>
    </row>
    <row r="38" spans="2:23" x14ac:dyDescent="0.35">
      <c r="B38" s="4">
        <v>10</v>
      </c>
      <c r="C38" s="4">
        <v>12</v>
      </c>
      <c r="D38" s="4">
        <v>2</v>
      </c>
      <c r="E38" s="4">
        <v>0.125</v>
      </c>
      <c r="F38" s="5">
        <v>13400000</v>
      </c>
      <c r="K38" s="4">
        <v>0.125</v>
      </c>
      <c r="L38" s="5">
        <v>13400000</v>
      </c>
      <c r="N38" s="4" t="str">
        <f t="shared" si="2"/>
        <v>C11</v>
      </c>
      <c r="O38" s="4" t="str">
        <f t="shared" si="3"/>
        <v>O13</v>
      </c>
      <c r="P38" t="s">
        <v>185</v>
      </c>
      <c r="U38"/>
      <c r="V38"/>
      <c r="W38" s="1"/>
    </row>
    <row r="39" spans="2:23" x14ac:dyDescent="0.35">
      <c r="B39" s="4">
        <v>13</v>
      </c>
      <c r="C39" s="4">
        <v>14</v>
      </c>
      <c r="D39" s="4">
        <v>2</v>
      </c>
      <c r="E39" s="4">
        <v>0.109</v>
      </c>
      <c r="F39" s="5">
        <v>12300000</v>
      </c>
      <c r="K39" s="4">
        <v>0.109</v>
      </c>
      <c r="L39" s="5">
        <v>12300000</v>
      </c>
      <c r="N39" s="4" t="str">
        <f t="shared" si="2"/>
        <v>C7</v>
      </c>
      <c r="O39" s="4" t="str">
        <f t="shared" si="3"/>
        <v>H17</v>
      </c>
      <c r="P39" t="s">
        <v>185</v>
      </c>
      <c r="U39"/>
      <c r="V39"/>
      <c r="W39" s="1"/>
    </row>
    <row r="40" spans="2:23" ht="15" customHeight="1" x14ac:dyDescent="0.35">
      <c r="B40" s="4">
        <v>13</v>
      </c>
      <c r="C40" s="4">
        <v>15</v>
      </c>
      <c r="D40" s="4">
        <v>2</v>
      </c>
      <c r="E40" s="4">
        <v>0.109</v>
      </c>
      <c r="F40" s="5">
        <v>12300000</v>
      </c>
      <c r="K40" s="4">
        <v>0.109</v>
      </c>
      <c r="L40" s="5">
        <v>12300000</v>
      </c>
      <c r="N40" s="4" t="str">
        <f t="shared" si="2"/>
        <v>C7</v>
      </c>
      <c r="O40" s="4" t="str">
        <f t="shared" si="3"/>
        <v>H18</v>
      </c>
      <c r="P40" t="s">
        <v>185</v>
      </c>
      <c r="U40"/>
      <c r="V40"/>
      <c r="W40" s="1"/>
    </row>
    <row r="41" spans="2:23" ht="15" customHeight="1" x14ac:dyDescent="0.35">
      <c r="B41" s="4">
        <v>13</v>
      </c>
      <c r="C41" s="4">
        <v>16</v>
      </c>
      <c r="D41" s="4">
        <v>2</v>
      </c>
      <c r="E41" s="4">
        <v>0.154</v>
      </c>
      <c r="F41" s="5">
        <v>4005700</v>
      </c>
      <c r="K41" s="4">
        <v>0.154</v>
      </c>
      <c r="L41" s="5">
        <v>4005700</v>
      </c>
      <c r="N41" s="4" t="str">
        <f t="shared" si="2"/>
        <v>C7</v>
      </c>
      <c r="O41" s="4" t="str">
        <f t="shared" si="3"/>
        <v>C8</v>
      </c>
      <c r="P41" t="s">
        <v>124</v>
      </c>
      <c r="U41"/>
      <c r="V41"/>
      <c r="W41" s="1"/>
    </row>
    <row r="42" spans="2:23" ht="15" customHeight="1" x14ac:dyDescent="0.35">
      <c r="B42" s="4">
        <v>16</v>
      </c>
      <c r="C42" s="4">
        <v>17</v>
      </c>
      <c r="D42" s="4">
        <v>2</v>
      </c>
      <c r="E42" s="4">
        <v>0.125</v>
      </c>
      <c r="F42" s="5">
        <v>13400000</v>
      </c>
      <c r="K42" s="4">
        <v>0.125</v>
      </c>
      <c r="L42" s="5">
        <v>13400000</v>
      </c>
      <c r="N42" s="4" t="str">
        <f t="shared" si="2"/>
        <v>C8</v>
      </c>
      <c r="O42" s="4" t="str">
        <f t="shared" si="3"/>
        <v>O9</v>
      </c>
      <c r="P42" t="s">
        <v>185</v>
      </c>
      <c r="U42"/>
      <c r="V42"/>
      <c r="W42" s="1"/>
    </row>
    <row r="43" spans="2:23" ht="15" customHeight="1" x14ac:dyDescent="0.35">
      <c r="B43" s="4">
        <v>16</v>
      </c>
      <c r="C43" s="4">
        <v>18</v>
      </c>
      <c r="D43" s="4">
        <v>2</v>
      </c>
      <c r="E43" s="4">
        <v>0.125</v>
      </c>
      <c r="F43" s="5">
        <v>13400000</v>
      </c>
      <c r="K43" s="4">
        <v>0.125</v>
      </c>
      <c r="L43" s="5">
        <v>13400000</v>
      </c>
      <c r="N43" s="4" t="str">
        <f t="shared" si="2"/>
        <v>C8</v>
      </c>
      <c r="O43" s="4" t="str">
        <f t="shared" si="3"/>
        <v>O10</v>
      </c>
      <c r="P43" t="s">
        <v>185</v>
      </c>
      <c r="U43"/>
      <c r="V43"/>
      <c r="W43" s="1"/>
    </row>
    <row r="44" spans="2:23" ht="15" customHeight="1" x14ac:dyDescent="0.35">
      <c r="F44" s="5"/>
      <c r="U44"/>
      <c r="V44"/>
      <c r="W44" s="1"/>
    </row>
    <row r="45" spans="2:23" ht="15" customHeight="1" x14ac:dyDescent="0.35">
      <c r="F45" s="5"/>
      <c r="U45"/>
      <c r="V45"/>
      <c r="W45" s="1"/>
    </row>
    <row r="46" spans="2:23" ht="15" customHeight="1" x14ac:dyDescent="0.35">
      <c r="F46" s="5"/>
      <c r="U46"/>
      <c r="V46"/>
      <c r="W46" s="1"/>
    </row>
    <row r="47" spans="2:23" ht="15" customHeight="1" x14ac:dyDescent="0.35">
      <c r="F47" s="5"/>
      <c r="U47"/>
      <c r="V47"/>
      <c r="W47" s="1"/>
    </row>
    <row r="48" spans="2:23" ht="15" customHeight="1" x14ac:dyDescent="0.35">
      <c r="F48" s="5"/>
      <c r="U48"/>
      <c r="V48"/>
      <c r="W48" s="1"/>
    </row>
    <row r="49" spans="2:23" ht="15" customHeight="1" x14ac:dyDescent="0.35">
      <c r="F49" s="5"/>
      <c r="U49"/>
      <c r="V49"/>
      <c r="W49" s="1"/>
    </row>
    <row r="50" spans="2:23" x14ac:dyDescent="0.35">
      <c r="B50" s="4" t="str">
        <f>ODA_allatom!B55</f>
        <v>ai</v>
      </c>
      <c r="C50" s="4" t="str">
        <f>ODA_allatom!C55</f>
        <v>aj</v>
      </c>
      <c r="D50" s="4" t="str">
        <f>ODA_allatom!D55</f>
        <v>ak</v>
      </c>
      <c r="E50" s="4" t="str">
        <f>ODA_allatom!E55</f>
        <v>funct</v>
      </c>
      <c r="L50" s="4" t="str">
        <f>ODA_allatom!F55</f>
        <v>angle</v>
      </c>
      <c r="M50" s="4" t="str">
        <f>ODA_allatom!G55</f>
        <v>fc</v>
      </c>
      <c r="N50" s="4" t="s">
        <v>3</v>
      </c>
      <c r="U50"/>
      <c r="V50"/>
      <c r="W50" s="1"/>
    </row>
    <row r="51" spans="2:23" x14ac:dyDescent="0.35">
      <c r="B51" s="4">
        <v>1</v>
      </c>
      <c r="C51" s="4">
        <v>2</v>
      </c>
      <c r="D51" s="4">
        <v>3</v>
      </c>
      <c r="E51" s="4">
        <v>2</v>
      </c>
      <c r="L51" s="4">
        <v>126</v>
      </c>
      <c r="M51" s="4">
        <v>770</v>
      </c>
      <c r="N51" s="4" t="str">
        <f>LOOKUP(B51,$B$4:$B$21,$F$4:$F$21)</f>
        <v>O3</v>
      </c>
      <c r="O51" s="4" t="str">
        <f t="shared" ref="O51:P51" si="4">LOOKUP(C51,$B$4:$B$21,$F$4:$F$21)</f>
        <v>C2</v>
      </c>
      <c r="P51" s="4" t="str">
        <f t="shared" si="4"/>
        <v>O1</v>
      </c>
      <c r="Q51" s="4" t="s">
        <v>83</v>
      </c>
      <c r="U51"/>
      <c r="V51"/>
      <c r="W51" s="1"/>
    </row>
    <row r="52" spans="2:23" x14ac:dyDescent="0.35">
      <c r="B52" s="4">
        <v>1</v>
      </c>
      <c r="C52" s="4">
        <v>2</v>
      </c>
      <c r="D52" s="4">
        <v>4</v>
      </c>
      <c r="E52" s="4">
        <v>2</v>
      </c>
      <c r="L52" s="4">
        <v>117</v>
      </c>
      <c r="M52" s="4">
        <v>635</v>
      </c>
      <c r="N52" s="4" t="str">
        <f t="shared" ref="N52:N78" si="5">LOOKUP(B52,$B$4:$B$21,$F$4:$F$21)</f>
        <v>O3</v>
      </c>
      <c r="O52" s="4" t="str">
        <f t="shared" ref="O52:O78" si="6">LOOKUP(C52,$B$4:$B$21,$F$4:$F$21)</f>
        <v>C2</v>
      </c>
      <c r="P52" s="4" t="str">
        <f t="shared" ref="P52:P78" si="7">LOOKUP(D52,$B$4:$B$21,$F$4:$F$21)</f>
        <v>C4</v>
      </c>
      <c r="Q52" s="4" t="s">
        <v>84</v>
      </c>
      <c r="U52"/>
      <c r="V52"/>
      <c r="W52" s="1"/>
    </row>
    <row r="53" spans="2:23" x14ac:dyDescent="0.35">
      <c r="B53" s="4">
        <v>3</v>
      </c>
      <c r="C53" s="4">
        <v>2</v>
      </c>
      <c r="D53" s="4">
        <v>4</v>
      </c>
      <c r="E53" s="4">
        <v>2</v>
      </c>
      <c r="L53" s="4">
        <v>117</v>
      </c>
      <c r="M53" s="4">
        <v>635</v>
      </c>
      <c r="N53" s="4" t="str">
        <f t="shared" si="5"/>
        <v>O1</v>
      </c>
      <c r="O53" s="4" t="str">
        <f t="shared" si="6"/>
        <v>C2</v>
      </c>
      <c r="P53" s="4" t="str">
        <f t="shared" si="7"/>
        <v>C4</v>
      </c>
      <c r="Q53" s="4" t="s">
        <v>84</v>
      </c>
      <c r="U53"/>
      <c r="V53"/>
      <c r="W53" s="1"/>
    </row>
    <row r="54" spans="2:23" x14ac:dyDescent="0.35">
      <c r="B54" s="4">
        <v>2</v>
      </c>
      <c r="C54" s="4">
        <v>4</v>
      </c>
      <c r="D54" s="4">
        <v>5</v>
      </c>
      <c r="E54" s="4">
        <v>2</v>
      </c>
      <c r="L54" s="4">
        <v>108</v>
      </c>
      <c r="M54" s="4">
        <v>465</v>
      </c>
      <c r="N54" s="4" t="str">
        <f t="shared" si="5"/>
        <v>C2</v>
      </c>
      <c r="O54" s="4" t="str">
        <f t="shared" si="6"/>
        <v>C4</v>
      </c>
      <c r="P54" s="4" t="str">
        <f t="shared" si="7"/>
        <v>H14</v>
      </c>
      <c r="Q54" s="4" t="s">
        <v>203</v>
      </c>
      <c r="U54"/>
      <c r="V54"/>
      <c r="W54" s="1"/>
    </row>
    <row r="55" spans="2:23" x14ac:dyDescent="0.35">
      <c r="B55" s="4">
        <v>2</v>
      </c>
      <c r="C55" s="4">
        <v>4</v>
      </c>
      <c r="D55" s="4">
        <v>6</v>
      </c>
      <c r="E55" s="4">
        <v>2</v>
      </c>
      <c r="L55" s="4">
        <v>108</v>
      </c>
      <c r="M55" s="4">
        <v>465</v>
      </c>
      <c r="N55" s="4" t="str">
        <f t="shared" si="5"/>
        <v>C2</v>
      </c>
      <c r="O55" s="4" t="str">
        <f t="shared" si="6"/>
        <v>C4</v>
      </c>
      <c r="P55" s="4" t="str">
        <f t="shared" si="7"/>
        <v>H15</v>
      </c>
      <c r="Q55" s="4" t="s">
        <v>203</v>
      </c>
      <c r="U55"/>
      <c r="V55"/>
      <c r="W55" s="1"/>
    </row>
    <row r="56" spans="2:23" x14ac:dyDescent="0.35">
      <c r="B56" s="4">
        <v>2</v>
      </c>
      <c r="C56" s="4">
        <v>4</v>
      </c>
      <c r="D56" s="4">
        <v>7</v>
      </c>
      <c r="E56" s="4">
        <v>2</v>
      </c>
      <c r="L56" s="4">
        <v>120</v>
      </c>
      <c r="M56" s="4">
        <v>560</v>
      </c>
      <c r="N56" s="4" t="str">
        <f t="shared" si="5"/>
        <v>C2</v>
      </c>
      <c r="O56" s="4" t="str">
        <f t="shared" si="6"/>
        <v>C4</v>
      </c>
      <c r="P56" s="4" t="str">
        <f t="shared" si="7"/>
        <v>C5</v>
      </c>
      <c r="Q56" s="4" t="s">
        <v>187</v>
      </c>
      <c r="U56"/>
      <c r="V56"/>
      <c r="W56" s="1"/>
    </row>
    <row r="57" spans="2:23" x14ac:dyDescent="0.35">
      <c r="B57" s="4">
        <v>5</v>
      </c>
      <c r="C57" s="4">
        <v>4</v>
      </c>
      <c r="D57" s="4">
        <v>6</v>
      </c>
      <c r="E57" s="4">
        <v>2</v>
      </c>
      <c r="L57" s="4">
        <v>108</v>
      </c>
      <c r="M57" s="4">
        <v>465</v>
      </c>
      <c r="N57" s="4" t="str">
        <f t="shared" si="5"/>
        <v>H14</v>
      </c>
      <c r="O57" s="4" t="str">
        <f t="shared" si="6"/>
        <v>C4</v>
      </c>
      <c r="P57" s="4" t="str">
        <f t="shared" si="7"/>
        <v>H15</v>
      </c>
      <c r="Q57" s="4" t="s">
        <v>203</v>
      </c>
      <c r="U57"/>
      <c r="V57"/>
      <c r="W57" s="1"/>
    </row>
    <row r="58" spans="2:23" x14ac:dyDescent="0.35">
      <c r="B58" s="4">
        <v>5</v>
      </c>
      <c r="C58" s="4">
        <v>4</v>
      </c>
      <c r="D58" s="4">
        <v>7</v>
      </c>
      <c r="E58" s="4">
        <v>2</v>
      </c>
      <c r="L58" s="4">
        <v>107.57</v>
      </c>
      <c r="M58" s="4">
        <v>484</v>
      </c>
      <c r="N58" s="4" t="str">
        <f t="shared" si="5"/>
        <v>H14</v>
      </c>
      <c r="O58" s="4" t="str">
        <f t="shared" si="6"/>
        <v>C4</v>
      </c>
      <c r="P58" s="4" t="str">
        <f t="shared" si="7"/>
        <v>C5</v>
      </c>
      <c r="Q58" s="4" t="s">
        <v>205</v>
      </c>
      <c r="U58"/>
      <c r="V58"/>
      <c r="W58" s="1"/>
    </row>
    <row r="59" spans="2:23" x14ac:dyDescent="0.35">
      <c r="B59" s="4">
        <v>6</v>
      </c>
      <c r="C59" s="4">
        <v>4</v>
      </c>
      <c r="D59" s="4">
        <v>7</v>
      </c>
      <c r="E59" s="4">
        <v>2</v>
      </c>
      <c r="L59" s="4">
        <v>107.57</v>
      </c>
      <c r="M59" s="4">
        <v>484</v>
      </c>
      <c r="N59" s="4" t="str">
        <f t="shared" si="5"/>
        <v>H15</v>
      </c>
      <c r="O59" s="4" t="str">
        <f t="shared" si="6"/>
        <v>C4</v>
      </c>
      <c r="P59" s="4" t="str">
        <f t="shared" si="7"/>
        <v>C5</v>
      </c>
      <c r="Q59" s="4" t="s">
        <v>205</v>
      </c>
      <c r="U59"/>
      <c r="V59"/>
      <c r="W59" s="1"/>
    </row>
    <row r="60" spans="2:23" x14ac:dyDescent="0.35">
      <c r="B60" s="4">
        <v>4</v>
      </c>
      <c r="C60" s="4">
        <v>7</v>
      </c>
      <c r="D60" s="4">
        <v>8</v>
      </c>
      <c r="E60" s="4">
        <v>2</v>
      </c>
      <c r="L60" s="4">
        <v>109.5</v>
      </c>
      <c r="M60" s="4">
        <v>520</v>
      </c>
      <c r="N60" s="4" t="str">
        <f t="shared" si="5"/>
        <v>C4</v>
      </c>
      <c r="O60" s="4" t="str">
        <f t="shared" si="6"/>
        <v>C5</v>
      </c>
      <c r="P60" s="4" t="str">
        <f t="shared" si="7"/>
        <v>O6</v>
      </c>
      <c r="Q60" s="4" t="s">
        <v>86</v>
      </c>
      <c r="U60"/>
      <c r="V60"/>
      <c r="W60" s="1"/>
    </row>
    <row r="61" spans="2:23" x14ac:dyDescent="0.35">
      <c r="B61" s="4">
        <v>4</v>
      </c>
      <c r="C61" s="4">
        <v>7</v>
      </c>
      <c r="D61" s="4">
        <v>10</v>
      </c>
      <c r="E61" s="4">
        <v>2</v>
      </c>
      <c r="L61" s="4">
        <v>109.5</v>
      </c>
      <c r="M61" s="4">
        <v>520</v>
      </c>
      <c r="N61" s="4" t="str">
        <f t="shared" si="5"/>
        <v>C4</v>
      </c>
      <c r="O61" s="4" t="str">
        <f t="shared" si="6"/>
        <v>C5</v>
      </c>
      <c r="P61" s="4" t="str">
        <f t="shared" si="7"/>
        <v>C11</v>
      </c>
      <c r="Q61" s="4" t="s">
        <v>86</v>
      </c>
      <c r="U61"/>
      <c r="V61"/>
      <c r="W61" s="1"/>
    </row>
    <row r="62" spans="2:23" x14ac:dyDescent="0.35">
      <c r="B62" s="4">
        <v>4</v>
      </c>
      <c r="C62" s="4">
        <v>7</v>
      </c>
      <c r="D62" s="4">
        <v>13</v>
      </c>
      <c r="E62" s="4">
        <v>2</v>
      </c>
      <c r="L62" s="4">
        <v>111</v>
      </c>
      <c r="M62" s="4">
        <v>530</v>
      </c>
      <c r="N62" s="4" t="str">
        <f t="shared" si="5"/>
        <v>C4</v>
      </c>
      <c r="O62" s="4" t="str">
        <f t="shared" si="6"/>
        <v>C5</v>
      </c>
      <c r="P62" s="4" t="str">
        <f t="shared" si="7"/>
        <v>C7</v>
      </c>
      <c r="Q62" s="4" t="s">
        <v>195</v>
      </c>
      <c r="U62"/>
      <c r="V62"/>
      <c r="W62" s="1"/>
    </row>
    <row r="63" spans="2:23" x14ac:dyDescent="0.35">
      <c r="B63" s="4">
        <v>8</v>
      </c>
      <c r="C63" s="4">
        <v>7</v>
      </c>
      <c r="D63" s="4">
        <v>10</v>
      </c>
      <c r="E63" s="4">
        <v>2</v>
      </c>
      <c r="L63" s="4">
        <v>111</v>
      </c>
      <c r="M63" s="4">
        <v>530</v>
      </c>
      <c r="N63" s="4" t="str">
        <f t="shared" si="5"/>
        <v>O6</v>
      </c>
      <c r="O63" s="4" t="str">
        <f t="shared" si="6"/>
        <v>C5</v>
      </c>
      <c r="P63" s="4" t="str">
        <f t="shared" si="7"/>
        <v>C11</v>
      </c>
      <c r="Q63" s="4" t="s">
        <v>195</v>
      </c>
      <c r="U63"/>
      <c r="V63"/>
      <c r="W63" s="1"/>
    </row>
    <row r="64" spans="2:23" x14ac:dyDescent="0.35">
      <c r="B64" s="4">
        <v>8</v>
      </c>
      <c r="C64" s="4">
        <v>7</v>
      </c>
      <c r="D64" s="4">
        <v>13</v>
      </c>
      <c r="E64" s="4">
        <v>2</v>
      </c>
      <c r="L64" s="4">
        <v>109.5</v>
      </c>
      <c r="M64" s="4">
        <v>520</v>
      </c>
      <c r="N64" s="4" t="str">
        <f t="shared" si="5"/>
        <v>O6</v>
      </c>
      <c r="O64" s="4" t="str">
        <f t="shared" si="6"/>
        <v>C5</v>
      </c>
      <c r="P64" s="4" t="str">
        <f t="shared" si="7"/>
        <v>C7</v>
      </c>
      <c r="Q64" s="4" t="s">
        <v>86</v>
      </c>
      <c r="U64"/>
      <c r="V64"/>
      <c r="W64" s="1"/>
    </row>
    <row r="65" spans="2:23" x14ac:dyDescent="0.35">
      <c r="B65" s="4">
        <v>10</v>
      </c>
      <c r="C65" s="4">
        <v>7</v>
      </c>
      <c r="D65" s="4">
        <v>13</v>
      </c>
      <c r="E65" s="4">
        <v>2</v>
      </c>
      <c r="L65" s="4">
        <v>109.5</v>
      </c>
      <c r="M65" s="4">
        <v>520</v>
      </c>
      <c r="N65" s="4" t="str">
        <f t="shared" si="5"/>
        <v>C11</v>
      </c>
      <c r="O65" s="4" t="str">
        <f t="shared" si="6"/>
        <v>C5</v>
      </c>
      <c r="P65" s="4" t="str">
        <f t="shared" si="7"/>
        <v>C7</v>
      </c>
      <c r="Q65" s="4" t="s">
        <v>86</v>
      </c>
      <c r="U65"/>
      <c r="V65"/>
      <c r="W65" s="1"/>
    </row>
    <row r="66" spans="2:23" x14ac:dyDescent="0.35">
      <c r="B66" s="4">
        <v>7</v>
      </c>
      <c r="C66" s="4">
        <v>8</v>
      </c>
      <c r="D66" s="4">
        <v>9</v>
      </c>
      <c r="E66" s="4">
        <v>2</v>
      </c>
      <c r="L66" s="4">
        <v>100</v>
      </c>
      <c r="M66" s="4">
        <v>475</v>
      </c>
      <c r="N66" s="4" t="str">
        <f t="shared" si="5"/>
        <v>C5</v>
      </c>
      <c r="O66" s="4" t="str">
        <f t="shared" si="6"/>
        <v>O6</v>
      </c>
      <c r="P66" s="4" t="str">
        <f t="shared" si="7"/>
        <v>H16</v>
      </c>
      <c r="Q66" s="4" t="s">
        <v>202</v>
      </c>
      <c r="U66"/>
      <c r="V66"/>
      <c r="W66" s="1"/>
    </row>
    <row r="67" spans="2:23" x14ac:dyDescent="0.35">
      <c r="B67" s="4">
        <v>7</v>
      </c>
      <c r="C67" s="4">
        <v>10</v>
      </c>
      <c r="D67" s="4">
        <v>11</v>
      </c>
      <c r="E67" s="4">
        <v>2</v>
      </c>
      <c r="L67" s="4">
        <v>115</v>
      </c>
      <c r="M67" s="4">
        <v>610</v>
      </c>
      <c r="N67" s="4" t="str">
        <f t="shared" si="5"/>
        <v>C5</v>
      </c>
      <c r="O67" s="4" t="str">
        <f t="shared" si="6"/>
        <v>C11</v>
      </c>
      <c r="P67" s="4" t="str">
        <f t="shared" si="7"/>
        <v>O12</v>
      </c>
      <c r="Q67" s="4" t="s">
        <v>72</v>
      </c>
      <c r="U67"/>
      <c r="V67"/>
      <c r="W67"/>
    </row>
    <row r="68" spans="2:23" x14ac:dyDescent="0.35">
      <c r="B68" s="4">
        <v>7</v>
      </c>
      <c r="C68" s="4">
        <v>10</v>
      </c>
      <c r="D68" s="4">
        <v>12</v>
      </c>
      <c r="E68" s="4">
        <v>2</v>
      </c>
      <c r="L68" s="4">
        <v>115</v>
      </c>
      <c r="M68" s="4">
        <v>610</v>
      </c>
      <c r="N68" s="4" t="str">
        <f t="shared" si="5"/>
        <v>C5</v>
      </c>
      <c r="O68" s="4" t="str">
        <f t="shared" si="6"/>
        <v>C11</v>
      </c>
      <c r="P68" s="4" t="str">
        <f t="shared" si="7"/>
        <v>O13</v>
      </c>
      <c r="Q68" s="4" t="s">
        <v>72</v>
      </c>
      <c r="U68"/>
      <c r="V68"/>
      <c r="W68" s="1"/>
    </row>
    <row r="69" spans="2:23" x14ac:dyDescent="0.35">
      <c r="B69" s="4">
        <v>11</v>
      </c>
      <c r="C69" s="4">
        <v>10</v>
      </c>
      <c r="D69" s="4">
        <v>12</v>
      </c>
      <c r="E69" s="4">
        <v>2</v>
      </c>
      <c r="L69" s="4">
        <v>126</v>
      </c>
      <c r="M69" s="4">
        <v>770</v>
      </c>
      <c r="N69" s="4" t="str">
        <f t="shared" si="5"/>
        <v>O12</v>
      </c>
      <c r="O69" s="4" t="str">
        <f t="shared" si="6"/>
        <v>C11</v>
      </c>
      <c r="P69" s="4" t="str">
        <f t="shared" si="7"/>
        <v>O13</v>
      </c>
      <c r="Q69" s="4" t="s">
        <v>83</v>
      </c>
      <c r="U69"/>
      <c r="V69"/>
      <c r="W69" s="1"/>
    </row>
    <row r="70" spans="2:23" x14ac:dyDescent="0.35">
      <c r="B70" s="4">
        <v>7</v>
      </c>
      <c r="C70" s="4">
        <v>13</v>
      </c>
      <c r="D70" s="4">
        <v>14</v>
      </c>
      <c r="E70" s="4">
        <v>2</v>
      </c>
      <c r="L70" s="4">
        <v>107.57</v>
      </c>
      <c r="M70" s="4">
        <v>484</v>
      </c>
      <c r="N70" s="4" t="str">
        <f t="shared" si="5"/>
        <v>C5</v>
      </c>
      <c r="O70" s="4" t="str">
        <f t="shared" si="6"/>
        <v>C7</v>
      </c>
      <c r="P70" s="4" t="str">
        <f t="shared" si="7"/>
        <v>H17</v>
      </c>
      <c r="Q70" s="4" t="s">
        <v>205</v>
      </c>
      <c r="U70"/>
      <c r="V70"/>
      <c r="W70" s="1"/>
    </row>
    <row r="71" spans="2:23" x14ac:dyDescent="0.35">
      <c r="B71" s="4">
        <v>7</v>
      </c>
      <c r="C71" s="4">
        <v>13</v>
      </c>
      <c r="D71" s="4">
        <v>15</v>
      </c>
      <c r="E71" s="4">
        <v>2</v>
      </c>
      <c r="L71" s="4">
        <v>107.57</v>
      </c>
      <c r="M71" s="4">
        <v>484</v>
      </c>
      <c r="N71" s="4" t="str">
        <f t="shared" si="5"/>
        <v>C5</v>
      </c>
      <c r="O71" s="4" t="str">
        <f t="shared" si="6"/>
        <v>C7</v>
      </c>
      <c r="P71" s="4" t="str">
        <f t="shared" si="7"/>
        <v>H18</v>
      </c>
      <c r="Q71" s="4" t="s">
        <v>205</v>
      </c>
      <c r="U71"/>
      <c r="V71"/>
      <c r="W71" s="1"/>
    </row>
    <row r="72" spans="2:23" x14ac:dyDescent="0.35">
      <c r="B72" s="4">
        <v>7</v>
      </c>
      <c r="C72" s="4">
        <v>13</v>
      </c>
      <c r="D72" s="4">
        <v>16</v>
      </c>
      <c r="E72" s="4">
        <v>2</v>
      </c>
      <c r="L72" s="4">
        <v>120</v>
      </c>
      <c r="M72" s="4">
        <v>560</v>
      </c>
      <c r="N72" s="4" t="str">
        <f t="shared" si="5"/>
        <v>C5</v>
      </c>
      <c r="O72" s="4" t="str">
        <f t="shared" si="6"/>
        <v>C7</v>
      </c>
      <c r="P72" s="4" t="str">
        <f t="shared" si="7"/>
        <v>C8</v>
      </c>
      <c r="Q72" s="4" t="s">
        <v>187</v>
      </c>
      <c r="U72"/>
      <c r="V72"/>
      <c r="W72" s="1"/>
    </row>
    <row r="73" spans="2:23" x14ac:dyDescent="0.35">
      <c r="B73" s="4">
        <v>14</v>
      </c>
      <c r="C73" s="4">
        <v>13</v>
      </c>
      <c r="D73" s="4">
        <v>15</v>
      </c>
      <c r="E73" s="4">
        <v>2</v>
      </c>
      <c r="L73" s="4">
        <v>108</v>
      </c>
      <c r="M73" s="4">
        <v>465</v>
      </c>
      <c r="N73" s="4" t="str">
        <f t="shared" si="5"/>
        <v>H17</v>
      </c>
      <c r="O73" s="4" t="str">
        <f t="shared" si="6"/>
        <v>C7</v>
      </c>
      <c r="P73" s="4" t="str">
        <f t="shared" si="7"/>
        <v>H18</v>
      </c>
      <c r="Q73" s="4" t="s">
        <v>203</v>
      </c>
      <c r="U73"/>
      <c r="V73"/>
      <c r="W73" s="1"/>
    </row>
    <row r="74" spans="2:23" x14ac:dyDescent="0.35">
      <c r="B74" s="4">
        <v>14</v>
      </c>
      <c r="C74" s="4">
        <v>13</v>
      </c>
      <c r="D74" s="4">
        <v>16</v>
      </c>
      <c r="E74" s="4">
        <v>2</v>
      </c>
      <c r="L74" s="4">
        <v>108</v>
      </c>
      <c r="M74" s="4">
        <v>465</v>
      </c>
      <c r="N74" s="4" t="str">
        <f t="shared" si="5"/>
        <v>H17</v>
      </c>
      <c r="O74" s="4" t="str">
        <f t="shared" si="6"/>
        <v>C7</v>
      </c>
      <c r="P74" s="4" t="str">
        <f t="shared" si="7"/>
        <v>C8</v>
      </c>
      <c r="Q74" s="4" t="s">
        <v>203</v>
      </c>
      <c r="U74"/>
      <c r="V74"/>
      <c r="W74" s="1"/>
    </row>
    <row r="75" spans="2:23" x14ac:dyDescent="0.35">
      <c r="B75" s="4">
        <v>15</v>
      </c>
      <c r="C75" s="4">
        <v>13</v>
      </c>
      <c r="D75" s="4">
        <v>16</v>
      </c>
      <c r="E75" s="4">
        <v>2</v>
      </c>
      <c r="L75" s="4">
        <v>108</v>
      </c>
      <c r="M75" s="4">
        <v>465</v>
      </c>
      <c r="N75" s="4" t="str">
        <f t="shared" si="5"/>
        <v>H18</v>
      </c>
      <c r="O75" s="4" t="str">
        <f t="shared" si="6"/>
        <v>C7</v>
      </c>
      <c r="P75" s="4" t="str">
        <f t="shared" si="7"/>
        <v>C8</v>
      </c>
      <c r="Q75" s="4" t="s">
        <v>203</v>
      </c>
      <c r="U75"/>
      <c r="V75"/>
      <c r="W75" s="1"/>
    </row>
    <row r="76" spans="2:23" x14ac:dyDescent="0.35">
      <c r="B76" s="4">
        <v>13</v>
      </c>
      <c r="C76" s="4">
        <v>16</v>
      </c>
      <c r="D76" s="4">
        <v>17</v>
      </c>
      <c r="E76" s="4">
        <v>2</v>
      </c>
      <c r="L76" s="4">
        <v>117</v>
      </c>
      <c r="M76" s="4">
        <v>635</v>
      </c>
      <c r="N76" s="4" t="str">
        <f t="shared" si="5"/>
        <v>C7</v>
      </c>
      <c r="O76" s="4" t="str">
        <f t="shared" si="6"/>
        <v>C8</v>
      </c>
      <c r="P76" s="4" t="str">
        <f t="shared" si="7"/>
        <v>O9</v>
      </c>
      <c r="Q76" s="4" t="s">
        <v>84</v>
      </c>
      <c r="U76"/>
      <c r="V76"/>
      <c r="W76" s="1"/>
    </row>
    <row r="77" spans="2:23" x14ac:dyDescent="0.35">
      <c r="B77" s="4">
        <v>13</v>
      </c>
      <c r="C77" s="4">
        <v>16</v>
      </c>
      <c r="D77" s="4">
        <v>18</v>
      </c>
      <c r="E77" s="4">
        <v>2</v>
      </c>
      <c r="L77" s="4">
        <v>117</v>
      </c>
      <c r="M77" s="4">
        <v>635</v>
      </c>
      <c r="N77" s="4" t="str">
        <f t="shared" si="5"/>
        <v>C7</v>
      </c>
      <c r="O77" s="4" t="str">
        <f t="shared" si="6"/>
        <v>C8</v>
      </c>
      <c r="P77" s="4" t="str">
        <f t="shared" si="7"/>
        <v>O10</v>
      </c>
      <c r="Q77" s="4" t="s">
        <v>84</v>
      </c>
      <c r="U77"/>
      <c r="V77"/>
      <c r="W77" s="1"/>
    </row>
    <row r="78" spans="2:23" x14ac:dyDescent="0.35">
      <c r="B78" s="4">
        <v>17</v>
      </c>
      <c r="C78" s="4">
        <v>16</v>
      </c>
      <c r="D78" s="4">
        <v>18</v>
      </c>
      <c r="E78" s="4">
        <v>2</v>
      </c>
      <c r="L78" s="4">
        <v>126</v>
      </c>
      <c r="M78" s="4">
        <v>770</v>
      </c>
      <c r="N78" s="4" t="str">
        <f t="shared" si="5"/>
        <v>O9</v>
      </c>
      <c r="O78" s="4" t="str">
        <f t="shared" si="6"/>
        <v>C8</v>
      </c>
      <c r="P78" s="4" t="str">
        <f t="shared" si="7"/>
        <v>O10</v>
      </c>
      <c r="Q78" s="4" t="s">
        <v>83</v>
      </c>
      <c r="U78"/>
      <c r="V78"/>
      <c r="W78" s="1"/>
    </row>
    <row r="79" spans="2:23" x14ac:dyDescent="0.35">
      <c r="U79"/>
      <c r="V79"/>
      <c r="W79" s="1"/>
    </row>
    <row r="80" spans="2:23" x14ac:dyDescent="0.35">
      <c r="U80"/>
      <c r="V80"/>
      <c r="W80" s="1"/>
    </row>
    <row r="81" spans="2:23" x14ac:dyDescent="0.35">
      <c r="U81"/>
      <c r="V81"/>
      <c r="W81" s="1"/>
    </row>
    <row r="82" spans="2:23" x14ac:dyDescent="0.35">
      <c r="U82"/>
      <c r="V82"/>
      <c r="W82" s="1"/>
    </row>
    <row r="83" spans="2:23" x14ac:dyDescent="0.35">
      <c r="B83" s="4" t="str">
        <f>ODA_allatom!B81</f>
        <v>ai</v>
      </c>
      <c r="C83" s="4" t="str">
        <f>ODA_allatom!C81</f>
        <v>aj</v>
      </c>
      <c r="D83" s="4" t="str">
        <f>ODA_allatom!D81</f>
        <v>ak</v>
      </c>
      <c r="E83" s="4" t="str">
        <f>ODA_allatom!E81</f>
        <v>al</v>
      </c>
      <c r="F83" s="4" t="str">
        <f>ODA_allatom!F81</f>
        <v>funct</v>
      </c>
      <c r="G83" s="4" t="str">
        <f>ODA_allatom!G81</f>
        <v>ph0</v>
      </c>
      <c r="H83" s="4" t="str">
        <f>ODA_allatom!H81</f>
        <v>cp</v>
      </c>
      <c r="I83" s="4" t="str">
        <f>ODA_allatom!I81</f>
        <v>mult</v>
      </c>
      <c r="N83" s="4" t="s">
        <v>4</v>
      </c>
      <c r="U83"/>
      <c r="V83"/>
      <c r="W83" s="1"/>
    </row>
    <row r="84" spans="2:23" x14ac:dyDescent="0.35">
      <c r="B84" s="4">
        <v>3</v>
      </c>
      <c r="C84" s="4">
        <v>2</v>
      </c>
      <c r="D84" s="4">
        <v>4</v>
      </c>
      <c r="E84" s="4">
        <v>7</v>
      </c>
      <c r="F84" s="4">
        <v>1</v>
      </c>
      <c r="G84" s="4">
        <v>0</v>
      </c>
      <c r="H84" s="4">
        <v>1</v>
      </c>
      <c r="I84" s="4">
        <v>6</v>
      </c>
      <c r="N84" s="4" t="str">
        <f t="shared" ref="N84:Q84" si="8">LOOKUP(B84,$B$4:$B$21,$F$4:$F$21)</f>
        <v>O1</v>
      </c>
      <c r="O84" s="4" t="str">
        <f t="shared" si="8"/>
        <v>C2</v>
      </c>
      <c r="P84" s="4" t="str">
        <f t="shared" si="8"/>
        <v>C4</v>
      </c>
      <c r="Q84" s="4" t="str">
        <f t="shared" si="8"/>
        <v>C5</v>
      </c>
      <c r="R84" s="4" t="s">
        <v>129</v>
      </c>
      <c r="U84"/>
      <c r="V84"/>
      <c r="W84" s="1"/>
    </row>
    <row r="85" spans="2:23" x14ac:dyDescent="0.35">
      <c r="B85" s="4">
        <v>2</v>
      </c>
      <c r="C85" s="4">
        <v>4</v>
      </c>
      <c r="D85" s="4">
        <v>7</v>
      </c>
      <c r="E85" s="4">
        <v>8</v>
      </c>
      <c r="F85" s="4">
        <v>1</v>
      </c>
      <c r="G85" s="4">
        <v>0</v>
      </c>
      <c r="H85" s="4">
        <v>5.92</v>
      </c>
      <c r="I85" s="4">
        <v>3</v>
      </c>
      <c r="N85" s="4" t="str">
        <f t="shared" ref="N85:N89" si="9">LOOKUP(B85,$B$4:$B$21,$F$4:$F$21)</f>
        <v>C2</v>
      </c>
      <c r="O85" s="4" t="str">
        <f t="shared" ref="O85:O89" si="10">LOOKUP(C85,$B$4:$B$21,$F$4:$F$21)</f>
        <v>C4</v>
      </c>
      <c r="P85" s="4" t="str">
        <f t="shared" ref="P85:P89" si="11">LOOKUP(D85,$B$4:$B$21,$F$4:$F$21)</f>
        <v>C5</v>
      </c>
      <c r="Q85" s="4" t="str">
        <f t="shared" ref="Q85:Q89" si="12">LOOKUP(E85,$B$4:$B$21,$F$4:$F$21)</f>
        <v>O6</v>
      </c>
      <c r="R85" s="4" t="s">
        <v>199</v>
      </c>
      <c r="U85"/>
      <c r="V85"/>
      <c r="W85" s="1"/>
    </row>
    <row r="86" spans="2:23" x14ac:dyDescent="0.35">
      <c r="B86" s="4">
        <v>4</v>
      </c>
      <c r="C86" s="4">
        <v>7</v>
      </c>
      <c r="D86" s="4">
        <v>8</v>
      </c>
      <c r="E86" s="4">
        <v>9</v>
      </c>
      <c r="F86" s="4">
        <v>1</v>
      </c>
      <c r="G86" s="4">
        <v>0</v>
      </c>
      <c r="H86" s="4">
        <v>1.26</v>
      </c>
      <c r="I86" s="4">
        <v>3</v>
      </c>
      <c r="N86" s="4" t="str">
        <f t="shared" si="9"/>
        <v>C4</v>
      </c>
      <c r="O86" s="4" t="str">
        <f t="shared" si="10"/>
        <v>C5</v>
      </c>
      <c r="P86" s="4" t="str">
        <f t="shared" si="11"/>
        <v>O6</v>
      </c>
      <c r="Q86" s="4" t="str">
        <f t="shared" si="12"/>
        <v>H16</v>
      </c>
      <c r="R86" s="4" t="s">
        <v>197</v>
      </c>
      <c r="U86"/>
      <c r="V86"/>
      <c r="W86" s="1"/>
    </row>
    <row r="87" spans="2:23" x14ac:dyDescent="0.35">
      <c r="B87" s="4">
        <v>4</v>
      </c>
      <c r="C87" s="4">
        <v>7</v>
      </c>
      <c r="D87" s="4">
        <v>10</v>
      </c>
      <c r="E87" s="4">
        <v>11</v>
      </c>
      <c r="F87" s="4">
        <v>1</v>
      </c>
      <c r="G87" s="4">
        <v>180</v>
      </c>
      <c r="H87" s="4">
        <v>1</v>
      </c>
      <c r="I87" s="4">
        <v>6</v>
      </c>
      <c r="N87" s="4" t="str">
        <f t="shared" si="9"/>
        <v>C4</v>
      </c>
      <c r="O87" s="4" t="str">
        <f t="shared" si="10"/>
        <v>C5</v>
      </c>
      <c r="P87" s="4" t="str">
        <f t="shared" si="11"/>
        <v>C11</v>
      </c>
      <c r="Q87" s="4" t="str">
        <f t="shared" si="12"/>
        <v>O12</v>
      </c>
      <c r="R87" s="4" t="s">
        <v>190</v>
      </c>
      <c r="U87"/>
      <c r="V87"/>
      <c r="W87" s="1"/>
    </row>
    <row r="88" spans="2:23" x14ac:dyDescent="0.35">
      <c r="B88" s="4">
        <v>4</v>
      </c>
      <c r="C88" s="4">
        <v>7</v>
      </c>
      <c r="D88" s="4">
        <v>13</v>
      </c>
      <c r="E88" s="4">
        <v>16</v>
      </c>
      <c r="F88" s="4">
        <v>1</v>
      </c>
      <c r="G88" s="4">
        <v>0</v>
      </c>
      <c r="H88" s="4">
        <v>5.92</v>
      </c>
      <c r="I88" s="4">
        <v>3</v>
      </c>
      <c r="N88" s="4" t="str">
        <f t="shared" si="9"/>
        <v>C4</v>
      </c>
      <c r="O88" s="4" t="str">
        <f t="shared" si="10"/>
        <v>C5</v>
      </c>
      <c r="P88" s="4" t="str">
        <f t="shared" si="11"/>
        <v>C7</v>
      </c>
      <c r="Q88" s="4" t="str">
        <f t="shared" si="12"/>
        <v>C8</v>
      </c>
      <c r="R88" s="4" t="s">
        <v>199</v>
      </c>
      <c r="U88"/>
      <c r="V88"/>
      <c r="W88" s="1"/>
    </row>
    <row r="89" spans="2:23" x14ac:dyDescent="0.35">
      <c r="B89" s="4">
        <v>7</v>
      </c>
      <c r="C89" s="4">
        <v>13</v>
      </c>
      <c r="D89" s="4">
        <v>16</v>
      </c>
      <c r="E89" s="4">
        <v>17</v>
      </c>
      <c r="F89" s="4">
        <v>1</v>
      </c>
      <c r="G89" s="4">
        <v>180</v>
      </c>
      <c r="H89" s="4">
        <v>1</v>
      </c>
      <c r="I89" s="4">
        <v>6</v>
      </c>
      <c r="N89" s="4" t="str">
        <f t="shared" si="9"/>
        <v>C5</v>
      </c>
      <c r="O89" s="4" t="str">
        <f t="shared" si="10"/>
        <v>C7</v>
      </c>
      <c r="P89" s="4" t="str">
        <f t="shared" si="11"/>
        <v>C8</v>
      </c>
      <c r="Q89" s="4" t="str">
        <f t="shared" si="12"/>
        <v>O9</v>
      </c>
      <c r="R89" s="4" t="s">
        <v>190</v>
      </c>
      <c r="U89"/>
      <c r="V89"/>
      <c r="W89" s="1"/>
    </row>
    <row r="93" spans="2:23" x14ac:dyDescent="0.35">
      <c r="B93" s="4" t="str">
        <f>ODA_allatom!B77</f>
        <v>ai</v>
      </c>
      <c r="C93" s="4" t="str">
        <f>ODA_allatom!C77</f>
        <v>aj</v>
      </c>
      <c r="D93" s="4" t="str">
        <f>ODA_allatom!D77</f>
        <v>ak</v>
      </c>
      <c r="E93" s="4" t="str">
        <f>ODA_allatom!E77</f>
        <v>al</v>
      </c>
      <c r="F93" s="4" t="str">
        <f>ODA_allatom!F77</f>
        <v>funct</v>
      </c>
      <c r="G93" s="4" t="str">
        <f>ODA_allatom!G77</f>
        <v>angle</v>
      </c>
      <c r="H93" s="4" t="str">
        <f>ODA_allatom!H77</f>
        <v>fc</v>
      </c>
      <c r="N93" s="4" t="s">
        <v>87</v>
      </c>
    </row>
    <row r="94" spans="2:23" x14ac:dyDescent="0.35">
      <c r="B94" s="4">
        <v>2</v>
      </c>
      <c r="C94" s="4">
        <v>3</v>
      </c>
      <c r="D94" s="4">
        <v>1</v>
      </c>
      <c r="E94" s="4">
        <v>4</v>
      </c>
      <c r="F94" s="4">
        <v>2</v>
      </c>
      <c r="G94" s="4">
        <v>0</v>
      </c>
      <c r="H94" s="4">
        <v>167.36</v>
      </c>
      <c r="N94" s="4" t="str">
        <f t="shared" ref="N94:Q94" si="13">LOOKUP(B94,$B$4:$B$21,$F$4:$F$21)</f>
        <v>C2</v>
      </c>
      <c r="O94" s="4" t="str">
        <f t="shared" si="13"/>
        <v>O1</v>
      </c>
      <c r="P94" s="4" t="str">
        <f t="shared" si="13"/>
        <v>O3</v>
      </c>
      <c r="Q94" s="4" t="str">
        <f t="shared" si="13"/>
        <v>C4</v>
      </c>
      <c r="R94" s="4" t="s">
        <v>77</v>
      </c>
    </row>
    <row r="95" spans="2:23" x14ac:dyDescent="0.35">
      <c r="B95" s="4">
        <v>16</v>
      </c>
      <c r="C95" s="4">
        <v>13</v>
      </c>
      <c r="D95" s="4">
        <v>17</v>
      </c>
      <c r="E95" s="4">
        <v>18</v>
      </c>
      <c r="F95" s="4">
        <v>2</v>
      </c>
      <c r="G95" s="4">
        <v>0</v>
      </c>
      <c r="H95" s="4">
        <v>167.36</v>
      </c>
      <c r="N95" s="4" t="str">
        <f t="shared" ref="N95:N96" si="14">LOOKUP(B95,$B$4:$B$21,$F$4:$F$21)</f>
        <v>C8</v>
      </c>
      <c r="O95" s="4" t="str">
        <f t="shared" ref="O95:O96" si="15">LOOKUP(C95,$B$4:$B$21,$F$4:$F$21)</f>
        <v>C7</v>
      </c>
      <c r="P95" s="4" t="str">
        <f t="shared" ref="P95:P96" si="16">LOOKUP(D95,$B$4:$B$21,$F$4:$F$21)</f>
        <v>O9</v>
      </c>
      <c r="Q95" s="4" t="str">
        <f t="shared" ref="Q95:Q96" si="17">LOOKUP(E95,$B$4:$B$21,$F$4:$F$21)</f>
        <v>O10</v>
      </c>
      <c r="R95" s="4" t="s">
        <v>77</v>
      </c>
    </row>
    <row r="96" spans="2:23" x14ac:dyDescent="0.35">
      <c r="B96" s="4">
        <v>10</v>
      </c>
      <c r="C96" s="4">
        <v>7</v>
      </c>
      <c r="D96" s="4">
        <v>11</v>
      </c>
      <c r="E96" s="4">
        <v>12</v>
      </c>
      <c r="F96" s="4">
        <v>2</v>
      </c>
      <c r="G96" s="4">
        <v>0</v>
      </c>
      <c r="H96" s="4">
        <v>167.36</v>
      </c>
      <c r="N96" s="4" t="str">
        <f t="shared" si="14"/>
        <v>C11</v>
      </c>
      <c r="O96" s="4" t="str">
        <f t="shared" si="15"/>
        <v>C5</v>
      </c>
      <c r="P96" s="4" t="str">
        <f t="shared" si="16"/>
        <v>O12</v>
      </c>
      <c r="Q96" s="4" t="str">
        <f t="shared" si="17"/>
        <v>O13</v>
      </c>
      <c r="R96" s="4" t="s">
        <v>77</v>
      </c>
    </row>
  </sheetData>
  <mergeCells count="1">
    <mergeCell ref="M1:R1"/>
  </mergeCell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W94"/>
  <sheetViews>
    <sheetView topLeftCell="D82" zoomScaleNormal="100" workbookViewId="0">
      <selection activeCell="N2" sqref="N2:R97"/>
    </sheetView>
  </sheetViews>
  <sheetFormatPr defaultColWidth="7.54296875" defaultRowHeight="14.5" x14ac:dyDescent="0.35"/>
  <cols>
    <col min="1" max="5" width="7.54296875" style="4"/>
    <col min="6" max="6" width="11.7265625" style="4" bestFit="1" customWidth="1"/>
    <col min="7" max="12" width="7.54296875" style="4"/>
    <col min="13" max="13" width="11.36328125" style="4" bestFit="1" customWidth="1"/>
    <col min="14" max="22" width="7.54296875" style="4"/>
    <col min="23" max="23" width="13.08984375" style="4" bestFit="1" customWidth="1"/>
    <col min="24" max="16384" width="7.54296875" style="4"/>
  </cols>
  <sheetData>
    <row r="1" spans="2:18" x14ac:dyDescent="0.35">
      <c r="M1" s="8" t="s">
        <v>95</v>
      </c>
      <c r="N1" s="8"/>
      <c r="O1" s="8"/>
      <c r="P1" s="8"/>
      <c r="Q1" s="8"/>
      <c r="R1" s="8"/>
    </row>
    <row r="2" spans="2:18" x14ac:dyDescent="0.35">
      <c r="N2" s="4" t="s">
        <v>230</v>
      </c>
    </row>
    <row r="3" spans="2:18" x14ac:dyDescent="0.35">
      <c r="B3" s="4" t="str">
        <f>ODA_allatom!B5</f>
        <v>nr</v>
      </c>
      <c r="C3" s="4" t="str">
        <f>ODA_allatom!C5</f>
        <v>type</v>
      </c>
      <c r="D3" s="4" t="str">
        <f>ODA_allatom!D5</f>
        <v>resnr</v>
      </c>
      <c r="E3" s="4" t="str">
        <f>ODA_allatom!E5</f>
        <v>resid</v>
      </c>
      <c r="F3" s="4" t="str">
        <f>ODA_allatom!F5</f>
        <v>atom</v>
      </c>
      <c r="G3" s="4" t="str">
        <f>ODA_allatom!G5</f>
        <v>cgnr</v>
      </c>
      <c r="H3" s="4" t="str">
        <f>ODA_allatom!H5</f>
        <v>charge</v>
      </c>
      <c r="I3" s="4" t="str">
        <f>ODA_allatom!I5</f>
        <v>mass</v>
      </c>
      <c r="N3" s="4" t="s">
        <v>1</v>
      </c>
    </row>
    <row r="4" spans="2:18" x14ac:dyDescent="0.35">
      <c r="B4" s="4">
        <v>1</v>
      </c>
      <c r="C4" s="4" t="s">
        <v>26</v>
      </c>
      <c r="D4" s="4">
        <v>1</v>
      </c>
      <c r="E4" s="4" t="s">
        <v>178</v>
      </c>
      <c r="F4" s="4" t="s">
        <v>179</v>
      </c>
      <c r="G4" s="4">
        <v>1</v>
      </c>
      <c r="H4" s="4">
        <v>-0.72199999999999998</v>
      </c>
      <c r="I4" s="4">
        <v>15.9994</v>
      </c>
      <c r="N4" s="4" t="str">
        <f>'LAC lactate AA'!F4</f>
        <v>OXT</v>
      </c>
      <c r="O4" s="4" t="str">
        <f>C4</f>
        <v>OM</v>
      </c>
      <c r="P4" s="4">
        <f>'LAC lactate AA'!H4</f>
        <v>-0.72199999999999998</v>
      </c>
      <c r="Q4" s="4">
        <f>G4</f>
        <v>1</v>
      </c>
    </row>
    <row r="5" spans="2:18" x14ac:dyDescent="0.35">
      <c r="B5" s="4">
        <v>2</v>
      </c>
      <c r="C5" s="4" t="s">
        <v>28</v>
      </c>
      <c r="D5" s="4">
        <v>1</v>
      </c>
      <c r="E5" s="4" t="s">
        <v>178</v>
      </c>
      <c r="F5" s="4" t="s">
        <v>111</v>
      </c>
      <c r="G5" s="4">
        <v>1</v>
      </c>
      <c r="H5" s="4">
        <v>0.56599999999999995</v>
      </c>
      <c r="I5" s="4">
        <v>12.010999999999999</v>
      </c>
      <c r="N5" s="4" t="str">
        <f>'LAC lactate AA'!F5</f>
        <v>C1</v>
      </c>
      <c r="O5" s="4" t="str">
        <f t="shared" ref="O5:O14" si="0">C5</f>
        <v>C</v>
      </c>
      <c r="P5" s="4">
        <f>'LAC lactate AA'!H5</f>
        <v>0.56599999999999995</v>
      </c>
      <c r="Q5" s="4">
        <f t="shared" ref="Q5:Q14" si="1">G5</f>
        <v>1</v>
      </c>
    </row>
    <row r="6" spans="2:18" x14ac:dyDescent="0.35">
      <c r="B6" s="4">
        <v>3</v>
      </c>
      <c r="C6" s="4" t="s">
        <v>26</v>
      </c>
      <c r="D6" s="4">
        <v>1</v>
      </c>
      <c r="E6" s="4" t="s">
        <v>178</v>
      </c>
      <c r="F6" s="4" t="s">
        <v>30</v>
      </c>
      <c r="G6" s="4">
        <v>1</v>
      </c>
      <c r="H6" s="4">
        <v>-0.72199999999999998</v>
      </c>
      <c r="I6" s="4">
        <v>15.9994</v>
      </c>
      <c r="N6" s="4" t="str">
        <f>'LAC lactate AA'!F6</f>
        <v>O1</v>
      </c>
      <c r="O6" s="4" t="str">
        <f t="shared" si="0"/>
        <v>OM</v>
      </c>
      <c r="P6" s="4">
        <f>'LAC lactate AA'!H6</f>
        <v>-0.72199999999999998</v>
      </c>
      <c r="Q6" s="4">
        <f t="shared" si="1"/>
        <v>1</v>
      </c>
    </row>
    <row r="7" spans="2:18" x14ac:dyDescent="0.35">
      <c r="B7" s="4">
        <v>4</v>
      </c>
      <c r="C7" s="4" t="s">
        <v>28</v>
      </c>
      <c r="D7" s="4">
        <v>1</v>
      </c>
      <c r="E7" s="4" t="s">
        <v>178</v>
      </c>
      <c r="F7" s="4" t="s">
        <v>29</v>
      </c>
      <c r="G7" s="4">
        <v>1</v>
      </c>
      <c r="H7" s="4">
        <v>0.40400000000000003</v>
      </c>
      <c r="I7" s="4">
        <v>12.010999999999999</v>
      </c>
      <c r="N7" s="4" t="str">
        <f>'LAC lactate AA'!F7</f>
        <v>C2</v>
      </c>
      <c r="O7" s="4" t="str">
        <f t="shared" si="0"/>
        <v>C</v>
      </c>
      <c r="P7" s="4">
        <f>'LAC lactate AA'!H7</f>
        <v>0.40400000000000003</v>
      </c>
      <c r="Q7" s="4">
        <f t="shared" si="1"/>
        <v>1</v>
      </c>
    </row>
    <row r="8" spans="2:18" x14ac:dyDescent="0.35">
      <c r="B8" s="4">
        <v>5</v>
      </c>
      <c r="C8" s="4" t="s">
        <v>98</v>
      </c>
      <c r="D8" s="4">
        <v>1</v>
      </c>
      <c r="E8" s="4" t="s">
        <v>178</v>
      </c>
      <c r="F8" s="4" t="s">
        <v>65</v>
      </c>
      <c r="G8" s="4">
        <v>1</v>
      </c>
      <c r="H8" s="4">
        <v>-0.06</v>
      </c>
      <c r="I8" s="4">
        <v>1.008</v>
      </c>
      <c r="N8" s="4" t="str">
        <f>'LAC lactate AA'!F8</f>
        <v>H1</v>
      </c>
      <c r="O8" s="4" t="str">
        <f t="shared" si="0"/>
        <v>HS14</v>
      </c>
      <c r="P8" s="4">
        <f>'LAC lactate AA'!H8</f>
        <v>-0.06</v>
      </c>
      <c r="Q8" s="4">
        <f t="shared" si="1"/>
        <v>1</v>
      </c>
    </row>
    <row r="9" spans="2:18" x14ac:dyDescent="0.35">
      <c r="B9" s="4">
        <v>6</v>
      </c>
      <c r="C9" s="4" t="s">
        <v>101</v>
      </c>
      <c r="D9" s="4">
        <v>1</v>
      </c>
      <c r="E9" s="4" t="s">
        <v>178</v>
      </c>
      <c r="F9" s="4" t="s">
        <v>110</v>
      </c>
      <c r="G9" s="4">
        <v>1</v>
      </c>
      <c r="H9" s="4">
        <v>-0.72099999999999997</v>
      </c>
      <c r="I9" s="4">
        <v>15.9994</v>
      </c>
      <c r="N9" s="4" t="str">
        <f>'LAC lactate AA'!F9</f>
        <v>O2</v>
      </c>
      <c r="O9" s="4" t="str">
        <f t="shared" si="0"/>
        <v>OA</v>
      </c>
      <c r="P9" s="4">
        <f>'LAC lactate AA'!H9</f>
        <v>-0.72099999999999997</v>
      </c>
      <c r="Q9" s="4">
        <f t="shared" si="1"/>
        <v>1</v>
      </c>
    </row>
    <row r="10" spans="2:18" x14ac:dyDescent="0.35">
      <c r="B10" s="4">
        <v>7</v>
      </c>
      <c r="C10" s="4" t="s">
        <v>98</v>
      </c>
      <c r="D10" s="4">
        <v>1</v>
      </c>
      <c r="E10" s="4" t="s">
        <v>178</v>
      </c>
      <c r="F10" s="4" t="s">
        <v>100</v>
      </c>
      <c r="G10" s="4">
        <v>1</v>
      </c>
      <c r="H10" s="4">
        <v>0.35599999999999998</v>
      </c>
      <c r="I10" s="4">
        <v>1.008</v>
      </c>
      <c r="J10" s="4" t="s">
        <v>0</v>
      </c>
      <c r="K10" s="4">
        <v>-0.89900000000000002</v>
      </c>
      <c r="N10" s="4" t="str">
        <f>'LAC lactate AA'!F10</f>
        <v>H5</v>
      </c>
      <c r="O10" s="4" t="str">
        <f t="shared" si="0"/>
        <v>HS14</v>
      </c>
      <c r="P10" s="4">
        <f>'LAC lactate AA'!H10</f>
        <v>0.35599999999999998</v>
      </c>
      <c r="Q10" s="4">
        <f t="shared" si="1"/>
        <v>1</v>
      </c>
    </row>
    <row r="11" spans="2:18" x14ac:dyDescent="0.35">
      <c r="B11" s="4">
        <v>8</v>
      </c>
      <c r="C11" s="4" t="s">
        <v>28</v>
      </c>
      <c r="D11" s="4">
        <v>1</v>
      </c>
      <c r="E11" s="4" t="s">
        <v>178</v>
      </c>
      <c r="F11" s="4" t="s">
        <v>140</v>
      </c>
      <c r="G11" s="4">
        <v>2</v>
      </c>
      <c r="H11" s="4">
        <v>-0.26900000000000002</v>
      </c>
      <c r="I11" s="4">
        <v>12.010999999999999</v>
      </c>
      <c r="N11" s="4" t="str">
        <f>'LAC lactate AA'!F11</f>
        <v>C3</v>
      </c>
      <c r="O11" s="4" t="str">
        <f t="shared" si="0"/>
        <v>C</v>
      </c>
      <c r="P11" s="4">
        <f>'LAC lactate AA'!H11</f>
        <v>-0.26900000000000002</v>
      </c>
      <c r="Q11" s="4">
        <f t="shared" si="1"/>
        <v>2</v>
      </c>
    </row>
    <row r="12" spans="2:18" x14ac:dyDescent="0.35">
      <c r="B12" s="4">
        <v>9</v>
      </c>
      <c r="C12" s="4" t="s">
        <v>90</v>
      </c>
      <c r="D12" s="4">
        <v>1</v>
      </c>
      <c r="E12" s="4" t="s">
        <v>178</v>
      </c>
      <c r="F12" s="4" t="s">
        <v>67</v>
      </c>
      <c r="G12" s="4">
        <v>2</v>
      </c>
      <c r="H12" s="4">
        <v>5.6000000000000001E-2</v>
      </c>
      <c r="I12" s="4">
        <v>1.008</v>
      </c>
      <c r="N12" s="4" t="str">
        <f>'LAC lactate AA'!F12</f>
        <v>H2</v>
      </c>
      <c r="O12" s="4" t="str">
        <f t="shared" si="0"/>
        <v>HC</v>
      </c>
      <c r="P12" s="4">
        <f>'LAC lactate AA'!H12</f>
        <v>5.6000000000000001E-2</v>
      </c>
      <c r="Q12" s="4">
        <f t="shared" si="1"/>
        <v>2</v>
      </c>
    </row>
    <row r="13" spans="2:18" x14ac:dyDescent="0.35">
      <c r="B13" s="4">
        <v>10</v>
      </c>
      <c r="C13" s="4" t="s">
        <v>90</v>
      </c>
      <c r="D13" s="4">
        <v>1</v>
      </c>
      <c r="E13" s="4" t="s">
        <v>178</v>
      </c>
      <c r="F13" s="4" t="s">
        <v>180</v>
      </c>
      <c r="G13" s="4">
        <v>2</v>
      </c>
      <c r="H13" s="4">
        <v>5.6000000000000001E-2</v>
      </c>
      <c r="I13" s="4">
        <v>1.008</v>
      </c>
      <c r="N13" s="4" t="str">
        <f>'LAC lactate AA'!F13</f>
        <v>H3</v>
      </c>
      <c r="O13" s="4" t="str">
        <f t="shared" si="0"/>
        <v>HC</v>
      </c>
      <c r="P13" s="4">
        <f>'LAC lactate AA'!H13</f>
        <v>5.6000000000000001E-2</v>
      </c>
      <c r="Q13" s="4">
        <f t="shared" si="1"/>
        <v>2</v>
      </c>
    </row>
    <row r="14" spans="2:18" x14ac:dyDescent="0.35">
      <c r="B14" s="4">
        <v>11</v>
      </c>
      <c r="C14" s="4" t="s">
        <v>90</v>
      </c>
      <c r="D14" s="4">
        <v>1</v>
      </c>
      <c r="E14" s="4" t="s">
        <v>178</v>
      </c>
      <c r="F14" s="4" t="s">
        <v>181</v>
      </c>
      <c r="G14" s="4">
        <v>2</v>
      </c>
      <c r="H14" s="4">
        <v>5.6000000000000001E-2</v>
      </c>
      <c r="I14" s="4">
        <v>1.008</v>
      </c>
      <c r="J14" s="4" t="s">
        <v>0</v>
      </c>
      <c r="K14" s="4">
        <v>-0.10100000000000001</v>
      </c>
      <c r="N14" s="4" t="str">
        <f>'LAC lactate AA'!F14</f>
        <v>H4</v>
      </c>
      <c r="O14" s="4" t="str">
        <f t="shared" si="0"/>
        <v>HC</v>
      </c>
      <c r="P14" s="4">
        <f>'LAC lactate AA'!H14</f>
        <v>5.6000000000000001E-2</v>
      </c>
      <c r="Q14" s="4">
        <f t="shared" si="1"/>
        <v>2</v>
      </c>
    </row>
    <row r="23" spans="2:23" x14ac:dyDescent="0.35">
      <c r="W23" s="6"/>
    </row>
    <row r="24" spans="2:23" x14ac:dyDescent="0.35">
      <c r="W24" s="6"/>
    </row>
    <row r="25" spans="2:23" x14ac:dyDescent="0.35">
      <c r="W25" s="5"/>
    </row>
    <row r="26" spans="2:23" x14ac:dyDescent="0.35">
      <c r="N26" s="4" t="s">
        <v>2</v>
      </c>
      <c r="W26" s="5"/>
    </row>
    <row r="27" spans="2:23" x14ac:dyDescent="0.35">
      <c r="B27" s="4">
        <v>1</v>
      </c>
      <c r="C27" s="4">
        <v>2</v>
      </c>
      <c r="D27" s="4">
        <v>2</v>
      </c>
      <c r="E27" s="4">
        <v>0.125</v>
      </c>
      <c r="F27" s="6">
        <v>13400000</v>
      </c>
      <c r="L27" s="4">
        <v>0.125</v>
      </c>
      <c r="M27" s="6">
        <v>13400000</v>
      </c>
      <c r="N27" s="4" t="str">
        <f>LOOKUP(B27,$B$4:$B$14,$F$4:$F$14)</f>
        <v>OXT</v>
      </c>
      <c r="O27" s="4" t="str">
        <f>LOOKUP(C27,$B$4:$B$14,$F$4:$F$14)</f>
        <v>C1</v>
      </c>
      <c r="P27" t="s">
        <v>185</v>
      </c>
      <c r="U27"/>
      <c r="V27"/>
      <c r="W27" s="1"/>
    </row>
    <row r="28" spans="2:23" x14ac:dyDescent="0.35">
      <c r="B28" s="4">
        <v>2</v>
      </c>
      <c r="C28" s="4">
        <v>3</v>
      </c>
      <c r="D28" s="4">
        <v>2</v>
      </c>
      <c r="E28" s="4">
        <v>0.125</v>
      </c>
      <c r="F28" s="6">
        <v>13400000</v>
      </c>
      <c r="L28" s="4">
        <v>0.125</v>
      </c>
      <c r="M28" s="6">
        <v>13400000</v>
      </c>
      <c r="N28" s="4" t="str">
        <f t="shared" ref="N28:N36" si="2">LOOKUP(B28,$B$4:$B$14,$F$4:$F$14)</f>
        <v>C1</v>
      </c>
      <c r="O28" s="4" t="str">
        <f t="shared" ref="O28:O36" si="3">LOOKUP(C28,$B$4:$B$14,$F$4:$F$14)</f>
        <v>O1</v>
      </c>
      <c r="P28" t="s">
        <v>185</v>
      </c>
      <c r="U28"/>
      <c r="V28"/>
      <c r="W28" s="1"/>
    </row>
    <row r="29" spans="2:23" x14ac:dyDescent="0.35">
      <c r="B29" s="4">
        <v>2</v>
      </c>
      <c r="C29" s="4">
        <v>4</v>
      </c>
      <c r="D29" s="4">
        <v>2</v>
      </c>
      <c r="E29" s="4">
        <v>0.156</v>
      </c>
      <c r="F29" s="6">
        <v>3081900</v>
      </c>
      <c r="L29" s="4">
        <v>0.156</v>
      </c>
      <c r="M29" s="6">
        <v>3081900</v>
      </c>
      <c r="N29" s="4" t="str">
        <f t="shared" si="2"/>
        <v>C1</v>
      </c>
      <c r="O29" s="4" t="str">
        <f t="shared" si="3"/>
        <v>C2</v>
      </c>
      <c r="P29" t="s">
        <v>82</v>
      </c>
      <c r="U29"/>
      <c r="V29"/>
      <c r="W29" s="1"/>
    </row>
    <row r="30" spans="2:23" x14ac:dyDescent="0.35">
      <c r="B30" s="4">
        <v>4</v>
      </c>
      <c r="C30" s="4">
        <v>5</v>
      </c>
      <c r="D30" s="4">
        <v>2</v>
      </c>
      <c r="E30" s="4">
        <v>0.11</v>
      </c>
      <c r="F30" s="6">
        <v>12100000</v>
      </c>
      <c r="L30" s="4">
        <v>0.11</v>
      </c>
      <c r="M30" s="6">
        <v>12100000</v>
      </c>
      <c r="N30" s="4" t="str">
        <f t="shared" si="2"/>
        <v>C2</v>
      </c>
      <c r="O30" s="4" t="str">
        <f t="shared" si="3"/>
        <v>H1</v>
      </c>
      <c r="P30" t="s">
        <v>96</v>
      </c>
      <c r="U30"/>
      <c r="V30"/>
      <c r="W30" s="1"/>
    </row>
    <row r="31" spans="2:23" x14ac:dyDescent="0.35">
      <c r="B31" s="4">
        <v>4</v>
      </c>
      <c r="C31" s="4">
        <v>6</v>
      </c>
      <c r="D31" s="4">
        <v>2</v>
      </c>
      <c r="E31" s="4">
        <v>0.14299999999999999</v>
      </c>
      <c r="F31" s="5">
        <v>8180000</v>
      </c>
      <c r="L31" s="4">
        <v>0.14299999999999999</v>
      </c>
      <c r="M31" s="5">
        <v>8180000</v>
      </c>
      <c r="N31" s="4" t="str">
        <f t="shared" si="2"/>
        <v>C2</v>
      </c>
      <c r="O31" s="4" t="str">
        <f t="shared" si="3"/>
        <v>O2</v>
      </c>
      <c r="P31" t="s">
        <v>81</v>
      </c>
      <c r="U31"/>
      <c r="V31"/>
      <c r="W31" s="1"/>
    </row>
    <row r="32" spans="2:23" x14ac:dyDescent="0.35">
      <c r="B32" s="4">
        <v>4</v>
      </c>
      <c r="C32" s="4">
        <v>8</v>
      </c>
      <c r="D32" s="4">
        <v>2</v>
      </c>
      <c r="E32" s="4">
        <v>0.153</v>
      </c>
      <c r="F32" s="5">
        <v>7150000</v>
      </c>
      <c r="L32" s="4">
        <v>0.153</v>
      </c>
      <c r="M32" s="5">
        <v>7150000</v>
      </c>
      <c r="N32" s="4" t="str">
        <f t="shared" si="2"/>
        <v>C2</v>
      </c>
      <c r="O32" s="4" t="str">
        <f t="shared" si="3"/>
        <v>C3</v>
      </c>
      <c r="P32" t="s">
        <v>184</v>
      </c>
      <c r="U32"/>
      <c r="V32"/>
      <c r="W32" s="1"/>
    </row>
    <row r="33" spans="2:23" x14ac:dyDescent="0.35">
      <c r="B33" s="4">
        <v>6</v>
      </c>
      <c r="C33" s="4">
        <v>7</v>
      </c>
      <c r="D33" s="4">
        <v>2</v>
      </c>
      <c r="E33" s="4">
        <v>9.8400000000000001E-2</v>
      </c>
      <c r="F33" s="5">
        <v>20656000</v>
      </c>
      <c r="L33" s="4">
        <v>9.8400000000000001E-2</v>
      </c>
      <c r="M33" s="5">
        <v>20656000</v>
      </c>
      <c r="N33" s="4" t="str">
        <f t="shared" si="2"/>
        <v>O2</v>
      </c>
      <c r="O33" s="4" t="str">
        <f t="shared" si="3"/>
        <v>H5</v>
      </c>
      <c r="P33" s="4" t="s">
        <v>218</v>
      </c>
      <c r="U33"/>
      <c r="V33"/>
      <c r="W33" s="1"/>
    </row>
    <row r="34" spans="2:23" x14ac:dyDescent="0.35">
      <c r="B34" s="4">
        <v>8</v>
      </c>
      <c r="C34" s="4">
        <v>9</v>
      </c>
      <c r="D34" s="4">
        <v>2</v>
      </c>
      <c r="E34" s="4">
        <v>0.109</v>
      </c>
      <c r="F34" s="5">
        <v>12300000</v>
      </c>
      <c r="L34" s="4">
        <v>0.109</v>
      </c>
      <c r="M34" s="5">
        <v>12300000</v>
      </c>
      <c r="N34" s="4" t="str">
        <f t="shared" si="2"/>
        <v>C3</v>
      </c>
      <c r="O34" s="4" t="str">
        <f t="shared" si="3"/>
        <v>H2</v>
      </c>
      <c r="P34" t="s">
        <v>185</v>
      </c>
      <c r="U34"/>
      <c r="V34"/>
      <c r="W34" s="1"/>
    </row>
    <row r="35" spans="2:23" x14ac:dyDescent="0.35">
      <c r="B35" s="4">
        <v>8</v>
      </c>
      <c r="C35" s="4">
        <v>10</v>
      </c>
      <c r="D35" s="4">
        <v>2</v>
      </c>
      <c r="E35" s="4">
        <v>0.109</v>
      </c>
      <c r="F35" s="5">
        <v>12300000</v>
      </c>
      <c r="L35" s="4">
        <v>0.109</v>
      </c>
      <c r="M35" s="5">
        <v>12300000</v>
      </c>
      <c r="N35" s="4" t="str">
        <f t="shared" si="2"/>
        <v>C3</v>
      </c>
      <c r="O35" s="4" t="str">
        <f t="shared" si="3"/>
        <v>H3</v>
      </c>
      <c r="P35" t="s">
        <v>185</v>
      </c>
      <c r="U35"/>
      <c r="V35"/>
      <c r="W35" s="1"/>
    </row>
    <row r="36" spans="2:23" x14ac:dyDescent="0.35">
      <c r="B36" s="4">
        <v>8</v>
      </c>
      <c r="C36" s="4">
        <v>11</v>
      </c>
      <c r="D36" s="4">
        <v>2</v>
      </c>
      <c r="E36" s="4">
        <v>0.109</v>
      </c>
      <c r="F36" s="5">
        <v>12300000</v>
      </c>
      <c r="L36" s="4">
        <v>0.109</v>
      </c>
      <c r="M36" s="5">
        <v>12300000</v>
      </c>
      <c r="N36" s="4" t="str">
        <f t="shared" si="2"/>
        <v>C3</v>
      </c>
      <c r="O36" s="4" t="str">
        <f t="shared" si="3"/>
        <v>H4</v>
      </c>
      <c r="P36" t="s">
        <v>185</v>
      </c>
      <c r="U36"/>
      <c r="W36" s="6"/>
    </row>
    <row r="37" spans="2:23" x14ac:dyDescent="0.35">
      <c r="F37" s="5"/>
      <c r="U37"/>
      <c r="V37"/>
      <c r="W37" s="1"/>
    </row>
    <row r="38" spans="2:23" x14ac:dyDescent="0.35">
      <c r="F38" s="5"/>
      <c r="U38"/>
      <c r="V38"/>
      <c r="W38" s="1"/>
    </row>
    <row r="39" spans="2:23" x14ac:dyDescent="0.35">
      <c r="F39" s="5"/>
      <c r="U39"/>
      <c r="V39"/>
      <c r="W39" s="1"/>
    </row>
    <row r="40" spans="2:23" ht="15" customHeight="1" x14ac:dyDescent="0.35">
      <c r="F40" s="5"/>
      <c r="U40"/>
      <c r="V40"/>
      <c r="W40" s="1"/>
    </row>
    <row r="41" spans="2:23" ht="15" customHeight="1" x14ac:dyDescent="0.35">
      <c r="F41" s="5"/>
      <c r="U41"/>
      <c r="V41"/>
      <c r="W41" s="1"/>
    </row>
    <row r="42" spans="2:23" ht="15" customHeight="1" x14ac:dyDescent="0.35">
      <c r="F42" s="5"/>
      <c r="U42"/>
      <c r="V42"/>
      <c r="W42" s="1"/>
    </row>
    <row r="43" spans="2:23" ht="15" customHeight="1" x14ac:dyDescent="0.35">
      <c r="F43" s="5"/>
      <c r="U43"/>
      <c r="V43"/>
      <c r="W43" s="1"/>
    </row>
    <row r="44" spans="2:23" ht="15" customHeight="1" x14ac:dyDescent="0.35">
      <c r="F44" s="5"/>
      <c r="U44"/>
      <c r="V44"/>
      <c r="W44" s="1"/>
    </row>
    <row r="45" spans="2:23" ht="15" customHeight="1" x14ac:dyDescent="0.35">
      <c r="F45" s="5"/>
      <c r="U45"/>
      <c r="V45"/>
      <c r="W45" s="1"/>
    </row>
    <row r="46" spans="2:23" ht="15" customHeight="1" x14ac:dyDescent="0.35">
      <c r="F46" s="5"/>
      <c r="U46"/>
      <c r="V46"/>
      <c r="W46" s="1"/>
    </row>
    <row r="47" spans="2:23" ht="15" customHeight="1" x14ac:dyDescent="0.35">
      <c r="F47" s="5"/>
      <c r="U47"/>
      <c r="V47"/>
      <c r="W47" s="1"/>
    </row>
    <row r="48" spans="2:23" ht="15" customHeight="1" x14ac:dyDescent="0.35">
      <c r="F48" s="5"/>
      <c r="U48"/>
      <c r="V48"/>
      <c r="W48" s="1"/>
    </row>
    <row r="49" spans="2:23" ht="15" customHeight="1" x14ac:dyDescent="0.35">
      <c r="F49" s="5"/>
      <c r="U49"/>
      <c r="V49"/>
      <c r="W49" s="1"/>
    </row>
    <row r="50" spans="2:23" x14ac:dyDescent="0.35">
      <c r="B50" s="4" t="str">
        <f>ODA_allatom!B55</f>
        <v>ai</v>
      </c>
      <c r="C50" s="4" t="str">
        <f>ODA_allatom!C55</f>
        <v>aj</v>
      </c>
      <c r="D50" s="4" t="str">
        <f>ODA_allatom!D55</f>
        <v>ak</v>
      </c>
      <c r="E50" s="4" t="str">
        <f>ODA_allatom!E55</f>
        <v>funct</v>
      </c>
      <c r="F50" s="4" t="str">
        <f>ODA_allatom!F55</f>
        <v>angle</v>
      </c>
      <c r="G50" s="4" t="str">
        <f>ODA_allatom!G55</f>
        <v>fc</v>
      </c>
      <c r="N50" s="4" t="s">
        <v>3</v>
      </c>
      <c r="U50"/>
      <c r="V50"/>
      <c r="W50" s="1"/>
    </row>
    <row r="51" spans="2:23" x14ac:dyDescent="0.35">
      <c r="B51" s="4">
        <v>1</v>
      </c>
      <c r="C51" s="4">
        <v>2</v>
      </c>
      <c r="D51" s="4">
        <v>3</v>
      </c>
      <c r="E51" s="4">
        <v>2</v>
      </c>
      <c r="F51" s="4">
        <v>126</v>
      </c>
      <c r="G51" s="4">
        <v>770</v>
      </c>
      <c r="N51" s="4" t="str">
        <f t="shared" ref="N51:P51" si="4">LOOKUP(B51,$B$4:$B$14,$F$4:$F$14)</f>
        <v>OXT</v>
      </c>
      <c r="O51" s="4" t="str">
        <f t="shared" si="4"/>
        <v>C1</v>
      </c>
      <c r="P51" s="4" t="str">
        <f t="shared" si="4"/>
        <v>O1</v>
      </c>
      <c r="Q51" s="4" t="s">
        <v>83</v>
      </c>
      <c r="U51"/>
      <c r="V51"/>
      <c r="W51" s="1"/>
    </row>
    <row r="52" spans="2:23" x14ac:dyDescent="0.35">
      <c r="B52" s="4">
        <v>1</v>
      </c>
      <c r="C52" s="4">
        <v>2</v>
      </c>
      <c r="D52" s="4">
        <v>4</v>
      </c>
      <c r="E52" s="4">
        <v>2</v>
      </c>
      <c r="F52" s="4">
        <v>115</v>
      </c>
      <c r="G52" s="4">
        <v>610</v>
      </c>
      <c r="N52" s="4" t="str">
        <f t="shared" ref="N52:N66" si="5">LOOKUP(B52,$B$4:$B$14,$F$4:$F$14)</f>
        <v>OXT</v>
      </c>
      <c r="O52" s="4" t="str">
        <f t="shared" ref="O52:O66" si="6">LOOKUP(C52,$B$4:$B$14,$F$4:$F$14)</f>
        <v>C1</v>
      </c>
      <c r="P52" s="4" t="str">
        <f t="shared" ref="P52:P66" si="7">LOOKUP(D52,$B$4:$B$14,$F$4:$F$14)</f>
        <v>C2</v>
      </c>
      <c r="Q52" s="4" t="s">
        <v>72</v>
      </c>
      <c r="U52"/>
      <c r="V52"/>
      <c r="W52" s="1"/>
    </row>
    <row r="53" spans="2:23" x14ac:dyDescent="0.35">
      <c r="B53" s="4">
        <v>3</v>
      </c>
      <c r="C53" s="4">
        <v>2</v>
      </c>
      <c r="D53" s="4">
        <v>4</v>
      </c>
      <c r="E53" s="4">
        <v>2</v>
      </c>
      <c r="F53" s="4">
        <v>115</v>
      </c>
      <c r="G53" s="4">
        <v>610</v>
      </c>
      <c r="N53" s="4" t="str">
        <f t="shared" si="5"/>
        <v>O1</v>
      </c>
      <c r="O53" s="4" t="str">
        <f t="shared" si="6"/>
        <v>C1</v>
      </c>
      <c r="P53" s="4" t="str">
        <f t="shared" si="7"/>
        <v>C2</v>
      </c>
      <c r="Q53" s="4" t="s">
        <v>72</v>
      </c>
      <c r="U53"/>
      <c r="V53"/>
      <c r="W53" s="1"/>
    </row>
    <row r="54" spans="2:23" x14ac:dyDescent="0.35">
      <c r="B54" s="4">
        <v>2</v>
      </c>
      <c r="C54" s="4">
        <v>4</v>
      </c>
      <c r="D54" s="4">
        <v>5</v>
      </c>
      <c r="E54" s="4">
        <v>2</v>
      </c>
      <c r="F54" s="4">
        <v>107.57</v>
      </c>
      <c r="G54" s="4">
        <v>484</v>
      </c>
      <c r="N54" s="4" t="str">
        <f t="shared" si="5"/>
        <v>C1</v>
      </c>
      <c r="O54" s="4" t="str">
        <f t="shared" si="6"/>
        <v>C2</v>
      </c>
      <c r="P54" s="4" t="str">
        <f t="shared" si="7"/>
        <v>H1</v>
      </c>
      <c r="Q54" s="4" t="s">
        <v>72</v>
      </c>
      <c r="U54"/>
      <c r="V54"/>
      <c r="W54" s="1"/>
    </row>
    <row r="55" spans="2:23" x14ac:dyDescent="0.35">
      <c r="B55" s="4">
        <v>2</v>
      </c>
      <c r="C55" s="4">
        <v>4</v>
      </c>
      <c r="D55" s="4">
        <v>6</v>
      </c>
      <c r="E55" s="4">
        <v>2</v>
      </c>
      <c r="F55" s="4">
        <v>109.5</v>
      </c>
      <c r="G55" s="4">
        <v>520</v>
      </c>
      <c r="N55" s="4" t="str">
        <f t="shared" si="5"/>
        <v>C1</v>
      </c>
      <c r="O55" s="4" t="str">
        <f t="shared" si="6"/>
        <v>C2</v>
      </c>
      <c r="P55" s="4" t="str">
        <f t="shared" si="7"/>
        <v>O2</v>
      </c>
      <c r="Q55" s="4" t="s">
        <v>86</v>
      </c>
      <c r="U55"/>
      <c r="V55"/>
      <c r="W55" s="1"/>
    </row>
    <row r="56" spans="2:23" x14ac:dyDescent="0.35">
      <c r="B56" s="4">
        <v>2</v>
      </c>
      <c r="C56" s="4">
        <v>4</v>
      </c>
      <c r="D56" s="4">
        <v>8</v>
      </c>
      <c r="E56" s="4">
        <v>2</v>
      </c>
      <c r="F56" s="4">
        <v>111</v>
      </c>
      <c r="G56" s="4">
        <v>530</v>
      </c>
      <c r="N56" s="4" t="str">
        <f t="shared" si="5"/>
        <v>C1</v>
      </c>
      <c r="O56" s="4" t="str">
        <f t="shared" si="6"/>
        <v>C2</v>
      </c>
      <c r="P56" s="4" t="str">
        <f t="shared" si="7"/>
        <v>C3</v>
      </c>
      <c r="Q56" s="4" t="s">
        <v>195</v>
      </c>
      <c r="U56"/>
      <c r="V56"/>
      <c r="W56" s="1"/>
    </row>
    <row r="57" spans="2:23" x14ac:dyDescent="0.35">
      <c r="B57" s="4">
        <v>5</v>
      </c>
      <c r="C57" s="4">
        <v>4</v>
      </c>
      <c r="D57" s="4">
        <v>6</v>
      </c>
      <c r="E57" s="4">
        <v>2</v>
      </c>
      <c r="F57" s="4">
        <v>109</v>
      </c>
      <c r="G57" s="4">
        <v>1680.51</v>
      </c>
      <c r="N57" s="4" t="str">
        <f t="shared" si="5"/>
        <v>H1</v>
      </c>
      <c r="O57" s="4" t="str">
        <f t="shared" si="6"/>
        <v>C2</v>
      </c>
      <c r="P57" s="4" t="str">
        <f t="shared" si="7"/>
        <v>O2</v>
      </c>
      <c r="Q57" s="4" t="s">
        <v>97</v>
      </c>
      <c r="U57"/>
      <c r="V57"/>
      <c r="W57" s="1"/>
    </row>
    <row r="58" spans="2:23" x14ac:dyDescent="0.35">
      <c r="B58" s="4">
        <v>5</v>
      </c>
      <c r="C58" s="4">
        <v>4</v>
      </c>
      <c r="D58" s="4">
        <v>8</v>
      </c>
      <c r="E58" s="4">
        <v>2</v>
      </c>
      <c r="F58" s="4">
        <v>109</v>
      </c>
      <c r="G58" s="4">
        <v>1680.51</v>
      </c>
      <c r="N58" s="4" t="str">
        <f t="shared" si="5"/>
        <v>H1</v>
      </c>
      <c r="O58" s="4" t="str">
        <f t="shared" si="6"/>
        <v>C2</v>
      </c>
      <c r="P58" s="4" t="str">
        <f t="shared" si="7"/>
        <v>C3</v>
      </c>
      <c r="Q58" s="4" t="s">
        <v>97</v>
      </c>
      <c r="U58"/>
      <c r="V58"/>
      <c r="W58" s="1"/>
    </row>
    <row r="59" spans="2:23" x14ac:dyDescent="0.35">
      <c r="B59" s="4">
        <v>6</v>
      </c>
      <c r="C59" s="4">
        <v>4</v>
      </c>
      <c r="D59" s="4">
        <v>8</v>
      </c>
      <c r="E59" s="4">
        <v>2</v>
      </c>
      <c r="F59" s="4">
        <v>111</v>
      </c>
      <c r="G59" s="4">
        <v>530</v>
      </c>
      <c r="N59" s="4" t="str">
        <f t="shared" si="5"/>
        <v>O2</v>
      </c>
      <c r="O59" s="4" t="str">
        <f t="shared" si="6"/>
        <v>C2</v>
      </c>
      <c r="P59" s="4" t="str">
        <f t="shared" si="7"/>
        <v>C3</v>
      </c>
      <c r="Q59" s="4" t="s">
        <v>195</v>
      </c>
      <c r="U59"/>
      <c r="V59"/>
      <c r="W59" s="1"/>
    </row>
    <row r="60" spans="2:23" x14ac:dyDescent="0.35">
      <c r="B60" s="4">
        <v>4</v>
      </c>
      <c r="C60" s="4">
        <v>6</v>
      </c>
      <c r="D60" s="4">
        <v>7</v>
      </c>
      <c r="E60" s="4">
        <v>2</v>
      </c>
      <c r="F60" s="4">
        <v>100</v>
      </c>
      <c r="G60" s="4">
        <v>475</v>
      </c>
      <c r="N60" s="4" t="str">
        <f t="shared" si="5"/>
        <v>C2</v>
      </c>
      <c r="O60" s="4" t="str">
        <f t="shared" si="6"/>
        <v>O2</v>
      </c>
      <c r="P60" s="4" t="str">
        <f t="shared" si="7"/>
        <v>H5</v>
      </c>
      <c r="Q60" s="4" t="s">
        <v>202</v>
      </c>
      <c r="U60"/>
      <c r="V60"/>
      <c r="W60" s="1"/>
    </row>
    <row r="61" spans="2:23" x14ac:dyDescent="0.35">
      <c r="B61" s="4">
        <v>4</v>
      </c>
      <c r="C61" s="4">
        <v>8</v>
      </c>
      <c r="D61" s="4">
        <v>9</v>
      </c>
      <c r="E61" s="4">
        <v>2</v>
      </c>
      <c r="F61" s="4">
        <v>111</v>
      </c>
      <c r="G61" s="4">
        <v>530</v>
      </c>
      <c r="N61" s="4" t="str">
        <f t="shared" si="5"/>
        <v>C2</v>
      </c>
      <c r="O61" s="4" t="str">
        <f t="shared" si="6"/>
        <v>C3</v>
      </c>
      <c r="P61" s="4" t="str">
        <f t="shared" si="7"/>
        <v>H2</v>
      </c>
      <c r="Q61" s="4" t="s">
        <v>195</v>
      </c>
      <c r="U61"/>
      <c r="V61"/>
      <c r="W61" s="1"/>
    </row>
    <row r="62" spans="2:23" x14ac:dyDescent="0.35">
      <c r="B62" s="4">
        <v>4</v>
      </c>
      <c r="C62" s="4">
        <v>8</v>
      </c>
      <c r="D62" s="4">
        <v>10</v>
      </c>
      <c r="E62" s="4">
        <v>2</v>
      </c>
      <c r="F62" s="4">
        <v>111</v>
      </c>
      <c r="G62" s="4">
        <v>530</v>
      </c>
      <c r="N62" s="4" t="str">
        <f t="shared" si="5"/>
        <v>C2</v>
      </c>
      <c r="O62" s="4" t="str">
        <f t="shared" si="6"/>
        <v>C3</v>
      </c>
      <c r="P62" s="4" t="str">
        <f t="shared" si="7"/>
        <v>H3</v>
      </c>
      <c r="Q62" s="4" t="s">
        <v>195</v>
      </c>
      <c r="U62"/>
      <c r="V62"/>
      <c r="W62" s="1"/>
    </row>
    <row r="63" spans="2:23" x14ac:dyDescent="0.35">
      <c r="B63" s="4">
        <v>4</v>
      </c>
      <c r="C63" s="4">
        <v>8</v>
      </c>
      <c r="D63" s="4">
        <v>11</v>
      </c>
      <c r="E63" s="4">
        <v>2</v>
      </c>
      <c r="F63" s="4">
        <v>111</v>
      </c>
      <c r="G63" s="4">
        <v>530</v>
      </c>
      <c r="N63" s="4" t="str">
        <f t="shared" si="5"/>
        <v>C2</v>
      </c>
      <c r="O63" s="4" t="str">
        <f t="shared" si="6"/>
        <v>C3</v>
      </c>
      <c r="P63" s="4" t="str">
        <f t="shared" si="7"/>
        <v>H4</v>
      </c>
      <c r="Q63" s="4" t="s">
        <v>195</v>
      </c>
      <c r="U63"/>
      <c r="V63"/>
      <c r="W63" s="1"/>
    </row>
    <row r="64" spans="2:23" x14ac:dyDescent="0.35">
      <c r="B64" s="4">
        <v>9</v>
      </c>
      <c r="C64" s="4">
        <v>8</v>
      </c>
      <c r="D64" s="4">
        <v>10</v>
      </c>
      <c r="E64" s="4">
        <v>2</v>
      </c>
      <c r="F64" s="4">
        <v>108.53</v>
      </c>
      <c r="G64" s="4">
        <v>443</v>
      </c>
      <c r="N64" s="4" t="str">
        <f t="shared" si="5"/>
        <v>H2</v>
      </c>
      <c r="O64" s="4" t="str">
        <f t="shared" si="6"/>
        <v>C3</v>
      </c>
      <c r="P64" s="4" t="str">
        <f t="shared" si="7"/>
        <v>H3</v>
      </c>
      <c r="Q64" s="4" t="s">
        <v>201</v>
      </c>
      <c r="U64"/>
      <c r="V64"/>
      <c r="W64" s="1"/>
    </row>
    <row r="65" spans="2:23" x14ac:dyDescent="0.35">
      <c r="B65" s="4">
        <v>9</v>
      </c>
      <c r="C65" s="4">
        <v>8</v>
      </c>
      <c r="D65" s="4">
        <v>11</v>
      </c>
      <c r="E65" s="4">
        <v>2</v>
      </c>
      <c r="F65" s="4">
        <v>108.53</v>
      </c>
      <c r="G65" s="4">
        <v>443</v>
      </c>
      <c r="N65" s="4" t="str">
        <f t="shared" si="5"/>
        <v>H2</v>
      </c>
      <c r="O65" s="4" t="str">
        <f t="shared" si="6"/>
        <v>C3</v>
      </c>
      <c r="P65" s="4" t="str">
        <f t="shared" si="7"/>
        <v>H4</v>
      </c>
      <c r="Q65" s="4" t="s">
        <v>201</v>
      </c>
      <c r="U65"/>
      <c r="V65"/>
      <c r="W65" s="1"/>
    </row>
    <row r="66" spans="2:23" x14ac:dyDescent="0.35">
      <c r="B66" s="4">
        <v>10</v>
      </c>
      <c r="C66" s="4">
        <v>8</v>
      </c>
      <c r="D66" s="4">
        <v>11</v>
      </c>
      <c r="E66" s="4">
        <v>2</v>
      </c>
      <c r="F66" s="4">
        <v>108.53</v>
      </c>
      <c r="G66" s="4">
        <v>443</v>
      </c>
      <c r="N66" s="4" t="str">
        <f t="shared" si="5"/>
        <v>H3</v>
      </c>
      <c r="O66" s="4" t="str">
        <f t="shared" si="6"/>
        <v>C3</v>
      </c>
      <c r="P66" s="4" t="str">
        <f t="shared" si="7"/>
        <v>H4</v>
      </c>
      <c r="Q66" s="4" t="s">
        <v>201</v>
      </c>
      <c r="U66"/>
      <c r="V66"/>
      <c r="W66" s="1"/>
    </row>
    <row r="67" spans="2:23" x14ac:dyDescent="0.35">
      <c r="U67"/>
      <c r="V67"/>
      <c r="W67"/>
    </row>
    <row r="68" spans="2:23" x14ac:dyDescent="0.35">
      <c r="U68"/>
      <c r="V68"/>
      <c r="W68" s="1"/>
    </row>
    <row r="69" spans="2:23" x14ac:dyDescent="0.35">
      <c r="U69"/>
      <c r="V69"/>
      <c r="W69" s="1"/>
    </row>
    <row r="70" spans="2:23" x14ac:dyDescent="0.35">
      <c r="U70"/>
      <c r="V70"/>
      <c r="W70" s="1"/>
    </row>
    <row r="71" spans="2:23" x14ac:dyDescent="0.35">
      <c r="U71"/>
      <c r="V71"/>
      <c r="W71" s="1"/>
    </row>
    <row r="72" spans="2:23" x14ac:dyDescent="0.35">
      <c r="U72"/>
      <c r="V72"/>
      <c r="W72" s="1"/>
    </row>
    <row r="73" spans="2:23" x14ac:dyDescent="0.35">
      <c r="U73"/>
      <c r="V73"/>
      <c r="W73" s="1"/>
    </row>
    <row r="74" spans="2:23" x14ac:dyDescent="0.35">
      <c r="U74"/>
      <c r="V74"/>
      <c r="W74" s="1"/>
    </row>
    <row r="75" spans="2:23" x14ac:dyDescent="0.35">
      <c r="U75"/>
      <c r="V75"/>
      <c r="W75" s="1"/>
    </row>
    <row r="76" spans="2:23" x14ac:dyDescent="0.35">
      <c r="U76"/>
      <c r="V76"/>
      <c r="W76" s="1"/>
    </row>
    <row r="77" spans="2:23" x14ac:dyDescent="0.35">
      <c r="U77"/>
      <c r="V77"/>
      <c r="W77" s="1"/>
    </row>
    <row r="78" spans="2:23" x14ac:dyDescent="0.35">
      <c r="U78"/>
      <c r="V78"/>
      <c r="W78" s="1"/>
    </row>
    <row r="79" spans="2:23" x14ac:dyDescent="0.35">
      <c r="U79"/>
      <c r="V79"/>
      <c r="W79" s="1"/>
    </row>
    <row r="80" spans="2:23" x14ac:dyDescent="0.35">
      <c r="U80"/>
      <c r="V80"/>
      <c r="W80" s="1"/>
    </row>
    <row r="81" spans="2:23" x14ac:dyDescent="0.35">
      <c r="U81"/>
      <c r="V81"/>
      <c r="W81" s="1"/>
    </row>
    <row r="82" spans="2:23" x14ac:dyDescent="0.35">
      <c r="U82"/>
      <c r="V82"/>
      <c r="W82" s="1"/>
    </row>
    <row r="83" spans="2:23" x14ac:dyDescent="0.35">
      <c r="B83" s="4" t="str">
        <f>ODA_allatom!B81</f>
        <v>ai</v>
      </c>
      <c r="C83" s="4" t="str">
        <f>ODA_allatom!C81</f>
        <v>aj</v>
      </c>
      <c r="D83" s="4" t="str">
        <f>ODA_allatom!D81</f>
        <v>ak</v>
      </c>
      <c r="E83" s="4" t="str">
        <f>ODA_allatom!E81</f>
        <v>al</v>
      </c>
      <c r="F83" s="4" t="str">
        <f>ODA_allatom!F81</f>
        <v>funct</v>
      </c>
      <c r="G83" s="4" t="str">
        <f>ODA_allatom!G81</f>
        <v>ph0</v>
      </c>
      <c r="H83" s="4" t="str">
        <f>ODA_allatom!H81</f>
        <v>cp</v>
      </c>
      <c r="I83" s="4" t="str">
        <f>ODA_allatom!I81</f>
        <v>mult</v>
      </c>
      <c r="N83" s="4" t="s">
        <v>4</v>
      </c>
      <c r="U83"/>
      <c r="V83"/>
      <c r="W83" s="1"/>
    </row>
    <row r="84" spans="2:23" x14ac:dyDescent="0.35">
      <c r="B84" s="4">
        <v>3</v>
      </c>
      <c r="C84" s="4">
        <v>2</v>
      </c>
      <c r="D84" s="4">
        <v>4</v>
      </c>
      <c r="E84" s="4">
        <v>8</v>
      </c>
      <c r="F84" s="4">
        <v>1</v>
      </c>
      <c r="G84" s="4">
        <v>180</v>
      </c>
      <c r="H84" s="4">
        <v>1</v>
      </c>
      <c r="I84" s="4">
        <v>6</v>
      </c>
      <c r="N84" s="4" t="str">
        <f t="shared" ref="N84:Q84" si="8">LOOKUP(B84,$B$4:$B$14,$F$4:$F$14)</f>
        <v>O1</v>
      </c>
      <c r="O84" s="4" t="str">
        <f t="shared" si="8"/>
        <v>C1</v>
      </c>
      <c r="P84" s="4" t="str">
        <f t="shared" si="8"/>
        <v>C2</v>
      </c>
      <c r="Q84" s="4" t="str">
        <f t="shared" si="8"/>
        <v>C3</v>
      </c>
      <c r="R84" s="4" t="s">
        <v>129</v>
      </c>
      <c r="U84"/>
      <c r="V84"/>
      <c r="W84" s="1"/>
    </row>
    <row r="85" spans="2:23" x14ac:dyDescent="0.35">
      <c r="B85" s="4">
        <v>2</v>
      </c>
      <c r="C85" s="4">
        <v>4</v>
      </c>
      <c r="D85" s="4">
        <v>6</v>
      </c>
      <c r="E85" s="4">
        <v>7</v>
      </c>
      <c r="F85" s="4">
        <v>1</v>
      </c>
      <c r="G85" s="4">
        <v>180</v>
      </c>
      <c r="H85" s="4">
        <v>1</v>
      </c>
      <c r="I85" s="4">
        <v>3</v>
      </c>
      <c r="N85" s="4" t="str">
        <f t="shared" ref="N85:N86" si="9">LOOKUP(B85,$B$4:$B$14,$F$4:$F$14)</f>
        <v>C1</v>
      </c>
      <c r="O85" s="4" t="str">
        <f t="shared" ref="O85:O86" si="10">LOOKUP(C85,$B$4:$B$14,$F$4:$F$14)</f>
        <v>C2</v>
      </c>
      <c r="P85" s="4" t="str">
        <f t="shared" ref="P85:P86" si="11">LOOKUP(D85,$B$4:$B$14,$F$4:$F$14)</f>
        <v>O2</v>
      </c>
      <c r="Q85" s="4" t="str">
        <f t="shared" ref="Q85:Q86" si="12">LOOKUP(E85,$B$4:$B$14,$F$4:$F$14)</f>
        <v>H5</v>
      </c>
      <c r="R85" s="4" t="s">
        <v>129</v>
      </c>
      <c r="U85"/>
      <c r="V85"/>
      <c r="W85" s="1"/>
    </row>
    <row r="86" spans="2:23" x14ac:dyDescent="0.35">
      <c r="B86" s="4">
        <v>2</v>
      </c>
      <c r="C86" s="4">
        <v>4</v>
      </c>
      <c r="D86" s="4">
        <v>8</v>
      </c>
      <c r="E86" s="4">
        <v>9</v>
      </c>
      <c r="F86" s="4">
        <v>1</v>
      </c>
      <c r="G86" s="4">
        <v>0</v>
      </c>
      <c r="H86" s="4">
        <v>5.92</v>
      </c>
      <c r="I86" s="4">
        <v>3</v>
      </c>
      <c r="N86" s="4" t="str">
        <f t="shared" si="9"/>
        <v>C1</v>
      </c>
      <c r="O86" s="4" t="str">
        <f t="shared" si="10"/>
        <v>C2</v>
      </c>
      <c r="P86" s="4" t="str">
        <f t="shared" si="11"/>
        <v>C3</v>
      </c>
      <c r="Q86" s="4" t="str">
        <f t="shared" si="12"/>
        <v>H2</v>
      </c>
      <c r="R86" s="4" t="s">
        <v>199</v>
      </c>
      <c r="U86"/>
      <c r="V86"/>
      <c r="W86" s="1"/>
    </row>
    <row r="87" spans="2:23" x14ac:dyDescent="0.35">
      <c r="U87"/>
      <c r="V87"/>
      <c r="W87" s="1"/>
    </row>
    <row r="88" spans="2:23" x14ac:dyDescent="0.35">
      <c r="U88"/>
      <c r="V88"/>
      <c r="W88" s="1"/>
    </row>
    <row r="89" spans="2:23" x14ac:dyDescent="0.35">
      <c r="U89"/>
      <c r="V89"/>
      <c r="W89" s="1"/>
    </row>
    <row r="93" spans="2:23" x14ac:dyDescent="0.35">
      <c r="B93" s="4" t="str">
        <f>ODA_allatom!B77</f>
        <v>ai</v>
      </c>
      <c r="C93" s="4" t="str">
        <f>ODA_allatom!C77</f>
        <v>aj</v>
      </c>
      <c r="D93" s="4" t="str">
        <f>ODA_allatom!D77</f>
        <v>ak</v>
      </c>
      <c r="E93" s="4" t="str">
        <f>ODA_allatom!E77</f>
        <v>al</v>
      </c>
      <c r="F93" s="4" t="str">
        <f>ODA_allatom!F77</f>
        <v>funct</v>
      </c>
      <c r="G93" s="4" t="str">
        <f>ODA_allatom!G77</f>
        <v>angle</v>
      </c>
      <c r="H93" s="4" t="str">
        <f>ODA_allatom!H77</f>
        <v>fc</v>
      </c>
      <c r="N93" s="4" t="s">
        <v>87</v>
      </c>
    </row>
    <row r="94" spans="2:23" x14ac:dyDescent="0.35">
      <c r="B94" s="4">
        <v>2</v>
      </c>
      <c r="C94" s="4">
        <v>4</v>
      </c>
      <c r="D94" s="4">
        <v>3</v>
      </c>
      <c r="E94" s="4">
        <v>1</v>
      </c>
      <c r="F94" s="4">
        <v>2</v>
      </c>
      <c r="G94" s="4">
        <v>0</v>
      </c>
      <c r="H94" s="4">
        <v>167.36</v>
      </c>
      <c r="N94" s="4" t="str">
        <f t="shared" ref="N94:Q94" si="13">LOOKUP(B94,$B$4:$B$14,$F$4:$F$14)</f>
        <v>C1</v>
      </c>
      <c r="O94" s="4" t="str">
        <f t="shared" si="13"/>
        <v>C2</v>
      </c>
      <c r="P94" s="4" t="str">
        <f t="shared" si="13"/>
        <v>O1</v>
      </c>
      <c r="Q94" s="4" t="str">
        <f t="shared" si="13"/>
        <v>OXT</v>
      </c>
      <c r="R94" s="4" t="s">
        <v>77</v>
      </c>
    </row>
  </sheetData>
  <mergeCells count="1">
    <mergeCell ref="M1:R1"/>
  </mergeCells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W95"/>
  <sheetViews>
    <sheetView topLeftCell="F85" zoomScaleNormal="100" workbookViewId="0">
      <selection activeCell="N2" sqref="N2:R97"/>
    </sheetView>
  </sheetViews>
  <sheetFormatPr defaultColWidth="7.54296875" defaultRowHeight="14.5" x14ac:dyDescent="0.35"/>
  <cols>
    <col min="1" max="5" width="7.54296875" style="4"/>
    <col min="6" max="6" width="11.7265625" style="4" bestFit="1" customWidth="1"/>
    <col min="7" max="11" width="7.54296875" style="4"/>
    <col min="12" max="12" width="11.36328125" style="4" bestFit="1" customWidth="1"/>
    <col min="13" max="22" width="7.54296875" style="4"/>
    <col min="23" max="23" width="13.08984375" style="4" bestFit="1" customWidth="1"/>
    <col min="24" max="16384" width="7.54296875" style="4"/>
  </cols>
  <sheetData>
    <row r="1" spans="2:18" x14ac:dyDescent="0.35">
      <c r="M1" s="8" t="s">
        <v>95</v>
      </c>
      <c r="N1" s="8"/>
      <c r="O1" s="8"/>
      <c r="P1" s="8"/>
      <c r="Q1" s="8"/>
      <c r="R1" s="8"/>
    </row>
    <row r="2" spans="2:18" x14ac:dyDescent="0.35">
      <c r="N2" s="4" t="s">
        <v>231</v>
      </c>
    </row>
    <row r="3" spans="2:18" x14ac:dyDescent="0.35">
      <c r="B3" s="4" t="str">
        <f>ODA_allatom!B5</f>
        <v>nr</v>
      </c>
      <c r="C3" s="4" t="str">
        <f>ODA_allatom!C5</f>
        <v>type</v>
      </c>
      <c r="D3" s="4" t="str">
        <f>ODA_allatom!D5</f>
        <v>resnr</v>
      </c>
      <c r="E3" s="4" t="str">
        <f>ODA_allatom!E5</f>
        <v>resid</v>
      </c>
      <c r="F3" s="4" t="str">
        <f>ODA_allatom!F5</f>
        <v>atom</v>
      </c>
      <c r="G3" s="4" t="str">
        <f>ODA_allatom!G5</f>
        <v>cgnr</v>
      </c>
      <c r="H3" s="4" t="str">
        <f>ODA_allatom!H5</f>
        <v>charge</v>
      </c>
      <c r="I3" s="4" t="str">
        <f>ODA_allatom!I5</f>
        <v>mass</v>
      </c>
      <c r="N3" s="4" t="s">
        <v>1</v>
      </c>
    </row>
    <row r="4" spans="2:18" x14ac:dyDescent="0.35">
      <c r="B4" s="4">
        <v>1</v>
      </c>
      <c r="C4" s="4" t="s">
        <v>26</v>
      </c>
      <c r="D4" s="4">
        <v>1</v>
      </c>
      <c r="E4" s="4" t="s">
        <v>182</v>
      </c>
      <c r="F4" s="4" t="s">
        <v>102</v>
      </c>
      <c r="G4" s="4">
        <v>1</v>
      </c>
      <c r="H4" s="4">
        <v>-0.77800000000000002</v>
      </c>
      <c r="I4" s="4">
        <v>15.9994</v>
      </c>
      <c r="N4" s="4" t="str">
        <f>'OXL oxalate AA'!F4</f>
        <v>O4</v>
      </c>
      <c r="O4" s="4" t="str">
        <f>C4</f>
        <v>OM</v>
      </c>
      <c r="P4" s="4">
        <f>'OXL oxalate AA'!H4</f>
        <v>-0.77800000000000002</v>
      </c>
      <c r="Q4" s="4">
        <f>G4</f>
        <v>1</v>
      </c>
    </row>
    <row r="5" spans="2:18" x14ac:dyDescent="0.35">
      <c r="B5" s="4">
        <v>2</v>
      </c>
      <c r="C5" s="4" t="s">
        <v>28</v>
      </c>
      <c r="D5" s="4">
        <v>1</v>
      </c>
      <c r="E5" s="4" t="s">
        <v>182</v>
      </c>
      <c r="F5" s="4" t="s">
        <v>29</v>
      </c>
      <c r="G5" s="4">
        <v>1</v>
      </c>
      <c r="H5" s="4">
        <v>0.55600000000000005</v>
      </c>
      <c r="I5" s="4">
        <v>12.010999999999999</v>
      </c>
      <c r="N5" s="4" t="str">
        <f>'OXL oxalate AA'!F5</f>
        <v>C2</v>
      </c>
      <c r="O5" s="4" t="str">
        <f t="shared" ref="O5:O9" si="0">C5</f>
        <v>C</v>
      </c>
      <c r="P5" s="4">
        <f>'OXL oxalate AA'!H5</f>
        <v>0.55600000000000005</v>
      </c>
      <c r="Q5" s="4">
        <f t="shared" ref="Q5:Q9" si="1">G5</f>
        <v>1</v>
      </c>
    </row>
    <row r="6" spans="2:18" x14ac:dyDescent="0.35">
      <c r="B6" s="4">
        <v>3</v>
      </c>
      <c r="C6" s="4" t="s">
        <v>26</v>
      </c>
      <c r="D6" s="4">
        <v>1</v>
      </c>
      <c r="E6" s="4" t="s">
        <v>182</v>
      </c>
      <c r="F6" s="4" t="s">
        <v>110</v>
      </c>
      <c r="G6" s="4">
        <v>1</v>
      </c>
      <c r="H6" s="4">
        <v>-0.77800000000000002</v>
      </c>
      <c r="I6" s="4">
        <v>15.9994</v>
      </c>
      <c r="N6" s="4" t="str">
        <f>'OXL oxalate AA'!F6</f>
        <v>O2</v>
      </c>
      <c r="O6" s="4" t="str">
        <f t="shared" si="0"/>
        <v>OM</v>
      </c>
      <c r="P6" s="4">
        <f>'OXL oxalate AA'!H6</f>
        <v>-0.77800000000000002</v>
      </c>
      <c r="Q6" s="4">
        <f t="shared" si="1"/>
        <v>1</v>
      </c>
    </row>
    <row r="7" spans="2:18" x14ac:dyDescent="0.35">
      <c r="B7" s="4">
        <v>4</v>
      </c>
      <c r="C7" s="4" t="s">
        <v>28</v>
      </c>
      <c r="D7" s="4">
        <v>1</v>
      </c>
      <c r="E7" s="4" t="s">
        <v>182</v>
      </c>
      <c r="F7" s="4" t="s">
        <v>111</v>
      </c>
      <c r="G7" s="4">
        <v>1</v>
      </c>
      <c r="H7" s="4">
        <v>0.55600000000000005</v>
      </c>
      <c r="I7" s="4">
        <v>12.010999999999999</v>
      </c>
      <c r="N7" s="4" t="str">
        <f>'OXL oxalate AA'!F7</f>
        <v>C1</v>
      </c>
      <c r="O7" s="4" t="str">
        <f t="shared" si="0"/>
        <v>C</v>
      </c>
      <c r="P7" s="4">
        <f>'OXL oxalate AA'!H7</f>
        <v>0.55600000000000005</v>
      </c>
      <c r="Q7" s="4">
        <f t="shared" si="1"/>
        <v>1</v>
      </c>
    </row>
    <row r="8" spans="2:18" x14ac:dyDescent="0.35">
      <c r="B8" s="4">
        <v>5</v>
      </c>
      <c r="C8" s="4" t="s">
        <v>26</v>
      </c>
      <c r="D8" s="4">
        <v>1</v>
      </c>
      <c r="E8" s="4" t="s">
        <v>182</v>
      </c>
      <c r="F8" s="4" t="s">
        <v>30</v>
      </c>
      <c r="G8" s="4">
        <v>1</v>
      </c>
      <c r="H8" s="4">
        <v>-0.77800000000000002</v>
      </c>
      <c r="I8" s="4">
        <v>15.9994</v>
      </c>
      <c r="N8" s="4" t="str">
        <f>'OXL oxalate AA'!F8</f>
        <v>O1</v>
      </c>
      <c r="O8" s="4" t="str">
        <f t="shared" si="0"/>
        <v>OM</v>
      </c>
      <c r="P8" s="4">
        <f>'OXL oxalate AA'!H8</f>
        <v>-0.77800000000000002</v>
      </c>
      <c r="Q8" s="4">
        <f t="shared" si="1"/>
        <v>1</v>
      </c>
    </row>
    <row r="9" spans="2:18" x14ac:dyDescent="0.35">
      <c r="B9" s="4">
        <v>6</v>
      </c>
      <c r="C9" s="4" t="s">
        <v>26</v>
      </c>
      <c r="D9" s="4">
        <v>1</v>
      </c>
      <c r="E9" s="4" t="s">
        <v>182</v>
      </c>
      <c r="F9" s="4" t="s">
        <v>27</v>
      </c>
      <c r="G9" s="4">
        <v>1</v>
      </c>
      <c r="H9" s="4">
        <v>-0.77800000000000002</v>
      </c>
      <c r="I9" s="4">
        <v>15.9994</v>
      </c>
      <c r="J9" s="4" t="s">
        <v>0</v>
      </c>
      <c r="K9" s="4">
        <v>-2</v>
      </c>
      <c r="N9" s="4" t="str">
        <f>'OXL oxalate AA'!F9</f>
        <v>O3</v>
      </c>
      <c r="O9" s="4" t="str">
        <f t="shared" si="0"/>
        <v>OM</v>
      </c>
      <c r="P9" s="4">
        <f>'OXL oxalate AA'!H9</f>
        <v>-0.77800000000000002</v>
      </c>
      <c r="Q9" s="4">
        <f t="shared" si="1"/>
        <v>1</v>
      </c>
    </row>
    <row r="23" spans="2:23" x14ac:dyDescent="0.35">
      <c r="W23" s="6"/>
    </row>
    <row r="24" spans="2:23" x14ac:dyDescent="0.35">
      <c r="W24" s="6"/>
    </row>
    <row r="25" spans="2:23" x14ac:dyDescent="0.35">
      <c r="W25" s="5"/>
    </row>
    <row r="26" spans="2:23" x14ac:dyDescent="0.35">
      <c r="N26" s="4" t="s">
        <v>2</v>
      </c>
      <c r="W26" s="5"/>
    </row>
    <row r="27" spans="2:23" x14ac:dyDescent="0.35">
      <c r="B27" s="4">
        <v>1</v>
      </c>
      <c r="C27" s="4">
        <v>2</v>
      </c>
      <c r="D27" s="4">
        <v>2</v>
      </c>
      <c r="E27" s="4">
        <v>0.1265</v>
      </c>
      <c r="F27" s="6">
        <v>13100000</v>
      </c>
      <c r="K27" s="4">
        <v>0.1265</v>
      </c>
      <c r="L27" s="6">
        <v>13100000</v>
      </c>
      <c r="N27" s="4" t="str">
        <f>LOOKUP(B27,$B$4:$B$9,$F$4:$F$9)</f>
        <v>O4</v>
      </c>
      <c r="O27" s="4" t="str">
        <f>LOOKUP(C27,$B$4:$B$9,$F$4:$F$9)</f>
        <v>C2</v>
      </c>
      <c r="P27" t="s">
        <v>80</v>
      </c>
      <c r="U27"/>
      <c r="V27"/>
      <c r="W27" s="1"/>
    </row>
    <row r="28" spans="2:23" x14ac:dyDescent="0.35">
      <c r="B28" s="4">
        <v>2</v>
      </c>
      <c r="C28" s="4">
        <v>3</v>
      </c>
      <c r="D28" s="4">
        <v>2</v>
      </c>
      <c r="E28" s="4">
        <v>0.1265</v>
      </c>
      <c r="F28" s="6">
        <v>13100000</v>
      </c>
      <c r="K28" s="4">
        <v>0.1265</v>
      </c>
      <c r="L28" s="6">
        <v>13100000</v>
      </c>
      <c r="N28" s="4" t="str">
        <f t="shared" ref="N28:N31" si="2">LOOKUP(B28,$B$4:$B$9,$F$4:$F$9)</f>
        <v>C2</v>
      </c>
      <c r="O28" s="4" t="str">
        <f t="shared" ref="O28:O31" si="3">LOOKUP(C28,$B$4:$B$9,$F$4:$F$9)</f>
        <v>O2</v>
      </c>
      <c r="P28" t="s">
        <v>80</v>
      </c>
      <c r="U28"/>
      <c r="V28"/>
      <c r="W28" s="1"/>
    </row>
    <row r="29" spans="2:23" x14ac:dyDescent="0.35">
      <c r="B29" s="4">
        <v>2</v>
      </c>
      <c r="C29" s="4">
        <v>4</v>
      </c>
      <c r="D29" s="4">
        <v>2</v>
      </c>
      <c r="E29" s="4">
        <v>0.154</v>
      </c>
      <c r="F29" s="6">
        <v>4005700</v>
      </c>
      <c r="K29" s="4">
        <v>0.154</v>
      </c>
      <c r="L29" s="6">
        <v>4005700</v>
      </c>
      <c r="N29" s="4" t="str">
        <f t="shared" si="2"/>
        <v>C2</v>
      </c>
      <c r="O29" s="4" t="str">
        <f t="shared" si="3"/>
        <v>C1</v>
      </c>
      <c r="P29" t="s">
        <v>124</v>
      </c>
      <c r="U29"/>
      <c r="V29"/>
      <c r="W29" s="1"/>
    </row>
    <row r="30" spans="2:23" x14ac:dyDescent="0.35">
      <c r="B30" s="4">
        <v>4</v>
      </c>
      <c r="C30" s="4">
        <v>5</v>
      </c>
      <c r="D30" s="4">
        <v>2</v>
      </c>
      <c r="E30" s="4">
        <v>0.1265</v>
      </c>
      <c r="F30" s="6">
        <v>13100000</v>
      </c>
      <c r="K30" s="4">
        <v>0.1265</v>
      </c>
      <c r="L30" s="6">
        <v>13100000</v>
      </c>
      <c r="N30" s="4" t="str">
        <f t="shared" si="2"/>
        <v>C1</v>
      </c>
      <c r="O30" s="4" t="str">
        <f t="shared" si="3"/>
        <v>O1</v>
      </c>
      <c r="P30" t="s">
        <v>80</v>
      </c>
      <c r="U30"/>
      <c r="V30"/>
      <c r="W30" s="1"/>
    </row>
    <row r="31" spans="2:23" x14ac:dyDescent="0.35">
      <c r="B31" s="4">
        <v>4</v>
      </c>
      <c r="C31" s="4">
        <v>6</v>
      </c>
      <c r="D31" s="4">
        <v>2</v>
      </c>
      <c r="E31" s="4">
        <v>0.1265</v>
      </c>
      <c r="F31" s="5">
        <v>13100000</v>
      </c>
      <c r="K31" s="4">
        <v>0.1265</v>
      </c>
      <c r="L31" s="5">
        <v>13100000</v>
      </c>
      <c r="N31" s="4" t="str">
        <f t="shared" si="2"/>
        <v>C1</v>
      </c>
      <c r="O31" s="4" t="str">
        <f t="shared" si="3"/>
        <v>O3</v>
      </c>
      <c r="P31" t="s">
        <v>80</v>
      </c>
      <c r="U31"/>
      <c r="V31"/>
      <c r="W31" s="1"/>
    </row>
    <row r="32" spans="2:23" x14ac:dyDescent="0.35">
      <c r="F32" s="5"/>
      <c r="U32"/>
      <c r="V32"/>
      <c r="W32" s="1"/>
    </row>
    <row r="33" spans="6:23" x14ac:dyDescent="0.35">
      <c r="F33" s="5"/>
      <c r="U33"/>
      <c r="V33"/>
      <c r="W33" s="1"/>
    </row>
    <row r="34" spans="6:23" x14ac:dyDescent="0.35">
      <c r="F34" s="5"/>
      <c r="U34"/>
      <c r="V34"/>
      <c r="W34" s="1"/>
    </row>
    <row r="35" spans="6:23" x14ac:dyDescent="0.35">
      <c r="F35" s="5"/>
      <c r="U35"/>
      <c r="V35"/>
      <c r="W35" s="1"/>
    </row>
    <row r="36" spans="6:23" x14ac:dyDescent="0.35">
      <c r="F36" s="5"/>
      <c r="U36"/>
      <c r="W36" s="6"/>
    </row>
    <row r="37" spans="6:23" x14ac:dyDescent="0.35">
      <c r="F37" s="5"/>
      <c r="U37"/>
      <c r="V37"/>
      <c r="W37" s="1"/>
    </row>
    <row r="38" spans="6:23" x14ac:dyDescent="0.35">
      <c r="F38" s="5"/>
      <c r="U38"/>
      <c r="V38"/>
      <c r="W38" s="1"/>
    </row>
    <row r="39" spans="6:23" x14ac:dyDescent="0.35">
      <c r="F39" s="5"/>
      <c r="U39"/>
      <c r="V39"/>
      <c r="W39" s="1"/>
    </row>
    <row r="40" spans="6:23" ht="15" customHeight="1" x14ac:dyDescent="0.35">
      <c r="F40" s="5"/>
      <c r="U40"/>
      <c r="V40"/>
      <c r="W40" s="1"/>
    </row>
    <row r="41" spans="6:23" ht="15" customHeight="1" x14ac:dyDescent="0.35">
      <c r="F41" s="5"/>
      <c r="U41"/>
      <c r="V41"/>
      <c r="W41" s="1"/>
    </row>
    <row r="42" spans="6:23" ht="15" customHeight="1" x14ac:dyDescent="0.35">
      <c r="F42" s="5"/>
      <c r="U42"/>
      <c r="V42"/>
      <c r="W42" s="1"/>
    </row>
    <row r="43" spans="6:23" ht="15" customHeight="1" x14ac:dyDescent="0.35">
      <c r="F43" s="5"/>
      <c r="U43"/>
      <c r="V43"/>
      <c r="W43" s="1"/>
    </row>
    <row r="44" spans="6:23" ht="15" customHeight="1" x14ac:dyDescent="0.35">
      <c r="F44" s="5"/>
      <c r="U44"/>
      <c r="V44"/>
      <c r="W44" s="1"/>
    </row>
    <row r="45" spans="6:23" ht="15" customHeight="1" x14ac:dyDescent="0.35">
      <c r="F45" s="5"/>
      <c r="U45"/>
      <c r="V45"/>
      <c r="W45" s="1"/>
    </row>
    <row r="46" spans="6:23" ht="15" customHeight="1" x14ac:dyDescent="0.35">
      <c r="F46" s="5"/>
      <c r="U46"/>
      <c r="V46"/>
      <c r="W46" s="1"/>
    </row>
    <row r="47" spans="6:23" ht="15" customHeight="1" x14ac:dyDescent="0.35">
      <c r="F47" s="5"/>
      <c r="U47"/>
      <c r="V47"/>
      <c r="W47" s="1"/>
    </row>
    <row r="48" spans="6:23" ht="15" customHeight="1" x14ac:dyDescent="0.35">
      <c r="F48" s="5"/>
      <c r="U48"/>
      <c r="V48"/>
      <c r="W48" s="1"/>
    </row>
    <row r="49" spans="2:23" ht="15" customHeight="1" x14ac:dyDescent="0.35">
      <c r="F49" s="5"/>
      <c r="U49"/>
      <c r="V49"/>
      <c r="W49" s="1"/>
    </row>
    <row r="50" spans="2:23" x14ac:dyDescent="0.35">
      <c r="B50" s="4" t="str">
        <f>ODA_allatom!B55</f>
        <v>ai</v>
      </c>
      <c r="C50" s="4" t="str">
        <f>ODA_allatom!C55</f>
        <v>aj</v>
      </c>
      <c r="D50" s="4" t="str">
        <f>ODA_allatom!D55</f>
        <v>ak</v>
      </c>
      <c r="E50" s="4" t="str">
        <f>ODA_allatom!E55</f>
        <v>funct</v>
      </c>
      <c r="F50" s="4" t="str">
        <f>ODA_allatom!F55</f>
        <v>angle</v>
      </c>
      <c r="G50" s="4" t="str">
        <f>ODA_allatom!G55</f>
        <v>fc</v>
      </c>
      <c r="N50" s="4" t="s">
        <v>3</v>
      </c>
      <c r="U50"/>
      <c r="V50"/>
      <c r="W50" s="1"/>
    </row>
    <row r="51" spans="2:23" x14ac:dyDescent="0.35">
      <c r="B51" s="4">
        <v>1</v>
      </c>
      <c r="C51" s="4">
        <v>2</v>
      </c>
      <c r="D51" s="4">
        <v>3</v>
      </c>
      <c r="E51" s="4">
        <v>2</v>
      </c>
      <c r="F51" s="4">
        <v>126</v>
      </c>
      <c r="G51" s="4">
        <v>770</v>
      </c>
      <c r="N51" s="4" t="str">
        <f t="shared" ref="N51:P51" si="4">LOOKUP(B51,$B$4:$B$9,$F$4:$F$9)</f>
        <v>O4</v>
      </c>
      <c r="O51" s="4" t="str">
        <f t="shared" si="4"/>
        <v>C2</v>
      </c>
      <c r="P51" s="4" t="str">
        <f t="shared" si="4"/>
        <v>O2</v>
      </c>
      <c r="Q51" s="4" t="s">
        <v>83</v>
      </c>
      <c r="U51"/>
      <c r="V51"/>
      <c r="W51" s="1"/>
    </row>
    <row r="52" spans="2:23" x14ac:dyDescent="0.35">
      <c r="B52" s="4">
        <v>1</v>
      </c>
      <c r="C52" s="4">
        <v>2</v>
      </c>
      <c r="D52" s="4">
        <v>4</v>
      </c>
      <c r="E52" s="4">
        <v>2</v>
      </c>
      <c r="F52" s="4">
        <v>117</v>
      </c>
      <c r="G52" s="4">
        <v>635</v>
      </c>
      <c r="N52" s="4" t="str">
        <f t="shared" ref="N52:N56" si="5">LOOKUP(B52,$B$4:$B$9,$F$4:$F$9)</f>
        <v>O4</v>
      </c>
      <c r="O52" s="4" t="str">
        <f t="shared" ref="O52:O56" si="6">LOOKUP(C52,$B$4:$B$9,$F$4:$F$9)</f>
        <v>C2</v>
      </c>
      <c r="P52" s="4" t="str">
        <f t="shared" ref="P52:P56" si="7">LOOKUP(D52,$B$4:$B$9,$F$4:$F$9)</f>
        <v>C1</v>
      </c>
      <c r="Q52" s="4" t="s">
        <v>84</v>
      </c>
      <c r="U52"/>
      <c r="V52"/>
      <c r="W52" s="1"/>
    </row>
    <row r="53" spans="2:23" x14ac:dyDescent="0.35">
      <c r="B53" s="4">
        <v>3</v>
      </c>
      <c r="C53" s="4">
        <v>2</v>
      </c>
      <c r="D53" s="4">
        <v>4</v>
      </c>
      <c r="E53" s="4">
        <v>2</v>
      </c>
      <c r="F53" s="4">
        <v>117</v>
      </c>
      <c r="G53" s="4">
        <v>635</v>
      </c>
      <c r="N53" s="4" t="str">
        <f t="shared" si="5"/>
        <v>O2</v>
      </c>
      <c r="O53" s="4" t="str">
        <f t="shared" si="6"/>
        <v>C2</v>
      </c>
      <c r="P53" s="4" t="str">
        <f t="shared" si="7"/>
        <v>C1</v>
      </c>
      <c r="Q53" s="4" t="s">
        <v>84</v>
      </c>
      <c r="U53"/>
      <c r="V53"/>
      <c r="W53" s="1"/>
    </row>
    <row r="54" spans="2:23" x14ac:dyDescent="0.35">
      <c r="B54" s="4">
        <v>2</v>
      </c>
      <c r="C54" s="4">
        <v>4</v>
      </c>
      <c r="D54" s="4">
        <v>5</v>
      </c>
      <c r="E54" s="4">
        <v>2</v>
      </c>
      <c r="F54" s="4">
        <v>117</v>
      </c>
      <c r="G54" s="4">
        <v>635</v>
      </c>
      <c r="N54" s="4" t="str">
        <f t="shared" si="5"/>
        <v>C2</v>
      </c>
      <c r="O54" s="4" t="str">
        <f t="shared" si="6"/>
        <v>C1</v>
      </c>
      <c r="P54" s="4" t="str">
        <f t="shared" si="7"/>
        <v>O1</v>
      </c>
      <c r="Q54" s="4" t="s">
        <v>84</v>
      </c>
      <c r="U54"/>
      <c r="V54"/>
      <c r="W54" s="1"/>
    </row>
    <row r="55" spans="2:23" x14ac:dyDescent="0.35">
      <c r="B55" s="4">
        <v>2</v>
      </c>
      <c r="C55" s="4">
        <v>4</v>
      </c>
      <c r="D55" s="4">
        <v>6</v>
      </c>
      <c r="E55" s="4">
        <v>2</v>
      </c>
      <c r="F55" s="4">
        <v>117</v>
      </c>
      <c r="G55" s="4">
        <v>635</v>
      </c>
      <c r="N55" s="4" t="str">
        <f t="shared" si="5"/>
        <v>C2</v>
      </c>
      <c r="O55" s="4" t="str">
        <f t="shared" si="6"/>
        <v>C1</v>
      </c>
      <c r="P55" s="4" t="str">
        <f t="shared" si="7"/>
        <v>O3</v>
      </c>
      <c r="Q55" s="4" t="s">
        <v>84</v>
      </c>
      <c r="U55"/>
      <c r="V55"/>
      <c r="W55" s="1"/>
    </row>
    <row r="56" spans="2:23" x14ac:dyDescent="0.35">
      <c r="B56" s="4">
        <v>5</v>
      </c>
      <c r="C56" s="4">
        <v>4</v>
      </c>
      <c r="D56" s="4">
        <v>6</v>
      </c>
      <c r="E56" s="4">
        <v>2</v>
      </c>
      <c r="F56" s="4">
        <v>126</v>
      </c>
      <c r="G56" s="4">
        <v>770</v>
      </c>
      <c r="N56" s="4" t="str">
        <f t="shared" si="5"/>
        <v>O1</v>
      </c>
      <c r="O56" s="4" t="str">
        <f t="shared" si="6"/>
        <v>C1</v>
      </c>
      <c r="P56" s="4" t="str">
        <f t="shared" si="7"/>
        <v>O3</v>
      </c>
      <c r="Q56" s="4" t="s">
        <v>83</v>
      </c>
      <c r="U56"/>
      <c r="V56"/>
      <c r="W56" s="1"/>
    </row>
    <row r="57" spans="2:23" x14ac:dyDescent="0.35">
      <c r="U57"/>
      <c r="V57"/>
      <c r="W57" s="1"/>
    </row>
    <row r="58" spans="2:23" x14ac:dyDescent="0.35">
      <c r="U58"/>
      <c r="V58"/>
      <c r="W58" s="1"/>
    </row>
    <row r="59" spans="2:23" x14ac:dyDescent="0.35">
      <c r="U59"/>
      <c r="V59"/>
      <c r="W59" s="1"/>
    </row>
    <row r="60" spans="2:23" x14ac:dyDescent="0.35">
      <c r="U60"/>
      <c r="V60"/>
      <c r="W60" s="1"/>
    </row>
    <row r="61" spans="2:23" x14ac:dyDescent="0.35">
      <c r="U61"/>
      <c r="V61"/>
      <c r="W61" s="1"/>
    </row>
    <row r="62" spans="2:23" x14ac:dyDescent="0.35">
      <c r="U62"/>
      <c r="V62"/>
      <c r="W62" s="1"/>
    </row>
    <row r="63" spans="2:23" x14ac:dyDescent="0.35">
      <c r="U63"/>
      <c r="V63"/>
      <c r="W63" s="1"/>
    </row>
    <row r="64" spans="2:23" x14ac:dyDescent="0.35">
      <c r="U64"/>
      <c r="V64"/>
      <c r="W64" s="1"/>
    </row>
    <row r="65" spans="21:23" x14ac:dyDescent="0.35">
      <c r="U65"/>
      <c r="V65"/>
      <c r="W65" s="1"/>
    </row>
    <row r="66" spans="21:23" x14ac:dyDescent="0.35">
      <c r="U66"/>
      <c r="V66"/>
      <c r="W66" s="1"/>
    </row>
    <row r="67" spans="21:23" x14ac:dyDescent="0.35">
      <c r="U67"/>
      <c r="V67"/>
      <c r="W67"/>
    </row>
    <row r="68" spans="21:23" x14ac:dyDescent="0.35">
      <c r="U68"/>
      <c r="V68"/>
      <c r="W68" s="1"/>
    </row>
    <row r="69" spans="21:23" x14ac:dyDescent="0.35">
      <c r="U69"/>
      <c r="V69"/>
      <c r="W69" s="1"/>
    </row>
    <row r="70" spans="21:23" x14ac:dyDescent="0.35">
      <c r="U70"/>
      <c r="V70"/>
      <c r="W70" s="1"/>
    </row>
    <row r="71" spans="21:23" x14ac:dyDescent="0.35">
      <c r="U71"/>
      <c r="V71"/>
      <c r="W71" s="1"/>
    </row>
    <row r="72" spans="21:23" x14ac:dyDescent="0.35">
      <c r="U72"/>
      <c r="V72"/>
      <c r="W72" s="1"/>
    </row>
    <row r="73" spans="21:23" x14ac:dyDescent="0.35">
      <c r="U73"/>
      <c r="V73"/>
      <c r="W73" s="1"/>
    </row>
    <row r="74" spans="21:23" x14ac:dyDescent="0.35">
      <c r="U74"/>
      <c r="V74"/>
      <c r="W74" s="1"/>
    </row>
    <row r="75" spans="21:23" x14ac:dyDescent="0.35">
      <c r="U75"/>
      <c r="V75"/>
      <c r="W75" s="1"/>
    </row>
    <row r="76" spans="21:23" x14ac:dyDescent="0.35">
      <c r="U76"/>
      <c r="V76"/>
      <c r="W76" s="1"/>
    </row>
    <row r="77" spans="21:23" x14ac:dyDescent="0.35">
      <c r="U77"/>
      <c r="V77"/>
      <c r="W77" s="1"/>
    </row>
    <row r="78" spans="21:23" x14ac:dyDescent="0.35">
      <c r="U78"/>
      <c r="V78"/>
      <c r="W78" s="1"/>
    </row>
    <row r="79" spans="21:23" x14ac:dyDescent="0.35">
      <c r="U79"/>
      <c r="V79"/>
      <c r="W79" s="1"/>
    </row>
    <row r="80" spans="21:23" x14ac:dyDescent="0.35">
      <c r="U80"/>
      <c r="V80"/>
      <c r="W80" s="1"/>
    </row>
    <row r="81" spans="2:23" x14ac:dyDescent="0.35">
      <c r="U81"/>
      <c r="V81"/>
      <c r="W81" s="1"/>
    </row>
    <row r="82" spans="2:23" x14ac:dyDescent="0.35">
      <c r="U82"/>
      <c r="V82"/>
      <c r="W82" s="1"/>
    </row>
    <row r="83" spans="2:23" x14ac:dyDescent="0.35">
      <c r="B83" s="4" t="str">
        <f>ODA_allatom!B81</f>
        <v>ai</v>
      </c>
      <c r="C83" s="4" t="str">
        <f>ODA_allatom!C81</f>
        <v>aj</v>
      </c>
      <c r="D83" s="4" t="str">
        <f>ODA_allatom!D81</f>
        <v>ak</v>
      </c>
      <c r="E83" s="4" t="str">
        <f>ODA_allatom!E81</f>
        <v>al</v>
      </c>
      <c r="F83" s="4" t="str">
        <f>ODA_allatom!F81</f>
        <v>funct</v>
      </c>
      <c r="G83" s="4" t="str">
        <f>ODA_allatom!G81</f>
        <v>ph0</v>
      </c>
      <c r="H83" s="4" t="str">
        <f>ODA_allatom!H81</f>
        <v>cp</v>
      </c>
      <c r="I83" s="4" t="str">
        <f>ODA_allatom!I81</f>
        <v>mult</v>
      </c>
      <c r="N83" s="4" t="s">
        <v>4</v>
      </c>
      <c r="U83"/>
      <c r="V83"/>
      <c r="W83" s="1"/>
    </row>
    <row r="84" spans="2:23" x14ac:dyDescent="0.35">
      <c r="B84" s="4">
        <v>3</v>
      </c>
      <c r="C84" s="4">
        <v>2</v>
      </c>
      <c r="D84" s="4">
        <v>4</v>
      </c>
      <c r="E84" s="4">
        <v>5</v>
      </c>
      <c r="F84" s="4">
        <v>1</v>
      </c>
      <c r="G84" s="4">
        <v>0</v>
      </c>
      <c r="H84" s="4">
        <v>2.09</v>
      </c>
      <c r="I84" s="4">
        <v>2</v>
      </c>
      <c r="N84" s="4" t="str">
        <f t="shared" ref="N84:Q84" si="8">LOOKUP(B84,$B$4:$B$9,$F$4:$F$9)</f>
        <v>O2</v>
      </c>
      <c r="O84" s="4" t="str">
        <f t="shared" si="8"/>
        <v>C2</v>
      </c>
      <c r="P84" s="4" t="str">
        <f t="shared" si="8"/>
        <v>C1</v>
      </c>
      <c r="Q84" s="4" t="str">
        <f t="shared" si="8"/>
        <v>O1</v>
      </c>
      <c r="R84" s="4" t="s">
        <v>129</v>
      </c>
      <c r="U84"/>
      <c r="V84"/>
      <c r="W84" s="1"/>
    </row>
    <row r="85" spans="2:23" x14ac:dyDescent="0.35">
      <c r="U85"/>
      <c r="V85"/>
      <c r="W85" s="1"/>
    </row>
    <row r="86" spans="2:23" x14ac:dyDescent="0.35">
      <c r="U86"/>
      <c r="V86"/>
      <c r="W86" s="1"/>
    </row>
    <row r="87" spans="2:23" x14ac:dyDescent="0.35">
      <c r="U87"/>
      <c r="V87"/>
      <c r="W87" s="1"/>
    </row>
    <row r="88" spans="2:23" x14ac:dyDescent="0.35">
      <c r="U88"/>
      <c r="V88"/>
      <c r="W88" s="1"/>
    </row>
    <row r="89" spans="2:23" x14ac:dyDescent="0.35">
      <c r="U89"/>
      <c r="V89"/>
      <c r="W89" s="1"/>
    </row>
    <row r="93" spans="2:23" x14ac:dyDescent="0.35">
      <c r="B93" s="4" t="str">
        <f>ODA_allatom!B77</f>
        <v>ai</v>
      </c>
      <c r="C93" s="4" t="str">
        <f>ODA_allatom!C77</f>
        <v>aj</v>
      </c>
      <c r="D93" s="4" t="str">
        <f>ODA_allatom!D77</f>
        <v>ak</v>
      </c>
      <c r="E93" s="4" t="str">
        <f>ODA_allatom!E77</f>
        <v>al</v>
      </c>
      <c r="F93" s="4" t="str">
        <f>ODA_allatom!F77</f>
        <v>funct</v>
      </c>
      <c r="G93" s="4" t="str">
        <f>ODA_allatom!G77</f>
        <v>angle</v>
      </c>
      <c r="H93" s="4" t="str">
        <f>ODA_allatom!H77</f>
        <v>fc</v>
      </c>
      <c r="N93" s="4" t="s">
        <v>87</v>
      </c>
    </row>
    <row r="94" spans="2:23" x14ac:dyDescent="0.35">
      <c r="B94" s="4">
        <v>4</v>
      </c>
      <c r="C94" s="4">
        <v>2</v>
      </c>
      <c r="D94" s="4">
        <v>5</v>
      </c>
      <c r="E94" s="4">
        <v>6</v>
      </c>
      <c r="F94" s="4">
        <v>2</v>
      </c>
      <c r="G94" s="4">
        <v>0</v>
      </c>
      <c r="H94" s="4">
        <v>167.36</v>
      </c>
      <c r="N94" s="4" t="str">
        <f t="shared" ref="N94:Q94" si="9">LOOKUP(B94,$B$4:$B$9,$F$4:$F$9)</f>
        <v>C1</v>
      </c>
      <c r="O94" s="4" t="str">
        <f t="shared" si="9"/>
        <v>C2</v>
      </c>
      <c r="P94" s="4" t="str">
        <f t="shared" si="9"/>
        <v>O1</v>
      </c>
      <c r="Q94" s="4" t="str">
        <f t="shared" si="9"/>
        <v>O3</v>
      </c>
      <c r="R94" s="4" t="s">
        <v>77</v>
      </c>
    </row>
    <row r="95" spans="2:23" x14ac:dyDescent="0.35">
      <c r="B95" s="4">
        <v>2</v>
      </c>
      <c r="C95" s="4">
        <v>4</v>
      </c>
      <c r="D95" s="4">
        <v>3</v>
      </c>
      <c r="E95" s="4">
        <v>1</v>
      </c>
      <c r="F95" s="4">
        <v>2</v>
      </c>
      <c r="G95" s="4">
        <v>0</v>
      </c>
      <c r="H95" s="4">
        <v>167.36</v>
      </c>
      <c r="N95" s="4" t="str">
        <f t="shared" ref="N95" si="10">LOOKUP(B95,$B$4:$B$9,$F$4:$F$9)</f>
        <v>C2</v>
      </c>
      <c r="O95" s="4" t="str">
        <f t="shared" ref="O95" si="11">LOOKUP(C95,$B$4:$B$9,$F$4:$F$9)</f>
        <v>C1</v>
      </c>
      <c r="P95" s="4" t="str">
        <f t="shared" ref="P95" si="12">LOOKUP(D95,$B$4:$B$9,$F$4:$F$9)</f>
        <v>O2</v>
      </c>
      <c r="Q95" s="4" t="str">
        <f t="shared" ref="Q95" si="13">LOOKUP(E95,$B$4:$B$9,$F$4:$F$9)</f>
        <v>O4</v>
      </c>
      <c r="R95" s="4" t="s">
        <v>77</v>
      </c>
    </row>
  </sheetData>
  <mergeCells count="1">
    <mergeCell ref="M1:R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87"/>
  <sheetViews>
    <sheetView topLeftCell="A67" workbookViewId="0">
      <selection activeCell="Q16" sqref="N4:Q16"/>
    </sheetView>
  </sheetViews>
  <sheetFormatPr defaultRowHeight="14.5" x14ac:dyDescent="0.35"/>
  <sheetData>
    <row r="1" spans="1:11" x14ac:dyDescent="0.35">
      <c r="A1" t="s">
        <v>14</v>
      </c>
      <c r="B1" t="s">
        <v>15</v>
      </c>
      <c r="C1" t="s">
        <v>16</v>
      </c>
    </row>
    <row r="2" spans="1:11" x14ac:dyDescent="0.35">
      <c r="A2" t="s">
        <v>0</v>
      </c>
      <c r="B2" t="s">
        <v>17</v>
      </c>
      <c r="C2" t="s">
        <v>18</v>
      </c>
    </row>
    <row r="3" spans="1:11" x14ac:dyDescent="0.35">
      <c r="A3" t="s">
        <v>10</v>
      </c>
      <c r="B3">
        <v>3</v>
      </c>
    </row>
    <row r="4" spans="1:11" x14ac:dyDescent="0.35">
      <c r="A4" t="s">
        <v>14</v>
      </c>
      <c r="B4" t="s">
        <v>19</v>
      </c>
      <c r="C4" t="s">
        <v>16</v>
      </c>
    </row>
    <row r="5" spans="1:11" x14ac:dyDescent="0.35">
      <c r="A5" t="s">
        <v>0</v>
      </c>
      <c r="B5" t="s">
        <v>20</v>
      </c>
      <c r="C5" t="s">
        <v>9</v>
      </c>
      <c r="D5" t="s">
        <v>21</v>
      </c>
      <c r="E5" t="s">
        <v>22</v>
      </c>
      <c r="F5" t="s">
        <v>11</v>
      </c>
      <c r="G5" t="s">
        <v>23</v>
      </c>
      <c r="H5" t="s">
        <v>13</v>
      </c>
      <c r="I5" t="s">
        <v>24</v>
      </c>
      <c r="J5" t="s">
        <v>25</v>
      </c>
    </row>
    <row r="6" spans="1:11" x14ac:dyDescent="0.35">
      <c r="B6">
        <v>1</v>
      </c>
      <c r="C6" t="s">
        <v>26</v>
      </c>
      <c r="D6">
        <v>1</v>
      </c>
      <c r="E6" t="s">
        <v>10</v>
      </c>
      <c r="F6" t="s">
        <v>27</v>
      </c>
      <c r="G6">
        <v>1</v>
      </c>
      <c r="H6">
        <v>-0.76100000000000001</v>
      </c>
      <c r="I6">
        <v>15.9994</v>
      </c>
    </row>
    <row r="7" spans="1:11" x14ac:dyDescent="0.35">
      <c r="B7">
        <v>2</v>
      </c>
      <c r="C7" t="s">
        <v>28</v>
      </c>
      <c r="D7">
        <v>1</v>
      </c>
      <c r="E7" t="s">
        <v>10</v>
      </c>
      <c r="F7" t="s">
        <v>29</v>
      </c>
      <c r="G7">
        <v>1</v>
      </c>
      <c r="H7">
        <v>0.65100000000000002</v>
      </c>
      <c r="I7">
        <v>12.010999999999999</v>
      </c>
    </row>
    <row r="8" spans="1:11" x14ac:dyDescent="0.35">
      <c r="B8">
        <v>3</v>
      </c>
      <c r="C8" t="s">
        <v>26</v>
      </c>
      <c r="D8">
        <v>1</v>
      </c>
      <c r="E8" t="s">
        <v>10</v>
      </c>
      <c r="F8" t="s">
        <v>30</v>
      </c>
      <c r="G8">
        <v>1</v>
      </c>
      <c r="H8">
        <v>-0.76100000000000001</v>
      </c>
      <c r="I8">
        <v>15.9994</v>
      </c>
    </row>
    <row r="9" spans="1:11" x14ac:dyDescent="0.35">
      <c r="B9">
        <v>4</v>
      </c>
      <c r="C9" t="s">
        <v>28</v>
      </c>
      <c r="D9">
        <v>1</v>
      </c>
      <c r="E9" t="s">
        <v>10</v>
      </c>
      <c r="F9" t="s">
        <v>31</v>
      </c>
      <c r="G9">
        <v>1</v>
      </c>
      <c r="H9">
        <v>2.8000000000000001E-2</v>
      </c>
      <c r="I9">
        <v>12.010999999999999</v>
      </c>
    </row>
    <row r="10" spans="1:11" x14ac:dyDescent="0.35">
      <c r="B10">
        <v>5</v>
      </c>
      <c r="C10" t="s">
        <v>90</v>
      </c>
      <c r="D10">
        <v>1</v>
      </c>
      <c r="E10" t="s">
        <v>10</v>
      </c>
      <c r="F10" t="s">
        <v>91</v>
      </c>
      <c r="G10">
        <v>1</v>
      </c>
      <c r="H10">
        <v>1.4E-2</v>
      </c>
      <c r="I10">
        <v>1.008</v>
      </c>
    </row>
    <row r="11" spans="1:11" x14ac:dyDescent="0.35">
      <c r="B11">
        <v>6</v>
      </c>
      <c r="C11" t="s">
        <v>90</v>
      </c>
      <c r="D11">
        <v>1</v>
      </c>
      <c r="E11" t="s">
        <v>10</v>
      </c>
      <c r="F11" t="s">
        <v>92</v>
      </c>
      <c r="G11">
        <v>1</v>
      </c>
      <c r="H11">
        <v>1.4E-2</v>
      </c>
      <c r="I11">
        <v>1.008</v>
      </c>
    </row>
    <row r="12" spans="1:11" x14ac:dyDescent="0.35">
      <c r="B12">
        <v>7</v>
      </c>
      <c r="C12" t="s">
        <v>32</v>
      </c>
      <c r="D12">
        <v>1</v>
      </c>
      <c r="E12" t="s">
        <v>10</v>
      </c>
      <c r="F12" t="s">
        <v>33</v>
      </c>
      <c r="G12">
        <v>1</v>
      </c>
      <c r="H12">
        <v>-0.37</v>
      </c>
      <c r="I12">
        <v>15.9994</v>
      </c>
      <c r="J12" t="s">
        <v>0</v>
      </c>
      <c r="K12">
        <v>-1.1850000000000001</v>
      </c>
    </row>
    <row r="13" spans="1:11" x14ac:dyDescent="0.35">
      <c r="B13">
        <v>8</v>
      </c>
      <c r="C13" t="s">
        <v>28</v>
      </c>
      <c r="D13">
        <v>1</v>
      </c>
      <c r="E13" t="s">
        <v>10</v>
      </c>
      <c r="F13" t="s">
        <v>34</v>
      </c>
      <c r="G13">
        <v>2</v>
      </c>
      <c r="H13">
        <v>2.8000000000000001E-2</v>
      </c>
      <c r="I13">
        <v>12.010999999999999</v>
      </c>
    </row>
    <row r="14" spans="1:11" x14ac:dyDescent="0.35">
      <c r="B14">
        <v>9</v>
      </c>
      <c r="C14" t="s">
        <v>90</v>
      </c>
      <c r="D14">
        <v>1</v>
      </c>
      <c r="E14" t="s">
        <v>10</v>
      </c>
      <c r="F14" t="s">
        <v>93</v>
      </c>
      <c r="G14">
        <v>2</v>
      </c>
      <c r="H14">
        <v>1.4E-2</v>
      </c>
      <c r="I14">
        <v>1.008</v>
      </c>
    </row>
    <row r="15" spans="1:11" x14ac:dyDescent="0.35">
      <c r="B15">
        <v>10</v>
      </c>
      <c r="C15" t="s">
        <v>90</v>
      </c>
      <c r="D15">
        <v>1</v>
      </c>
      <c r="E15" t="s">
        <v>10</v>
      </c>
      <c r="F15" t="s">
        <v>94</v>
      </c>
      <c r="G15">
        <v>2</v>
      </c>
      <c r="H15">
        <v>1.4E-2</v>
      </c>
      <c r="I15">
        <v>1.008</v>
      </c>
    </row>
    <row r="16" spans="1:11" x14ac:dyDescent="0.35">
      <c r="B16">
        <v>11</v>
      </c>
      <c r="C16" t="s">
        <v>28</v>
      </c>
      <c r="D16">
        <v>1</v>
      </c>
      <c r="E16" t="s">
        <v>10</v>
      </c>
      <c r="F16" t="s">
        <v>35</v>
      </c>
      <c r="G16">
        <v>2</v>
      </c>
      <c r="H16">
        <v>0.65100000000000002</v>
      </c>
      <c r="I16">
        <v>12.010999999999999</v>
      </c>
    </row>
    <row r="17" spans="1:11" x14ac:dyDescent="0.35">
      <c r="B17">
        <v>12</v>
      </c>
      <c r="C17" t="s">
        <v>26</v>
      </c>
      <c r="D17">
        <v>1</v>
      </c>
      <c r="E17" t="s">
        <v>10</v>
      </c>
      <c r="F17" t="s">
        <v>36</v>
      </c>
      <c r="G17">
        <v>2</v>
      </c>
      <c r="H17">
        <v>-0.76100000000000001</v>
      </c>
      <c r="I17">
        <v>15.9994</v>
      </c>
    </row>
    <row r="18" spans="1:11" x14ac:dyDescent="0.35">
      <c r="B18">
        <v>13</v>
      </c>
      <c r="C18" t="s">
        <v>26</v>
      </c>
      <c r="D18">
        <v>1</v>
      </c>
      <c r="E18" t="s">
        <v>10</v>
      </c>
      <c r="F18" t="s">
        <v>37</v>
      </c>
      <c r="G18">
        <v>2</v>
      </c>
      <c r="H18">
        <v>-0.76100000000000001</v>
      </c>
      <c r="I18">
        <v>15.9994</v>
      </c>
      <c r="J18" t="s">
        <v>0</v>
      </c>
      <c r="K18">
        <v>-0.81499999999999995</v>
      </c>
    </row>
    <row r="19" spans="1:11" x14ac:dyDescent="0.35">
      <c r="A19" t="s">
        <v>0</v>
      </c>
      <c r="B19" t="s">
        <v>38</v>
      </c>
      <c r="C19" t="s">
        <v>13</v>
      </c>
      <c r="D19" t="s">
        <v>5</v>
      </c>
      <c r="E19" t="s">
        <v>6</v>
      </c>
      <c r="F19" t="s">
        <v>39</v>
      </c>
      <c r="G19">
        <v>-2</v>
      </c>
    </row>
    <row r="20" spans="1:11" x14ac:dyDescent="0.35">
      <c r="A20" t="s">
        <v>14</v>
      </c>
      <c r="B20" t="s">
        <v>40</v>
      </c>
      <c r="C20" t="s">
        <v>16</v>
      </c>
    </row>
    <row r="21" spans="1:11" x14ac:dyDescent="0.35">
      <c r="A21" t="s">
        <v>0</v>
      </c>
      <c r="B21" t="s">
        <v>41</v>
      </c>
      <c r="C21" t="s">
        <v>42</v>
      </c>
      <c r="D21" t="s">
        <v>43</v>
      </c>
      <c r="E21" t="s">
        <v>44</v>
      </c>
      <c r="F21" t="s">
        <v>45</v>
      </c>
    </row>
    <row r="22" spans="1:11" x14ac:dyDescent="0.35">
      <c r="B22">
        <v>1</v>
      </c>
      <c r="C22">
        <v>2</v>
      </c>
      <c r="D22">
        <v>2</v>
      </c>
      <c r="E22">
        <v>0.1265</v>
      </c>
      <c r="F22" s="1">
        <v>13100000</v>
      </c>
    </row>
    <row r="23" spans="1:11" x14ac:dyDescent="0.35">
      <c r="B23">
        <v>2</v>
      </c>
      <c r="C23">
        <v>3</v>
      </c>
      <c r="D23">
        <v>2</v>
      </c>
      <c r="E23">
        <v>0.1265</v>
      </c>
      <c r="F23" s="1">
        <v>13100000</v>
      </c>
    </row>
    <row r="24" spans="1:11" x14ac:dyDescent="0.35">
      <c r="B24">
        <v>2</v>
      </c>
      <c r="C24">
        <v>4</v>
      </c>
      <c r="D24">
        <v>2</v>
      </c>
      <c r="E24">
        <v>0.156</v>
      </c>
      <c r="F24" s="1">
        <v>3081900</v>
      </c>
    </row>
    <row r="25" spans="1:11" x14ac:dyDescent="0.35">
      <c r="B25">
        <v>4</v>
      </c>
      <c r="C25">
        <v>5</v>
      </c>
      <c r="D25">
        <v>2</v>
      </c>
      <c r="E25">
        <v>0.11</v>
      </c>
      <c r="F25" s="1">
        <v>12100000</v>
      </c>
    </row>
    <row r="26" spans="1:11" x14ac:dyDescent="0.35">
      <c r="B26">
        <v>4</v>
      </c>
      <c r="C26">
        <v>6</v>
      </c>
      <c r="D26">
        <v>2</v>
      </c>
      <c r="E26">
        <v>0.11</v>
      </c>
      <c r="F26" s="1">
        <v>12100000</v>
      </c>
    </row>
    <row r="27" spans="1:11" x14ac:dyDescent="0.35">
      <c r="B27">
        <v>4</v>
      </c>
      <c r="C27">
        <v>7</v>
      </c>
      <c r="D27">
        <v>2</v>
      </c>
      <c r="E27">
        <v>0.14299999999999999</v>
      </c>
      <c r="F27" s="1">
        <v>8180000</v>
      </c>
    </row>
    <row r="28" spans="1:11" x14ac:dyDescent="0.35">
      <c r="B28">
        <v>7</v>
      </c>
      <c r="C28">
        <v>8</v>
      </c>
      <c r="D28">
        <v>2</v>
      </c>
      <c r="E28">
        <v>0.14299999999999999</v>
      </c>
      <c r="F28" s="1">
        <v>8180000</v>
      </c>
    </row>
    <row r="29" spans="1:11" x14ac:dyDescent="0.35">
      <c r="B29">
        <v>8</v>
      </c>
      <c r="C29">
        <v>9</v>
      </c>
      <c r="D29">
        <v>2</v>
      </c>
      <c r="E29">
        <v>0.11</v>
      </c>
      <c r="F29" s="1">
        <v>12100000</v>
      </c>
    </row>
    <row r="30" spans="1:11" x14ac:dyDescent="0.35">
      <c r="B30">
        <v>8</v>
      </c>
      <c r="C30">
        <v>10</v>
      </c>
      <c r="D30">
        <v>2</v>
      </c>
      <c r="E30">
        <v>0.11</v>
      </c>
      <c r="F30" s="1">
        <v>12100000</v>
      </c>
    </row>
    <row r="31" spans="1:11" x14ac:dyDescent="0.35">
      <c r="B31">
        <v>8</v>
      </c>
      <c r="C31">
        <v>11</v>
      </c>
      <c r="D31">
        <v>2</v>
      </c>
      <c r="E31">
        <v>0.156</v>
      </c>
      <c r="F31" s="1">
        <v>3081900</v>
      </c>
    </row>
    <row r="32" spans="1:11" x14ac:dyDescent="0.35">
      <c r="B32">
        <v>11</v>
      </c>
      <c r="C32">
        <v>12</v>
      </c>
      <c r="D32">
        <v>2</v>
      </c>
      <c r="E32">
        <v>0.1265</v>
      </c>
      <c r="F32" s="1">
        <v>13100000</v>
      </c>
    </row>
    <row r="33" spans="1:15" x14ac:dyDescent="0.35">
      <c r="B33">
        <v>11</v>
      </c>
      <c r="C33">
        <v>13</v>
      </c>
      <c r="D33">
        <v>2</v>
      </c>
      <c r="E33">
        <v>0.1265</v>
      </c>
      <c r="F33" s="1">
        <v>13100000</v>
      </c>
    </row>
    <row r="34" spans="1:15" x14ac:dyDescent="0.35">
      <c r="A34" t="s">
        <v>14</v>
      </c>
      <c r="B34" t="s">
        <v>46</v>
      </c>
      <c r="C34" t="s">
        <v>16</v>
      </c>
    </row>
    <row r="35" spans="1:15" x14ac:dyDescent="0.35">
      <c r="A35" t="s">
        <v>0</v>
      </c>
      <c r="B35" t="s">
        <v>41</v>
      </c>
      <c r="C35" t="s">
        <v>42</v>
      </c>
      <c r="D35" t="s">
        <v>43</v>
      </c>
      <c r="E35" t="s">
        <v>0</v>
      </c>
      <c r="F35" t="s">
        <v>47</v>
      </c>
      <c r="G35" s="2">
        <v>42826</v>
      </c>
      <c r="H35" t="s">
        <v>46</v>
      </c>
      <c r="I35" t="s">
        <v>48</v>
      </c>
      <c r="J35" t="s">
        <v>6</v>
      </c>
      <c r="K35" t="s">
        <v>49</v>
      </c>
      <c r="L35" t="s">
        <v>50</v>
      </c>
      <c r="M35" t="s">
        <v>7</v>
      </c>
      <c r="N35" t="s">
        <v>12</v>
      </c>
      <c r="O35" t="s">
        <v>51</v>
      </c>
    </row>
    <row r="36" spans="1:15" x14ac:dyDescent="0.35">
      <c r="B36">
        <v>1</v>
      </c>
      <c r="C36">
        <v>5</v>
      </c>
      <c r="D36">
        <v>1</v>
      </c>
    </row>
    <row r="37" spans="1:15" x14ac:dyDescent="0.35">
      <c r="B37">
        <v>1</v>
      </c>
      <c r="C37">
        <v>6</v>
      </c>
      <c r="D37">
        <v>1</v>
      </c>
    </row>
    <row r="38" spans="1:15" x14ac:dyDescent="0.35">
      <c r="B38">
        <v>1</v>
      </c>
      <c r="C38">
        <v>7</v>
      </c>
      <c r="D38">
        <v>1</v>
      </c>
    </row>
    <row r="39" spans="1:15" x14ac:dyDescent="0.35">
      <c r="B39">
        <v>2</v>
      </c>
      <c r="C39">
        <v>8</v>
      </c>
      <c r="D39">
        <v>1</v>
      </c>
    </row>
    <row r="40" spans="1:15" x14ac:dyDescent="0.35">
      <c r="B40">
        <v>3</v>
      </c>
      <c r="C40">
        <v>5</v>
      </c>
      <c r="D40">
        <v>1</v>
      </c>
    </row>
    <row r="41" spans="1:15" x14ac:dyDescent="0.35">
      <c r="B41">
        <v>3</v>
      </c>
      <c r="C41">
        <v>6</v>
      </c>
      <c r="D41">
        <v>1</v>
      </c>
    </row>
    <row r="42" spans="1:15" x14ac:dyDescent="0.35">
      <c r="B42">
        <v>3</v>
      </c>
      <c r="C42">
        <v>7</v>
      </c>
      <c r="D42">
        <v>1</v>
      </c>
    </row>
    <row r="43" spans="1:15" x14ac:dyDescent="0.35">
      <c r="B43">
        <v>4</v>
      </c>
      <c r="C43">
        <v>9</v>
      </c>
      <c r="D43">
        <v>1</v>
      </c>
    </row>
    <row r="44" spans="1:15" x14ac:dyDescent="0.35">
      <c r="B44">
        <v>4</v>
      </c>
      <c r="C44">
        <v>10</v>
      </c>
      <c r="D44">
        <v>1</v>
      </c>
    </row>
    <row r="45" spans="1:15" x14ac:dyDescent="0.35">
      <c r="B45">
        <v>4</v>
      </c>
      <c r="C45">
        <v>11</v>
      </c>
      <c r="D45">
        <v>1</v>
      </c>
    </row>
    <row r="46" spans="1:15" x14ac:dyDescent="0.35">
      <c r="B46">
        <v>5</v>
      </c>
      <c r="C46">
        <v>8</v>
      </c>
      <c r="D46">
        <v>1</v>
      </c>
    </row>
    <row r="47" spans="1:15" x14ac:dyDescent="0.35">
      <c r="B47">
        <v>6</v>
      </c>
      <c r="C47">
        <v>8</v>
      </c>
      <c r="D47">
        <v>1</v>
      </c>
    </row>
    <row r="48" spans="1:15" x14ac:dyDescent="0.35">
      <c r="B48">
        <v>7</v>
      </c>
      <c r="C48">
        <v>12</v>
      </c>
      <c r="D48">
        <v>1</v>
      </c>
    </row>
    <row r="49" spans="1:7" x14ac:dyDescent="0.35">
      <c r="B49">
        <v>7</v>
      </c>
      <c r="C49">
        <v>13</v>
      </c>
      <c r="D49">
        <v>1</v>
      </c>
    </row>
    <row r="50" spans="1:7" x14ac:dyDescent="0.35">
      <c r="B50">
        <v>9</v>
      </c>
      <c r="C50">
        <v>12</v>
      </c>
      <c r="D50">
        <v>1</v>
      </c>
    </row>
    <row r="51" spans="1:7" x14ac:dyDescent="0.35">
      <c r="B51">
        <v>9</v>
      </c>
      <c r="C51">
        <v>13</v>
      </c>
      <c r="D51">
        <v>1</v>
      </c>
    </row>
    <row r="52" spans="1:7" x14ac:dyDescent="0.35">
      <c r="B52">
        <v>10</v>
      </c>
      <c r="C52">
        <v>12</v>
      </c>
      <c r="D52">
        <v>1</v>
      </c>
    </row>
    <row r="53" spans="1:7" x14ac:dyDescent="0.35">
      <c r="B53">
        <v>10</v>
      </c>
      <c r="C53">
        <v>13</v>
      </c>
      <c r="D53">
        <v>1</v>
      </c>
    </row>
    <row r="54" spans="1:7" x14ac:dyDescent="0.35">
      <c r="A54" t="s">
        <v>14</v>
      </c>
      <c r="B54" t="s">
        <v>52</v>
      </c>
      <c r="C54" t="s">
        <v>16</v>
      </c>
    </row>
    <row r="55" spans="1:7" x14ac:dyDescent="0.35">
      <c r="A55" t="s">
        <v>0</v>
      </c>
      <c r="B55" t="s">
        <v>41</v>
      </c>
      <c r="C55" t="s">
        <v>42</v>
      </c>
      <c r="D55" t="s">
        <v>53</v>
      </c>
      <c r="E55" t="s">
        <v>43</v>
      </c>
      <c r="F55" t="s">
        <v>8</v>
      </c>
      <c r="G55" t="s">
        <v>54</v>
      </c>
    </row>
    <row r="56" spans="1:7" x14ac:dyDescent="0.35">
      <c r="B56">
        <v>1</v>
      </c>
      <c r="C56">
        <v>2</v>
      </c>
      <c r="D56">
        <v>3</v>
      </c>
      <c r="E56">
        <v>2</v>
      </c>
      <c r="F56">
        <v>126</v>
      </c>
      <c r="G56">
        <v>770</v>
      </c>
    </row>
    <row r="57" spans="1:7" x14ac:dyDescent="0.35">
      <c r="B57">
        <v>1</v>
      </c>
      <c r="C57">
        <v>2</v>
      </c>
      <c r="D57">
        <v>4</v>
      </c>
      <c r="E57">
        <v>2</v>
      </c>
      <c r="F57">
        <v>117</v>
      </c>
      <c r="G57">
        <v>635</v>
      </c>
    </row>
    <row r="58" spans="1:7" x14ac:dyDescent="0.35">
      <c r="B58">
        <v>3</v>
      </c>
      <c r="C58">
        <v>2</v>
      </c>
      <c r="D58">
        <v>4</v>
      </c>
      <c r="E58">
        <v>2</v>
      </c>
      <c r="F58">
        <v>117</v>
      </c>
      <c r="G58">
        <v>635</v>
      </c>
    </row>
    <row r="59" spans="1:7" x14ac:dyDescent="0.35">
      <c r="B59">
        <v>2</v>
      </c>
      <c r="C59">
        <v>4</v>
      </c>
      <c r="D59">
        <v>5</v>
      </c>
      <c r="E59">
        <v>2</v>
      </c>
      <c r="F59">
        <v>109</v>
      </c>
      <c r="G59">
        <v>1680.51</v>
      </c>
    </row>
    <row r="60" spans="1:7" x14ac:dyDescent="0.35">
      <c r="B60">
        <v>2</v>
      </c>
      <c r="C60">
        <v>4</v>
      </c>
      <c r="D60">
        <v>6</v>
      </c>
      <c r="E60">
        <v>2</v>
      </c>
      <c r="F60">
        <v>109</v>
      </c>
      <c r="G60">
        <v>1680.51</v>
      </c>
    </row>
    <row r="61" spans="1:7" x14ac:dyDescent="0.35">
      <c r="B61">
        <v>2</v>
      </c>
      <c r="C61">
        <v>4</v>
      </c>
      <c r="D61">
        <v>7</v>
      </c>
      <c r="E61">
        <v>2</v>
      </c>
      <c r="F61">
        <v>109.5</v>
      </c>
      <c r="G61">
        <v>520</v>
      </c>
    </row>
    <row r="62" spans="1:7" x14ac:dyDescent="0.35">
      <c r="B62">
        <v>5</v>
      </c>
      <c r="C62">
        <v>4</v>
      </c>
      <c r="D62">
        <v>6</v>
      </c>
      <c r="E62">
        <v>2</v>
      </c>
      <c r="F62">
        <v>109</v>
      </c>
      <c r="G62">
        <v>1680.51</v>
      </c>
    </row>
    <row r="63" spans="1:7" x14ac:dyDescent="0.35">
      <c r="B63">
        <v>5</v>
      </c>
      <c r="C63">
        <v>4</v>
      </c>
      <c r="D63">
        <v>7</v>
      </c>
      <c r="E63">
        <v>2</v>
      </c>
      <c r="F63">
        <v>109</v>
      </c>
      <c r="G63">
        <v>1680.51</v>
      </c>
    </row>
    <row r="64" spans="1:7" x14ac:dyDescent="0.35">
      <c r="B64">
        <v>6</v>
      </c>
      <c r="C64">
        <v>4</v>
      </c>
      <c r="D64">
        <v>7</v>
      </c>
      <c r="E64">
        <v>2</v>
      </c>
      <c r="F64">
        <v>109</v>
      </c>
      <c r="G64">
        <v>1680.51</v>
      </c>
    </row>
    <row r="65" spans="1:8" x14ac:dyDescent="0.35">
      <c r="B65">
        <v>4</v>
      </c>
      <c r="C65">
        <v>7</v>
      </c>
      <c r="D65">
        <v>8</v>
      </c>
      <c r="E65">
        <v>2</v>
      </c>
      <c r="F65">
        <v>109.5</v>
      </c>
      <c r="G65">
        <v>450</v>
      </c>
    </row>
    <row r="66" spans="1:8" x14ac:dyDescent="0.35">
      <c r="B66">
        <v>7</v>
      </c>
      <c r="C66">
        <v>8</v>
      </c>
      <c r="D66">
        <v>9</v>
      </c>
      <c r="E66">
        <v>2</v>
      </c>
      <c r="F66">
        <v>109</v>
      </c>
      <c r="G66">
        <v>1680.51</v>
      </c>
    </row>
    <row r="67" spans="1:8" x14ac:dyDescent="0.35">
      <c r="B67">
        <v>7</v>
      </c>
      <c r="C67">
        <v>8</v>
      </c>
      <c r="D67">
        <v>10</v>
      </c>
      <c r="E67">
        <v>2</v>
      </c>
      <c r="F67">
        <v>109</v>
      </c>
      <c r="G67">
        <v>1680.51</v>
      </c>
    </row>
    <row r="68" spans="1:8" x14ac:dyDescent="0.35">
      <c r="B68">
        <v>7</v>
      </c>
      <c r="C68">
        <v>8</v>
      </c>
      <c r="D68">
        <v>11</v>
      </c>
      <c r="E68">
        <v>2</v>
      </c>
      <c r="F68">
        <v>109.5</v>
      </c>
      <c r="G68">
        <v>520</v>
      </c>
    </row>
    <row r="69" spans="1:8" x14ac:dyDescent="0.35">
      <c r="B69">
        <v>9</v>
      </c>
      <c r="C69">
        <v>8</v>
      </c>
      <c r="D69">
        <v>10</v>
      </c>
      <c r="E69">
        <v>2</v>
      </c>
      <c r="F69">
        <v>109</v>
      </c>
      <c r="G69">
        <v>1680.51</v>
      </c>
    </row>
    <row r="70" spans="1:8" x14ac:dyDescent="0.35">
      <c r="B70">
        <v>9</v>
      </c>
      <c r="C70">
        <v>8</v>
      </c>
      <c r="D70">
        <v>11</v>
      </c>
      <c r="E70">
        <v>2</v>
      </c>
      <c r="F70">
        <v>109</v>
      </c>
      <c r="G70">
        <v>1680.51</v>
      </c>
    </row>
    <row r="71" spans="1:8" x14ac:dyDescent="0.35">
      <c r="B71">
        <v>10</v>
      </c>
      <c r="C71">
        <v>8</v>
      </c>
      <c r="D71">
        <v>11</v>
      </c>
      <c r="E71">
        <v>2</v>
      </c>
      <c r="F71">
        <v>109</v>
      </c>
      <c r="G71">
        <v>1680.51</v>
      </c>
    </row>
    <row r="72" spans="1:8" x14ac:dyDescent="0.35">
      <c r="B72">
        <v>8</v>
      </c>
      <c r="C72">
        <v>11</v>
      </c>
      <c r="D72">
        <v>12</v>
      </c>
      <c r="E72">
        <v>2</v>
      </c>
      <c r="F72">
        <v>117</v>
      </c>
      <c r="G72">
        <v>635</v>
      </c>
    </row>
    <row r="73" spans="1:8" x14ac:dyDescent="0.35">
      <c r="B73">
        <v>8</v>
      </c>
      <c r="C73">
        <v>11</v>
      </c>
      <c r="D73">
        <v>13</v>
      </c>
      <c r="E73">
        <v>2</v>
      </c>
      <c r="F73">
        <v>117</v>
      </c>
      <c r="G73">
        <v>635</v>
      </c>
    </row>
    <row r="74" spans="1:8" x14ac:dyDescent="0.35">
      <c r="B74">
        <v>12</v>
      </c>
      <c r="C74">
        <v>11</v>
      </c>
      <c r="D74">
        <v>13</v>
      </c>
      <c r="E74">
        <v>2</v>
      </c>
      <c r="F74">
        <v>126</v>
      </c>
      <c r="G74">
        <v>770</v>
      </c>
    </row>
    <row r="75" spans="1:8" x14ac:dyDescent="0.35">
      <c r="A75" t="s">
        <v>14</v>
      </c>
      <c r="B75" t="s">
        <v>55</v>
      </c>
      <c r="C75" t="s">
        <v>16</v>
      </c>
    </row>
    <row r="76" spans="1:8" x14ac:dyDescent="0.35">
      <c r="A76" t="s">
        <v>0</v>
      </c>
      <c r="B76" t="s">
        <v>12</v>
      </c>
      <c r="C76" t="s">
        <v>56</v>
      </c>
      <c r="D76" t="s">
        <v>55</v>
      </c>
    </row>
    <row r="77" spans="1:8" x14ac:dyDescent="0.35">
      <c r="A77" t="s">
        <v>0</v>
      </c>
      <c r="B77" t="s">
        <v>41</v>
      </c>
      <c r="C77" t="s">
        <v>42</v>
      </c>
      <c r="D77" t="s">
        <v>53</v>
      </c>
      <c r="E77" t="s">
        <v>57</v>
      </c>
      <c r="F77" t="s">
        <v>43</v>
      </c>
      <c r="G77" t="s">
        <v>8</v>
      </c>
      <c r="H77" t="s">
        <v>54</v>
      </c>
    </row>
    <row r="78" spans="1:8" x14ac:dyDescent="0.35">
      <c r="B78">
        <v>2</v>
      </c>
      <c r="C78">
        <v>3</v>
      </c>
      <c r="D78">
        <v>1</v>
      </c>
      <c r="E78">
        <v>4</v>
      </c>
      <c r="F78">
        <v>2</v>
      </c>
      <c r="G78">
        <v>0</v>
      </c>
      <c r="H78">
        <v>167.36</v>
      </c>
    </row>
    <row r="79" spans="1:8" x14ac:dyDescent="0.35">
      <c r="B79">
        <v>11</v>
      </c>
      <c r="C79">
        <v>8</v>
      </c>
      <c r="D79">
        <v>12</v>
      </c>
      <c r="E79">
        <v>13</v>
      </c>
      <c r="F79">
        <v>2</v>
      </c>
      <c r="G79">
        <v>0</v>
      </c>
      <c r="H79">
        <v>167.36</v>
      </c>
    </row>
    <row r="80" spans="1:8" x14ac:dyDescent="0.35">
      <c r="A80" t="s">
        <v>14</v>
      </c>
      <c r="B80" t="s">
        <v>55</v>
      </c>
      <c r="C80" t="s">
        <v>16</v>
      </c>
    </row>
    <row r="81" spans="1:9" x14ac:dyDescent="0.35">
      <c r="A81" t="s">
        <v>0</v>
      </c>
      <c r="B81" t="s">
        <v>41</v>
      </c>
      <c r="C81" t="s">
        <v>42</v>
      </c>
      <c r="D81" t="s">
        <v>53</v>
      </c>
      <c r="E81" t="s">
        <v>57</v>
      </c>
      <c r="F81" t="s">
        <v>43</v>
      </c>
      <c r="G81" t="s">
        <v>58</v>
      </c>
      <c r="H81" t="s">
        <v>59</v>
      </c>
      <c r="I81" t="s">
        <v>60</v>
      </c>
    </row>
    <row r="82" spans="1:9" x14ac:dyDescent="0.35">
      <c r="B82">
        <v>3</v>
      </c>
      <c r="C82">
        <v>2</v>
      </c>
      <c r="D82">
        <v>4</v>
      </c>
      <c r="E82">
        <v>7</v>
      </c>
      <c r="F82">
        <v>1</v>
      </c>
      <c r="G82">
        <v>0</v>
      </c>
      <c r="H82">
        <v>1</v>
      </c>
      <c r="I82">
        <v>6</v>
      </c>
    </row>
    <row r="83" spans="1:9" x14ac:dyDescent="0.35">
      <c r="B83">
        <v>2</v>
      </c>
      <c r="C83">
        <v>4</v>
      </c>
      <c r="D83">
        <v>7</v>
      </c>
      <c r="E83">
        <v>8</v>
      </c>
      <c r="F83">
        <v>1</v>
      </c>
      <c r="G83">
        <v>0</v>
      </c>
      <c r="H83">
        <v>1.26</v>
      </c>
      <c r="I83">
        <v>3</v>
      </c>
    </row>
    <row r="84" spans="1:9" x14ac:dyDescent="0.35">
      <c r="B84">
        <v>4</v>
      </c>
      <c r="C84">
        <v>7</v>
      </c>
      <c r="D84">
        <v>8</v>
      </c>
      <c r="E84">
        <v>11</v>
      </c>
      <c r="F84">
        <v>1</v>
      </c>
      <c r="G84">
        <v>0</v>
      </c>
      <c r="H84">
        <v>1.26</v>
      </c>
      <c r="I84">
        <v>3</v>
      </c>
    </row>
    <row r="85" spans="1:9" x14ac:dyDescent="0.35">
      <c r="B85">
        <v>7</v>
      </c>
      <c r="C85">
        <v>8</v>
      </c>
      <c r="D85">
        <v>11</v>
      </c>
      <c r="E85">
        <v>12</v>
      </c>
      <c r="F85">
        <v>1</v>
      </c>
      <c r="G85">
        <v>0</v>
      </c>
      <c r="H85">
        <v>1</v>
      </c>
      <c r="I85">
        <v>6</v>
      </c>
    </row>
    <row r="86" spans="1:9" x14ac:dyDescent="0.35">
      <c r="A86" t="s">
        <v>14</v>
      </c>
      <c r="B86" t="s">
        <v>61</v>
      </c>
      <c r="C86" t="s">
        <v>16</v>
      </c>
    </row>
    <row r="87" spans="1:9" x14ac:dyDescent="0.35">
      <c r="A87" t="s">
        <v>0</v>
      </c>
      <c r="B87" t="s">
        <v>41</v>
      </c>
      <c r="C87" t="s">
        <v>42</v>
      </c>
      <c r="D87" t="s">
        <v>43</v>
      </c>
      <c r="E87" t="s">
        <v>0</v>
      </c>
      <c r="F87" t="s">
        <v>12</v>
      </c>
      <c r="G87" s="2">
        <v>42826</v>
      </c>
      <c r="H87" t="s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R65"/>
  <sheetViews>
    <sheetView zoomScale="85" zoomScaleNormal="85" workbookViewId="0">
      <selection activeCell="Q16" sqref="N4:Q16"/>
    </sheetView>
  </sheetViews>
  <sheetFormatPr defaultColWidth="7.54296875" defaultRowHeight="14.5" x14ac:dyDescent="0.35"/>
  <cols>
    <col min="1" max="5" width="7.54296875" style="4"/>
    <col min="6" max="6" width="9.81640625" style="4" customWidth="1"/>
    <col min="7" max="16384" width="7.54296875" style="4"/>
  </cols>
  <sheetData>
    <row r="1" spans="2:18" x14ac:dyDescent="0.35">
      <c r="M1" s="8" t="s">
        <v>95</v>
      </c>
      <c r="N1" s="8"/>
      <c r="O1" s="8"/>
      <c r="P1" s="8"/>
      <c r="Q1" s="8"/>
      <c r="R1" s="8"/>
    </row>
    <row r="3" spans="2:18" x14ac:dyDescent="0.35">
      <c r="B3" s="4" t="str">
        <f>ODA_allatom!B5</f>
        <v>nr</v>
      </c>
      <c r="C3" s="4" t="str">
        <f>ODA_allatom!C5</f>
        <v>type</v>
      </c>
      <c r="D3" s="4" t="str">
        <f>ODA_allatom!D5</f>
        <v>resnr</v>
      </c>
      <c r="E3" s="4" t="str">
        <f>ODA_allatom!E5</f>
        <v>resid</v>
      </c>
      <c r="F3" s="4" t="str">
        <f>ODA_allatom!F5</f>
        <v>atom</v>
      </c>
      <c r="G3" s="4" t="str">
        <f>ODA_allatom!G5</f>
        <v>cgnr</v>
      </c>
      <c r="H3" s="4" t="str">
        <f>ODA_allatom!H5</f>
        <v>charge</v>
      </c>
      <c r="I3" s="4" t="str">
        <f>ODA_allatom!I5</f>
        <v>mass</v>
      </c>
      <c r="N3" s="4" t="s">
        <v>1</v>
      </c>
    </row>
    <row r="4" spans="2:18" x14ac:dyDescent="0.35">
      <c r="B4" s="4">
        <f>ODA_allatom!B6</f>
        <v>1</v>
      </c>
      <c r="C4" s="4" t="str">
        <f>ODA_allatom!C6</f>
        <v>OM</v>
      </c>
      <c r="D4" s="4">
        <f>ODA_allatom!D6</f>
        <v>1</v>
      </c>
      <c r="E4" s="4" t="str">
        <f>ODA_allatom!E6</f>
        <v>7MH5</v>
      </c>
      <c r="F4" s="4" t="str">
        <f>ODA_allatom!F6</f>
        <v>O3</v>
      </c>
      <c r="G4" s="4">
        <f>ODA_allatom!G6</f>
        <v>1</v>
      </c>
      <c r="H4" s="4">
        <f>ODA_allatom!H6</f>
        <v>-0.76100000000000001</v>
      </c>
      <c r="I4" s="4">
        <f>ODA_allatom!I6</f>
        <v>15.9994</v>
      </c>
      <c r="N4" s="4" t="str">
        <f>ODA_converted!F4</f>
        <v>O3</v>
      </c>
      <c r="O4" s="4" t="str">
        <f>C4</f>
        <v>OM</v>
      </c>
      <c r="P4" s="4">
        <f>ODA_converted!H4</f>
        <v>-0.76100000000000001</v>
      </c>
      <c r="Q4" s="4">
        <f>G4</f>
        <v>1</v>
      </c>
    </row>
    <row r="5" spans="2:18" x14ac:dyDescent="0.35">
      <c r="B5" s="4">
        <f>ODA_allatom!B7</f>
        <v>2</v>
      </c>
      <c r="C5" s="4" t="str">
        <f>ODA_allatom!C7</f>
        <v>C</v>
      </c>
      <c r="D5" s="4">
        <f>ODA_allatom!D7</f>
        <v>1</v>
      </c>
      <c r="E5" s="4" t="str">
        <f>ODA_allatom!E7</f>
        <v>7MH5</v>
      </c>
      <c r="F5" s="4" t="str">
        <f>ODA_allatom!F7</f>
        <v>C2</v>
      </c>
      <c r="G5" s="4">
        <f>ODA_allatom!G7</f>
        <v>1</v>
      </c>
      <c r="H5" s="4">
        <f>ODA_allatom!H7</f>
        <v>0.65100000000000002</v>
      </c>
      <c r="I5" s="4">
        <f>ODA_allatom!I7</f>
        <v>12.010999999999999</v>
      </c>
      <c r="N5" s="4" t="str">
        <f>ODA_converted!F5</f>
        <v>C2</v>
      </c>
      <c r="O5" s="4" t="str">
        <f t="shared" ref="O5:O16" si="0">C5</f>
        <v>C</v>
      </c>
      <c r="P5" s="4">
        <f>ODA_converted!H5</f>
        <v>0.65100000000000002</v>
      </c>
      <c r="Q5" s="4">
        <f t="shared" ref="Q5:Q16" si="1">G5</f>
        <v>1</v>
      </c>
    </row>
    <row r="6" spans="2:18" x14ac:dyDescent="0.35">
      <c r="B6" s="4">
        <f>ODA_allatom!B8</f>
        <v>3</v>
      </c>
      <c r="C6" s="4" t="str">
        <f>ODA_allatom!C8</f>
        <v>OM</v>
      </c>
      <c r="D6" s="4">
        <f>ODA_allatom!D8</f>
        <v>1</v>
      </c>
      <c r="E6" s="4" t="str">
        <f>ODA_allatom!E8</f>
        <v>7MH5</v>
      </c>
      <c r="F6" s="4" t="str">
        <f>ODA_allatom!F8</f>
        <v>O1</v>
      </c>
      <c r="G6" s="4">
        <f>ODA_allatom!G8</f>
        <v>1</v>
      </c>
      <c r="H6" s="4">
        <f>ODA_allatom!H8</f>
        <v>-0.76100000000000001</v>
      </c>
      <c r="I6" s="4">
        <f>ODA_allatom!I8</f>
        <v>15.9994</v>
      </c>
      <c r="N6" s="4" t="str">
        <f>ODA_converted!F6</f>
        <v>O1</v>
      </c>
      <c r="O6" s="4" t="str">
        <f t="shared" si="0"/>
        <v>OM</v>
      </c>
      <c r="P6" s="4">
        <f>ODA_converted!H6</f>
        <v>-0.76100000000000001</v>
      </c>
      <c r="Q6" s="4">
        <f t="shared" si="1"/>
        <v>1</v>
      </c>
    </row>
    <row r="7" spans="2:18" x14ac:dyDescent="0.35">
      <c r="B7" s="4">
        <f>ODA_allatom!B9</f>
        <v>4</v>
      </c>
      <c r="C7" s="4" t="str">
        <f>ODA_allatom!C9</f>
        <v>C</v>
      </c>
      <c r="D7" s="4">
        <f>ODA_allatom!D9</f>
        <v>1</v>
      </c>
      <c r="E7" s="4" t="str">
        <f>ODA_allatom!E9</f>
        <v>7MH5</v>
      </c>
      <c r="F7" s="4" t="str">
        <f>ODA_allatom!F9</f>
        <v>C4</v>
      </c>
      <c r="G7" s="4">
        <f>ODA_allatom!G9</f>
        <v>1</v>
      </c>
      <c r="H7" s="4">
        <f>ODA_allatom!H9</f>
        <v>2.8000000000000001E-2</v>
      </c>
      <c r="I7" s="4">
        <f>ODA_allatom!I9</f>
        <v>12.010999999999999</v>
      </c>
      <c r="N7" s="4" t="str">
        <f>ODA_converted!F7</f>
        <v>C4</v>
      </c>
      <c r="O7" s="4" t="str">
        <f t="shared" si="0"/>
        <v>C</v>
      </c>
      <c r="P7" s="4">
        <f>ODA_converted!H7</f>
        <v>2.8000000000000001E-2</v>
      </c>
      <c r="Q7" s="4">
        <f t="shared" si="1"/>
        <v>1</v>
      </c>
    </row>
    <row r="8" spans="2:18" x14ac:dyDescent="0.35">
      <c r="B8" s="4">
        <f>ODA_allatom!B10</f>
        <v>5</v>
      </c>
      <c r="C8" s="4" t="str">
        <f>ODA_allatom!C10</f>
        <v>HC</v>
      </c>
      <c r="D8" s="4">
        <f>ODA_allatom!D10</f>
        <v>1</v>
      </c>
      <c r="E8" s="4" t="str">
        <f>ODA_allatom!E10</f>
        <v>7MH5</v>
      </c>
      <c r="F8" s="4" t="str">
        <f>ODA_allatom!F10</f>
        <v>H10</v>
      </c>
      <c r="G8" s="4">
        <f>ODA_allatom!G10</f>
        <v>1</v>
      </c>
      <c r="H8" s="4">
        <f>ODA_allatom!H10</f>
        <v>1.4E-2</v>
      </c>
      <c r="I8" s="4">
        <f>ODA_allatom!I10</f>
        <v>1.008</v>
      </c>
      <c r="N8" s="4" t="str">
        <f>ODA_converted!F8</f>
        <v>H10</v>
      </c>
      <c r="O8" s="4" t="str">
        <f t="shared" si="0"/>
        <v>HC</v>
      </c>
      <c r="P8" s="4">
        <f>ODA_converted!H8</f>
        <v>1.4E-2</v>
      </c>
      <c r="Q8" s="4">
        <f t="shared" si="1"/>
        <v>1</v>
      </c>
    </row>
    <row r="9" spans="2:18" x14ac:dyDescent="0.35">
      <c r="B9" s="4">
        <f>ODA_allatom!B11</f>
        <v>6</v>
      </c>
      <c r="C9" s="4" t="str">
        <f>ODA_allatom!C11</f>
        <v>HC</v>
      </c>
      <c r="D9" s="4">
        <f>ODA_allatom!D11</f>
        <v>1</v>
      </c>
      <c r="E9" s="4" t="str">
        <f>ODA_allatom!E11</f>
        <v>7MH5</v>
      </c>
      <c r="F9" s="4" t="str">
        <f>ODA_allatom!F11</f>
        <v>H11</v>
      </c>
      <c r="G9" s="4">
        <f>ODA_allatom!G11</f>
        <v>1</v>
      </c>
      <c r="H9" s="4">
        <f>ODA_allatom!H11</f>
        <v>1.4E-2</v>
      </c>
      <c r="I9" s="4">
        <f>ODA_allatom!I11</f>
        <v>1.008</v>
      </c>
      <c r="N9" s="4" t="str">
        <f>ODA_converted!F9</f>
        <v>H11</v>
      </c>
      <c r="O9" s="4" t="str">
        <f t="shared" si="0"/>
        <v>HC</v>
      </c>
      <c r="P9" s="4">
        <f>ODA_converted!H9</f>
        <v>1.4E-2</v>
      </c>
      <c r="Q9" s="4">
        <f t="shared" si="1"/>
        <v>1</v>
      </c>
    </row>
    <row r="10" spans="2:18" x14ac:dyDescent="0.35">
      <c r="B10" s="4">
        <f>ODA_allatom!B12</f>
        <v>7</v>
      </c>
      <c r="C10" s="4" t="str">
        <f>ODA_allatom!C12</f>
        <v>OE</v>
      </c>
      <c r="D10" s="4">
        <f>ODA_allatom!D12</f>
        <v>1</v>
      </c>
      <c r="E10" s="4" t="str">
        <f>ODA_allatom!E12</f>
        <v>7MH5</v>
      </c>
      <c r="F10" s="4" t="str">
        <f>ODA_allatom!F12</f>
        <v>O5</v>
      </c>
      <c r="G10" s="4">
        <f>ODA_allatom!G12</f>
        <v>1</v>
      </c>
      <c r="H10" s="4">
        <f>ODA_allatom!H12</f>
        <v>-0.37</v>
      </c>
      <c r="I10" s="4">
        <f>ODA_allatom!I12</f>
        <v>15.9994</v>
      </c>
      <c r="N10" s="4" t="str">
        <f>ODA_converted!F10</f>
        <v>O5</v>
      </c>
      <c r="O10" s="4" t="str">
        <f t="shared" si="0"/>
        <v>OE</v>
      </c>
      <c r="P10" s="4">
        <f>ODA_converted!H10</f>
        <v>-0.37</v>
      </c>
      <c r="Q10" s="4">
        <f t="shared" si="1"/>
        <v>1</v>
      </c>
    </row>
    <row r="11" spans="2:18" x14ac:dyDescent="0.35">
      <c r="B11" s="4">
        <f>ODA_allatom!B13</f>
        <v>8</v>
      </c>
      <c r="C11" s="4" t="str">
        <f>ODA_allatom!C13</f>
        <v>C</v>
      </c>
      <c r="D11" s="4">
        <f>ODA_allatom!D13</f>
        <v>1</v>
      </c>
      <c r="E11" s="4" t="str">
        <f>ODA_allatom!E13</f>
        <v>7MH5</v>
      </c>
      <c r="F11" s="4" t="str">
        <f>ODA_allatom!F13</f>
        <v>C6</v>
      </c>
      <c r="G11" s="4">
        <f>ODA_allatom!G13</f>
        <v>2</v>
      </c>
      <c r="H11" s="4">
        <f>ODA_allatom!H13</f>
        <v>2.8000000000000001E-2</v>
      </c>
      <c r="I11" s="4">
        <f>ODA_allatom!I13</f>
        <v>12.010999999999999</v>
      </c>
      <c r="N11" s="4" t="str">
        <f>ODA_converted!F11</f>
        <v>C6</v>
      </c>
      <c r="O11" s="4" t="str">
        <f t="shared" si="0"/>
        <v>C</v>
      </c>
      <c r="P11" s="4">
        <f>ODA_converted!H11</f>
        <v>2.8000000000000001E-2</v>
      </c>
      <c r="Q11" s="4">
        <f t="shared" si="1"/>
        <v>2</v>
      </c>
    </row>
    <row r="12" spans="2:18" x14ac:dyDescent="0.35">
      <c r="B12" s="4">
        <f>ODA_allatom!B14</f>
        <v>9</v>
      </c>
      <c r="C12" s="4" t="str">
        <f>ODA_allatom!C14</f>
        <v>HC</v>
      </c>
      <c r="D12" s="4">
        <f>ODA_allatom!D14</f>
        <v>1</v>
      </c>
      <c r="E12" s="4" t="str">
        <f>ODA_allatom!E14</f>
        <v>7MH5</v>
      </c>
      <c r="F12" s="4" t="str">
        <f>ODA_allatom!F14</f>
        <v>H12</v>
      </c>
      <c r="G12" s="4">
        <f>ODA_allatom!G14</f>
        <v>2</v>
      </c>
      <c r="H12" s="4">
        <f>ODA_allatom!H14</f>
        <v>1.4E-2</v>
      </c>
      <c r="I12" s="4">
        <f>ODA_allatom!I14</f>
        <v>1.008</v>
      </c>
      <c r="N12" s="4" t="str">
        <f>ODA_converted!F12</f>
        <v>H12</v>
      </c>
      <c r="O12" s="4" t="str">
        <f t="shared" si="0"/>
        <v>HC</v>
      </c>
      <c r="P12" s="4">
        <f>ODA_converted!H12</f>
        <v>1.4E-2</v>
      </c>
      <c r="Q12" s="4">
        <f t="shared" si="1"/>
        <v>2</v>
      </c>
    </row>
    <row r="13" spans="2:18" x14ac:dyDescent="0.35">
      <c r="B13" s="4">
        <f>ODA_allatom!B15</f>
        <v>10</v>
      </c>
      <c r="C13" s="4" t="str">
        <f>ODA_allatom!C15</f>
        <v>HC</v>
      </c>
      <c r="D13" s="4">
        <f>ODA_allatom!D15</f>
        <v>1</v>
      </c>
      <c r="E13" s="4" t="str">
        <f>ODA_allatom!E15</f>
        <v>7MH5</v>
      </c>
      <c r="F13" s="4" t="str">
        <f>ODA_allatom!F15</f>
        <v>H13</v>
      </c>
      <c r="G13" s="4">
        <f>ODA_allatom!G15</f>
        <v>2</v>
      </c>
      <c r="H13" s="4">
        <f>ODA_allatom!H15</f>
        <v>1.4E-2</v>
      </c>
      <c r="I13" s="4">
        <f>ODA_allatom!I15</f>
        <v>1.008</v>
      </c>
      <c r="N13" s="4" t="str">
        <f>ODA_converted!F13</f>
        <v>H13</v>
      </c>
      <c r="O13" s="4" t="str">
        <f t="shared" si="0"/>
        <v>HC</v>
      </c>
      <c r="P13" s="4">
        <f>ODA_converted!H13</f>
        <v>1.4E-2</v>
      </c>
      <c r="Q13" s="4">
        <f t="shared" si="1"/>
        <v>2</v>
      </c>
    </row>
    <row r="14" spans="2:18" x14ac:dyDescent="0.35">
      <c r="B14" s="4">
        <f>ODA_allatom!B16</f>
        <v>11</v>
      </c>
      <c r="C14" s="4" t="str">
        <f>ODA_allatom!C16</f>
        <v>C</v>
      </c>
      <c r="D14" s="4">
        <f>ODA_allatom!D16</f>
        <v>1</v>
      </c>
      <c r="E14" s="4" t="str">
        <f>ODA_allatom!E16</f>
        <v>7MH5</v>
      </c>
      <c r="F14" s="4" t="str">
        <f>ODA_allatom!F16</f>
        <v>C7</v>
      </c>
      <c r="G14" s="4">
        <f>ODA_allatom!G16</f>
        <v>2</v>
      </c>
      <c r="H14" s="4">
        <f>ODA_allatom!H16</f>
        <v>0.65100000000000002</v>
      </c>
      <c r="I14" s="4">
        <f>ODA_allatom!I16</f>
        <v>12.010999999999999</v>
      </c>
      <c r="N14" s="4" t="str">
        <f>ODA_converted!F14</f>
        <v>C7</v>
      </c>
      <c r="O14" s="4" t="str">
        <f t="shared" si="0"/>
        <v>C</v>
      </c>
      <c r="P14" s="4">
        <f>ODA_converted!H14</f>
        <v>0.65100000000000002</v>
      </c>
      <c r="Q14" s="4">
        <f t="shared" si="1"/>
        <v>2</v>
      </c>
    </row>
    <row r="15" spans="2:18" x14ac:dyDescent="0.35">
      <c r="B15" s="4">
        <f>ODA_allatom!B17</f>
        <v>12</v>
      </c>
      <c r="C15" s="4" t="str">
        <f>ODA_allatom!C17</f>
        <v>OM</v>
      </c>
      <c r="D15" s="4">
        <f>ODA_allatom!D17</f>
        <v>1</v>
      </c>
      <c r="E15" s="4" t="str">
        <f>ODA_allatom!E17</f>
        <v>7MH5</v>
      </c>
      <c r="F15" s="4" t="str">
        <f>ODA_allatom!F17</f>
        <v>O8</v>
      </c>
      <c r="G15" s="4">
        <f>ODA_allatom!G17</f>
        <v>2</v>
      </c>
      <c r="H15" s="4">
        <f>ODA_allatom!H17</f>
        <v>-0.76100000000000001</v>
      </c>
      <c r="I15" s="4">
        <f>ODA_allatom!I17</f>
        <v>15.9994</v>
      </c>
      <c r="N15" s="4" t="str">
        <f>ODA_converted!F15</f>
        <v>O8</v>
      </c>
      <c r="O15" s="4" t="str">
        <f t="shared" si="0"/>
        <v>OM</v>
      </c>
      <c r="P15" s="4">
        <f>ODA_converted!H15</f>
        <v>-0.76100000000000001</v>
      </c>
      <c r="Q15" s="4">
        <f t="shared" si="1"/>
        <v>2</v>
      </c>
    </row>
    <row r="16" spans="2:18" x14ac:dyDescent="0.35">
      <c r="B16" s="4">
        <f>ODA_allatom!B18</f>
        <v>13</v>
      </c>
      <c r="C16" s="4" t="str">
        <f>ODA_allatom!C18</f>
        <v>OM</v>
      </c>
      <c r="D16" s="4">
        <f>ODA_allatom!D18</f>
        <v>1</v>
      </c>
      <c r="E16" s="4" t="str">
        <f>ODA_allatom!E18</f>
        <v>7MH5</v>
      </c>
      <c r="F16" s="4" t="str">
        <f>ODA_allatom!F18</f>
        <v>O9</v>
      </c>
      <c r="G16" s="4">
        <f>ODA_allatom!G18</f>
        <v>2</v>
      </c>
      <c r="H16" s="4">
        <f>ODA_allatom!H18</f>
        <v>-0.76100000000000001</v>
      </c>
      <c r="I16" s="4">
        <f>ODA_allatom!I18</f>
        <v>15.9994</v>
      </c>
      <c r="N16" s="4" t="str">
        <f>ODA_converted!F16</f>
        <v>O9</v>
      </c>
      <c r="O16" s="4" t="str">
        <f t="shared" si="0"/>
        <v>OM</v>
      </c>
      <c r="P16" s="4">
        <f>ODA_converted!H16</f>
        <v>-0.76100000000000001</v>
      </c>
      <c r="Q16" s="4">
        <f t="shared" si="1"/>
        <v>2</v>
      </c>
    </row>
    <row r="19" spans="2:16" x14ac:dyDescent="0.35">
      <c r="B19" s="4" t="str">
        <f>ODA_allatom!B21</f>
        <v>ai</v>
      </c>
      <c r="C19" s="4" t="str">
        <f>ODA_allatom!C21</f>
        <v>aj</v>
      </c>
      <c r="D19" s="4" t="str">
        <f>ODA_allatom!D21</f>
        <v>funct</v>
      </c>
      <c r="E19" s="4" t="str">
        <f>ODA_allatom!E21</f>
        <v>c0</v>
      </c>
      <c r="F19" s="4" t="str">
        <f>ODA_allatom!F21</f>
        <v>c1</v>
      </c>
      <c r="N19" s="4" t="s">
        <v>2</v>
      </c>
    </row>
    <row r="20" spans="2:16" x14ac:dyDescent="0.35">
      <c r="B20" s="4">
        <f>ODA_allatom!B22</f>
        <v>1</v>
      </c>
      <c r="C20" s="4">
        <f>ODA_allatom!C22</f>
        <v>2</v>
      </c>
      <c r="D20" s="4">
        <f>ODA_allatom!D22</f>
        <v>2</v>
      </c>
      <c r="E20" s="4">
        <f>ODA_allatom!E22</f>
        <v>0.1265</v>
      </c>
      <c r="F20" s="5">
        <f>ODA_allatom!F22</f>
        <v>13100000</v>
      </c>
      <c r="N20" s="4" t="str">
        <f>LOOKUP(B20,$B$4:$B$16,$F$4:$F$16)</f>
        <v>O3</v>
      </c>
      <c r="O20" s="4" t="str">
        <f t="shared" ref="O20:O31" si="2">LOOKUP(C20,$B$4:$B$16,$F$4:$F$16)</f>
        <v>C2</v>
      </c>
      <c r="P20" s="4" t="s">
        <v>80</v>
      </c>
    </row>
    <row r="21" spans="2:16" x14ac:dyDescent="0.35">
      <c r="B21" s="4">
        <f>ODA_allatom!B23</f>
        <v>2</v>
      </c>
      <c r="C21" s="4">
        <f>ODA_allatom!C23</f>
        <v>3</v>
      </c>
      <c r="D21" s="4">
        <f>ODA_allatom!D23</f>
        <v>2</v>
      </c>
      <c r="E21" s="4">
        <f>ODA_allatom!E23</f>
        <v>0.1265</v>
      </c>
      <c r="F21" s="5">
        <f>ODA_allatom!F23</f>
        <v>13100000</v>
      </c>
      <c r="N21" s="4" t="str">
        <f t="shared" ref="N21:N31" si="3">LOOKUP(B21,$B$4:$B$16,$F$4:$F$16)</f>
        <v>C2</v>
      </c>
      <c r="O21" s="4" t="str">
        <f t="shared" si="2"/>
        <v>O1</v>
      </c>
      <c r="P21" s="4" t="s">
        <v>80</v>
      </c>
    </row>
    <row r="22" spans="2:16" x14ac:dyDescent="0.35">
      <c r="B22" s="4">
        <f>ODA_allatom!B24</f>
        <v>2</v>
      </c>
      <c r="C22" s="4">
        <f>ODA_allatom!C24</f>
        <v>4</v>
      </c>
      <c r="D22" s="4">
        <f>ODA_allatom!D24</f>
        <v>2</v>
      </c>
      <c r="E22" s="4">
        <f>ODA_allatom!E24</f>
        <v>0.156</v>
      </c>
      <c r="F22" s="5">
        <f>ODA_allatom!F24</f>
        <v>3081900</v>
      </c>
      <c r="N22" s="4" t="str">
        <f t="shared" si="3"/>
        <v>C2</v>
      </c>
      <c r="O22" s="4" t="str">
        <f t="shared" si="2"/>
        <v>C4</v>
      </c>
      <c r="P22" s="4" t="s">
        <v>82</v>
      </c>
    </row>
    <row r="23" spans="2:16" x14ac:dyDescent="0.35">
      <c r="B23" s="4">
        <f>ODA_allatom!B25</f>
        <v>4</v>
      </c>
      <c r="C23" s="4">
        <f>ODA_allatom!C25</f>
        <v>5</v>
      </c>
      <c r="D23" s="4">
        <f>ODA_allatom!D25</f>
        <v>2</v>
      </c>
      <c r="E23" s="4">
        <f>ODA_allatom!E25</f>
        <v>0.11</v>
      </c>
      <c r="F23" s="5">
        <f>ODA_allatom!F25</f>
        <v>12100000</v>
      </c>
      <c r="N23" s="4" t="str">
        <f t="shared" si="3"/>
        <v>C4</v>
      </c>
      <c r="O23" s="4" t="str">
        <f t="shared" si="2"/>
        <v>H10</v>
      </c>
      <c r="P23" s="4" t="s">
        <v>96</v>
      </c>
    </row>
    <row r="24" spans="2:16" x14ac:dyDescent="0.35">
      <c r="B24" s="4">
        <f>ODA_allatom!B26</f>
        <v>4</v>
      </c>
      <c r="C24" s="4">
        <f>ODA_allatom!C26</f>
        <v>6</v>
      </c>
      <c r="D24" s="4">
        <f>ODA_allatom!D26</f>
        <v>2</v>
      </c>
      <c r="E24" s="4">
        <f>ODA_allatom!E26</f>
        <v>0.11</v>
      </c>
      <c r="F24" s="5">
        <f>ODA_allatom!F26</f>
        <v>12100000</v>
      </c>
      <c r="N24" s="4" t="str">
        <f t="shared" si="3"/>
        <v>C4</v>
      </c>
      <c r="O24" s="4" t="str">
        <f t="shared" si="2"/>
        <v>H11</v>
      </c>
      <c r="P24" s="4" t="s">
        <v>96</v>
      </c>
    </row>
    <row r="25" spans="2:16" x14ac:dyDescent="0.35">
      <c r="B25" s="4">
        <f>ODA_allatom!B27</f>
        <v>4</v>
      </c>
      <c r="C25" s="4">
        <f>ODA_allatom!C27</f>
        <v>7</v>
      </c>
      <c r="D25" s="4">
        <f>ODA_allatom!D27</f>
        <v>2</v>
      </c>
      <c r="E25" s="4">
        <f>ODA_allatom!E27</f>
        <v>0.14299999999999999</v>
      </c>
      <c r="F25" s="5">
        <f>ODA_allatom!F27</f>
        <v>8180000</v>
      </c>
      <c r="N25" s="4" t="str">
        <f t="shared" si="3"/>
        <v>C4</v>
      </c>
      <c r="O25" s="4" t="str">
        <f t="shared" si="2"/>
        <v>O5</v>
      </c>
      <c r="P25" s="4" t="s">
        <v>81</v>
      </c>
    </row>
    <row r="26" spans="2:16" x14ac:dyDescent="0.35">
      <c r="B26" s="4">
        <f>ODA_allatom!B28</f>
        <v>7</v>
      </c>
      <c r="C26" s="4">
        <f>ODA_allatom!C28</f>
        <v>8</v>
      </c>
      <c r="D26" s="4">
        <f>ODA_allatom!D28</f>
        <v>2</v>
      </c>
      <c r="E26" s="4">
        <f>ODA_allatom!E28</f>
        <v>0.14299999999999999</v>
      </c>
      <c r="F26" s="5">
        <f>ODA_allatom!F28</f>
        <v>8180000</v>
      </c>
      <c r="N26" s="4" t="str">
        <f t="shared" si="3"/>
        <v>O5</v>
      </c>
      <c r="O26" s="4" t="str">
        <f t="shared" si="2"/>
        <v>C6</v>
      </c>
      <c r="P26" s="4" t="s">
        <v>81</v>
      </c>
    </row>
    <row r="27" spans="2:16" x14ac:dyDescent="0.35">
      <c r="B27" s="4">
        <f>ODA_allatom!B29</f>
        <v>8</v>
      </c>
      <c r="C27" s="4">
        <f>ODA_allatom!C29</f>
        <v>9</v>
      </c>
      <c r="D27" s="4">
        <f>ODA_allatom!D29</f>
        <v>2</v>
      </c>
      <c r="E27" s="4">
        <f>ODA_allatom!E29</f>
        <v>0.11</v>
      </c>
      <c r="F27" s="5">
        <f>ODA_allatom!F29</f>
        <v>12100000</v>
      </c>
      <c r="N27" s="4" t="str">
        <f t="shared" si="3"/>
        <v>C6</v>
      </c>
      <c r="O27" s="4" t="str">
        <f t="shared" si="2"/>
        <v>H12</v>
      </c>
      <c r="P27" s="4" t="s">
        <v>96</v>
      </c>
    </row>
    <row r="28" spans="2:16" x14ac:dyDescent="0.35">
      <c r="B28" s="4">
        <f>ODA_allatom!B30</f>
        <v>8</v>
      </c>
      <c r="C28" s="4">
        <f>ODA_allatom!C30</f>
        <v>10</v>
      </c>
      <c r="D28" s="4">
        <f>ODA_allatom!D30</f>
        <v>2</v>
      </c>
      <c r="E28" s="4">
        <f>ODA_allatom!E30</f>
        <v>0.11</v>
      </c>
      <c r="F28" s="5">
        <f>ODA_allatom!F30</f>
        <v>12100000</v>
      </c>
      <c r="N28" s="4" t="str">
        <f t="shared" si="3"/>
        <v>C6</v>
      </c>
      <c r="O28" s="4" t="str">
        <f t="shared" si="2"/>
        <v>H13</v>
      </c>
      <c r="P28" s="4" t="s">
        <v>96</v>
      </c>
    </row>
    <row r="29" spans="2:16" x14ac:dyDescent="0.35">
      <c r="B29" s="4">
        <f>ODA_allatom!B31</f>
        <v>8</v>
      </c>
      <c r="C29" s="4">
        <f>ODA_allatom!C31</f>
        <v>11</v>
      </c>
      <c r="D29" s="4">
        <f>ODA_allatom!D31</f>
        <v>2</v>
      </c>
      <c r="E29" s="4">
        <f>ODA_allatom!E31</f>
        <v>0.156</v>
      </c>
      <c r="F29" s="5">
        <f>ODA_allatom!F31</f>
        <v>3081900</v>
      </c>
      <c r="N29" s="4" t="str">
        <f t="shared" si="3"/>
        <v>C6</v>
      </c>
      <c r="O29" s="4" t="str">
        <f t="shared" si="2"/>
        <v>C7</v>
      </c>
      <c r="P29" s="4" t="s">
        <v>82</v>
      </c>
    </row>
    <row r="30" spans="2:16" x14ac:dyDescent="0.35">
      <c r="B30" s="4">
        <f>ODA_allatom!B32</f>
        <v>11</v>
      </c>
      <c r="C30" s="4">
        <f>ODA_allatom!C32</f>
        <v>12</v>
      </c>
      <c r="D30" s="4">
        <f>ODA_allatom!D32</f>
        <v>2</v>
      </c>
      <c r="E30" s="4">
        <f>ODA_allatom!E32</f>
        <v>0.1265</v>
      </c>
      <c r="F30" s="5">
        <f>ODA_allatom!F32</f>
        <v>13100000</v>
      </c>
      <c r="N30" s="4" t="str">
        <f t="shared" si="3"/>
        <v>C7</v>
      </c>
      <c r="O30" s="4" t="str">
        <f t="shared" si="2"/>
        <v>O8</v>
      </c>
      <c r="P30" s="4" t="s">
        <v>80</v>
      </c>
    </row>
    <row r="31" spans="2:16" x14ac:dyDescent="0.35">
      <c r="B31" s="4">
        <f>ODA_allatom!B33</f>
        <v>11</v>
      </c>
      <c r="C31" s="4">
        <f>ODA_allatom!C33</f>
        <v>13</v>
      </c>
      <c r="D31" s="4">
        <f>ODA_allatom!D33</f>
        <v>2</v>
      </c>
      <c r="E31" s="4">
        <f>ODA_allatom!E33</f>
        <v>0.1265</v>
      </c>
      <c r="F31" s="5">
        <f>ODA_allatom!F33</f>
        <v>13100000</v>
      </c>
      <c r="N31" s="4" t="str">
        <f t="shared" si="3"/>
        <v>C7</v>
      </c>
      <c r="O31" s="4" t="str">
        <f t="shared" si="2"/>
        <v>O9</v>
      </c>
      <c r="P31" s="4" t="s">
        <v>80</v>
      </c>
    </row>
    <row r="34" spans="2:17" x14ac:dyDescent="0.35">
      <c r="B34" s="4" t="str">
        <f>ODA_allatom!B55</f>
        <v>ai</v>
      </c>
      <c r="C34" s="4" t="str">
        <f>ODA_allatom!C55</f>
        <v>aj</v>
      </c>
      <c r="D34" s="4" t="str">
        <f>ODA_allatom!D55</f>
        <v>ak</v>
      </c>
      <c r="E34" s="4" t="str">
        <f>ODA_allatom!E55</f>
        <v>funct</v>
      </c>
      <c r="F34" s="4" t="str">
        <f>ODA_allatom!F55</f>
        <v>angle</v>
      </c>
      <c r="G34" s="4" t="str">
        <f>ODA_allatom!G55</f>
        <v>fc</v>
      </c>
      <c r="N34" s="4" t="s">
        <v>3</v>
      </c>
    </row>
    <row r="35" spans="2:17" x14ac:dyDescent="0.35">
      <c r="B35" s="4">
        <f>ODA_allatom!B56</f>
        <v>1</v>
      </c>
      <c r="C35" s="4">
        <f>ODA_allatom!C56</f>
        <v>2</v>
      </c>
      <c r="D35" s="4">
        <f>ODA_allatom!D56</f>
        <v>3</v>
      </c>
      <c r="E35" s="4">
        <f>ODA_allatom!E56</f>
        <v>2</v>
      </c>
      <c r="F35" s="4">
        <f>ODA_allatom!F56</f>
        <v>126</v>
      </c>
      <c r="G35" s="4">
        <f>ODA_allatom!G56</f>
        <v>770</v>
      </c>
      <c r="N35" s="4" t="str">
        <f>LOOKUP(B35,$B$4:$B$16,$F$4:$F$16)</f>
        <v>O3</v>
      </c>
      <c r="O35" s="4" t="str">
        <f t="shared" ref="O35:P50" si="4">LOOKUP(C35,$B$4:$B$16,$F$4:$F$16)</f>
        <v>C2</v>
      </c>
      <c r="P35" s="4" t="str">
        <f t="shared" si="4"/>
        <v>O1</v>
      </c>
      <c r="Q35" s="4" t="s">
        <v>83</v>
      </c>
    </row>
    <row r="36" spans="2:17" x14ac:dyDescent="0.35">
      <c r="B36" s="4">
        <f>ODA_allatom!B57</f>
        <v>1</v>
      </c>
      <c r="C36" s="4">
        <f>ODA_allatom!C57</f>
        <v>2</v>
      </c>
      <c r="D36" s="4">
        <f>ODA_allatom!D57</f>
        <v>4</v>
      </c>
      <c r="E36" s="4">
        <f>ODA_allatom!E57</f>
        <v>2</v>
      </c>
      <c r="F36" s="4">
        <f>ODA_allatom!F57</f>
        <v>117</v>
      </c>
      <c r="G36" s="4">
        <f>ODA_allatom!G57</f>
        <v>635</v>
      </c>
      <c r="N36" s="4" t="str">
        <f t="shared" ref="N36:N53" si="5">LOOKUP(B36,$B$4:$B$16,$F$4:$F$16)</f>
        <v>O3</v>
      </c>
      <c r="O36" s="4" t="str">
        <f t="shared" si="4"/>
        <v>C2</v>
      </c>
      <c r="P36" s="4" t="str">
        <f t="shared" si="4"/>
        <v>C4</v>
      </c>
      <c r="Q36" s="4" t="s">
        <v>84</v>
      </c>
    </row>
    <row r="37" spans="2:17" x14ac:dyDescent="0.35">
      <c r="B37" s="4">
        <f>ODA_allatom!B58</f>
        <v>3</v>
      </c>
      <c r="C37" s="4">
        <f>ODA_allatom!C58</f>
        <v>2</v>
      </c>
      <c r="D37" s="4">
        <f>ODA_allatom!D58</f>
        <v>4</v>
      </c>
      <c r="E37" s="4">
        <f>ODA_allatom!E58</f>
        <v>2</v>
      </c>
      <c r="F37" s="4">
        <f>ODA_allatom!F58</f>
        <v>117</v>
      </c>
      <c r="G37" s="4">
        <f>ODA_allatom!G58</f>
        <v>635</v>
      </c>
      <c r="N37" s="4" t="str">
        <f t="shared" si="5"/>
        <v>O1</v>
      </c>
      <c r="O37" s="4" t="str">
        <f t="shared" si="4"/>
        <v>C2</v>
      </c>
      <c r="P37" s="4" t="str">
        <f t="shared" si="4"/>
        <v>C4</v>
      </c>
      <c r="Q37" s="4" t="s">
        <v>84</v>
      </c>
    </row>
    <row r="38" spans="2:17" x14ac:dyDescent="0.35">
      <c r="B38" s="4">
        <f>ODA_allatom!B59</f>
        <v>2</v>
      </c>
      <c r="C38" s="4">
        <f>ODA_allatom!C59</f>
        <v>4</v>
      </c>
      <c r="D38" s="4">
        <f>ODA_allatom!D59</f>
        <v>5</v>
      </c>
      <c r="E38" s="4">
        <f>ODA_allatom!E59</f>
        <v>2</v>
      </c>
      <c r="F38" s="4">
        <f>ODA_allatom!F59</f>
        <v>109</v>
      </c>
      <c r="G38" s="4">
        <f>ODA_allatom!G59</f>
        <v>1680.51</v>
      </c>
      <c r="N38" s="4" t="str">
        <f t="shared" si="5"/>
        <v>C2</v>
      </c>
      <c r="O38" s="4" t="str">
        <f t="shared" si="4"/>
        <v>C4</v>
      </c>
      <c r="P38" s="4" t="str">
        <f t="shared" si="4"/>
        <v>H10</v>
      </c>
      <c r="Q38" s="4" t="s">
        <v>97</v>
      </c>
    </row>
    <row r="39" spans="2:17" x14ac:dyDescent="0.35">
      <c r="B39" s="4">
        <f>ODA_allatom!B60</f>
        <v>2</v>
      </c>
      <c r="C39" s="4">
        <f>ODA_allatom!C60</f>
        <v>4</v>
      </c>
      <c r="D39" s="4">
        <f>ODA_allatom!D60</f>
        <v>6</v>
      </c>
      <c r="E39" s="4">
        <f>ODA_allatom!E60</f>
        <v>2</v>
      </c>
      <c r="F39" s="4">
        <f>ODA_allatom!F60</f>
        <v>109</v>
      </c>
      <c r="G39" s="4">
        <f>ODA_allatom!G60</f>
        <v>1680.51</v>
      </c>
      <c r="N39" s="4" t="str">
        <f t="shared" si="5"/>
        <v>C2</v>
      </c>
      <c r="O39" s="4" t="str">
        <f t="shared" si="4"/>
        <v>C4</v>
      </c>
      <c r="P39" s="4" t="str">
        <f t="shared" si="4"/>
        <v>H11</v>
      </c>
      <c r="Q39" s="4" t="s">
        <v>97</v>
      </c>
    </row>
    <row r="40" spans="2:17" x14ac:dyDescent="0.35">
      <c r="B40" s="4">
        <f>ODA_allatom!B61</f>
        <v>2</v>
      </c>
      <c r="C40" s="4">
        <f>ODA_allatom!C61</f>
        <v>4</v>
      </c>
      <c r="D40" s="4">
        <f>ODA_allatom!D61</f>
        <v>7</v>
      </c>
      <c r="E40" s="4">
        <f>ODA_allatom!E61</f>
        <v>2</v>
      </c>
      <c r="F40" s="4">
        <f>ODA_allatom!F61</f>
        <v>109.5</v>
      </c>
      <c r="G40" s="4">
        <f>ODA_allatom!G61</f>
        <v>520</v>
      </c>
      <c r="N40" s="4" t="str">
        <f t="shared" si="5"/>
        <v>C2</v>
      </c>
      <c r="O40" s="4" t="str">
        <f t="shared" si="4"/>
        <v>C4</v>
      </c>
      <c r="P40" s="4" t="str">
        <f t="shared" si="4"/>
        <v>O5</v>
      </c>
      <c r="Q40" s="4" t="s">
        <v>86</v>
      </c>
    </row>
    <row r="41" spans="2:17" x14ac:dyDescent="0.35">
      <c r="B41" s="4">
        <f>ODA_allatom!B62</f>
        <v>5</v>
      </c>
      <c r="C41" s="4">
        <f>ODA_allatom!C62</f>
        <v>4</v>
      </c>
      <c r="D41" s="4">
        <f>ODA_allatom!D62</f>
        <v>6</v>
      </c>
      <c r="E41" s="4">
        <f>ODA_allatom!E62</f>
        <v>2</v>
      </c>
      <c r="F41" s="4">
        <f>ODA_allatom!F62</f>
        <v>109</v>
      </c>
      <c r="G41" s="4">
        <f>ODA_allatom!G62</f>
        <v>1680.51</v>
      </c>
      <c r="N41" s="4" t="str">
        <f t="shared" si="5"/>
        <v>H10</v>
      </c>
      <c r="O41" s="4" t="str">
        <f t="shared" si="4"/>
        <v>C4</v>
      </c>
      <c r="P41" s="4" t="str">
        <f t="shared" si="4"/>
        <v>H11</v>
      </c>
      <c r="Q41" s="4" t="s">
        <v>97</v>
      </c>
    </row>
    <row r="42" spans="2:17" x14ac:dyDescent="0.35">
      <c r="B42" s="4">
        <f>ODA_allatom!B63</f>
        <v>5</v>
      </c>
      <c r="C42" s="4">
        <f>ODA_allatom!C63</f>
        <v>4</v>
      </c>
      <c r="D42" s="4">
        <f>ODA_allatom!D63</f>
        <v>7</v>
      </c>
      <c r="E42" s="4">
        <f>ODA_allatom!E63</f>
        <v>2</v>
      </c>
      <c r="F42" s="4">
        <f>ODA_allatom!F63</f>
        <v>109</v>
      </c>
      <c r="G42" s="4">
        <f>ODA_allatom!G63</f>
        <v>1680.51</v>
      </c>
      <c r="N42" s="4" t="str">
        <f t="shared" si="5"/>
        <v>H10</v>
      </c>
      <c r="O42" s="4" t="str">
        <f t="shared" si="4"/>
        <v>C4</v>
      </c>
      <c r="P42" s="4" t="str">
        <f t="shared" si="4"/>
        <v>O5</v>
      </c>
      <c r="Q42" s="4" t="s">
        <v>97</v>
      </c>
    </row>
    <row r="43" spans="2:17" x14ac:dyDescent="0.35">
      <c r="B43" s="4">
        <f>ODA_allatom!B64</f>
        <v>6</v>
      </c>
      <c r="C43" s="4">
        <f>ODA_allatom!C64</f>
        <v>4</v>
      </c>
      <c r="D43" s="4">
        <f>ODA_allatom!D64</f>
        <v>7</v>
      </c>
      <c r="E43" s="4">
        <f>ODA_allatom!E64</f>
        <v>2</v>
      </c>
      <c r="F43" s="4">
        <f>ODA_allatom!F64</f>
        <v>109</v>
      </c>
      <c r="G43" s="4">
        <f>ODA_allatom!G64</f>
        <v>1680.51</v>
      </c>
      <c r="N43" s="4" t="str">
        <f t="shared" si="5"/>
        <v>H11</v>
      </c>
      <c r="O43" s="4" t="str">
        <f t="shared" si="4"/>
        <v>C4</v>
      </c>
      <c r="P43" s="4" t="str">
        <f t="shared" si="4"/>
        <v>O5</v>
      </c>
      <c r="Q43" s="4" t="s">
        <v>97</v>
      </c>
    </row>
    <row r="44" spans="2:17" x14ac:dyDescent="0.35">
      <c r="B44" s="4">
        <f>ODA_allatom!B65</f>
        <v>4</v>
      </c>
      <c r="C44" s="4">
        <f>ODA_allatom!C65</f>
        <v>7</v>
      </c>
      <c r="D44" s="4">
        <f>ODA_allatom!D65</f>
        <v>8</v>
      </c>
      <c r="E44" s="4">
        <f>ODA_allatom!E65</f>
        <v>2</v>
      </c>
      <c r="F44" s="4">
        <f>ODA_allatom!F65</f>
        <v>109.5</v>
      </c>
      <c r="G44" s="4">
        <f>ODA_allatom!G65</f>
        <v>450</v>
      </c>
      <c r="N44" s="4" t="str">
        <f t="shared" si="5"/>
        <v>C4</v>
      </c>
      <c r="O44" s="4" t="str">
        <f t="shared" si="4"/>
        <v>O5</v>
      </c>
      <c r="P44" s="4" t="str">
        <f t="shared" si="4"/>
        <v>C6</v>
      </c>
      <c r="Q44" s="4" t="s">
        <v>85</v>
      </c>
    </row>
    <row r="45" spans="2:17" x14ac:dyDescent="0.35">
      <c r="B45" s="4">
        <f>ODA_allatom!B66</f>
        <v>7</v>
      </c>
      <c r="C45" s="4">
        <f>ODA_allatom!C66</f>
        <v>8</v>
      </c>
      <c r="D45" s="4">
        <f>ODA_allatom!D66</f>
        <v>9</v>
      </c>
      <c r="E45" s="4">
        <f>ODA_allatom!E66</f>
        <v>2</v>
      </c>
      <c r="F45" s="4">
        <f>ODA_allatom!F66</f>
        <v>109</v>
      </c>
      <c r="G45" s="4">
        <f>ODA_allatom!G66</f>
        <v>1680.51</v>
      </c>
      <c r="N45" s="4" t="str">
        <f t="shared" si="5"/>
        <v>O5</v>
      </c>
      <c r="O45" s="4" t="str">
        <f t="shared" si="4"/>
        <v>C6</v>
      </c>
      <c r="P45" s="4" t="str">
        <f t="shared" si="4"/>
        <v>H12</v>
      </c>
      <c r="Q45" s="4" t="s">
        <v>97</v>
      </c>
    </row>
    <row r="46" spans="2:17" x14ac:dyDescent="0.35">
      <c r="B46" s="4">
        <f>ODA_allatom!B67</f>
        <v>7</v>
      </c>
      <c r="C46" s="4">
        <f>ODA_allatom!C67</f>
        <v>8</v>
      </c>
      <c r="D46" s="4">
        <f>ODA_allatom!D67</f>
        <v>10</v>
      </c>
      <c r="E46" s="4">
        <f>ODA_allatom!E67</f>
        <v>2</v>
      </c>
      <c r="F46" s="4">
        <f>ODA_allatom!F67</f>
        <v>109</v>
      </c>
      <c r="G46" s="4">
        <f>ODA_allatom!G67</f>
        <v>1680.51</v>
      </c>
      <c r="N46" s="4" t="str">
        <f t="shared" si="5"/>
        <v>O5</v>
      </c>
      <c r="O46" s="4" t="str">
        <f t="shared" si="4"/>
        <v>C6</v>
      </c>
      <c r="P46" s="4" t="str">
        <f t="shared" si="4"/>
        <v>H13</v>
      </c>
      <c r="Q46" s="4" t="s">
        <v>97</v>
      </c>
    </row>
    <row r="47" spans="2:17" x14ac:dyDescent="0.35">
      <c r="B47" s="4">
        <f>ODA_allatom!B68</f>
        <v>7</v>
      </c>
      <c r="C47" s="4">
        <f>ODA_allatom!C68</f>
        <v>8</v>
      </c>
      <c r="D47" s="4">
        <f>ODA_allatom!D68</f>
        <v>11</v>
      </c>
      <c r="E47" s="4">
        <f>ODA_allatom!E68</f>
        <v>2</v>
      </c>
      <c r="F47" s="4">
        <f>ODA_allatom!F68</f>
        <v>109.5</v>
      </c>
      <c r="G47" s="4">
        <f>ODA_allatom!G68</f>
        <v>520</v>
      </c>
      <c r="N47" s="4" t="str">
        <f t="shared" si="5"/>
        <v>O5</v>
      </c>
      <c r="O47" s="4" t="str">
        <f t="shared" si="4"/>
        <v>C6</v>
      </c>
      <c r="P47" s="4" t="str">
        <f t="shared" si="4"/>
        <v>C7</v>
      </c>
      <c r="Q47" s="4" t="s">
        <v>86</v>
      </c>
    </row>
    <row r="48" spans="2:17" x14ac:dyDescent="0.35">
      <c r="B48" s="4">
        <f>ODA_allatom!B69</f>
        <v>9</v>
      </c>
      <c r="C48" s="4">
        <f>ODA_allatom!C69</f>
        <v>8</v>
      </c>
      <c r="D48" s="4">
        <f>ODA_allatom!D69</f>
        <v>10</v>
      </c>
      <c r="E48" s="4">
        <f>ODA_allatom!E69</f>
        <v>2</v>
      </c>
      <c r="F48" s="4">
        <f>ODA_allatom!F69</f>
        <v>109</v>
      </c>
      <c r="G48" s="4">
        <f>ODA_allatom!G69</f>
        <v>1680.51</v>
      </c>
      <c r="N48" s="4" t="str">
        <f t="shared" si="5"/>
        <v>H12</v>
      </c>
      <c r="O48" s="4" t="str">
        <f t="shared" si="4"/>
        <v>C6</v>
      </c>
      <c r="P48" s="4" t="str">
        <f t="shared" si="4"/>
        <v>H13</v>
      </c>
      <c r="Q48" s="4" t="s">
        <v>97</v>
      </c>
    </row>
    <row r="49" spans="2:18" x14ac:dyDescent="0.35">
      <c r="B49" s="4">
        <f>ODA_allatom!B70</f>
        <v>9</v>
      </c>
      <c r="C49" s="4">
        <f>ODA_allatom!C70</f>
        <v>8</v>
      </c>
      <c r="D49" s="4">
        <f>ODA_allatom!D70</f>
        <v>11</v>
      </c>
      <c r="E49" s="4">
        <f>ODA_allatom!E70</f>
        <v>2</v>
      </c>
      <c r="F49" s="4">
        <f>ODA_allatom!F70</f>
        <v>109</v>
      </c>
      <c r="G49" s="4">
        <f>ODA_allatom!G70</f>
        <v>1680.51</v>
      </c>
      <c r="N49" s="4" t="str">
        <f t="shared" si="5"/>
        <v>H12</v>
      </c>
      <c r="O49" s="4" t="str">
        <f t="shared" si="4"/>
        <v>C6</v>
      </c>
      <c r="P49" s="4" t="str">
        <f t="shared" si="4"/>
        <v>C7</v>
      </c>
      <c r="Q49" s="4" t="s">
        <v>97</v>
      </c>
    </row>
    <row r="50" spans="2:18" x14ac:dyDescent="0.35">
      <c r="B50" s="4">
        <f>ODA_allatom!B71</f>
        <v>10</v>
      </c>
      <c r="C50" s="4">
        <f>ODA_allatom!C71</f>
        <v>8</v>
      </c>
      <c r="D50" s="4">
        <f>ODA_allatom!D71</f>
        <v>11</v>
      </c>
      <c r="E50" s="4">
        <f>ODA_allatom!E71</f>
        <v>2</v>
      </c>
      <c r="F50" s="4">
        <f>ODA_allatom!F71</f>
        <v>109</v>
      </c>
      <c r="G50" s="4">
        <f>ODA_allatom!G71</f>
        <v>1680.51</v>
      </c>
      <c r="N50" s="4" t="str">
        <f t="shared" si="5"/>
        <v>H13</v>
      </c>
      <c r="O50" s="4" t="str">
        <f t="shared" si="4"/>
        <v>C6</v>
      </c>
      <c r="P50" s="4" t="str">
        <f t="shared" si="4"/>
        <v>C7</v>
      </c>
      <c r="Q50" s="4" t="s">
        <v>97</v>
      </c>
    </row>
    <row r="51" spans="2:18" x14ac:dyDescent="0.35">
      <c r="B51" s="4">
        <f>ODA_allatom!B72</f>
        <v>8</v>
      </c>
      <c r="C51" s="4">
        <f>ODA_allatom!C72</f>
        <v>11</v>
      </c>
      <c r="D51" s="4">
        <f>ODA_allatom!D72</f>
        <v>12</v>
      </c>
      <c r="E51" s="4">
        <f>ODA_allatom!E72</f>
        <v>2</v>
      </c>
      <c r="F51" s="4">
        <f>ODA_allatom!F72</f>
        <v>117</v>
      </c>
      <c r="G51" s="4">
        <f>ODA_allatom!G72</f>
        <v>635</v>
      </c>
      <c r="N51" s="4" t="str">
        <f t="shared" si="5"/>
        <v>C6</v>
      </c>
      <c r="O51" s="4" t="str">
        <f t="shared" ref="O51:O53" si="6">LOOKUP(C51,$B$4:$B$16,$F$4:$F$16)</f>
        <v>C7</v>
      </c>
      <c r="P51" s="4" t="str">
        <f t="shared" ref="P51:P53" si="7">LOOKUP(D51,$B$4:$B$16,$F$4:$F$16)</f>
        <v>O8</v>
      </c>
      <c r="Q51" s="4" t="s">
        <v>84</v>
      </c>
    </row>
    <row r="52" spans="2:18" x14ac:dyDescent="0.35">
      <c r="B52" s="4">
        <f>ODA_allatom!B73</f>
        <v>8</v>
      </c>
      <c r="C52" s="4">
        <f>ODA_allatom!C73</f>
        <v>11</v>
      </c>
      <c r="D52" s="4">
        <f>ODA_allatom!D73</f>
        <v>13</v>
      </c>
      <c r="E52" s="4">
        <f>ODA_allatom!E73</f>
        <v>2</v>
      </c>
      <c r="F52" s="4">
        <f>ODA_allatom!F73</f>
        <v>117</v>
      </c>
      <c r="G52" s="4">
        <f>ODA_allatom!G73</f>
        <v>635</v>
      </c>
      <c r="N52" s="4" t="str">
        <f t="shared" si="5"/>
        <v>C6</v>
      </c>
      <c r="O52" s="4" t="str">
        <f t="shared" si="6"/>
        <v>C7</v>
      </c>
      <c r="P52" s="4" t="str">
        <f t="shared" si="7"/>
        <v>O9</v>
      </c>
      <c r="Q52" s="4" t="s">
        <v>84</v>
      </c>
    </row>
    <row r="53" spans="2:18" x14ac:dyDescent="0.35">
      <c r="B53" s="4">
        <f>ODA_allatom!B74</f>
        <v>12</v>
      </c>
      <c r="C53" s="4">
        <f>ODA_allatom!C74</f>
        <v>11</v>
      </c>
      <c r="D53" s="4">
        <f>ODA_allatom!D74</f>
        <v>13</v>
      </c>
      <c r="E53" s="4">
        <f>ODA_allatom!E74</f>
        <v>2</v>
      </c>
      <c r="F53" s="4">
        <f>ODA_allatom!F74</f>
        <v>126</v>
      </c>
      <c r="G53" s="4">
        <f>ODA_allatom!G74</f>
        <v>770</v>
      </c>
      <c r="N53" s="4" t="str">
        <f t="shared" si="5"/>
        <v>O8</v>
      </c>
      <c r="O53" s="4" t="str">
        <f t="shared" si="6"/>
        <v>C7</v>
      </c>
      <c r="P53" s="4" t="str">
        <f t="shared" si="7"/>
        <v>O9</v>
      </c>
      <c r="Q53" s="4" t="s">
        <v>83</v>
      </c>
    </row>
    <row r="56" spans="2:18" x14ac:dyDescent="0.35">
      <c r="B56" s="4" t="str">
        <f>ODA_allatom!B81</f>
        <v>ai</v>
      </c>
      <c r="C56" s="4" t="str">
        <f>ODA_allatom!C81</f>
        <v>aj</v>
      </c>
      <c r="D56" s="4" t="str">
        <f>ODA_allatom!D81</f>
        <v>ak</v>
      </c>
      <c r="E56" s="4" t="str">
        <f>ODA_allatom!E81</f>
        <v>al</v>
      </c>
      <c r="F56" s="4" t="str">
        <f>ODA_allatom!F81</f>
        <v>funct</v>
      </c>
      <c r="G56" s="4" t="str">
        <f>ODA_allatom!G81</f>
        <v>ph0</v>
      </c>
      <c r="H56" s="4" t="str">
        <f>ODA_allatom!H81</f>
        <v>cp</v>
      </c>
      <c r="I56" s="4" t="str">
        <f>ODA_allatom!I81</f>
        <v>mult</v>
      </c>
      <c r="N56" s="4" t="s">
        <v>4</v>
      </c>
    </row>
    <row r="57" spans="2:18" x14ac:dyDescent="0.35">
      <c r="B57" s="4">
        <f>ODA_allatom!B82</f>
        <v>3</v>
      </c>
      <c r="C57" s="4">
        <f>ODA_allatom!C82</f>
        <v>2</v>
      </c>
      <c r="D57" s="4">
        <f>ODA_allatom!D82</f>
        <v>4</v>
      </c>
      <c r="E57" s="4">
        <f>ODA_allatom!E82</f>
        <v>7</v>
      </c>
      <c r="F57" s="4">
        <f>ODA_allatom!F82</f>
        <v>1</v>
      </c>
      <c r="G57" s="4">
        <f>ODA_allatom!G82</f>
        <v>0</v>
      </c>
      <c r="H57" s="4">
        <f>ODA_allatom!H82</f>
        <v>1</v>
      </c>
      <c r="I57" s="4">
        <f>ODA_allatom!I82</f>
        <v>6</v>
      </c>
      <c r="N57" s="4" t="str">
        <f t="shared" ref="N57:N60" si="8">LOOKUP(B57,$B$4:$B$16,$F$4:$F$16)</f>
        <v>O1</v>
      </c>
      <c r="O57" s="4" t="str">
        <f t="shared" ref="O57:O60" si="9">LOOKUP(C57,$B$4:$B$16,$F$4:$F$16)</f>
        <v>C2</v>
      </c>
      <c r="P57" s="4" t="str">
        <f t="shared" ref="P57:P60" si="10">LOOKUP(D57,$B$4:$B$16,$F$4:$F$16)</f>
        <v>C4</v>
      </c>
      <c r="Q57" s="4" t="str">
        <f t="shared" ref="Q57:Q60" si="11">LOOKUP(E57,$B$4:$B$16,$F$4:$F$16)</f>
        <v>O5</v>
      </c>
      <c r="R57" s="4" t="s">
        <v>88</v>
      </c>
    </row>
    <row r="58" spans="2:18" x14ac:dyDescent="0.35">
      <c r="B58" s="4">
        <f>ODA_allatom!B83</f>
        <v>2</v>
      </c>
      <c r="C58" s="4">
        <f>ODA_allatom!C83</f>
        <v>4</v>
      </c>
      <c r="D58" s="4">
        <f>ODA_allatom!D83</f>
        <v>7</v>
      </c>
      <c r="E58" s="4">
        <f>ODA_allatom!E83</f>
        <v>8</v>
      </c>
      <c r="F58" s="4">
        <f>ODA_allatom!F83</f>
        <v>1</v>
      </c>
      <c r="G58" s="4">
        <f>ODA_allatom!G83</f>
        <v>0</v>
      </c>
      <c r="H58" s="4">
        <f>ODA_allatom!H83</f>
        <v>1.26</v>
      </c>
      <c r="I58" s="4">
        <f>ODA_allatom!I83</f>
        <v>3</v>
      </c>
      <c r="N58" s="4" t="str">
        <f t="shared" si="8"/>
        <v>C2</v>
      </c>
      <c r="O58" s="4" t="str">
        <f t="shared" si="9"/>
        <v>C4</v>
      </c>
      <c r="P58" s="4" t="str">
        <f t="shared" si="10"/>
        <v>O5</v>
      </c>
      <c r="Q58" s="4" t="str">
        <f t="shared" si="11"/>
        <v>C6</v>
      </c>
      <c r="R58" s="4" t="s">
        <v>89</v>
      </c>
    </row>
    <row r="59" spans="2:18" x14ac:dyDescent="0.35">
      <c r="B59" s="4">
        <f>ODA_allatom!B84</f>
        <v>4</v>
      </c>
      <c r="C59" s="4">
        <f>ODA_allatom!C84</f>
        <v>7</v>
      </c>
      <c r="D59" s="4">
        <f>ODA_allatom!D84</f>
        <v>8</v>
      </c>
      <c r="E59" s="4">
        <f>ODA_allatom!E84</f>
        <v>11</v>
      </c>
      <c r="F59" s="4">
        <f>ODA_allatom!F84</f>
        <v>1</v>
      </c>
      <c r="G59" s="4">
        <f>ODA_allatom!G84</f>
        <v>0</v>
      </c>
      <c r="H59" s="4">
        <f>ODA_allatom!H84</f>
        <v>1.26</v>
      </c>
      <c r="I59" s="4">
        <f>ODA_allatom!I84</f>
        <v>3</v>
      </c>
      <c r="N59" s="4" t="str">
        <f t="shared" si="8"/>
        <v>C4</v>
      </c>
      <c r="O59" s="4" t="str">
        <f t="shared" si="9"/>
        <v>O5</v>
      </c>
      <c r="P59" s="4" t="str">
        <f t="shared" si="10"/>
        <v>C6</v>
      </c>
      <c r="Q59" s="4" t="str">
        <f t="shared" si="11"/>
        <v>C7</v>
      </c>
      <c r="R59" s="4" t="s">
        <v>89</v>
      </c>
    </row>
    <row r="60" spans="2:18" x14ac:dyDescent="0.35">
      <c r="B60" s="4">
        <f>ODA_allatom!B85</f>
        <v>7</v>
      </c>
      <c r="C60" s="4">
        <f>ODA_allatom!C85</f>
        <v>8</v>
      </c>
      <c r="D60" s="4">
        <f>ODA_allatom!D85</f>
        <v>11</v>
      </c>
      <c r="E60" s="4">
        <f>ODA_allatom!E85</f>
        <v>12</v>
      </c>
      <c r="F60" s="4">
        <f>ODA_allatom!F85</f>
        <v>1</v>
      </c>
      <c r="G60" s="4">
        <f>ODA_allatom!G85</f>
        <v>0</v>
      </c>
      <c r="H60" s="4">
        <f>ODA_allatom!H85</f>
        <v>1</v>
      </c>
      <c r="I60" s="4">
        <f>ODA_allatom!I85</f>
        <v>6</v>
      </c>
      <c r="N60" s="4" t="str">
        <f t="shared" si="8"/>
        <v>O5</v>
      </c>
      <c r="O60" s="4" t="str">
        <f t="shared" si="9"/>
        <v>C6</v>
      </c>
      <c r="P60" s="4" t="str">
        <f t="shared" si="10"/>
        <v>C7</v>
      </c>
      <c r="Q60" s="4" t="str">
        <f t="shared" si="11"/>
        <v>O8</v>
      </c>
      <c r="R60" s="4" t="s">
        <v>88</v>
      </c>
    </row>
    <row r="63" spans="2:18" x14ac:dyDescent="0.35">
      <c r="B63" s="4" t="str">
        <f>ODA_allatom!B77</f>
        <v>ai</v>
      </c>
      <c r="C63" s="4" t="str">
        <f>ODA_allatom!C77</f>
        <v>aj</v>
      </c>
      <c r="D63" s="4" t="str">
        <f>ODA_allatom!D77</f>
        <v>ak</v>
      </c>
      <c r="E63" s="4" t="str">
        <f>ODA_allatom!E77</f>
        <v>al</v>
      </c>
      <c r="F63" s="4" t="str">
        <f>ODA_allatom!F77</f>
        <v>funct</v>
      </c>
      <c r="G63" s="4" t="str">
        <f>ODA_allatom!G77</f>
        <v>angle</v>
      </c>
      <c r="H63" s="4" t="str">
        <f>ODA_allatom!H77</f>
        <v>fc</v>
      </c>
      <c r="N63" s="4" t="s">
        <v>87</v>
      </c>
    </row>
    <row r="64" spans="2:18" x14ac:dyDescent="0.35">
      <c r="B64" s="4">
        <f>ODA_allatom!B78</f>
        <v>2</v>
      </c>
      <c r="C64" s="4">
        <f>ODA_allatom!C78</f>
        <v>3</v>
      </c>
      <c r="D64" s="4">
        <f>ODA_allatom!D78</f>
        <v>1</v>
      </c>
      <c r="E64" s="4">
        <f>ODA_allatom!E78</f>
        <v>4</v>
      </c>
      <c r="F64" s="4">
        <f>ODA_allatom!F78</f>
        <v>2</v>
      </c>
      <c r="G64" s="4">
        <f>ODA_allatom!G78</f>
        <v>0</v>
      </c>
      <c r="H64" s="4">
        <f>ODA_allatom!H78</f>
        <v>167.36</v>
      </c>
      <c r="N64" s="4" t="str">
        <f t="shared" ref="N64:N65" si="12">LOOKUP(B64,$B$4:$B$16,$F$4:$F$16)</f>
        <v>C2</v>
      </c>
      <c r="O64" s="4" t="str">
        <f t="shared" ref="O64:O65" si="13">LOOKUP(C64,$B$4:$B$16,$F$4:$F$16)</f>
        <v>O1</v>
      </c>
      <c r="P64" s="4" t="str">
        <f t="shared" ref="P64:P65" si="14">LOOKUP(D64,$B$4:$B$16,$F$4:$F$16)</f>
        <v>O3</v>
      </c>
      <c r="Q64" s="4" t="str">
        <f t="shared" ref="Q64:Q65" si="15">LOOKUP(E64,$B$4:$B$16,$F$4:$F$16)</f>
        <v>C4</v>
      </c>
      <c r="R64" s="4" t="s">
        <v>77</v>
      </c>
    </row>
    <row r="65" spans="2:18" x14ac:dyDescent="0.35">
      <c r="B65" s="4">
        <f>ODA_allatom!B79</f>
        <v>11</v>
      </c>
      <c r="C65" s="4">
        <f>ODA_allatom!C79</f>
        <v>8</v>
      </c>
      <c r="D65" s="4">
        <f>ODA_allatom!D79</f>
        <v>12</v>
      </c>
      <c r="E65" s="4">
        <f>ODA_allatom!E79</f>
        <v>13</v>
      </c>
      <c r="F65" s="4">
        <f>ODA_allatom!F79</f>
        <v>2</v>
      </c>
      <c r="G65" s="4">
        <f>ODA_allatom!G79</f>
        <v>0</v>
      </c>
      <c r="H65" s="4">
        <f>ODA_allatom!H79</f>
        <v>167.36</v>
      </c>
      <c r="N65" s="4" t="str">
        <f t="shared" si="12"/>
        <v>C7</v>
      </c>
      <c r="O65" s="4" t="str">
        <f t="shared" si="13"/>
        <v>C6</v>
      </c>
      <c r="P65" s="4" t="str">
        <f t="shared" si="14"/>
        <v>O8</v>
      </c>
      <c r="Q65" s="4" t="str">
        <f t="shared" si="15"/>
        <v>O9</v>
      </c>
      <c r="R65" s="4" t="s">
        <v>77</v>
      </c>
    </row>
  </sheetData>
  <mergeCells count="1">
    <mergeCell ref="M1:R1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Y64"/>
  <sheetViews>
    <sheetView topLeftCell="B2" zoomScaleNormal="100" workbookViewId="0">
      <selection activeCell="L39" sqref="L39"/>
    </sheetView>
  </sheetViews>
  <sheetFormatPr defaultColWidth="7.54296875" defaultRowHeight="14.5" x14ac:dyDescent="0.35"/>
  <cols>
    <col min="1" max="5" width="7.54296875" style="4"/>
    <col min="6" max="6" width="11.7265625" style="4" bestFit="1" customWidth="1"/>
    <col min="7" max="16384" width="7.54296875" style="4"/>
  </cols>
  <sheetData>
    <row r="1" spans="2:25" x14ac:dyDescent="0.35">
      <c r="M1" s="8" t="s">
        <v>95</v>
      </c>
      <c r="N1" s="8"/>
      <c r="O1" s="8"/>
      <c r="P1" s="8"/>
      <c r="Q1" s="8"/>
      <c r="R1" s="8"/>
    </row>
    <row r="2" spans="2:25" x14ac:dyDescent="0.35">
      <c r="M2" s="4" t="s">
        <v>115</v>
      </c>
    </row>
    <row r="3" spans="2:25" x14ac:dyDescent="0.35">
      <c r="B3" s="4" t="str">
        <f>ODA_allatom!B5</f>
        <v>nr</v>
      </c>
      <c r="C3" s="4" t="str">
        <f>ODA_allatom!C5</f>
        <v>type</v>
      </c>
      <c r="D3" s="4" t="str">
        <f>ODA_allatom!D5</f>
        <v>resnr</v>
      </c>
      <c r="E3" s="4" t="str">
        <f>ODA_allatom!E5</f>
        <v>resid</v>
      </c>
      <c r="F3" s="4" t="str">
        <f>ODA_allatom!F5</f>
        <v>atom</v>
      </c>
      <c r="G3" s="4" t="str">
        <f>ODA_allatom!G5</f>
        <v>cgnr</v>
      </c>
      <c r="H3" s="4" t="str">
        <f>ODA_allatom!H5</f>
        <v>charge</v>
      </c>
      <c r="I3" s="4" t="str">
        <f>ODA_allatom!I5</f>
        <v>mass</v>
      </c>
      <c r="N3" s="4" t="s">
        <v>1</v>
      </c>
    </row>
    <row r="4" spans="2:25" x14ac:dyDescent="0.35">
      <c r="B4" s="4">
        <v>1</v>
      </c>
      <c r="C4" s="4" t="s">
        <v>98</v>
      </c>
      <c r="D4" s="4">
        <v>1</v>
      </c>
      <c r="E4" s="4" t="s">
        <v>99</v>
      </c>
      <c r="F4" s="4" t="s">
        <v>100</v>
      </c>
      <c r="G4" s="4">
        <v>1</v>
      </c>
      <c r="H4" s="4">
        <v>0.4</v>
      </c>
      <c r="I4" s="4">
        <v>1.008</v>
      </c>
      <c r="N4" s="4" t="str">
        <f>'HCO3 AA'!F4</f>
        <v>H5</v>
      </c>
      <c r="O4" s="4" t="str">
        <f>C4</f>
        <v>HS14</v>
      </c>
      <c r="P4" s="4">
        <f>'HCO3 AA'!H4</f>
        <v>0.4</v>
      </c>
      <c r="Q4" s="4">
        <f>G4</f>
        <v>1</v>
      </c>
      <c r="V4" s="4" t="s">
        <v>27</v>
      </c>
      <c r="W4" s="4" t="s">
        <v>26</v>
      </c>
      <c r="X4" s="4">
        <v>-0.97699999999999998</v>
      </c>
      <c r="Y4" s="4">
        <v>1</v>
      </c>
    </row>
    <row r="5" spans="2:25" x14ac:dyDescent="0.35">
      <c r="B5" s="4">
        <v>2</v>
      </c>
      <c r="C5" s="4" t="s">
        <v>101</v>
      </c>
      <c r="D5" s="4">
        <v>1</v>
      </c>
      <c r="E5" s="4" t="s">
        <v>99</v>
      </c>
      <c r="F5" s="4" t="s">
        <v>102</v>
      </c>
      <c r="G5" s="4">
        <v>1</v>
      </c>
      <c r="H5" s="4">
        <v>-0.70099999999999996</v>
      </c>
      <c r="I5" s="4">
        <v>15.9994</v>
      </c>
      <c r="N5" s="4" t="str">
        <f>'HCO3 AA'!F5</f>
        <v>O4</v>
      </c>
      <c r="O5" s="4" t="str">
        <f t="shared" ref="O5:O8" si="0">C5</f>
        <v>OA</v>
      </c>
      <c r="P5" s="4">
        <f>'HCO3 AA'!H5</f>
        <v>-0.70099999999999996</v>
      </c>
      <c r="Q5" s="4">
        <f t="shared" ref="Q5:Q8" si="1">G5</f>
        <v>1</v>
      </c>
      <c r="V5" s="4" t="s">
        <v>28</v>
      </c>
      <c r="W5" s="4" t="s">
        <v>28</v>
      </c>
      <c r="X5" s="4">
        <v>0.93100000000000005</v>
      </c>
      <c r="Y5" s="4">
        <v>1</v>
      </c>
    </row>
    <row r="6" spans="2:25" x14ac:dyDescent="0.35">
      <c r="B6" s="4">
        <v>3</v>
      </c>
      <c r="C6" s="4" t="s">
        <v>28</v>
      </c>
      <c r="D6" s="4">
        <v>1</v>
      </c>
      <c r="E6" s="4" t="s">
        <v>99</v>
      </c>
      <c r="F6" s="4" t="s">
        <v>29</v>
      </c>
      <c r="G6" s="4">
        <v>1</v>
      </c>
      <c r="H6" s="4">
        <v>0.84699999999999998</v>
      </c>
      <c r="I6" s="4">
        <v>12.010999999999999</v>
      </c>
      <c r="N6" s="4" t="str">
        <f>'HCO3 AA'!F6</f>
        <v>C2</v>
      </c>
      <c r="O6" s="4" t="str">
        <f t="shared" si="0"/>
        <v>C</v>
      </c>
      <c r="P6" s="4">
        <f>'HCO3 AA'!H6</f>
        <v>0.84699999999999998</v>
      </c>
      <c r="Q6" s="4">
        <f t="shared" si="1"/>
        <v>1</v>
      </c>
      <c r="V6" s="4" t="s">
        <v>30</v>
      </c>
      <c r="W6" s="4" t="s">
        <v>26</v>
      </c>
      <c r="X6" s="4">
        <v>-0.97699999999999998</v>
      </c>
      <c r="Y6" s="4">
        <v>1</v>
      </c>
    </row>
    <row r="7" spans="2:25" x14ac:dyDescent="0.35">
      <c r="B7" s="4">
        <v>4</v>
      </c>
      <c r="C7" s="4" t="s">
        <v>26</v>
      </c>
      <c r="D7" s="4">
        <v>1</v>
      </c>
      <c r="E7" s="4" t="s">
        <v>99</v>
      </c>
      <c r="F7" s="4" t="s">
        <v>30</v>
      </c>
      <c r="G7" s="4">
        <v>1</v>
      </c>
      <c r="H7" s="4">
        <v>-0.77300000000000002</v>
      </c>
      <c r="I7" s="4">
        <v>15.9994</v>
      </c>
      <c r="N7" s="4" t="str">
        <f>'HCO3 AA'!F7</f>
        <v>O1</v>
      </c>
      <c r="O7" s="4" t="str">
        <f t="shared" si="0"/>
        <v>OM</v>
      </c>
      <c r="P7" s="4">
        <f>'HCO3 AA'!H7</f>
        <v>-0.77300000000000002</v>
      </c>
      <c r="Q7" s="4">
        <f t="shared" si="1"/>
        <v>1</v>
      </c>
      <c r="V7" s="4" t="s">
        <v>110</v>
      </c>
      <c r="W7" s="4" t="s">
        <v>26</v>
      </c>
      <c r="X7" s="4">
        <v>-0.97699999999999998</v>
      </c>
      <c r="Y7" s="4">
        <v>1</v>
      </c>
    </row>
    <row r="8" spans="2:25" x14ac:dyDescent="0.35">
      <c r="B8" s="4">
        <v>5</v>
      </c>
      <c r="C8" s="4" t="s">
        <v>26</v>
      </c>
      <c r="D8" s="4">
        <v>1</v>
      </c>
      <c r="E8" s="4" t="s">
        <v>99</v>
      </c>
      <c r="F8" s="4" t="s">
        <v>27</v>
      </c>
      <c r="G8" s="4">
        <v>1</v>
      </c>
      <c r="H8" s="4">
        <v>-0.77300000000000002</v>
      </c>
      <c r="I8" s="4">
        <v>15.9994</v>
      </c>
      <c r="N8" s="4" t="str">
        <f>'HCO3 AA'!F8</f>
        <v>O3</v>
      </c>
      <c r="O8" s="4" t="str">
        <f t="shared" si="0"/>
        <v>OM</v>
      </c>
      <c r="P8" s="4">
        <f>'HCO3 AA'!H8</f>
        <v>-0.77300000000000002</v>
      </c>
      <c r="Q8" s="4">
        <f t="shared" si="1"/>
        <v>1</v>
      </c>
    </row>
    <row r="19" spans="2:16" x14ac:dyDescent="0.35">
      <c r="B19" s="4" t="str">
        <f>ODA_allatom!B21</f>
        <v>ai</v>
      </c>
      <c r="C19" s="4" t="str">
        <f>ODA_allatom!C21</f>
        <v>aj</v>
      </c>
      <c r="D19" s="4" t="str">
        <f>ODA_allatom!D21</f>
        <v>funct</v>
      </c>
      <c r="E19" s="4" t="str">
        <f>ODA_allatom!E21</f>
        <v>c0</v>
      </c>
      <c r="F19" s="4" t="str">
        <f>ODA_allatom!F21</f>
        <v>c1</v>
      </c>
      <c r="N19" s="4" t="s">
        <v>2</v>
      </c>
    </row>
    <row r="20" spans="2:16" x14ac:dyDescent="0.35">
      <c r="B20" s="4">
        <v>1</v>
      </c>
      <c r="C20" s="4">
        <v>2</v>
      </c>
      <c r="D20" s="4">
        <v>2</v>
      </c>
      <c r="E20" s="4">
        <v>9.7199999999999995E-2</v>
      </c>
      <c r="F20" s="6">
        <v>19581000</v>
      </c>
      <c r="N20" s="4" t="str">
        <f>LOOKUP(B20,$B$4:$B$16,$F$4:$F$16)</f>
        <v>H5</v>
      </c>
      <c r="O20" s="4" t="str">
        <f t="shared" ref="O20:O23" si="2">LOOKUP(C20,$B$4:$B$16,$F$4:$F$16)</f>
        <v>O4</v>
      </c>
      <c r="P20" s="4" t="s">
        <v>103</v>
      </c>
    </row>
    <row r="21" spans="2:16" x14ac:dyDescent="0.35">
      <c r="B21" s="4">
        <v>2</v>
      </c>
      <c r="C21" s="4">
        <v>3</v>
      </c>
      <c r="D21" s="4">
        <v>2</v>
      </c>
      <c r="E21" s="4">
        <v>0.14299999999999999</v>
      </c>
      <c r="F21" s="6">
        <v>8180000</v>
      </c>
      <c r="N21" s="4" t="str">
        <f t="shared" ref="N21:N23" si="3">LOOKUP(B21,$B$4:$B$16,$F$4:$F$16)</f>
        <v>O4</v>
      </c>
      <c r="O21" s="4" t="str">
        <f t="shared" si="2"/>
        <v>C2</v>
      </c>
      <c r="P21" s="4" t="s">
        <v>81</v>
      </c>
    </row>
    <row r="22" spans="2:16" x14ac:dyDescent="0.35">
      <c r="B22" s="4">
        <v>3</v>
      </c>
      <c r="C22" s="4">
        <v>4</v>
      </c>
      <c r="D22" s="4">
        <v>2</v>
      </c>
      <c r="E22" s="4">
        <v>0.125</v>
      </c>
      <c r="F22" s="6">
        <v>13400000</v>
      </c>
      <c r="N22" s="4" t="str">
        <f t="shared" si="3"/>
        <v>C2</v>
      </c>
      <c r="O22" s="4" t="str">
        <f t="shared" si="2"/>
        <v>O1</v>
      </c>
      <c r="P22" s="4" t="s">
        <v>104</v>
      </c>
    </row>
    <row r="23" spans="2:16" x14ac:dyDescent="0.35">
      <c r="B23" s="4">
        <v>3</v>
      </c>
      <c r="C23" s="4">
        <v>5</v>
      </c>
      <c r="D23" s="4">
        <v>2</v>
      </c>
      <c r="E23" s="4">
        <v>0.125</v>
      </c>
      <c r="F23" s="6">
        <v>13400000</v>
      </c>
      <c r="N23" s="4" t="str">
        <f t="shared" si="3"/>
        <v>C2</v>
      </c>
      <c r="O23" s="4" t="str">
        <f t="shared" si="2"/>
        <v>O3</v>
      </c>
      <c r="P23" s="4" t="s">
        <v>104</v>
      </c>
    </row>
    <row r="24" spans="2:16" x14ac:dyDescent="0.35">
      <c r="F24" s="5"/>
    </row>
    <row r="25" spans="2:16" x14ac:dyDescent="0.35">
      <c r="F25" s="5"/>
    </row>
    <row r="26" spans="2:16" x14ac:dyDescent="0.35">
      <c r="F26" s="5"/>
    </row>
    <row r="27" spans="2:16" x14ac:dyDescent="0.35">
      <c r="F27" s="5"/>
    </row>
    <row r="28" spans="2:16" x14ac:dyDescent="0.35">
      <c r="F28" s="5"/>
    </row>
    <row r="29" spans="2:16" x14ac:dyDescent="0.35">
      <c r="F29" s="5"/>
    </row>
    <row r="30" spans="2:16" x14ac:dyDescent="0.35">
      <c r="F30" s="5"/>
    </row>
    <row r="31" spans="2:16" x14ac:dyDescent="0.35">
      <c r="F31" s="5"/>
    </row>
    <row r="34" spans="2:17" x14ac:dyDescent="0.35">
      <c r="B34" s="4" t="str">
        <f>ODA_allatom!B55</f>
        <v>ai</v>
      </c>
      <c r="C34" s="4" t="str">
        <f>ODA_allatom!C55</f>
        <v>aj</v>
      </c>
      <c r="D34" s="4" t="str">
        <f>ODA_allatom!D55</f>
        <v>ak</v>
      </c>
      <c r="E34" s="4" t="str">
        <f>ODA_allatom!E55</f>
        <v>funct</v>
      </c>
      <c r="F34" s="4" t="str">
        <f>ODA_allatom!F55</f>
        <v>angle</v>
      </c>
      <c r="G34" s="4" t="str">
        <f>ODA_allatom!G55</f>
        <v>fc</v>
      </c>
      <c r="N34" s="4" t="s">
        <v>3</v>
      </c>
    </row>
    <row r="35" spans="2:17" x14ac:dyDescent="0.35">
      <c r="B35" s="4">
        <v>1</v>
      </c>
      <c r="C35" s="4">
        <v>2</v>
      </c>
      <c r="D35" s="4">
        <v>3</v>
      </c>
      <c r="E35" s="4">
        <v>2</v>
      </c>
      <c r="F35" s="4">
        <v>106</v>
      </c>
      <c r="G35" s="4">
        <v>1733.55</v>
      </c>
      <c r="N35" s="4" t="str">
        <f>LOOKUP(B35,$B$4:$B$16,$F$4:$F$16)</f>
        <v>H5</v>
      </c>
      <c r="O35" s="4" t="str">
        <f t="shared" ref="O35:P38" si="4">LOOKUP(C35,$B$4:$B$16,$F$4:$F$16)</f>
        <v>O4</v>
      </c>
      <c r="P35" s="4" t="str">
        <f t="shared" si="4"/>
        <v>C2</v>
      </c>
      <c r="Q35" s="4" t="s">
        <v>105</v>
      </c>
    </row>
    <row r="36" spans="2:17" x14ac:dyDescent="0.35">
      <c r="B36" s="4">
        <v>2</v>
      </c>
      <c r="C36" s="4">
        <v>3</v>
      </c>
      <c r="D36" s="4">
        <v>4</v>
      </c>
      <c r="E36" s="4">
        <v>2</v>
      </c>
      <c r="F36" s="4">
        <v>114</v>
      </c>
      <c r="G36" s="4">
        <v>1559.41</v>
      </c>
      <c r="N36" s="4" t="str">
        <f t="shared" ref="N36:N38" si="5">LOOKUP(B36,$B$4:$B$16,$F$4:$F$16)</f>
        <v>O4</v>
      </c>
      <c r="O36" s="4" t="str">
        <f t="shared" si="4"/>
        <v>C2</v>
      </c>
      <c r="P36" s="4" t="str">
        <f t="shared" si="4"/>
        <v>O1</v>
      </c>
      <c r="Q36" s="4" t="s">
        <v>106</v>
      </c>
    </row>
    <row r="37" spans="2:17" x14ac:dyDescent="0.35">
      <c r="B37" s="4">
        <v>2</v>
      </c>
      <c r="C37" s="4">
        <v>3</v>
      </c>
      <c r="D37" s="4">
        <v>5</v>
      </c>
      <c r="E37" s="4">
        <v>2</v>
      </c>
      <c r="F37" s="4">
        <v>114</v>
      </c>
      <c r="G37" s="4">
        <v>1559.41</v>
      </c>
      <c r="N37" s="4" t="str">
        <f t="shared" si="5"/>
        <v>O4</v>
      </c>
      <c r="O37" s="4" t="str">
        <f t="shared" si="4"/>
        <v>C2</v>
      </c>
      <c r="P37" s="4" t="str">
        <f t="shared" si="4"/>
        <v>O3</v>
      </c>
      <c r="Q37" s="4" t="s">
        <v>106</v>
      </c>
    </row>
    <row r="38" spans="2:17" x14ac:dyDescent="0.35">
      <c r="B38" s="4">
        <v>4</v>
      </c>
      <c r="C38" s="4">
        <v>3</v>
      </c>
      <c r="D38" s="4">
        <v>5</v>
      </c>
      <c r="E38" s="4">
        <v>2</v>
      </c>
      <c r="F38" s="4">
        <v>126</v>
      </c>
      <c r="G38" s="4">
        <v>770</v>
      </c>
      <c r="N38" s="4" t="str">
        <f t="shared" si="5"/>
        <v>O1</v>
      </c>
      <c r="O38" s="4" t="str">
        <f t="shared" si="4"/>
        <v>C2</v>
      </c>
      <c r="P38" s="4" t="str">
        <f t="shared" si="4"/>
        <v>O3</v>
      </c>
      <c r="Q38" s="4" t="s">
        <v>83</v>
      </c>
    </row>
    <row r="56" spans="2:18" x14ac:dyDescent="0.35">
      <c r="B56" s="4" t="str">
        <f>ODA_allatom!B81</f>
        <v>ai</v>
      </c>
      <c r="C56" s="4" t="str">
        <f>ODA_allatom!C81</f>
        <v>aj</v>
      </c>
      <c r="D56" s="4" t="str">
        <f>ODA_allatom!D81</f>
        <v>ak</v>
      </c>
      <c r="E56" s="4" t="str">
        <f>ODA_allatom!E81</f>
        <v>al</v>
      </c>
      <c r="F56" s="4" t="str">
        <f>ODA_allatom!F81</f>
        <v>funct</v>
      </c>
      <c r="G56" s="4" t="str">
        <f>ODA_allatom!G81</f>
        <v>ph0</v>
      </c>
      <c r="H56" s="4" t="str">
        <f>ODA_allatom!H81</f>
        <v>cp</v>
      </c>
      <c r="I56" s="4" t="str">
        <f>ODA_allatom!I81</f>
        <v>mult</v>
      </c>
      <c r="N56" s="4" t="s">
        <v>4</v>
      </c>
    </row>
    <row r="57" spans="2:18" x14ac:dyDescent="0.35">
      <c r="B57" s="4">
        <v>1</v>
      </c>
      <c r="C57" s="4">
        <v>2</v>
      </c>
      <c r="D57" s="4">
        <v>3</v>
      </c>
      <c r="E57" s="4">
        <v>4</v>
      </c>
      <c r="F57" s="4">
        <v>1</v>
      </c>
      <c r="G57" s="4">
        <v>180</v>
      </c>
      <c r="H57" s="4">
        <v>7.11</v>
      </c>
      <c r="I57" s="4">
        <v>2</v>
      </c>
      <c r="N57" s="4" t="str">
        <f>LOOKUP(B57,$B$4:$B$16,$F$4:$F$16)</f>
        <v>H5</v>
      </c>
      <c r="O57" s="4" t="str">
        <f>LOOKUP(C57,$B$4:$B$16,$F$4:$F$16)</f>
        <v>O4</v>
      </c>
      <c r="P57" s="4" t="str">
        <f>LOOKUP(D57,$B$4:$B$16,$F$4:$F$16)</f>
        <v>C2</v>
      </c>
      <c r="Q57" s="4" t="str">
        <f>LOOKUP(E57,$B$4:$B$16,$F$4:$F$16)</f>
        <v>O1</v>
      </c>
      <c r="R57" s="4" t="s">
        <v>107</v>
      </c>
    </row>
    <row r="63" spans="2:18" x14ac:dyDescent="0.35">
      <c r="B63" s="4" t="str">
        <f>ODA_allatom!B77</f>
        <v>ai</v>
      </c>
      <c r="C63" s="4" t="str">
        <f>ODA_allatom!C77</f>
        <v>aj</v>
      </c>
      <c r="D63" s="4" t="str">
        <f>ODA_allatom!D77</f>
        <v>ak</v>
      </c>
      <c r="E63" s="4" t="str">
        <f>ODA_allatom!E77</f>
        <v>al</v>
      </c>
      <c r="F63" s="4" t="str">
        <f>ODA_allatom!F77</f>
        <v>funct</v>
      </c>
      <c r="G63" s="4" t="str">
        <f>ODA_allatom!G77</f>
        <v>angle</v>
      </c>
      <c r="H63" s="4" t="str">
        <f>ODA_allatom!H77</f>
        <v>fc</v>
      </c>
      <c r="N63" s="4" t="s">
        <v>87</v>
      </c>
    </row>
    <row r="64" spans="2:18" x14ac:dyDescent="0.35">
      <c r="B64" s="4">
        <v>3</v>
      </c>
      <c r="C64" s="4">
        <v>4</v>
      </c>
      <c r="D64" s="4">
        <v>5</v>
      </c>
      <c r="E64" s="4">
        <v>2</v>
      </c>
      <c r="F64" s="4">
        <v>2</v>
      </c>
      <c r="G64" s="4">
        <v>0</v>
      </c>
      <c r="H64" s="4">
        <v>167.36</v>
      </c>
      <c r="N64" s="4" t="str">
        <f>LOOKUP(B64,$B$4:$B$16,$F$4:$F$16)</f>
        <v>C2</v>
      </c>
      <c r="O64" s="4" t="str">
        <f>LOOKUP(C64,$B$4:$B$16,$F$4:$F$16)</f>
        <v>O1</v>
      </c>
      <c r="P64" s="4" t="str">
        <f>LOOKUP(D64,$B$4:$B$16,$F$4:$F$16)</f>
        <v>O3</v>
      </c>
      <c r="Q64" s="4" t="str">
        <f>LOOKUP(E64,$B$4:$B$16,$F$4:$F$16)</f>
        <v>O4</v>
      </c>
      <c r="R64" s="4" t="s">
        <v>108</v>
      </c>
    </row>
  </sheetData>
  <mergeCells count="1">
    <mergeCell ref="M1:R1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R64"/>
  <sheetViews>
    <sheetView topLeftCell="A40" zoomScale="85" zoomScaleNormal="85" workbookViewId="0">
      <selection activeCell="N63" sqref="N63:R64"/>
    </sheetView>
  </sheetViews>
  <sheetFormatPr defaultColWidth="7.54296875" defaultRowHeight="14.5" x14ac:dyDescent="0.35"/>
  <cols>
    <col min="1" max="5" width="7.54296875" style="4"/>
    <col min="6" max="6" width="11.7265625" style="4" bestFit="1" customWidth="1"/>
    <col min="7" max="16384" width="7.54296875" style="4"/>
  </cols>
  <sheetData>
    <row r="1" spans="2:18" x14ac:dyDescent="0.35">
      <c r="M1" s="8" t="s">
        <v>95</v>
      </c>
      <c r="N1" s="8"/>
      <c r="O1" s="8"/>
      <c r="P1" s="8"/>
      <c r="Q1" s="8"/>
      <c r="R1" s="8"/>
    </row>
    <row r="3" spans="2:18" x14ac:dyDescent="0.35">
      <c r="B3" s="4" t="str">
        <f>ODA_allatom!B5</f>
        <v>nr</v>
      </c>
      <c r="C3" s="4" t="str">
        <f>ODA_allatom!C5</f>
        <v>type</v>
      </c>
      <c r="D3" s="4" t="str">
        <f>ODA_allatom!D5</f>
        <v>resnr</v>
      </c>
      <c r="E3" s="4" t="str">
        <f>ODA_allatom!E5</f>
        <v>resid</v>
      </c>
      <c r="F3" s="4" t="str">
        <f>ODA_allatom!F5</f>
        <v>atom</v>
      </c>
      <c r="G3" s="4" t="str">
        <f>ODA_allatom!G5</f>
        <v>cgnr</v>
      </c>
      <c r="H3" s="4" t="str">
        <f>ODA_allatom!H5</f>
        <v>charge</v>
      </c>
      <c r="I3" s="4" t="str">
        <f>ODA_allatom!I5</f>
        <v>mass</v>
      </c>
      <c r="N3" s="4" t="s">
        <v>1</v>
      </c>
    </row>
    <row r="4" spans="2:18" x14ac:dyDescent="0.35">
      <c r="B4" s="4">
        <v>1</v>
      </c>
      <c r="C4" s="4" t="s">
        <v>98</v>
      </c>
      <c r="D4" s="4">
        <v>1</v>
      </c>
      <c r="E4" s="4" t="s">
        <v>109</v>
      </c>
      <c r="F4" s="4" t="s">
        <v>67</v>
      </c>
      <c r="G4" s="4">
        <v>1</v>
      </c>
      <c r="H4" s="4">
        <v>0.44600000000000001</v>
      </c>
      <c r="I4" s="4">
        <v>1.008</v>
      </c>
      <c r="N4" s="4" t="str">
        <f>'H2CO3 AA'!F4</f>
        <v>H2</v>
      </c>
      <c r="O4" s="4" t="str">
        <f>C4</f>
        <v>HS14</v>
      </c>
      <c r="P4" s="4">
        <f>'H2CO3 AA'!H4</f>
        <v>0.44600000000000001</v>
      </c>
      <c r="Q4" s="4">
        <f>G4</f>
        <v>1</v>
      </c>
    </row>
    <row r="5" spans="2:18" x14ac:dyDescent="0.35">
      <c r="B5" s="4">
        <v>2</v>
      </c>
      <c r="C5" s="4" t="s">
        <v>101</v>
      </c>
      <c r="D5" s="4">
        <v>1</v>
      </c>
      <c r="E5" s="4" t="s">
        <v>109</v>
      </c>
      <c r="F5" s="4" t="s">
        <v>110</v>
      </c>
      <c r="G5" s="4">
        <v>1</v>
      </c>
      <c r="H5" s="4">
        <v>-0.53600000000000003</v>
      </c>
      <c r="I5" s="4">
        <v>15.9994</v>
      </c>
      <c r="N5" s="4" t="str">
        <f>'H2CO3 AA'!F5</f>
        <v>O2</v>
      </c>
      <c r="O5" s="4" t="str">
        <f t="shared" ref="O5:O8" si="0">C5</f>
        <v>OA</v>
      </c>
      <c r="P5" s="4">
        <f>'H2CO3 AA'!H5</f>
        <v>-0.53600000000000003</v>
      </c>
      <c r="Q5" s="4">
        <f t="shared" ref="Q5:Q8" si="1">G5</f>
        <v>1</v>
      </c>
    </row>
    <row r="6" spans="2:18" x14ac:dyDescent="0.35">
      <c r="B6" s="4">
        <v>3</v>
      </c>
      <c r="C6" s="4" t="s">
        <v>28</v>
      </c>
      <c r="D6" s="4">
        <v>1</v>
      </c>
      <c r="E6" s="4" t="s">
        <v>109</v>
      </c>
      <c r="F6" s="4" t="s">
        <v>111</v>
      </c>
      <c r="G6" s="4">
        <v>1</v>
      </c>
      <c r="H6" s="4">
        <v>0.76900000000000002</v>
      </c>
      <c r="I6" s="4">
        <v>12.010999999999999</v>
      </c>
      <c r="N6" s="4" t="str">
        <f>'H2CO3 AA'!F6</f>
        <v>C1</v>
      </c>
      <c r="O6" s="4" t="str">
        <f t="shared" si="0"/>
        <v>C</v>
      </c>
      <c r="P6" s="4">
        <f>'H2CO3 AA'!H6</f>
        <v>0.76900000000000002</v>
      </c>
      <c r="Q6" s="4">
        <f t="shared" si="1"/>
        <v>1</v>
      </c>
    </row>
    <row r="7" spans="2:18" x14ac:dyDescent="0.35">
      <c r="B7" s="4">
        <v>4</v>
      </c>
      <c r="C7" s="4" t="s">
        <v>112</v>
      </c>
      <c r="D7" s="4">
        <v>1</v>
      </c>
      <c r="E7" s="4" t="s">
        <v>109</v>
      </c>
      <c r="F7" s="4" t="s">
        <v>27</v>
      </c>
      <c r="G7" s="4">
        <v>1</v>
      </c>
      <c r="H7" s="4">
        <v>-0.58899999999999997</v>
      </c>
      <c r="I7" s="4">
        <v>15.9994</v>
      </c>
      <c r="N7" s="4" t="str">
        <f>'H2CO3 AA'!F7</f>
        <v>O3</v>
      </c>
      <c r="O7" s="4" t="str">
        <f t="shared" si="0"/>
        <v>O</v>
      </c>
      <c r="P7" s="4">
        <f>'H2CO3 AA'!H7</f>
        <v>-0.58899999999999997</v>
      </c>
      <c r="Q7" s="4">
        <f t="shared" si="1"/>
        <v>1</v>
      </c>
    </row>
    <row r="8" spans="2:18" x14ac:dyDescent="0.35">
      <c r="B8" s="4">
        <v>5</v>
      </c>
      <c r="C8" s="4" t="s">
        <v>101</v>
      </c>
      <c r="D8" s="4">
        <v>1</v>
      </c>
      <c r="E8" s="4" t="s">
        <v>109</v>
      </c>
      <c r="F8" s="4" t="s">
        <v>30</v>
      </c>
      <c r="G8" s="4">
        <v>1</v>
      </c>
      <c r="H8" s="4">
        <v>-0.53600000000000003</v>
      </c>
      <c r="I8" s="4">
        <v>15.9994</v>
      </c>
      <c r="N8" s="4" t="str">
        <f>'H2CO3 AA'!F8</f>
        <v>O1</v>
      </c>
      <c r="O8" s="4" t="str">
        <f t="shared" si="0"/>
        <v>OA</v>
      </c>
      <c r="P8" s="4">
        <f>'H2CO3 AA'!H8</f>
        <v>-0.53600000000000003</v>
      </c>
      <c r="Q8" s="4">
        <f t="shared" si="1"/>
        <v>1</v>
      </c>
    </row>
    <row r="9" spans="2:18" x14ac:dyDescent="0.35">
      <c r="B9" s="4">
        <v>6</v>
      </c>
      <c r="C9" s="4" t="s">
        <v>98</v>
      </c>
      <c r="D9" s="4">
        <v>1</v>
      </c>
      <c r="E9" s="4" t="s">
        <v>109</v>
      </c>
      <c r="F9" s="4" t="s">
        <v>65</v>
      </c>
      <c r="G9" s="4">
        <v>1</v>
      </c>
      <c r="H9" s="4">
        <v>0.44600000000000001</v>
      </c>
      <c r="I9" s="4">
        <v>1.008</v>
      </c>
      <c r="N9" s="4" t="str">
        <f>'H2CO3 AA'!F9</f>
        <v>H1</v>
      </c>
      <c r="O9" s="4" t="str">
        <f t="shared" ref="O9" si="2">C9</f>
        <v>HS14</v>
      </c>
      <c r="P9" s="4">
        <f>'H2CO3 AA'!H9</f>
        <v>0.44600000000000001</v>
      </c>
      <c r="Q9" s="4">
        <f t="shared" ref="Q9" si="3">G9</f>
        <v>1</v>
      </c>
    </row>
    <row r="19" spans="2:16" x14ac:dyDescent="0.35">
      <c r="B19" s="4" t="str">
        <f>ODA_allatom!B21</f>
        <v>ai</v>
      </c>
      <c r="C19" s="4" t="str">
        <f>ODA_allatom!C21</f>
        <v>aj</v>
      </c>
      <c r="D19" s="4" t="str">
        <f>ODA_allatom!D21</f>
        <v>funct</v>
      </c>
      <c r="E19" s="4" t="str">
        <f>ODA_allatom!E21</f>
        <v>c0</v>
      </c>
      <c r="F19" s="4" t="str">
        <f>ODA_allatom!F21</f>
        <v>c1</v>
      </c>
      <c r="N19" s="4" t="s">
        <v>2</v>
      </c>
    </row>
    <row r="20" spans="2:16" x14ac:dyDescent="0.35">
      <c r="B20" s="4">
        <v>1</v>
      </c>
      <c r="C20" s="4">
        <v>2</v>
      </c>
      <c r="D20" s="4">
        <v>2</v>
      </c>
      <c r="E20" s="4">
        <v>9.7199999999999995E-2</v>
      </c>
      <c r="F20" s="6">
        <v>19581000</v>
      </c>
      <c r="N20" s="4" t="str">
        <f>LOOKUP(B20,$B$4:$B$16,$F$4:$F$16)</f>
        <v>H2</v>
      </c>
      <c r="O20" s="4" t="str">
        <f t="shared" ref="O20:O23" si="4">LOOKUP(C20,$B$4:$B$16,$F$4:$F$16)</f>
        <v>O2</v>
      </c>
      <c r="P20" s="4" t="s">
        <v>103</v>
      </c>
    </row>
    <row r="21" spans="2:16" x14ac:dyDescent="0.35">
      <c r="B21" s="4">
        <v>2</v>
      </c>
      <c r="C21" s="4">
        <v>3</v>
      </c>
      <c r="D21" s="4">
        <v>2</v>
      </c>
      <c r="E21" s="4">
        <v>0.13400000000000001</v>
      </c>
      <c r="F21" s="6">
        <v>10500000</v>
      </c>
      <c r="N21" s="4" t="str">
        <f t="shared" ref="N21:N23" si="5">LOOKUP(B21,$B$4:$B$16,$F$4:$F$16)</f>
        <v>O2</v>
      </c>
      <c r="O21" s="4" t="str">
        <f t="shared" si="4"/>
        <v>C1</v>
      </c>
      <c r="P21" s="4" t="s">
        <v>113</v>
      </c>
    </row>
    <row r="22" spans="2:16" x14ac:dyDescent="0.35">
      <c r="B22" s="4">
        <v>3</v>
      </c>
      <c r="C22" s="4">
        <v>4</v>
      </c>
      <c r="D22" s="4">
        <v>2</v>
      </c>
      <c r="E22" s="4">
        <v>0.121</v>
      </c>
      <c r="F22" s="6">
        <v>19807000</v>
      </c>
      <c r="N22" s="4" t="str">
        <f t="shared" si="5"/>
        <v>C1</v>
      </c>
      <c r="O22" s="4" t="str">
        <f t="shared" si="4"/>
        <v>O3</v>
      </c>
      <c r="P22" s="4" t="s">
        <v>114</v>
      </c>
    </row>
    <row r="23" spans="2:16" x14ac:dyDescent="0.35">
      <c r="B23" s="4">
        <v>3</v>
      </c>
      <c r="C23" s="4">
        <v>5</v>
      </c>
      <c r="D23" s="4">
        <v>2</v>
      </c>
      <c r="E23" s="4">
        <v>0.13400000000000001</v>
      </c>
      <c r="F23" s="6">
        <v>10500000</v>
      </c>
      <c r="N23" s="4" t="str">
        <f t="shared" si="5"/>
        <v>C1</v>
      </c>
      <c r="O23" s="4" t="str">
        <f t="shared" si="4"/>
        <v>O1</v>
      </c>
      <c r="P23" s="4" t="s">
        <v>113</v>
      </c>
    </row>
    <row r="24" spans="2:16" x14ac:dyDescent="0.35">
      <c r="B24" s="4">
        <v>5</v>
      </c>
      <c r="C24" s="4">
        <v>6</v>
      </c>
      <c r="D24" s="4">
        <v>2</v>
      </c>
      <c r="E24" s="4">
        <v>9.7199999999999995E-2</v>
      </c>
      <c r="F24" s="5">
        <v>19581000</v>
      </c>
      <c r="N24" s="4" t="str">
        <f t="shared" ref="N24" si="6">LOOKUP(B24,$B$4:$B$16,$F$4:$F$16)</f>
        <v>O1</v>
      </c>
      <c r="O24" s="4" t="str">
        <f t="shared" ref="O24" si="7">LOOKUP(C24,$B$4:$B$16,$F$4:$F$16)</f>
        <v>H1</v>
      </c>
      <c r="P24" s="4" t="s">
        <v>103</v>
      </c>
    </row>
    <row r="25" spans="2:16" x14ac:dyDescent="0.35">
      <c r="F25" s="5"/>
    </row>
    <row r="26" spans="2:16" x14ac:dyDescent="0.35">
      <c r="F26" s="5"/>
    </row>
    <row r="27" spans="2:16" x14ac:dyDescent="0.35">
      <c r="F27" s="5"/>
    </row>
    <row r="28" spans="2:16" x14ac:dyDescent="0.35">
      <c r="F28" s="5"/>
    </row>
    <row r="29" spans="2:16" x14ac:dyDescent="0.35">
      <c r="F29" s="5"/>
    </row>
    <row r="30" spans="2:16" x14ac:dyDescent="0.35">
      <c r="F30" s="5"/>
    </row>
    <row r="31" spans="2:16" x14ac:dyDescent="0.35">
      <c r="F31" s="5"/>
    </row>
    <row r="34" spans="2:17" x14ac:dyDescent="0.35">
      <c r="B34" s="4" t="str">
        <f>ODA_allatom!B55</f>
        <v>ai</v>
      </c>
      <c r="C34" s="4" t="str">
        <f>ODA_allatom!C55</f>
        <v>aj</v>
      </c>
      <c r="D34" s="4" t="str">
        <f>ODA_allatom!D55</f>
        <v>ak</v>
      </c>
      <c r="E34" s="4" t="str">
        <f>ODA_allatom!E55</f>
        <v>funct</v>
      </c>
      <c r="F34" s="4" t="str">
        <f>ODA_allatom!F55</f>
        <v>angle</v>
      </c>
      <c r="G34" s="4" t="str">
        <f>ODA_allatom!G55</f>
        <v>fc</v>
      </c>
      <c r="N34" s="4" t="s">
        <v>3</v>
      </c>
    </row>
    <row r="35" spans="2:17" x14ac:dyDescent="0.35">
      <c r="B35" s="4">
        <v>1</v>
      </c>
      <c r="C35" s="4">
        <v>2</v>
      </c>
      <c r="D35" s="4">
        <v>3</v>
      </c>
      <c r="E35" s="4">
        <v>2</v>
      </c>
      <c r="F35" s="4">
        <v>109.5</v>
      </c>
      <c r="G35" s="4">
        <v>450</v>
      </c>
      <c r="N35" s="4" t="str">
        <f>LOOKUP(B35,$B$4:$B$16,$F$4:$F$16)</f>
        <v>H2</v>
      </c>
      <c r="O35" s="4" t="str">
        <f t="shared" ref="O35:P38" si="8">LOOKUP(C35,$B$4:$B$16,$F$4:$F$16)</f>
        <v>O2</v>
      </c>
      <c r="P35" s="4" t="str">
        <f t="shared" si="8"/>
        <v>C1</v>
      </c>
      <c r="Q35" s="4" t="s">
        <v>85</v>
      </c>
    </row>
    <row r="36" spans="2:17" x14ac:dyDescent="0.35">
      <c r="B36" s="4">
        <v>2</v>
      </c>
      <c r="C36" s="4">
        <v>3</v>
      </c>
      <c r="D36" s="4">
        <v>4</v>
      </c>
      <c r="E36" s="4">
        <v>2</v>
      </c>
      <c r="F36" s="4">
        <v>126</v>
      </c>
      <c r="G36" s="4">
        <v>770</v>
      </c>
      <c r="N36" s="4" t="str">
        <f t="shared" ref="N36:N38" si="9">LOOKUP(B36,$B$4:$B$16,$F$4:$F$16)</f>
        <v>O2</v>
      </c>
      <c r="O36" s="4" t="str">
        <f t="shared" si="8"/>
        <v>C1</v>
      </c>
      <c r="P36" s="4" t="str">
        <f t="shared" si="8"/>
        <v>O3</v>
      </c>
      <c r="Q36" s="4" t="s">
        <v>83</v>
      </c>
    </row>
    <row r="37" spans="2:17" x14ac:dyDescent="0.35">
      <c r="B37" s="4">
        <v>2</v>
      </c>
      <c r="C37" s="4">
        <v>3</v>
      </c>
      <c r="D37" s="4">
        <v>5</v>
      </c>
      <c r="E37" s="4">
        <v>2</v>
      </c>
      <c r="F37" s="4">
        <v>109</v>
      </c>
      <c r="G37" s="4">
        <v>1680.51</v>
      </c>
      <c r="N37" s="4" t="str">
        <f t="shared" si="9"/>
        <v>O2</v>
      </c>
      <c r="O37" s="4" t="str">
        <f t="shared" si="8"/>
        <v>C1</v>
      </c>
      <c r="P37" s="4" t="str">
        <f t="shared" si="8"/>
        <v>O1</v>
      </c>
      <c r="Q37" s="4" t="s">
        <v>97</v>
      </c>
    </row>
    <row r="38" spans="2:17" x14ac:dyDescent="0.35">
      <c r="B38" s="4">
        <v>4</v>
      </c>
      <c r="C38" s="4">
        <v>3</v>
      </c>
      <c r="D38" s="4">
        <v>5</v>
      </c>
      <c r="E38" s="4">
        <v>2</v>
      </c>
      <c r="F38" s="4">
        <v>126</v>
      </c>
      <c r="G38" s="4">
        <v>770</v>
      </c>
      <c r="N38" s="4" t="str">
        <f t="shared" si="9"/>
        <v>O3</v>
      </c>
      <c r="O38" s="4" t="str">
        <f t="shared" si="8"/>
        <v>C1</v>
      </c>
      <c r="P38" s="4" t="str">
        <f t="shared" si="8"/>
        <v>O1</v>
      </c>
      <c r="Q38" s="4" t="s">
        <v>83</v>
      </c>
    </row>
    <row r="39" spans="2:17" x14ac:dyDescent="0.35">
      <c r="B39" s="4">
        <v>3</v>
      </c>
      <c r="C39" s="4">
        <v>5</v>
      </c>
      <c r="D39" s="4">
        <v>6</v>
      </c>
      <c r="E39" s="4">
        <v>2</v>
      </c>
      <c r="F39" s="4">
        <v>109.5</v>
      </c>
      <c r="G39" s="4">
        <v>450</v>
      </c>
      <c r="N39" s="4" t="str">
        <f t="shared" ref="N39" si="10">LOOKUP(B39,$B$4:$B$16,$F$4:$F$16)</f>
        <v>C1</v>
      </c>
      <c r="O39" s="4" t="str">
        <f t="shared" ref="O39" si="11">LOOKUP(C39,$B$4:$B$16,$F$4:$F$16)</f>
        <v>O1</v>
      </c>
      <c r="P39" s="4" t="str">
        <f t="shared" ref="P39" si="12">LOOKUP(D39,$B$4:$B$16,$F$4:$F$16)</f>
        <v>H1</v>
      </c>
      <c r="Q39" s="4" t="s">
        <v>85</v>
      </c>
    </row>
    <row r="56" spans="2:18" x14ac:dyDescent="0.35">
      <c r="B56" s="4" t="str">
        <f>ODA_allatom!B81</f>
        <v>ai</v>
      </c>
      <c r="C56" s="4" t="str">
        <f>ODA_allatom!C81</f>
        <v>aj</v>
      </c>
      <c r="D56" s="4" t="str">
        <f>ODA_allatom!D81</f>
        <v>ak</v>
      </c>
      <c r="E56" s="4" t="str">
        <f>ODA_allatom!E81</f>
        <v>al</v>
      </c>
      <c r="F56" s="4" t="str">
        <f>ODA_allatom!F81</f>
        <v>funct</v>
      </c>
      <c r="G56" s="4" t="str">
        <f>ODA_allatom!G81</f>
        <v>ph0</v>
      </c>
      <c r="H56" s="4" t="str">
        <f>ODA_allatom!H81</f>
        <v>cp</v>
      </c>
      <c r="I56" s="4" t="str">
        <f>ODA_allatom!I81</f>
        <v>mult</v>
      </c>
      <c r="N56" s="4" t="s">
        <v>4</v>
      </c>
    </row>
    <row r="57" spans="2:18" x14ac:dyDescent="0.35">
      <c r="B57" s="4">
        <v>1</v>
      </c>
      <c r="C57" s="4">
        <v>2</v>
      </c>
      <c r="D57" s="4">
        <v>3</v>
      </c>
      <c r="E57" s="4">
        <v>5</v>
      </c>
      <c r="F57" s="4">
        <v>1</v>
      </c>
      <c r="G57" s="4">
        <v>180</v>
      </c>
      <c r="H57" s="4">
        <v>7.11</v>
      </c>
      <c r="I57" s="4">
        <v>2</v>
      </c>
      <c r="N57" s="4" t="str">
        <f t="shared" ref="N57:Q58" si="13">LOOKUP(B57,$B$4:$B$16,$F$4:$F$16)</f>
        <v>H2</v>
      </c>
      <c r="O57" s="4" t="str">
        <f t="shared" si="13"/>
        <v>O2</v>
      </c>
      <c r="P57" s="4" t="str">
        <f t="shared" si="13"/>
        <v>C1</v>
      </c>
      <c r="Q57" s="4" t="str">
        <f t="shared" si="13"/>
        <v>O1</v>
      </c>
      <c r="R57" s="4" t="s">
        <v>107</v>
      </c>
    </row>
    <row r="58" spans="2:18" x14ac:dyDescent="0.35">
      <c r="B58" s="4">
        <v>2</v>
      </c>
      <c r="C58" s="4">
        <v>3</v>
      </c>
      <c r="D58" s="4">
        <v>5</v>
      </c>
      <c r="E58" s="4">
        <v>6</v>
      </c>
      <c r="F58" s="4">
        <v>1</v>
      </c>
      <c r="G58" s="4">
        <v>180</v>
      </c>
      <c r="H58" s="4">
        <v>7.11</v>
      </c>
      <c r="I58" s="4">
        <v>2</v>
      </c>
      <c r="N58" s="4" t="str">
        <f t="shared" si="13"/>
        <v>O2</v>
      </c>
      <c r="O58" s="4" t="str">
        <f t="shared" si="13"/>
        <v>C1</v>
      </c>
      <c r="P58" s="4" t="str">
        <f t="shared" si="13"/>
        <v>O1</v>
      </c>
      <c r="Q58" s="4" t="str">
        <f t="shared" si="13"/>
        <v>H1</v>
      </c>
      <c r="R58" s="4" t="s">
        <v>107</v>
      </c>
    </row>
    <row r="63" spans="2:18" x14ac:dyDescent="0.35">
      <c r="B63" s="4" t="str">
        <f>ODA_allatom!B77</f>
        <v>ai</v>
      </c>
      <c r="C63" s="4" t="str">
        <f>ODA_allatom!C77</f>
        <v>aj</v>
      </c>
      <c r="D63" s="4" t="str">
        <f>ODA_allatom!D77</f>
        <v>ak</v>
      </c>
      <c r="E63" s="4" t="str">
        <f>ODA_allatom!E77</f>
        <v>al</v>
      </c>
      <c r="F63" s="4" t="str">
        <f>ODA_allatom!F77</f>
        <v>funct</v>
      </c>
      <c r="G63" s="4" t="str">
        <f>ODA_allatom!G77</f>
        <v>angle</v>
      </c>
      <c r="H63" s="4" t="str">
        <f>ODA_allatom!H77</f>
        <v>fc</v>
      </c>
      <c r="N63" s="4" t="s">
        <v>87</v>
      </c>
    </row>
    <row r="64" spans="2:18" x14ac:dyDescent="0.35">
      <c r="B64" s="4">
        <v>3</v>
      </c>
      <c r="C64" s="4">
        <v>5</v>
      </c>
      <c r="D64" s="4">
        <v>2</v>
      </c>
      <c r="E64" s="4">
        <v>4</v>
      </c>
      <c r="F64" s="4">
        <v>2</v>
      </c>
      <c r="G64" s="4">
        <v>0</v>
      </c>
      <c r="H64" s="4">
        <v>167.36</v>
      </c>
      <c r="N64" s="4" t="str">
        <f>LOOKUP(B64,$B$4:$B$16,$F$4:$F$16)</f>
        <v>C1</v>
      </c>
      <c r="O64" s="4" t="str">
        <f>LOOKUP(C64,$B$4:$B$16,$F$4:$F$16)</f>
        <v>O1</v>
      </c>
      <c r="P64" s="4" t="str">
        <f>LOOKUP(D64,$B$4:$B$16,$F$4:$F$16)</f>
        <v>O2</v>
      </c>
      <c r="Q64" s="4" t="str">
        <f>LOOKUP(E64,$B$4:$B$16,$F$4:$F$16)</f>
        <v>O3</v>
      </c>
      <c r="R64" s="4" t="s">
        <v>77</v>
      </c>
    </row>
  </sheetData>
  <mergeCells count="1">
    <mergeCell ref="M1:R1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R63"/>
  <sheetViews>
    <sheetView topLeftCell="A18" zoomScale="85" zoomScaleNormal="85" workbookViewId="0">
      <selection activeCell="L39" sqref="L39"/>
    </sheetView>
  </sheetViews>
  <sheetFormatPr defaultColWidth="7.54296875" defaultRowHeight="14.5" x14ac:dyDescent="0.35"/>
  <cols>
    <col min="1" max="5" width="7.54296875" style="4"/>
    <col min="6" max="6" width="11.7265625" style="4" bestFit="1" customWidth="1"/>
    <col min="7" max="16384" width="7.54296875" style="4"/>
  </cols>
  <sheetData>
    <row r="1" spans="2:18" x14ac:dyDescent="0.35">
      <c r="M1" s="8" t="s">
        <v>95</v>
      </c>
      <c r="N1" s="8"/>
      <c r="O1" s="8"/>
      <c r="P1" s="8"/>
      <c r="Q1" s="8"/>
      <c r="R1" s="8"/>
    </row>
    <row r="3" spans="2:18" x14ac:dyDescent="0.35">
      <c r="B3" s="4" t="str">
        <f>ODA_allatom!B5</f>
        <v>nr</v>
      </c>
      <c r="C3" s="4" t="str">
        <f>ODA_allatom!C5</f>
        <v>type</v>
      </c>
      <c r="D3" s="4" t="str">
        <f>ODA_allatom!D5</f>
        <v>resnr</v>
      </c>
      <c r="E3" s="4" t="str">
        <f>ODA_allatom!E5</f>
        <v>resid</v>
      </c>
      <c r="F3" s="4" t="str">
        <f>ODA_allatom!F5</f>
        <v>atom</v>
      </c>
      <c r="G3" s="4" t="str">
        <f>ODA_allatom!G5</f>
        <v>cgnr</v>
      </c>
      <c r="H3" s="4" t="str">
        <f>ODA_allatom!H5</f>
        <v>charge</v>
      </c>
      <c r="I3" s="4" t="str">
        <f>ODA_allatom!I5</f>
        <v>mass</v>
      </c>
      <c r="N3" s="4" t="s">
        <v>1</v>
      </c>
    </row>
    <row r="4" spans="2:18" x14ac:dyDescent="0.35">
      <c r="B4" s="4">
        <v>1</v>
      </c>
      <c r="C4" s="4" t="s">
        <v>26</v>
      </c>
      <c r="D4" s="4">
        <v>1</v>
      </c>
      <c r="E4" s="4" t="s">
        <v>116</v>
      </c>
      <c r="F4" s="4" t="s">
        <v>102</v>
      </c>
      <c r="G4" s="4">
        <v>1</v>
      </c>
      <c r="H4" s="4">
        <v>-0.752</v>
      </c>
      <c r="I4" s="4">
        <v>15.9994</v>
      </c>
      <c r="N4" s="4" t="str">
        <f>'SO4 AA'!F4</f>
        <v>O4</v>
      </c>
      <c r="O4" s="4" t="str">
        <f>C4</f>
        <v>OM</v>
      </c>
      <c r="P4" s="4">
        <f>'SO4 AA'!H4</f>
        <v>-0.752</v>
      </c>
      <c r="Q4" s="4">
        <f>G4</f>
        <v>1</v>
      </c>
    </row>
    <row r="5" spans="2:18" x14ac:dyDescent="0.35">
      <c r="B5" s="4">
        <v>2</v>
      </c>
      <c r="C5" s="4" t="s">
        <v>117</v>
      </c>
      <c r="D5" s="4">
        <v>1</v>
      </c>
      <c r="E5" s="4" t="s">
        <v>116</v>
      </c>
      <c r="F5" s="4" t="s">
        <v>118</v>
      </c>
      <c r="G5" s="4">
        <v>1</v>
      </c>
      <c r="H5" s="4">
        <v>1.008</v>
      </c>
      <c r="I5" s="4">
        <v>32.06</v>
      </c>
      <c r="N5" s="4" t="str">
        <f>'SO4 AA'!F5</f>
        <v>S</v>
      </c>
      <c r="O5" s="4" t="str">
        <f t="shared" ref="O5:O8" si="0">C5</f>
        <v>SDmso</v>
      </c>
      <c r="P5" s="4">
        <f>'SO4 AA'!H5</f>
        <v>1.008</v>
      </c>
      <c r="Q5" s="4">
        <f t="shared" ref="Q5:Q8" si="1">G5</f>
        <v>1</v>
      </c>
    </row>
    <row r="6" spans="2:18" x14ac:dyDescent="0.35">
      <c r="B6" s="4">
        <v>3</v>
      </c>
      <c r="C6" s="4" t="s">
        <v>26</v>
      </c>
      <c r="D6" s="4">
        <v>1</v>
      </c>
      <c r="E6" s="4" t="s">
        <v>116</v>
      </c>
      <c r="F6" s="4" t="s">
        <v>30</v>
      </c>
      <c r="G6" s="4">
        <v>1</v>
      </c>
      <c r="H6" s="4">
        <v>-0.752</v>
      </c>
      <c r="I6" s="4">
        <v>15.9994</v>
      </c>
      <c r="N6" s="4" t="str">
        <f>'SO4 AA'!F6</f>
        <v>O1</v>
      </c>
      <c r="O6" s="4" t="str">
        <f t="shared" si="0"/>
        <v>OM</v>
      </c>
      <c r="P6" s="4">
        <f>'SO4 AA'!H6</f>
        <v>-0.752</v>
      </c>
      <c r="Q6" s="4">
        <f t="shared" si="1"/>
        <v>1</v>
      </c>
    </row>
    <row r="7" spans="2:18" x14ac:dyDescent="0.35">
      <c r="B7" s="4">
        <v>4</v>
      </c>
      <c r="C7" s="4" t="s">
        <v>26</v>
      </c>
      <c r="D7" s="4">
        <v>1</v>
      </c>
      <c r="E7" s="4" t="s">
        <v>116</v>
      </c>
      <c r="F7" s="4" t="s">
        <v>110</v>
      </c>
      <c r="G7" s="4">
        <v>1</v>
      </c>
      <c r="H7" s="4">
        <v>-0.752</v>
      </c>
      <c r="I7" s="4">
        <v>15.9994</v>
      </c>
      <c r="N7" s="4" t="str">
        <f>'SO4 AA'!F7</f>
        <v>O2</v>
      </c>
      <c r="O7" s="4" t="str">
        <f t="shared" si="0"/>
        <v>OM</v>
      </c>
      <c r="P7" s="4">
        <f>'SO4 AA'!H7</f>
        <v>-0.752</v>
      </c>
      <c r="Q7" s="4">
        <f t="shared" si="1"/>
        <v>1</v>
      </c>
    </row>
    <row r="8" spans="2:18" x14ac:dyDescent="0.35">
      <c r="B8" s="4">
        <v>5</v>
      </c>
      <c r="C8" s="4" t="s">
        <v>26</v>
      </c>
      <c r="D8" s="4">
        <v>1</v>
      </c>
      <c r="E8" s="4" t="s">
        <v>116</v>
      </c>
      <c r="F8" s="4" t="s">
        <v>27</v>
      </c>
      <c r="G8" s="4">
        <v>1</v>
      </c>
      <c r="H8" s="4">
        <v>-0.752</v>
      </c>
      <c r="I8" s="4">
        <v>15.9994</v>
      </c>
      <c r="J8" s="4" t="s">
        <v>0</v>
      </c>
      <c r="K8" s="4">
        <v>-2</v>
      </c>
      <c r="N8" s="4" t="str">
        <f>'SO4 AA'!F8</f>
        <v>O3</v>
      </c>
      <c r="O8" s="4" t="str">
        <f t="shared" si="0"/>
        <v>OM</v>
      </c>
      <c r="P8" s="4">
        <f>'SO4 AA'!H8</f>
        <v>-0.752</v>
      </c>
      <c r="Q8" s="4">
        <f t="shared" si="1"/>
        <v>1</v>
      </c>
    </row>
    <row r="19" spans="2:16" x14ac:dyDescent="0.35">
      <c r="B19" s="4" t="str">
        <f>ODA_allatom!B21</f>
        <v>ai</v>
      </c>
      <c r="C19" s="4" t="str">
        <f>ODA_allatom!C21</f>
        <v>aj</v>
      </c>
      <c r="D19" s="4" t="str">
        <f>ODA_allatom!D21</f>
        <v>funct</v>
      </c>
      <c r="E19" s="4" t="str">
        <f>ODA_allatom!E21</f>
        <v>c0</v>
      </c>
      <c r="F19" s="4" t="str">
        <f>ODA_allatom!F21</f>
        <v>c1</v>
      </c>
      <c r="N19" s="4" t="s">
        <v>2</v>
      </c>
    </row>
    <row r="20" spans="2:16" x14ac:dyDescent="0.35">
      <c r="B20" s="4">
        <v>1</v>
      </c>
      <c r="C20" s="4">
        <v>2</v>
      </c>
      <c r="D20" s="4">
        <v>2</v>
      </c>
      <c r="E20" s="4">
        <v>0.152</v>
      </c>
      <c r="F20" s="6">
        <v>5430000</v>
      </c>
      <c r="N20" s="4" t="str">
        <f>LOOKUP(B20,$B$4:$B$16,$F$4:$F$16)</f>
        <v>O4</v>
      </c>
      <c r="O20" s="4" t="str">
        <f t="shared" ref="O20:O23" si="2">LOOKUP(C20,$B$4:$B$16,$F$4:$F$16)</f>
        <v>S</v>
      </c>
      <c r="P20" s="4" t="s">
        <v>119</v>
      </c>
    </row>
    <row r="21" spans="2:16" x14ac:dyDescent="0.35">
      <c r="B21" s="4">
        <v>2</v>
      </c>
      <c r="C21" s="4">
        <v>3</v>
      </c>
      <c r="D21" s="4">
        <v>2</v>
      </c>
      <c r="E21" s="4">
        <v>0.152</v>
      </c>
      <c r="F21" s="6">
        <v>5430000</v>
      </c>
      <c r="N21" s="4" t="str">
        <f t="shared" ref="N21:N23" si="3">LOOKUP(B21,$B$4:$B$16,$F$4:$F$16)</f>
        <v>S</v>
      </c>
      <c r="O21" s="4" t="str">
        <f t="shared" si="2"/>
        <v>O1</v>
      </c>
      <c r="P21" s="4" t="s">
        <v>119</v>
      </c>
    </row>
    <row r="22" spans="2:16" x14ac:dyDescent="0.35">
      <c r="B22" s="4">
        <v>2</v>
      </c>
      <c r="C22" s="4">
        <v>4</v>
      </c>
      <c r="D22" s="4">
        <v>2</v>
      </c>
      <c r="E22" s="4">
        <v>0.152</v>
      </c>
      <c r="F22" s="6">
        <v>5430000</v>
      </c>
      <c r="N22" s="4" t="str">
        <f t="shared" si="3"/>
        <v>S</v>
      </c>
      <c r="O22" s="4" t="str">
        <f t="shared" si="2"/>
        <v>O2</v>
      </c>
      <c r="P22" s="4" t="s">
        <v>119</v>
      </c>
    </row>
    <row r="23" spans="2:16" x14ac:dyDescent="0.35">
      <c r="B23" s="4">
        <v>2</v>
      </c>
      <c r="C23" s="4">
        <v>5</v>
      </c>
      <c r="D23" s="4">
        <v>2</v>
      </c>
      <c r="E23" s="4">
        <v>0.152</v>
      </c>
      <c r="F23" s="6">
        <v>5430000</v>
      </c>
      <c r="N23" s="4" t="str">
        <f t="shared" si="3"/>
        <v>S</v>
      </c>
      <c r="O23" s="4" t="str">
        <f t="shared" si="2"/>
        <v>O3</v>
      </c>
      <c r="P23" s="4" t="s">
        <v>119</v>
      </c>
    </row>
    <row r="24" spans="2:16" x14ac:dyDescent="0.35">
      <c r="F24" s="5"/>
    </row>
    <row r="25" spans="2:16" x14ac:dyDescent="0.35">
      <c r="F25" s="5"/>
    </row>
    <row r="26" spans="2:16" x14ac:dyDescent="0.35">
      <c r="F26" s="5"/>
    </row>
    <row r="27" spans="2:16" x14ac:dyDescent="0.35">
      <c r="F27" s="5"/>
    </row>
    <row r="28" spans="2:16" x14ac:dyDescent="0.35">
      <c r="F28" s="5"/>
    </row>
    <row r="29" spans="2:16" x14ac:dyDescent="0.35">
      <c r="F29" s="5"/>
    </row>
    <row r="30" spans="2:16" x14ac:dyDescent="0.35">
      <c r="F30" s="5"/>
    </row>
    <row r="31" spans="2:16" x14ac:dyDescent="0.35">
      <c r="F31" s="5"/>
    </row>
    <row r="34" spans="2:17" x14ac:dyDescent="0.35">
      <c r="B34" s="4" t="str">
        <f>ODA_allatom!B55</f>
        <v>ai</v>
      </c>
      <c r="C34" s="4" t="str">
        <f>ODA_allatom!C55</f>
        <v>aj</v>
      </c>
      <c r="D34" s="4" t="str">
        <f>ODA_allatom!D55</f>
        <v>ak</v>
      </c>
      <c r="E34" s="4" t="str">
        <f>ODA_allatom!E55</f>
        <v>funct</v>
      </c>
      <c r="F34" s="4" t="str">
        <f>ODA_allatom!F55</f>
        <v>angle</v>
      </c>
      <c r="G34" s="4" t="str">
        <f>ODA_allatom!G55</f>
        <v>fc</v>
      </c>
      <c r="N34" s="4" t="s">
        <v>3</v>
      </c>
    </row>
    <row r="35" spans="2:17" x14ac:dyDescent="0.35">
      <c r="B35" s="4">
        <v>1</v>
      </c>
      <c r="C35" s="4">
        <v>2</v>
      </c>
      <c r="D35" s="4">
        <v>3</v>
      </c>
      <c r="E35" s="4">
        <v>2</v>
      </c>
      <c r="F35" s="4">
        <v>109</v>
      </c>
      <c r="G35" s="4">
        <v>1680.51</v>
      </c>
      <c r="N35" s="4" t="str">
        <f>LOOKUP(B35,$B$4:$B$16,$F$4:$F$16)</f>
        <v>O4</v>
      </c>
      <c r="O35" s="4" t="str">
        <f t="shared" ref="O35:P39" si="4">LOOKUP(C35,$B$4:$B$16,$F$4:$F$16)</f>
        <v>S</v>
      </c>
      <c r="P35" s="4" t="str">
        <f t="shared" si="4"/>
        <v>O1</v>
      </c>
      <c r="Q35" s="4" t="s">
        <v>97</v>
      </c>
    </row>
    <row r="36" spans="2:17" x14ac:dyDescent="0.35">
      <c r="B36" s="4">
        <v>1</v>
      </c>
      <c r="C36" s="4">
        <v>2</v>
      </c>
      <c r="D36" s="4">
        <v>4</v>
      </c>
      <c r="E36" s="4">
        <v>2</v>
      </c>
      <c r="F36" s="4">
        <v>109</v>
      </c>
      <c r="G36" s="4">
        <v>1680.51</v>
      </c>
      <c r="N36" s="4" t="str">
        <f t="shared" ref="N36:N39" si="5">LOOKUP(B36,$B$4:$B$16,$F$4:$F$16)</f>
        <v>O4</v>
      </c>
      <c r="O36" s="4" t="str">
        <f t="shared" si="4"/>
        <v>S</v>
      </c>
      <c r="P36" s="4" t="str">
        <f t="shared" si="4"/>
        <v>O2</v>
      </c>
      <c r="Q36" s="4" t="s">
        <v>97</v>
      </c>
    </row>
    <row r="37" spans="2:17" x14ac:dyDescent="0.35">
      <c r="B37" s="4">
        <v>1</v>
      </c>
      <c r="C37" s="4">
        <v>2</v>
      </c>
      <c r="D37" s="4">
        <v>5</v>
      </c>
      <c r="E37" s="4">
        <v>2</v>
      </c>
      <c r="F37" s="4">
        <v>109</v>
      </c>
      <c r="G37" s="4">
        <v>1680.51</v>
      </c>
      <c r="N37" s="4" t="str">
        <f t="shared" si="5"/>
        <v>O4</v>
      </c>
      <c r="O37" s="4" t="str">
        <f t="shared" si="4"/>
        <v>S</v>
      </c>
      <c r="P37" s="4" t="str">
        <f t="shared" si="4"/>
        <v>O3</v>
      </c>
      <c r="Q37" s="4" t="s">
        <v>97</v>
      </c>
    </row>
    <row r="38" spans="2:17" x14ac:dyDescent="0.35">
      <c r="B38" s="4">
        <v>3</v>
      </c>
      <c r="C38" s="4">
        <v>2</v>
      </c>
      <c r="D38" s="4">
        <v>4</v>
      </c>
      <c r="E38" s="4">
        <v>2</v>
      </c>
      <c r="F38" s="4">
        <v>109</v>
      </c>
      <c r="G38" s="4">
        <v>1680.51</v>
      </c>
      <c r="N38" s="4" t="str">
        <f t="shared" si="5"/>
        <v>O1</v>
      </c>
      <c r="O38" s="4" t="str">
        <f t="shared" si="4"/>
        <v>S</v>
      </c>
      <c r="P38" s="4" t="str">
        <f t="shared" si="4"/>
        <v>O2</v>
      </c>
      <c r="Q38" s="4" t="s">
        <v>97</v>
      </c>
    </row>
    <row r="39" spans="2:17" x14ac:dyDescent="0.35">
      <c r="B39" s="4">
        <v>3</v>
      </c>
      <c r="C39" s="4">
        <v>2</v>
      </c>
      <c r="D39" s="4">
        <v>5</v>
      </c>
      <c r="E39" s="4">
        <v>2</v>
      </c>
      <c r="F39" s="4">
        <v>109</v>
      </c>
      <c r="G39" s="4">
        <v>1680.51</v>
      </c>
      <c r="L39" s="4" t="s">
        <v>138</v>
      </c>
      <c r="N39" s="4" t="str">
        <f t="shared" si="5"/>
        <v>O1</v>
      </c>
      <c r="O39" s="4" t="str">
        <f t="shared" si="4"/>
        <v>S</v>
      </c>
      <c r="P39" s="4" t="str">
        <f t="shared" si="4"/>
        <v>O3</v>
      </c>
      <c r="Q39" s="4" t="s">
        <v>97</v>
      </c>
    </row>
    <row r="40" spans="2:17" x14ac:dyDescent="0.35">
      <c r="B40" s="4">
        <v>4</v>
      </c>
      <c r="C40" s="4">
        <v>2</v>
      </c>
      <c r="D40" s="4">
        <v>5</v>
      </c>
      <c r="E40" s="4">
        <v>2</v>
      </c>
      <c r="F40" s="4">
        <v>109</v>
      </c>
      <c r="G40" s="4">
        <v>1680.51</v>
      </c>
      <c r="N40" s="4" t="str">
        <f t="shared" ref="N40" si="6">LOOKUP(B40,$B$4:$B$16,$F$4:$F$16)</f>
        <v>O2</v>
      </c>
      <c r="O40" s="4" t="str">
        <f t="shared" ref="O40" si="7">LOOKUP(C40,$B$4:$B$16,$F$4:$F$16)</f>
        <v>S</v>
      </c>
      <c r="P40" s="4" t="str">
        <f t="shared" ref="P40" si="8">LOOKUP(D40,$B$4:$B$16,$F$4:$F$16)</f>
        <v>O3</v>
      </c>
      <c r="Q40" s="4" t="s">
        <v>97</v>
      </c>
    </row>
    <row r="56" spans="2:14" x14ac:dyDescent="0.35">
      <c r="B56" s="4" t="str">
        <f>ODA_allatom!B81</f>
        <v>ai</v>
      </c>
      <c r="C56" s="4" t="str">
        <f>ODA_allatom!C81</f>
        <v>aj</v>
      </c>
      <c r="D56" s="4" t="str">
        <f>ODA_allatom!D81</f>
        <v>ak</v>
      </c>
      <c r="E56" s="4" t="str">
        <f>ODA_allatom!E81</f>
        <v>al</v>
      </c>
      <c r="F56" s="4" t="str">
        <f>ODA_allatom!F81</f>
        <v>funct</v>
      </c>
      <c r="G56" s="4" t="str">
        <f>ODA_allatom!G81</f>
        <v>ph0</v>
      </c>
      <c r="H56" s="4" t="str">
        <f>ODA_allatom!H81</f>
        <v>cp</v>
      </c>
      <c r="I56" s="4" t="str">
        <f>ODA_allatom!I81</f>
        <v>mult</v>
      </c>
      <c r="N56" s="4" t="s">
        <v>4</v>
      </c>
    </row>
    <row r="63" spans="2:14" x14ac:dyDescent="0.35">
      <c r="B63" s="4" t="str">
        <f>ODA_allatom!B77</f>
        <v>ai</v>
      </c>
      <c r="C63" s="4" t="str">
        <f>ODA_allatom!C77</f>
        <v>aj</v>
      </c>
      <c r="D63" s="4" t="str">
        <f>ODA_allatom!D77</f>
        <v>ak</v>
      </c>
      <c r="E63" s="4" t="str">
        <f>ODA_allatom!E77</f>
        <v>al</v>
      </c>
      <c r="F63" s="4" t="str">
        <f>ODA_allatom!F77</f>
        <v>funct</v>
      </c>
      <c r="G63" s="4" t="str">
        <f>ODA_allatom!G77</f>
        <v>angle</v>
      </c>
      <c r="H63" s="4" t="str">
        <f>ODA_allatom!H77</f>
        <v>fc</v>
      </c>
      <c r="N63" s="4" t="s">
        <v>87</v>
      </c>
    </row>
  </sheetData>
  <mergeCells count="1">
    <mergeCell ref="M1:R1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R63"/>
  <sheetViews>
    <sheetView topLeftCell="A39" zoomScale="85" zoomScaleNormal="85" workbookViewId="0">
      <selection activeCell="M39" sqref="M39"/>
    </sheetView>
  </sheetViews>
  <sheetFormatPr defaultColWidth="7.54296875" defaultRowHeight="14.5" x14ac:dyDescent="0.35"/>
  <cols>
    <col min="1" max="5" width="7.54296875" style="4"/>
    <col min="6" max="6" width="11.7265625" style="7" bestFit="1" customWidth="1"/>
    <col min="7" max="16384" width="7.54296875" style="4"/>
  </cols>
  <sheetData>
    <row r="1" spans="1:18" x14ac:dyDescent="0.35">
      <c r="M1" s="8" t="s">
        <v>95</v>
      </c>
      <c r="N1" s="8"/>
      <c r="O1" s="8"/>
      <c r="P1" s="8"/>
      <c r="Q1" s="8"/>
      <c r="R1" s="8"/>
    </row>
    <row r="3" spans="1:18" x14ac:dyDescent="0.35">
      <c r="B3" s="4" t="str">
        <f>ODA_allatom!B5</f>
        <v>nr</v>
      </c>
      <c r="C3" s="4" t="str">
        <f>ODA_allatom!C5</f>
        <v>type</v>
      </c>
      <c r="D3" s="4" t="str">
        <f>ODA_allatom!D5</f>
        <v>resnr</v>
      </c>
      <c r="E3" s="4" t="str">
        <f>ODA_allatom!E5</f>
        <v>resid</v>
      </c>
      <c r="F3" s="7" t="str">
        <f>ODA_allatom!F5</f>
        <v>atom</v>
      </c>
      <c r="G3" s="4" t="str">
        <f>ODA_allatom!G5</f>
        <v>cgnr</v>
      </c>
      <c r="H3" s="4" t="str">
        <f>ODA_allatom!H5</f>
        <v>charge</v>
      </c>
      <c r="I3" s="4" t="str">
        <f>ODA_allatom!I5</f>
        <v>mass</v>
      </c>
      <c r="N3" s="4" t="s">
        <v>1</v>
      </c>
    </row>
    <row r="4" spans="1:18" x14ac:dyDescent="0.35">
      <c r="B4" s="4">
        <v>1</v>
      </c>
      <c r="C4" s="4" t="s">
        <v>26</v>
      </c>
      <c r="D4" s="4">
        <v>1</v>
      </c>
      <c r="E4" s="4" t="s">
        <v>120</v>
      </c>
      <c r="F4" s="7" t="s">
        <v>102</v>
      </c>
      <c r="G4" s="4">
        <v>1</v>
      </c>
      <c r="H4" s="4">
        <v>-0.88500000000000001</v>
      </c>
      <c r="I4" s="4">
        <v>15.9994</v>
      </c>
      <c r="N4" s="4" t="str">
        <f>'HPO AA'!F4</f>
        <v>O4</v>
      </c>
      <c r="O4" s="4" t="str">
        <f>C4</f>
        <v>OM</v>
      </c>
      <c r="P4" s="4">
        <f>'HPO AA'!H4</f>
        <v>-0.88500000000000001</v>
      </c>
      <c r="Q4" s="4">
        <f>G4</f>
        <v>1</v>
      </c>
    </row>
    <row r="5" spans="1:18" x14ac:dyDescent="0.35">
      <c r="B5" s="4">
        <v>2</v>
      </c>
      <c r="C5" s="4" t="s">
        <v>121</v>
      </c>
      <c r="D5" s="4">
        <v>1</v>
      </c>
      <c r="E5" s="4" t="s">
        <v>120</v>
      </c>
      <c r="F5" s="7" t="s">
        <v>122</v>
      </c>
      <c r="G5" s="4">
        <v>1</v>
      </c>
      <c r="H5" s="4">
        <v>1.018</v>
      </c>
      <c r="I5" s="4">
        <v>30.973800000000001</v>
      </c>
      <c r="N5" s="4" t="str">
        <f>'HPO AA'!F5</f>
        <v>P1</v>
      </c>
      <c r="O5" s="4" t="str">
        <f t="shared" ref="O5:O9" si="0">C5</f>
        <v>P</v>
      </c>
      <c r="P5" s="4">
        <f>'HPO AA'!H5</f>
        <v>1.018</v>
      </c>
      <c r="Q5" s="4">
        <f t="shared" ref="Q5:Q9" si="1">G5</f>
        <v>1</v>
      </c>
    </row>
    <row r="6" spans="1:18" x14ac:dyDescent="0.35">
      <c r="B6" s="4">
        <v>3</v>
      </c>
      <c r="C6" s="4" t="s">
        <v>26</v>
      </c>
      <c r="D6" s="4">
        <v>1</v>
      </c>
      <c r="E6" s="4" t="s">
        <v>120</v>
      </c>
      <c r="F6" s="7" t="s">
        <v>110</v>
      </c>
      <c r="G6" s="4">
        <v>1</v>
      </c>
      <c r="H6" s="4">
        <v>-0.88500000000000001</v>
      </c>
      <c r="I6" s="4">
        <v>15.9994</v>
      </c>
      <c r="N6" s="4" t="str">
        <f>'HPO AA'!F6</f>
        <v>O2</v>
      </c>
      <c r="O6" s="4" t="str">
        <f t="shared" si="0"/>
        <v>OM</v>
      </c>
      <c r="P6" s="4">
        <f>'HPO AA'!H6</f>
        <v>-0.88500000000000001</v>
      </c>
      <c r="Q6" s="4">
        <f t="shared" si="1"/>
        <v>1</v>
      </c>
    </row>
    <row r="7" spans="1:18" x14ac:dyDescent="0.35">
      <c r="B7" s="4">
        <v>4</v>
      </c>
      <c r="C7" s="4" t="s">
        <v>26</v>
      </c>
      <c r="D7" s="4">
        <v>1</v>
      </c>
      <c r="E7" s="4" t="s">
        <v>120</v>
      </c>
      <c r="F7" s="7" t="s">
        <v>27</v>
      </c>
      <c r="G7" s="4">
        <v>1</v>
      </c>
      <c r="H7" s="4">
        <v>-0.88500000000000001</v>
      </c>
      <c r="I7" s="4">
        <v>15.9994</v>
      </c>
      <c r="N7" s="4" t="str">
        <f>'HPO AA'!F7</f>
        <v>O3</v>
      </c>
      <c r="O7" s="4" t="str">
        <f t="shared" si="0"/>
        <v>OM</v>
      </c>
      <c r="P7" s="4">
        <f>'HPO AA'!H7</f>
        <v>-0.88500000000000001</v>
      </c>
      <c r="Q7" s="4">
        <f t="shared" si="1"/>
        <v>1</v>
      </c>
    </row>
    <row r="8" spans="1:18" x14ac:dyDescent="0.35">
      <c r="B8" s="4">
        <v>5</v>
      </c>
      <c r="C8" s="4" t="s">
        <v>101</v>
      </c>
      <c r="D8" s="4">
        <v>1</v>
      </c>
      <c r="E8" s="4" t="s">
        <v>120</v>
      </c>
      <c r="F8" s="7" t="s">
        <v>30</v>
      </c>
      <c r="G8" s="4">
        <v>1</v>
      </c>
      <c r="H8" s="4">
        <v>-0.749</v>
      </c>
      <c r="I8" s="4">
        <v>15.9994</v>
      </c>
      <c r="N8" s="4" t="str">
        <f>'HPO AA'!F8</f>
        <v>O1</v>
      </c>
      <c r="O8" s="4" t="str">
        <f t="shared" si="0"/>
        <v>OA</v>
      </c>
      <c r="P8" s="4">
        <f>'HPO AA'!H8</f>
        <v>-0.749</v>
      </c>
      <c r="Q8" s="4">
        <f t="shared" si="1"/>
        <v>1</v>
      </c>
    </row>
    <row r="9" spans="1:18" x14ac:dyDescent="0.35">
      <c r="B9" s="4">
        <v>6</v>
      </c>
      <c r="C9" s="4" t="s">
        <v>98</v>
      </c>
      <c r="D9" s="4">
        <v>1</v>
      </c>
      <c r="E9" s="4" t="s">
        <v>120</v>
      </c>
      <c r="F9" s="7" t="s">
        <v>65</v>
      </c>
      <c r="G9" s="4">
        <v>1</v>
      </c>
      <c r="H9" s="4">
        <v>0.38600000000000001</v>
      </c>
      <c r="I9" s="4">
        <v>1.008</v>
      </c>
      <c r="J9" s="4" t="s">
        <v>0</v>
      </c>
      <c r="K9" s="4">
        <v>-2</v>
      </c>
      <c r="N9" s="4" t="str">
        <f>'HPO AA'!F9</f>
        <v>H1</v>
      </c>
      <c r="O9" s="4" t="str">
        <f t="shared" si="0"/>
        <v>HS14</v>
      </c>
      <c r="P9" s="4">
        <f>'HPO AA'!H9</f>
        <v>0.38600000000000001</v>
      </c>
      <c r="Q9" s="4">
        <f t="shared" si="1"/>
        <v>1</v>
      </c>
    </row>
    <row r="10" spans="1:18" x14ac:dyDescent="0.35">
      <c r="A10" s="4" t="s">
        <v>0</v>
      </c>
    </row>
    <row r="19" spans="2:16" x14ac:dyDescent="0.35">
      <c r="B19" s="4" t="str">
        <f>ODA_allatom!B21</f>
        <v>ai</v>
      </c>
      <c r="C19" s="4" t="str">
        <f>ODA_allatom!C21</f>
        <v>aj</v>
      </c>
      <c r="D19" s="4" t="str">
        <f>ODA_allatom!D21</f>
        <v>funct</v>
      </c>
      <c r="E19" s="4" t="str">
        <f>ODA_allatom!E21</f>
        <v>c0</v>
      </c>
      <c r="F19" s="7" t="str">
        <f>ODA_allatom!F21</f>
        <v>c1</v>
      </c>
      <c r="N19" s="4" t="s">
        <v>2</v>
      </c>
    </row>
    <row r="20" spans="2:16" x14ac:dyDescent="0.35">
      <c r="B20" s="4">
        <v>1</v>
      </c>
      <c r="C20" s="4">
        <v>2</v>
      </c>
      <c r="D20" s="4">
        <v>2</v>
      </c>
      <c r="E20" s="4">
        <v>0.154</v>
      </c>
      <c r="F20" s="7">
        <v>4005700</v>
      </c>
      <c r="N20" s="4" t="str">
        <f>LOOKUP(B20,$B$4:$B$16,$F$4:$F$16)</f>
        <v>O4</v>
      </c>
      <c r="O20" s="4" t="str">
        <f t="shared" ref="O20:O24" si="2">LOOKUP(C20,$B$4:$B$16,$F$4:$F$16)</f>
        <v>P1</v>
      </c>
      <c r="P20" s="4" t="s">
        <v>124</v>
      </c>
    </row>
    <row r="21" spans="2:16" x14ac:dyDescent="0.35">
      <c r="B21" s="4">
        <v>2</v>
      </c>
      <c r="C21" s="4">
        <v>3</v>
      </c>
      <c r="D21" s="4">
        <v>2</v>
      </c>
      <c r="E21" s="4">
        <v>0.154</v>
      </c>
      <c r="F21" s="7">
        <v>4005700</v>
      </c>
      <c r="N21" s="4" t="str">
        <f t="shared" ref="N21:N24" si="3">LOOKUP(B21,$B$4:$B$16,$F$4:$F$16)</f>
        <v>P1</v>
      </c>
      <c r="O21" s="4" t="str">
        <f t="shared" si="2"/>
        <v>O2</v>
      </c>
      <c r="P21" s="4" t="s">
        <v>124</v>
      </c>
    </row>
    <row r="22" spans="2:16" x14ac:dyDescent="0.35">
      <c r="B22" s="4">
        <v>2</v>
      </c>
      <c r="C22" s="4">
        <v>4</v>
      </c>
      <c r="D22" s="4">
        <v>2</v>
      </c>
      <c r="E22" s="4">
        <v>0.154</v>
      </c>
      <c r="F22" s="7">
        <v>4005700</v>
      </c>
      <c r="N22" s="4" t="str">
        <f t="shared" si="3"/>
        <v>P1</v>
      </c>
      <c r="O22" s="4" t="str">
        <f t="shared" si="2"/>
        <v>O3</v>
      </c>
      <c r="P22" s="4" t="s">
        <v>124</v>
      </c>
    </row>
    <row r="23" spans="2:16" x14ac:dyDescent="0.35">
      <c r="B23" s="4">
        <v>2</v>
      </c>
      <c r="C23" s="4">
        <v>5</v>
      </c>
      <c r="D23" s="4">
        <v>2</v>
      </c>
      <c r="E23" s="4">
        <v>0.17199999999999999</v>
      </c>
      <c r="F23" s="7">
        <v>2704200</v>
      </c>
      <c r="N23" s="4" t="str">
        <f t="shared" si="3"/>
        <v>P1</v>
      </c>
      <c r="O23" s="4" t="str">
        <f t="shared" si="2"/>
        <v>O1</v>
      </c>
      <c r="P23" s="4" t="s">
        <v>125</v>
      </c>
    </row>
    <row r="24" spans="2:16" x14ac:dyDescent="0.35">
      <c r="B24" s="4">
        <v>5</v>
      </c>
      <c r="C24" s="4">
        <v>6</v>
      </c>
      <c r="D24" s="4">
        <v>2</v>
      </c>
      <c r="E24" s="4">
        <v>9.7100000000000006E-2</v>
      </c>
      <c r="F24" s="7">
        <v>7954700</v>
      </c>
      <c r="N24" s="4" t="str">
        <f t="shared" si="3"/>
        <v>O1</v>
      </c>
      <c r="O24" s="4" t="str">
        <f t="shared" si="2"/>
        <v>H1</v>
      </c>
      <c r="P24" s="4" t="s">
        <v>126</v>
      </c>
    </row>
    <row r="34" spans="2:17" x14ac:dyDescent="0.35">
      <c r="B34" s="4" t="str">
        <f>ODA_allatom!B55</f>
        <v>ai</v>
      </c>
      <c r="C34" s="4" t="str">
        <f>ODA_allatom!C55</f>
        <v>aj</v>
      </c>
      <c r="D34" s="4" t="str">
        <f>ODA_allatom!D55</f>
        <v>ak</v>
      </c>
      <c r="E34" s="4" t="str">
        <f>ODA_allatom!E55</f>
        <v>funct</v>
      </c>
      <c r="F34" s="7" t="str">
        <f>ODA_allatom!F55</f>
        <v>angle</v>
      </c>
      <c r="G34" s="4" t="str">
        <f>ODA_allatom!G55</f>
        <v>fc</v>
      </c>
      <c r="N34" s="4" t="s">
        <v>3</v>
      </c>
    </row>
    <row r="35" spans="2:17" x14ac:dyDescent="0.35">
      <c r="B35" s="4">
        <v>1</v>
      </c>
      <c r="C35" s="4">
        <v>2</v>
      </c>
      <c r="D35" s="4">
        <v>3</v>
      </c>
      <c r="E35" s="4">
        <v>2</v>
      </c>
      <c r="F35" s="7">
        <v>120</v>
      </c>
      <c r="G35" s="4">
        <v>780</v>
      </c>
      <c r="N35" s="4" t="str">
        <f>LOOKUP(B35,$B$4:$B$16,$F$4:$F$16)</f>
        <v>O4</v>
      </c>
      <c r="O35" s="4" t="str">
        <f t="shared" ref="O35:P39" si="4">LOOKUP(C35,$B$4:$B$16,$F$4:$F$16)</f>
        <v>P1</v>
      </c>
      <c r="P35" s="4" t="str">
        <f t="shared" si="4"/>
        <v>O2</v>
      </c>
      <c r="Q35" s="4" t="s">
        <v>127</v>
      </c>
    </row>
    <row r="36" spans="2:17" x14ac:dyDescent="0.35">
      <c r="B36" s="4">
        <v>1</v>
      </c>
      <c r="C36" s="4">
        <v>2</v>
      </c>
      <c r="D36" s="4">
        <v>4</v>
      </c>
      <c r="E36" s="4">
        <v>2</v>
      </c>
      <c r="F36" s="7">
        <v>120</v>
      </c>
      <c r="G36" s="4">
        <v>780</v>
      </c>
      <c r="N36" s="4" t="str">
        <f t="shared" ref="N36:N39" si="5">LOOKUP(B36,$B$4:$B$16,$F$4:$F$16)</f>
        <v>O4</v>
      </c>
      <c r="O36" s="4" t="str">
        <f t="shared" si="4"/>
        <v>P1</v>
      </c>
      <c r="P36" s="4" t="str">
        <f t="shared" si="4"/>
        <v>O3</v>
      </c>
      <c r="Q36" s="4" t="s">
        <v>127</v>
      </c>
    </row>
    <row r="37" spans="2:17" x14ac:dyDescent="0.35">
      <c r="B37" s="4">
        <v>1</v>
      </c>
      <c r="C37" s="4">
        <v>2</v>
      </c>
      <c r="D37" s="4">
        <v>5</v>
      </c>
      <c r="E37" s="4">
        <v>2</v>
      </c>
      <c r="F37" s="7">
        <v>103</v>
      </c>
      <c r="G37" s="4">
        <v>420</v>
      </c>
      <c r="N37" s="4" t="str">
        <f t="shared" si="5"/>
        <v>O4</v>
      </c>
      <c r="O37" s="4" t="str">
        <f t="shared" si="4"/>
        <v>P1</v>
      </c>
      <c r="P37" s="4" t="str">
        <f t="shared" si="4"/>
        <v>O1</v>
      </c>
      <c r="Q37" s="4" t="s">
        <v>128</v>
      </c>
    </row>
    <row r="38" spans="2:17" x14ac:dyDescent="0.35">
      <c r="B38" s="4">
        <v>3</v>
      </c>
      <c r="C38" s="4">
        <v>2</v>
      </c>
      <c r="D38" s="4">
        <v>4</v>
      </c>
      <c r="E38" s="4">
        <v>2</v>
      </c>
      <c r="F38" s="7">
        <v>120</v>
      </c>
      <c r="G38" s="4">
        <v>780</v>
      </c>
      <c r="N38" s="4" t="str">
        <f t="shared" si="5"/>
        <v>O2</v>
      </c>
      <c r="O38" s="4" t="str">
        <f t="shared" si="4"/>
        <v>P1</v>
      </c>
      <c r="P38" s="4" t="str">
        <f t="shared" si="4"/>
        <v>O3</v>
      </c>
      <c r="Q38" s="4" t="s">
        <v>127</v>
      </c>
    </row>
    <row r="39" spans="2:17" x14ac:dyDescent="0.35">
      <c r="B39" s="4">
        <v>3</v>
      </c>
      <c r="C39" s="4">
        <v>2</v>
      </c>
      <c r="D39" s="4">
        <v>5</v>
      </c>
      <c r="E39" s="4">
        <v>2</v>
      </c>
      <c r="F39" s="7">
        <v>103</v>
      </c>
      <c r="G39" s="4">
        <v>420</v>
      </c>
      <c r="N39" s="4" t="str">
        <f t="shared" si="5"/>
        <v>O2</v>
      </c>
      <c r="O39" s="4" t="str">
        <f t="shared" si="4"/>
        <v>P1</v>
      </c>
      <c r="P39" s="4" t="str">
        <f t="shared" si="4"/>
        <v>O1</v>
      </c>
      <c r="Q39" s="4" t="s">
        <v>128</v>
      </c>
    </row>
    <row r="40" spans="2:17" x14ac:dyDescent="0.35">
      <c r="B40" s="4">
        <v>4</v>
      </c>
      <c r="C40" s="4">
        <v>2</v>
      </c>
      <c r="D40" s="4">
        <v>5</v>
      </c>
      <c r="E40" s="4">
        <v>2</v>
      </c>
      <c r="F40" s="7">
        <v>103</v>
      </c>
      <c r="G40" s="4">
        <v>420</v>
      </c>
      <c r="N40" s="4" t="str">
        <f t="shared" ref="N40:N41" si="6">LOOKUP(B40,$B$4:$B$16,$F$4:$F$16)</f>
        <v>O3</v>
      </c>
      <c r="O40" s="4" t="str">
        <f t="shared" ref="O40:O41" si="7">LOOKUP(C40,$B$4:$B$16,$F$4:$F$16)</f>
        <v>P1</v>
      </c>
      <c r="P40" s="4" t="str">
        <f t="shared" ref="P40:P41" si="8">LOOKUP(D40,$B$4:$B$16,$F$4:$F$16)</f>
        <v>O1</v>
      </c>
      <c r="Q40" s="4" t="s">
        <v>128</v>
      </c>
    </row>
    <row r="41" spans="2:17" x14ac:dyDescent="0.35">
      <c r="B41" s="4">
        <v>2</v>
      </c>
      <c r="C41" s="4">
        <v>5</v>
      </c>
      <c r="D41" s="4">
        <v>6</v>
      </c>
      <c r="E41" s="4">
        <v>2</v>
      </c>
      <c r="F41" s="7">
        <v>103</v>
      </c>
      <c r="G41" s="4">
        <v>420</v>
      </c>
      <c r="N41" s="4" t="str">
        <f t="shared" si="6"/>
        <v>P1</v>
      </c>
      <c r="O41" s="4" t="str">
        <f t="shared" si="7"/>
        <v>O1</v>
      </c>
      <c r="P41" s="4" t="str">
        <f t="shared" si="8"/>
        <v>H1</v>
      </c>
      <c r="Q41" s="4" t="s">
        <v>128</v>
      </c>
    </row>
    <row r="56" spans="2:18" x14ac:dyDescent="0.35">
      <c r="B56" s="4" t="str">
        <f>ODA_allatom!B81</f>
        <v>ai</v>
      </c>
      <c r="C56" s="4" t="str">
        <f>ODA_allatom!C81</f>
        <v>aj</v>
      </c>
      <c r="D56" s="4" t="str">
        <f>ODA_allatom!D81</f>
        <v>ak</v>
      </c>
      <c r="E56" s="4" t="str">
        <f>ODA_allatom!E81</f>
        <v>al</v>
      </c>
      <c r="F56" s="7" t="str">
        <f>ODA_allatom!F81</f>
        <v>funct</v>
      </c>
      <c r="G56" s="4" t="str">
        <f>ODA_allatom!G81</f>
        <v>ph0</v>
      </c>
      <c r="H56" s="4" t="str">
        <f>ODA_allatom!H81</f>
        <v>cp</v>
      </c>
      <c r="I56" s="4" t="str">
        <f>ODA_allatom!I81</f>
        <v>mult</v>
      </c>
      <c r="N56" s="4" t="s">
        <v>4</v>
      </c>
    </row>
    <row r="57" spans="2:18" x14ac:dyDescent="0.35">
      <c r="B57" s="4">
        <v>3</v>
      </c>
      <c r="C57" s="4">
        <v>2</v>
      </c>
      <c r="D57" s="4">
        <v>5</v>
      </c>
      <c r="E57" s="4">
        <v>6</v>
      </c>
      <c r="F57" s="7">
        <v>1</v>
      </c>
      <c r="G57" s="4">
        <v>0</v>
      </c>
      <c r="H57" s="4">
        <v>1.05</v>
      </c>
      <c r="I57" s="4">
        <v>3</v>
      </c>
      <c r="N57" s="4" t="str">
        <f t="shared" ref="N57:Q58" si="9">LOOKUP(B57,$B$4:$B$16,$F$4:$F$16)</f>
        <v>O2</v>
      </c>
      <c r="O57" s="4" t="str">
        <f t="shared" si="9"/>
        <v>P1</v>
      </c>
      <c r="P57" s="4" t="str">
        <f t="shared" si="9"/>
        <v>O1</v>
      </c>
      <c r="Q57" s="4" t="str">
        <f t="shared" si="9"/>
        <v>H1</v>
      </c>
      <c r="R57" s="4" t="s">
        <v>129</v>
      </c>
    </row>
    <row r="58" spans="2:18" x14ac:dyDescent="0.35">
      <c r="B58" s="4">
        <v>3</v>
      </c>
      <c r="C58" s="4">
        <v>2</v>
      </c>
      <c r="D58" s="4">
        <v>5</v>
      </c>
      <c r="E58" s="4">
        <v>6</v>
      </c>
      <c r="F58" s="7">
        <v>1</v>
      </c>
      <c r="G58" s="4">
        <v>0</v>
      </c>
      <c r="H58" s="4">
        <v>3.14</v>
      </c>
      <c r="I58" s="4">
        <v>2</v>
      </c>
      <c r="N58" s="4" t="str">
        <f t="shared" si="9"/>
        <v>O2</v>
      </c>
      <c r="O58" s="4" t="str">
        <f t="shared" si="9"/>
        <v>P1</v>
      </c>
      <c r="P58" s="4" t="str">
        <f t="shared" si="9"/>
        <v>O1</v>
      </c>
      <c r="Q58" s="4" t="str">
        <f t="shared" si="9"/>
        <v>H1</v>
      </c>
      <c r="R58" s="4" t="s">
        <v>130</v>
      </c>
    </row>
    <row r="63" spans="2:18" x14ac:dyDescent="0.35">
      <c r="B63" s="4" t="str">
        <f>ODA_allatom!B77</f>
        <v>ai</v>
      </c>
      <c r="C63" s="4" t="str">
        <f>ODA_allatom!C77</f>
        <v>aj</v>
      </c>
      <c r="D63" s="4" t="str">
        <f>ODA_allatom!D77</f>
        <v>ak</v>
      </c>
      <c r="E63" s="4" t="str">
        <f>ODA_allatom!E77</f>
        <v>al</v>
      </c>
      <c r="F63" s="7" t="str">
        <f>ODA_allatom!F77</f>
        <v>funct</v>
      </c>
      <c r="G63" s="4" t="str">
        <f>ODA_allatom!G77</f>
        <v>angle</v>
      </c>
      <c r="H63" s="4" t="str">
        <f>ODA_allatom!H77</f>
        <v>fc</v>
      </c>
      <c r="N63" s="4" t="s">
        <v>87</v>
      </c>
    </row>
  </sheetData>
  <mergeCells count="1">
    <mergeCell ref="M1:R1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R63"/>
  <sheetViews>
    <sheetView topLeftCell="A7" zoomScale="85" zoomScaleNormal="85" workbookViewId="0">
      <selection activeCell="N64" sqref="N64"/>
    </sheetView>
  </sheetViews>
  <sheetFormatPr defaultColWidth="7.54296875" defaultRowHeight="14.5" x14ac:dyDescent="0.35"/>
  <cols>
    <col min="1" max="5" width="7.54296875" style="4"/>
    <col min="6" max="6" width="11.7265625" style="4" bestFit="1" customWidth="1"/>
    <col min="7" max="16384" width="7.54296875" style="4"/>
  </cols>
  <sheetData>
    <row r="1" spans="2:18" x14ac:dyDescent="0.35">
      <c r="M1" s="8" t="s">
        <v>95</v>
      </c>
      <c r="N1" s="8"/>
      <c r="O1" s="8"/>
      <c r="P1" s="8"/>
      <c r="Q1" s="8"/>
      <c r="R1" s="8"/>
    </row>
    <row r="3" spans="2:18" x14ac:dyDescent="0.35">
      <c r="B3" s="4" t="str">
        <f>ODA_allatom!B5</f>
        <v>nr</v>
      </c>
      <c r="C3" s="4" t="str">
        <f>ODA_allatom!C5</f>
        <v>type</v>
      </c>
      <c r="D3" s="4" t="str">
        <f>ODA_allatom!D5</f>
        <v>resnr</v>
      </c>
      <c r="E3" s="4" t="str">
        <f>ODA_allatom!E5</f>
        <v>resid</v>
      </c>
      <c r="F3" s="4" t="str">
        <f>ODA_allatom!F5</f>
        <v>atom</v>
      </c>
      <c r="G3" s="4" t="str">
        <f>ODA_allatom!G5</f>
        <v>cgnr</v>
      </c>
      <c r="H3" s="4" t="str">
        <f>ODA_allatom!H5</f>
        <v>charge</v>
      </c>
      <c r="I3" s="4" t="str">
        <f>ODA_allatom!I5</f>
        <v>mass</v>
      </c>
      <c r="N3" s="4" t="s">
        <v>1</v>
      </c>
    </row>
    <row r="4" spans="2:18" x14ac:dyDescent="0.35">
      <c r="B4" s="4">
        <v>1</v>
      </c>
      <c r="C4" s="4" t="s">
        <v>26</v>
      </c>
      <c r="D4" s="4">
        <v>1</v>
      </c>
      <c r="E4" s="4" t="s">
        <v>123</v>
      </c>
      <c r="F4" s="4" t="s">
        <v>102</v>
      </c>
      <c r="G4" s="4">
        <v>1</v>
      </c>
      <c r="H4" s="4">
        <v>-0.76100000000000001</v>
      </c>
      <c r="I4" s="4">
        <v>15.9994</v>
      </c>
      <c r="N4" s="4" t="str">
        <f>'H2P AA'!F4</f>
        <v>O4</v>
      </c>
      <c r="O4" s="4" t="str">
        <f>C4</f>
        <v>OM</v>
      </c>
      <c r="P4" s="4">
        <f>'H2P AA'!H4</f>
        <v>-0.76100000000000001</v>
      </c>
      <c r="Q4" s="4">
        <f>G4</f>
        <v>1</v>
      </c>
    </row>
    <row r="5" spans="2:18" x14ac:dyDescent="0.35">
      <c r="B5" s="4">
        <v>2</v>
      </c>
      <c r="C5" s="4" t="s">
        <v>121</v>
      </c>
      <c r="D5" s="4">
        <v>1</v>
      </c>
      <c r="E5" s="4" t="s">
        <v>123</v>
      </c>
      <c r="F5" s="4" t="s">
        <v>122</v>
      </c>
      <c r="G5" s="4">
        <v>1</v>
      </c>
      <c r="H5" s="4">
        <v>1.022</v>
      </c>
      <c r="I5" s="4">
        <v>30.973800000000001</v>
      </c>
      <c r="N5" s="4" t="str">
        <f>'H2P AA'!F5</f>
        <v>P1</v>
      </c>
      <c r="O5" s="4" t="str">
        <f t="shared" ref="O5:O9" si="0">C5</f>
        <v>P</v>
      </c>
      <c r="P5" s="4">
        <f>'H2P AA'!H5</f>
        <v>1.022</v>
      </c>
      <c r="Q5" s="4">
        <f t="shared" ref="Q5:Q9" si="1">G5</f>
        <v>1</v>
      </c>
    </row>
    <row r="6" spans="2:18" x14ac:dyDescent="0.35">
      <c r="B6" s="4">
        <v>3</v>
      </c>
      <c r="C6" s="4" t="s">
        <v>26</v>
      </c>
      <c r="D6" s="4">
        <v>1</v>
      </c>
      <c r="E6" s="4" t="s">
        <v>123</v>
      </c>
      <c r="F6" s="4" t="s">
        <v>27</v>
      </c>
      <c r="G6" s="4">
        <v>1</v>
      </c>
      <c r="H6" s="4">
        <v>-0.76100000000000001</v>
      </c>
      <c r="I6" s="4">
        <v>15.9994</v>
      </c>
      <c r="N6" s="4" t="str">
        <f>'H2P AA'!F6</f>
        <v>O3</v>
      </c>
      <c r="O6" s="4" t="str">
        <f t="shared" si="0"/>
        <v>OM</v>
      </c>
      <c r="P6" s="4">
        <f>'H2P AA'!H6</f>
        <v>-0.76100000000000001</v>
      </c>
      <c r="Q6" s="4">
        <f t="shared" si="1"/>
        <v>1</v>
      </c>
    </row>
    <row r="7" spans="2:18" x14ac:dyDescent="0.35">
      <c r="B7" s="4">
        <v>4</v>
      </c>
      <c r="C7" s="4" t="s">
        <v>101</v>
      </c>
      <c r="D7" s="4">
        <v>1</v>
      </c>
      <c r="E7" s="4" t="s">
        <v>123</v>
      </c>
      <c r="F7" s="4" t="s">
        <v>30</v>
      </c>
      <c r="G7" s="4">
        <v>1</v>
      </c>
      <c r="H7" s="4">
        <v>-0.69799999999999995</v>
      </c>
      <c r="I7" s="4">
        <v>15.9994</v>
      </c>
      <c r="N7" s="4" t="str">
        <f>'H2P AA'!F7</f>
        <v>O1</v>
      </c>
      <c r="O7" s="4" t="str">
        <f t="shared" si="0"/>
        <v>OA</v>
      </c>
      <c r="P7" s="4">
        <f>'H2P AA'!H7</f>
        <v>-0.69799999999999995</v>
      </c>
      <c r="Q7" s="4">
        <f t="shared" si="1"/>
        <v>1</v>
      </c>
    </row>
    <row r="8" spans="2:18" x14ac:dyDescent="0.35">
      <c r="B8" s="4">
        <v>5</v>
      </c>
      <c r="C8" s="4" t="s">
        <v>98</v>
      </c>
      <c r="D8" s="4">
        <v>1</v>
      </c>
      <c r="E8" s="4" t="s">
        <v>123</v>
      </c>
      <c r="F8" s="4" t="s">
        <v>65</v>
      </c>
      <c r="G8" s="4">
        <v>1</v>
      </c>
      <c r="H8" s="4">
        <v>0.44800000000000001</v>
      </c>
      <c r="I8" s="4">
        <v>1.008</v>
      </c>
      <c r="N8" s="4" t="str">
        <f>'H2P AA'!F8</f>
        <v>H1</v>
      </c>
      <c r="O8" s="4" t="str">
        <f t="shared" si="0"/>
        <v>HS14</v>
      </c>
      <c r="P8" s="4">
        <f>'H2P AA'!H8</f>
        <v>0.44800000000000001</v>
      </c>
      <c r="Q8" s="4">
        <f t="shared" si="1"/>
        <v>1</v>
      </c>
    </row>
    <row r="9" spans="2:18" x14ac:dyDescent="0.35">
      <c r="B9" s="4">
        <v>6</v>
      </c>
      <c r="C9" s="4" t="s">
        <v>101</v>
      </c>
      <c r="D9" s="4">
        <v>1</v>
      </c>
      <c r="E9" s="4" t="s">
        <v>123</v>
      </c>
      <c r="F9" s="4" t="s">
        <v>110</v>
      </c>
      <c r="G9" s="4">
        <v>1</v>
      </c>
      <c r="H9" s="4">
        <v>-0.69799999999999995</v>
      </c>
      <c r="I9" s="4">
        <v>15.9994</v>
      </c>
      <c r="N9" s="4" t="str">
        <f>'H2P AA'!F9</f>
        <v>O2</v>
      </c>
      <c r="O9" s="4" t="str">
        <f t="shared" si="0"/>
        <v>OA</v>
      </c>
      <c r="P9" s="4">
        <f>'H2P AA'!H9</f>
        <v>-0.69799999999999995</v>
      </c>
      <c r="Q9" s="4">
        <f t="shared" si="1"/>
        <v>1</v>
      </c>
    </row>
    <row r="10" spans="2:18" x14ac:dyDescent="0.35">
      <c r="B10" s="4">
        <v>7</v>
      </c>
      <c r="C10" s="4" t="s">
        <v>98</v>
      </c>
      <c r="D10" s="4">
        <v>1</v>
      </c>
      <c r="E10" s="4" t="s">
        <v>123</v>
      </c>
      <c r="F10" s="4" t="s">
        <v>67</v>
      </c>
      <c r="G10" s="4">
        <v>1</v>
      </c>
      <c r="H10" s="4">
        <v>0.44800000000000001</v>
      </c>
      <c r="I10" s="4">
        <v>1.008</v>
      </c>
      <c r="J10" s="4" t="s">
        <v>0</v>
      </c>
      <c r="K10" s="4">
        <v>-1</v>
      </c>
      <c r="N10" s="4" t="str">
        <f>'H2P AA'!F10</f>
        <v>H2</v>
      </c>
      <c r="O10" s="4" t="str">
        <f t="shared" ref="O10" si="2">C10</f>
        <v>HS14</v>
      </c>
      <c r="P10" s="4">
        <f>'H2P AA'!H10</f>
        <v>0.44800000000000001</v>
      </c>
      <c r="Q10" s="4">
        <f t="shared" ref="Q10" si="3">G10</f>
        <v>1</v>
      </c>
    </row>
    <row r="19" spans="2:16" x14ac:dyDescent="0.35">
      <c r="B19" s="4" t="str">
        <f>ODA_allatom!B21</f>
        <v>ai</v>
      </c>
      <c r="C19" s="4" t="str">
        <f>ODA_allatom!C21</f>
        <v>aj</v>
      </c>
      <c r="D19" s="4" t="str">
        <f>ODA_allatom!D21</f>
        <v>funct</v>
      </c>
      <c r="E19" s="4" t="str">
        <f>ODA_allatom!E21</f>
        <v>c0</v>
      </c>
      <c r="F19" s="4" t="str">
        <f>ODA_allatom!F21</f>
        <v>c1</v>
      </c>
      <c r="N19" s="4" t="s">
        <v>2</v>
      </c>
    </row>
    <row r="20" spans="2:16" x14ac:dyDescent="0.35">
      <c r="B20" s="4">
        <v>1</v>
      </c>
      <c r="C20" s="4">
        <v>2</v>
      </c>
      <c r="D20" s="4">
        <v>2</v>
      </c>
      <c r="E20" s="4">
        <v>0.15</v>
      </c>
      <c r="F20" s="6">
        <v>8370000</v>
      </c>
      <c r="N20" s="4" t="str">
        <f>LOOKUP(B20,$B$4:$B$16,$F$4:$F$16)</f>
        <v>O4</v>
      </c>
      <c r="O20" s="4" t="str">
        <f t="shared" ref="O20:O24" si="4">LOOKUP(C20,$B$4:$B$16,$F$4:$F$16)</f>
        <v>P1</v>
      </c>
      <c r="P20" s="4" t="s">
        <v>131</v>
      </c>
    </row>
    <row r="21" spans="2:16" x14ac:dyDescent="0.35">
      <c r="B21" s="4">
        <v>2</v>
      </c>
      <c r="C21" s="4">
        <v>3</v>
      </c>
      <c r="D21" s="4">
        <v>2</v>
      </c>
      <c r="E21" s="4">
        <v>0.15</v>
      </c>
      <c r="F21" s="6">
        <v>8370000</v>
      </c>
      <c r="N21" s="4" t="str">
        <f t="shared" ref="N21:N24" si="5">LOOKUP(B21,$B$4:$B$16,$F$4:$F$16)</f>
        <v>P1</v>
      </c>
      <c r="O21" s="4" t="str">
        <f t="shared" si="4"/>
        <v>O3</v>
      </c>
      <c r="P21" s="4" t="s">
        <v>131</v>
      </c>
    </row>
    <row r="22" spans="2:16" x14ac:dyDescent="0.35">
      <c r="B22" s="4">
        <v>2</v>
      </c>
      <c r="C22" s="4">
        <v>4</v>
      </c>
      <c r="D22" s="4">
        <v>2</v>
      </c>
      <c r="E22" s="4">
        <v>0.16600000000000001</v>
      </c>
      <c r="F22" s="6">
        <v>2903200</v>
      </c>
      <c r="N22" s="4" t="str">
        <f t="shared" si="5"/>
        <v>P1</v>
      </c>
      <c r="O22" s="4" t="str">
        <f t="shared" si="4"/>
        <v>O1</v>
      </c>
      <c r="P22" s="4" t="s">
        <v>132</v>
      </c>
    </row>
    <row r="23" spans="2:16" x14ac:dyDescent="0.35">
      <c r="B23" s="4">
        <v>2</v>
      </c>
      <c r="C23" s="4">
        <v>6</v>
      </c>
      <c r="D23" s="4">
        <v>2</v>
      </c>
      <c r="E23" s="4">
        <v>0.16600000000000001</v>
      </c>
      <c r="F23" s="6">
        <v>2903200</v>
      </c>
      <c r="N23" s="4" t="str">
        <f t="shared" si="5"/>
        <v>P1</v>
      </c>
      <c r="O23" s="4" t="str">
        <f t="shared" si="4"/>
        <v>O2</v>
      </c>
      <c r="P23" s="4" t="s">
        <v>132</v>
      </c>
    </row>
    <row r="24" spans="2:16" x14ac:dyDescent="0.35">
      <c r="B24" s="4">
        <v>4</v>
      </c>
      <c r="C24" s="4">
        <v>5</v>
      </c>
      <c r="D24" s="4">
        <v>2</v>
      </c>
      <c r="E24" s="4">
        <v>9.7199999999999995E-2</v>
      </c>
      <c r="F24" s="5">
        <v>19581000</v>
      </c>
      <c r="N24" s="4" t="str">
        <f t="shared" si="5"/>
        <v>O1</v>
      </c>
      <c r="O24" s="4" t="str">
        <f t="shared" si="4"/>
        <v>H1</v>
      </c>
      <c r="P24" s="4" t="s">
        <v>103</v>
      </c>
    </row>
    <row r="25" spans="2:16" x14ac:dyDescent="0.35">
      <c r="B25" s="4">
        <v>6</v>
      </c>
      <c r="C25" s="4">
        <v>7</v>
      </c>
      <c r="D25" s="4">
        <v>2</v>
      </c>
      <c r="E25" s="4">
        <v>9.7199999999999995E-2</v>
      </c>
      <c r="F25" s="5">
        <v>19581000</v>
      </c>
      <c r="N25" s="4" t="str">
        <f t="shared" ref="N25" si="6">LOOKUP(B25,$B$4:$B$16,$F$4:$F$16)</f>
        <v>O2</v>
      </c>
      <c r="O25" s="4" t="str">
        <f t="shared" ref="O25" si="7">LOOKUP(C25,$B$4:$B$16,$F$4:$F$16)</f>
        <v>H2</v>
      </c>
      <c r="P25" s="4" t="s">
        <v>103</v>
      </c>
    </row>
    <row r="26" spans="2:16" x14ac:dyDescent="0.35">
      <c r="F26" s="5"/>
    </row>
    <row r="27" spans="2:16" x14ac:dyDescent="0.35">
      <c r="F27" s="5"/>
    </row>
    <row r="28" spans="2:16" x14ac:dyDescent="0.35">
      <c r="F28" s="5"/>
    </row>
    <row r="29" spans="2:16" x14ac:dyDescent="0.35">
      <c r="F29" s="5"/>
    </row>
    <row r="30" spans="2:16" x14ac:dyDescent="0.35">
      <c r="F30" s="5"/>
    </row>
    <row r="31" spans="2:16" x14ac:dyDescent="0.35">
      <c r="F31" s="5"/>
    </row>
    <row r="34" spans="2:17" x14ac:dyDescent="0.35">
      <c r="B34" s="4" t="str">
        <f>ODA_allatom!B55</f>
        <v>ai</v>
      </c>
      <c r="C34" s="4" t="str">
        <f>ODA_allatom!C55</f>
        <v>aj</v>
      </c>
      <c r="D34" s="4" t="str">
        <f>ODA_allatom!D55</f>
        <v>ak</v>
      </c>
      <c r="E34" s="4" t="str">
        <f>ODA_allatom!E55</f>
        <v>funct</v>
      </c>
      <c r="F34" s="4" t="str">
        <f>ODA_allatom!F55</f>
        <v>angle</v>
      </c>
      <c r="G34" s="4" t="str">
        <f>ODA_allatom!G55</f>
        <v>fc</v>
      </c>
      <c r="N34" s="4" t="s">
        <v>3</v>
      </c>
    </row>
    <row r="35" spans="2:17" x14ac:dyDescent="0.35">
      <c r="B35" s="4">
        <v>1</v>
      </c>
      <c r="C35" s="4">
        <v>2</v>
      </c>
      <c r="D35" s="4">
        <v>3</v>
      </c>
      <c r="E35" s="4">
        <v>2</v>
      </c>
      <c r="F35" s="4">
        <v>120</v>
      </c>
      <c r="G35" s="4">
        <v>780</v>
      </c>
      <c r="N35" s="4" t="str">
        <f>LOOKUP(B35,$B$4:$B$16,$F$4:$F$16)</f>
        <v>O4</v>
      </c>
      <c r="O35" s="4" t="str">
        <f t="shared" ref="O35:P41" si="8">LOOKUP(C35,$B$4:$B$16,$F$4:$F$16)</f>
        <v>P1</v>
      </c>
      <c r="P35" s="4" t="str">
        <f t="shared" si="8"/>
        <v>O3</v>
      </c>
      <c r="Q35" s="4" t="s">
        <v>127</v>
      </c>
    </row>
    <row r="36" spans="2:17" x14ac:dyDescent="0.35">
      <c r="B36" s="4">
        <v>1</v>
      </c>
      <c r="C36" s="4">
        <v>2</v>
      </c>
      <c r="D36" s="4">
        <v>4</v>
      </c>
      <c r="E36" s="4">
        <v>2</v>
      </c>
      <c r="F36" s="4">
        <v>109.6</v>
      </c>
      <c r="G36" s="4">
        <v>450</v>
      </c>
      <c r="N36" s="4" t="str">
        <f t="shared" ref="N36:N41" si="9">LOOKUP(B36,$B$4:$B$16,$F$4:$F$16)</f>
        <v>O4</v>
      </c>
      <c r="O36" s="4" t="str">
        <f t="shared" si="8"/>
        <v>P1</v>
      </c>
      <c r="P36" s="4" t="str">
        <f t="shared" si="8"/>
        <v>O1</v>
      </c>
      <c r="Q36" s="4" t="s">
        <v>133</v>
      </c>
    </row>
    <row r="37" spans="2:17" x14ac:dyDescent="0.35">
      <c r="B37" s="4">
        <v>1</v>
      </c>
      <c r="C37" s="4">
        <v>2</v>
      </c>
      <c r="D37" s="4">
        <v>6</v>
      </c>
      <c r="E37" s="4">
        <v>2</v>
      </c>
      <c r="F37" s="4">
        <v>109.6</v>
      </c>
      <c r="G37" s="4">
        <v>450</v>
      </c>
      <c r="N37" s="4" t="str">
        <f t="shared" si="9"/>
        <v>O4</v>
      </c>
      <c r="O37" s="4" t="str">
        <f t="shared" si="8"/>
        <v>P1</v>
      </c>
      <c r="P37" s="4" t="str">
        <f t="shared" si="8"/>
        <v>O2</v>
      </c>
      <c r="Q37" s="4" t="s">
        <v>133</v>
      </c>
    </row>
    <row r="38" spans="2:17" x14ac:dyDescent="0.35">
      <c r="B38" s="4">
        <v>3</v>
      </c>
      <c r="C38" s="4">
        <v>2</v>
      </c>
      <c r="D38" s="4">
        <v>4</v>
      </c>
      <c r="E38" s="4">
        <v>2</v>
      </c>
      <c r="F38" s="4">
        <v>109.6</v>
      </c>
      <c r="G38" s="4">
        <v>450</v>
      </c>
      <c r="N38" s="4" t="str">
        <f t="shared" si="9"/>
        <v>O3</v>
      </c>
      <c r="O38" s="4" t="str">
        <f t="shared" si="8"/>
        <v>P1</v>
      </c>
      <c r="P38" s="4" t="str">
        <f t="shared" si="8"/>
        <v>O1</v>
      </c>
      <c r="Q38" s="4" t="s">
        <v>133</v>
      </c>
    </row>
    <row r="39" spans="2:17" x14ac:dyDescent="0.35">
      <c r="B39" s="4">
        <v>3</v>
      </c>
      <c r="C39" s="4">
        <v>2</v>
      </c>
      <c r="D39" s="4">
        <v>6</v>
      </c>
      <c r="E39" s="4">
        <v>2</v>
      </c>
      <c r="F39" s="4">
        <v>109.6</v>
      </c>
      <c r="G39" s="4">
        <v>450</v>
      </c>
      <c r="N39" s="4" t="str">
        <f t="shared" si="9"/>
        <v>O3</v>
      </c>
      <c r="O39" s="4" t="str">
        <f t="shared" si="8"/>
        <v>P1</v>
      </c>
      <c r="P39" s="4" t="str">
        <f t="shared" si="8"/>
        <v>O2</v>
      </c>
      <c r="Q39" s="4" t="s">
        <v>133</v>
      </c>
    </row>
    <row r="40" spans="2:17" x14ac:dyDescent="0.35">
      <c r="B40" s="4">
        <v>4</v>
      </c>
      <c r="C40" s="4">
        <v>2</v>
      </c>
      <c r="D40" s="4">
        <v>6</v>
      </c>
      <c r="E40" s="4">
        <v>2</v>
      </c>
      <c r="F40" s="4">
        <v>103</v>
      </c>
      <c r="G40" s="4">
        <v>420</v>
      </c>
      <c r="N40" s="4" t="str">
        <f t="shared" si="9"/>
        <v>O1</v>
      </c>
      <c r="O40" s="4" t="str">
        <f t="shared" si="8"/>
        <v>P1</v>
      </c>
      <c r="P40" s="4" t="str">
        <f t="shared" si="8"/>
        <v>O2</v>
      </c>
      <c r="Q40" s="4" t="s">
        <v>134</v>
      </c>
    </row>
    <row r="41" spans="2:17" x14ac:dyDescent="0.35">
      <c r="B41" s="4">
        <v>2</v>
      </c>
      <c r="C41" s="4">
        <v>4</v>
      </c>
      <c r="D41" s="4">
        <v>5</v>
      </c>
      <c r="E41" s="4">
        <v>2</v>
      </c>
      <c r="F41" s="4">
        <v>109.5</v>
      </c>
      <c r="G41" s="4">
        <v>450</v>
      </c>
      <c r="N41" s="4" t="str">
        <f t="shared" si="9"/>
        <v>P1</v>
      </c>
      <c r="O41" s="4" t="str">
        <f t="shared" si="8"/>
        <v>O1</v>
      </c>
      <c r="P41" s="4" t="str">
        <f t="shared" si="8"/>
        <v>H1</v>
      </c>
      <c r="Q41" s="4" t="s">
        <v>85</v>
      </c>
    </row>
    <row r="42" spans="2:17" x14ac:dyDescent="0.35">
      <c r="B42" s="4">
        <v>2</v>
      </c>
      <c r="C42" s="4">
        <v>6</v>
      </c>
      <c r="D42" s="4">
        <v>7</v>
      </c>
      <c r="E42" s="4">
        <v>2</v>
      </c>
      <c r="F42" s="4">
        <v>109.5</v>
      </c>
      <c r="G42" s="4">
        <v>450</v>
      </c>
      <c r="N42" s="4" t="str">
        <f t="shared" ref="N42" si="10">LOOKUP(B42,$B$4:$B$16,$F$4:$F$16)</f>
        <v>P1</v>
      </c>
      <c r="O42" s="4" t="str">
        <f t="shared" ref="O42" si="11">LOOKUP(C42,$B$4:$B$16,$F$4:$F$16)</f>
        <v>O2</v>
      </c>
      <c r="P42" s="4" t="str">
        <f t="shared" ref="P42" si="12">LOOKUP(D42,$B$4:$B$16,$F$4:$F$16)</f>
        <v>H2</v>
      </c>
      <c r="Q42" s="4" t="s">
        <v>85</v>
      </c>
    </row>
    <row r="56" spans="2:18" x14ac:dyDescent="0.35">
      <c r="B56" s="4" t="str">
        <f>ODA_allatom!B81</f>
        <v>ai</v>
      </c>
      <c r="C56" s="4" t="str">
        <f>ODA_allatom!C81</f>
        <v>aj</v>
      </c>
      <c r="D56" s="4" t="str">
        <f>ODA_allatom!D81</f>
        <v>ak</v>
      </c>
      <c r="E56" s="4" t="str">
        <f>ODA_allatom!E81</f>
        <v>al</v>
      </c>
      <c r="F56" s="4" t="str">
        <f>ODA_allatom!F81</f>
        <v>funct</v>
      </c>
      <c r="G56" s="4" t="str">
        <f>ODA_allatom!G81</f>
        <v>ph0</v>
      </c>
      <c r="H56" s="4" t="str">
        <f>ODA_allatom!H81</f>
        <v>cp</v>
      </c>
      <c r="I56" s="4" t="str">
        <f>ODA_allatom!I81</f>
        <v>mult</v>
      </c>
      <c r="N56" s="4" t="s">
        <v>4</v>
      </c>
    </row>
    <row r="57" spans="2:18" x14ac:dyDescent="0.35">
      <c r="B57" s="4">
        <v>6</v>
      </c>
      <c r="C57" s="4">
        <v>2</v>
      </c>
      <c r="D57" s="4">
        <v>4</v>
      </c>
      <c r="E57" s="4">
        <v>5</v>
      </c>
      <c r="F57" s="4">
        <v>1</v>
      </c>
      <c r="G57" s="4">
        <v>0</v>
      </c>
      <c r="H57" s="4">
        <v>1.05</v>
      </c>
      <c r="I57" s="4">
        <v>3</v>
      </c>
      <c r="N57" s="4" t="str">
        <f t="shared" ref="N57:Q58" si="13">LOOKUP(B57,$B$4:$B$16,$F$4:$F$16)</f>
        <v>O2</v>
      </c>
      <c r="O57" s="4" t="str">
        <f t="shared" si="13"/>
        <v>P1</v>
      </c>
      <c r="P57" s="4" t="str">
        <f t="shared" si="13"/>
        <v>O1</v>
      </c>
      <c r="Q57" s="4" t="str">
        <f t="shared" si="13"/>
        <v>H1</v>
      </c>
      <c r="R57" s="4" t="s">
        <v>129</v>
      </c>
    </row>
    <row r="58" spans="2:18" x14ac:dyDescent="0.35">
      <c r="B58" s="4">
        <v>6</v>
      </c>
      <c r="C58" s="4">
        <v>2</v>
      </c>
      <c r="D58" s="4">
        <v>4</v>
      </c>
      <c r="E58" s="4">
        <v>5</v>
      </c>
      <c r="F58" s="4">
        <v>1</v>
      </c>
      <c r="G58" s="4">
        <v>0</v>
      </c>
      <c r="H58" s="4">
        <v>3.14</v>
      </c>
      <c r="I58" s="4">
        <v>2</v>
      </c>
      <c r="N58" s="4" t="str">
        <f t="shared" si="13"/>
        <v>O2</v>
      </c>
      <c r="O58" s="4" t="str">
        <f t="shared" si="13"/>
        <v>P1</v>
      </c>
      <c r="P58" s="4" t="str">
        <f t="shared" si="13"/>
        <v>O1</v>
      </c>
      <c r="Q58" s="4" t="str">
        <f t="shared" si="13"/>
        <v>H1</v>
      </c>
      <c r="R58" s="4" t="s">
        <v>130</v>
      </c>
    </row>
    <row r="59" spans="2:18" x14ac:dyDescent="0.35">
      <c r="B59" s="4">
        <v>4</v>
      </c>
      <c r="C59" s="4">
        <v>2</v>
      </c>
      <c r="D59" s="4">
        <v>6</v>
      </c>
      <c r="E59" s="4">
        <v>7</v>
      </c>
      <c r="F59" s="4">
        <v>1</v>
      </c>
      <c r="G59" s="4">
        <v>0</v>
      </c>
      <c r="H59" s="4">
        <v>1.05</v>
      </c>
      <c r="I59" s="4">
        <v>3</v>
      </c>
      <c r="N59" s="4" t="str">
        <f t="shared" ref="N59:N60" si="14">LOOKUP(B59,$B$4:$B$16,$F$4:$F$16)</f>
        <v>O1</v>
      </c>
      <c r="O59" s="4" t="str">
        <f t="shared" ref="O59:O60" si="15">LOOKUP(C59,$B$4:$B$16,$F$4:$F$16)</f>
        <v>P1</v>
      </c>
      <c r="P59" s="4" t="str">
        <f t="shared" ref="P59:P60" si="16">LOOKUP(D59,$B$4:$B$16,$F$4:$F$16)</f>
        <v>O2</v>
      </c>
      <c r="Q59" s="4" t="str">
        <f t="shared" ref="Q59:Q60" si="17">LOOKUP(E59,$B$4:$B$16,$F$4:$F$16)</f>
        <v>H2</v>
      </c>
      <c r="R59" s="4" t="s">
        <v>129</v>
      </c>
    </row>
    <row r="60" spans="2:18" x14ac:dyDescent="0.35">
      <c r="B60" s="4">
        <v>4</v>
      </c>
      <c r="C60" s="4">
        <v>2</v>
      </c>
      <c r="D60" s="4">
        <v>6</v>
      </c>
      <c r="E60" s="4">
        <v>7</v>
      </c>
      <c r="F60" s="4">
        <v>1</v>
      </c>
      <c r="G60" s="4">
        <v>0</v>
      </c>
      <c r="H60" s="4">
        <v>3.14</v>
      </c>
      <c r="I60" s="4">
        <v>2</v>
      </c>
      <c r="N60" s="4" t="str">
        <f t="shared" si="14"/>
        <v>O1</v>
      </c>
      <c r="O60" s="4" t="str">
        <f t="shared" si="15"/>
        <v>P1</v>
      </c>
      <c r="P60" s="4" t="str">
        <f t="shared" si="16"/>
        <v>O2</v>
      </c>
      <c r="Q60" s="4" t="str">
        <f t="shared" si="17"/>
        <v>H2</v>
      </c>
      <c r="R60" s="4" t="s">
        <v>130</v>
      </c>
    </row>
    <row r="63" spans="2:18" x14ac:dyDescent="0.35">
      <c r="B63" s="4" t="str">
        <f>ODA_allatom!B77</f>
        <v>ai</v>
      </c>
      <c r="C63" s="4" t="str">
        <f>ODA_allatom!C77</f>
        <v>aj</v>
      </c>
      <c r="D63" s="4" t="str">
        <f>ODA_allatom!D77</f>
        <v>ak</v>
      </c>
      <c r="E63" s="4" t="str">
        <f>ODA_allatom!E77</f>
        <v>al</v>
      </c>
      <c r="F63" s="4" t="str">
        <f>ODA_allatom!F77</f>
        <v>funct</v>
      </c>
      <c r="G63" s="4" t="str">
        <f>ODA_allatom!G77</f>
        <v>angle</v>
      </c>
      <c r="H63" s="4" t="str">
        <f>ODA_allatom!H77</f>
        <v>fc</v>
      </c>
      <c r="N63" s="4" t="s">
        <v>87</v>
      </c>
    </row>
  </sheetData>
  <mergeCells count="1">
    <mergeCell ref="M1:R1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R85"/>
  <sheetViews>
    <sheetView topLeftCell="H61" zoomScale="115" zoomScaleNormal="115" workbookViewId="0">
      <selection activeCell="M89" sqref="M89:M90"/>
    </sheetView>
  </sheetViews>
  <sheetFormatPr defaultColWidth="7.54296875" defaultRowHeight="14.5" x14ac:dyDescent="0.35"/>
  <cols>
    <col min="1" max="5" width="7.54296875" style="4"/>
    <col min="6" max="6" width="12.26953125" style="4" bestFit="1" customWidth="1"/>
    <col min="7" max="16384" width="7.54296875" style="4"/>
  </cols>
  <sheetData>
    <row r="1" spans="2:18" x14ac:dyDescent="0.35">
      <c r="M1" s="8" t="s">
        <v>95</v>
      </c>
      <c r="N1" s="8"/>
      <c r="O1" s="8"/>
      <c r="P1" s="8"/>
      <c r="Q1" s="8"/>
      <c r="R1" s="8"/>
    </row>
    <row r="2" spans="2:18" x14ac:dyDescent="0.35">
      <c r="N2" s="4" t="s">
        <v>223</v>
      </c>
    </row>
    <row r="3" spans="2:18" x14ac:dyDescent="0.35">
      <c r="B3" s="4" t="str">
        <f>ODA_allatom!B5</f>
        <v>nr</v>
      </c>
      <c r="C3" s="4" t="str">
        <f>ODA_allatom!C5</f>
        <v>type</v>
      </c>
      <c r="D3" s="4" t="str">
        <f>ODA_allatom!D5</f>
        <v>resnr</v>
      </c>
      <c r="E3" s="4" t="str">
        <f>ODA_allatom!E5</f>
        <v>resid</v>
      </c>
      <c r="F3" s="4" t="str">
        <f>ODA_allatom!F5</f>
        <v>atom</v>
      </c>
      <c r="G3" s="4" t="str">
        <f>ODA_allatom!G5</f>
        <v>cgnr</v>
      </c>
      <c r="H3" s="4" t="str">
        <f>ODA_allatom!H5</f>
        <v>charge</v>
      </c>
      <c r="I3" s="4" t="str">
        <f>ODA_allatom!I5</f>
        <v>mass</v>
      </c>
      <c r="N3" s="4" t="s">
        <v>1</v>
      </c>
    </row>
    <row r="4" spans="2:18" x14ac:dyDescent="0.35">
      <c r="B4" s="4">
        <v>1</v>
      </c>
      <c r="C4" s="4" t="s">
        <v>90</v>
      </c>
      <c r="D4" s="4">
        <v>1</v>
      </c>
      <c r="E4" s="4" t="s">
        <v>135</v>
      </c>
      <c r="F4" s="4" t="s">
        <v>91</v>
      </c>
      <c r="G4" s="4">
        <v>1</v>
      </c>
      <c r="H4" s="4">
        <v>0.11700000000000001</v>
      </c>
      <c r="I4" s="4">
        <v>1.008</v>
      </c>
      <c r="N4" s="4" t="str">
        <f>'AC1 acac AA'!F4</f>
        <v>H10</v>
      </c>
      <c r="O4" s="4" t="str">
        <f>C4</f>
        <v>HC</v>
      </c>
      <c r="P4" s="4">
        <f>'AC1 acac AA'!H4</f>
        <v>0.11700000000000001</v>
      </c>
      <c r="Q4" s="4">
        <f>G4</f>
        <v>1</v>
      </c>
    </row>
    <row r="5" spans="2:18" x14ac:dyDescent="0.35">
      <c r="B5" s="4">
        <v>2</v>
      </c>
      <c r="C5" s="4" t="s">
        <v>28</v>
      </c>
      <c r="D5" s="4">
        <v>1</v>
      </c>
      <c r="E5" s="4" t="s">
        <v>135</v>
      </c>
      <c r="F5" s="4" t="s">
        <v>111</v>
      </c>
      <c r="G5" s="4">
        <v>1</v>
      </c>
      <c r="H5" s="4">
        <v>-0.52100000000000002</v>
      </c>
      <c r="I5" s="4">
        <v>12.010999999999999</v>
      </c>
      <c r="N5" s="4" t="str">
        <f>'AC1 acac AA'!F5</f>
        <v>C1</v>
      </c>
      <c r="O5" s="4" t="str">
        <f t="shared" ref="O5:O17" si="0">C5</f>
        <v>C</v>
      </c>
      <c r="P5" s="4">
        <f>'AC1 acac AA'!H5</f>
        <v>-0.52100000000000002</v>
      </c>
      <c r="Q5" s="4">
        <f t="shared" ref="Q5:Q17" si="1">G5</f>
        <v>1</v>
      </c>
    </row>
    <row r="6" spans="2:18" x14ac:dyDescent="0.35">
      <c r="B6" s="4">
        <v>3</v>
      </c>
      <c r="C6" s="4" t="s">
        <v>90</v>
      </c>
      <c r="D6" s="4">
        <v>1</v>
      </c>
      <c r="E6" s="4" t="s">
        <v>135</v>
      </c>
      <c r="F6" s="4" t="s">
        <v>141</v>
      </c>
      <c r="G6" s="4">
        <v>1</v>
      </c>
      <c r="H6" s="4">
        <v>0.11700000000000001</v>
      </c>
      <c r="I6" s="4">
        <v>1.008</v>
      </c>
      <c r="N6" s="4" t="str">
        <f>'AC1 acac AA'!F6</f>
        <v>H8</v>
      </c>
      <c r="O6" s="4" t="str">
        <f t="shared" si="0"/>
        <v>HC</v>
      </c>
      <c r="P6" s="4">
        <f>'AC1 acac AA'!H6</f>
        <v>0.11700000000000001</v>
      </c>
      <c r="Q6" s="4">
        <f t="shared" si="1"/>
        <v>1</v>
      </c>
    </row>
    <row r="7" spans="2:18" x14ac:dyDescent="0.35">
      <c r="B7" s="4">
        <v>4</v>
      </c>
      <c r="C7" s="4" t="s">
        <v>90</v>
      </c>
      <c r="D7" s="4">
        <v>1</v>
      </c>
      <c r="E7" s="4" t="s">
        <v>135</v>
      </c>
      <c r="F7" s="4" t="s">
        <v>142</v>
      </c>
      <c r="G7" s="4">
        <v>1</v>
      </c>
      <c r="H7" s="4">
        <v>0.11700000000000001</v>
      </c>
      <c r="I7" s="4">
        <v>1.008</v>
      </c>
      <c r="N7" s="4" t="str">
        <f>'AC1 acac AA'!F7</f>
        <v>H9</v>
      </c>
      <c r="O7" s="4" t="str">
        <f t="shared" si="0"/>
        <v>HC</v>
      </c>
      <c r="P7" s="4">
        <f>'AC1 acac AA'!H7</f>
        <v>0.11700000000000001</v>
      </c>
      <c r="Q7" s="4">
        <f t="shared" si="1"/>
        <v>1</v>
      </c>
    </row>
    <row r="8" spans="2:18" x14ac:dyDescent="0.35">
      <c r="B8" s="4">
        <v>5</v>
      </c>
      <c r="C8" s="4" t="s">
        <v>28</v>
      </c>
      <c r="D8" s="4">
        <v>1</v>
      </c>
      <c r="E8" s="4" t="s">
        <v>135</v>
      </c>
      <c r="F8" s="4" t="s">
        <v>29</v>
      </c>
      <c r="G8" s="4">
        <v>1</v>
      </c>
      <c r="H8" s="4">
        <v>0.75700000000000001</v>
      </c>
      <c r="I8" s="4">
        <v>12.010999999999999</v>
      </c>
      <c r="N8" s="4" t="str">
        <f>'AC1 acac AA'!F8</f>
        <v>C2</v>
      </c>
      <c r="O8" s="4" t="str">
        <f t="shared" si="0"/>
        <v>C</v>
      </c>
      <c r="P8" s="4">
        <f>'AC1 acac AA'!H8</f>
        <v>0.75700000000000001</v>
      </c>
      <c r="Q8" s="4">
        <f t="shared" si="1"/>
        <v>1</v>
      </c>
    </row>
    <row r="9" spans="2:18" x14ac:dyDescent="0.35">
      <c r="B9" s="4">
        <v>6</v>
      </c>
      <c r="C9" s="4" t="s">
        <v>112</v>
      </c>
      <c r="D9" s="4">
        <v>1</v>
      </c>
      <c r="E9" s="4" t="s">
        <v>135</v>
      </c>
      <c r="F9" s="4" t="s">
        <v>27</v>
      </c>
      <c r="G9" s="4">
        <v>1</v>
      </c>
      <c r="H9" s="4">
        <v>-0.71299999999999997</v>
      </c>
      <c r="I9" s="4">
        <v>15.9994</v>
      </c>
      <c r="N9" s="4" t="str">
        <f>'AC1 acac AA'!F9</f>
        <v>O3</v>
      </c>
      <c r="O9" s="4" t="str">
        <f t="shared" si="0"/>
        <v>O</v>
      </c>
      <c r="P9" s="4">
        <f>'AC1 acac AA'!H9</f>
        <v>-0.71299999999999997</v>
      </c>
      <c r="Q9" s="4">
        <f t="shared" si="1"/>
        <v>1</v>
      </c>
    </row>
    <row r="10" spans="2:18" x14ac:dyDescent="0.35">
      <c r="B10" s="4">
        <v>7</v>
      </c>
      <c r="C10" s="4" t="s">
        <v>28</v>
      </c>
      <c r="D10" s="4">
        <v>1</v>
      </c>
      <c r="E10" s="4" t="s">
        <v>135</v>
      </c>
      <c r="F10" s="4" t="s">
        <v>31</v>
      </c>
      <c r="G10" s="4">
        <v>1</v>
      </c>
      <c r="H10" s="4">
        <v>-0.93700000000000006</v>
      </c>
      <c r="I10" s="4">
        <v>12.010999999999999</v>
      </c>
      <c r="N10" s="4" t="str">
        <f>'AC1 acac AA'!F10</f>
        <v>C4</v>
      </c>
      <c r="O10" s="4" t="str">
        <f t="shared" si="0"/>
        <v>C</v>
      </c>
      <c r="P10" s="4">
        <f>'AC1 acac AA'!H10</f>
        <v>-0.93700000000000006</v>
      </c>
      <c r="Q10" s="4">
        <f t="shared" si="1"/>
        <v>1</v>
      </c>
    </row>
    <row r="11" spans="2:18" x14ac:dyDescent="0.35">
      <c r="B11" s="4">
        <v>8</v>
      </c>
      <c r="C11" s="4" t="s">
        <v>90</v>
      </c>
      <c r="D11" s="4">
        <v>1</v>
      </c>
      <c r="E11" s="4" t="s">
        <v>135</v>
      </c>
      <c r="F11" s="4" t="s">
        <v>92</v>
      </c>
      <c r="G11" s="4">
        <v>1</v>
      </c>
      <c r="H11" s="4">
        <v>0.189</v>
      </c>
      <c r="I11" s="4">
        <v>1.008</v>
      </c>
      <c r="J11" s="4" t="s">
        <v>0</v>
      </c>
      <c r="K11" s="4">
        <v>-0.874</v>
      </c>
      <c r="N11" s="4" t="str">
        <f>'AC1 acac AA'!F11</f>
        <v>H11</v>
      </c>
      <c r="O11" s="4" t="str">
        <f t="shared" si="0"/>
        <v>HC</v>
      </c>
      <c r="P11" s="4">
        <f>'AC1 acac AA'!H11</f>
        <v>0.189</v>
      </c>
      <c r="Q11" s="4">
        <f t="shared" si="1"/>
        <v>1</v>
      </c>
    </row>
    <row r="12" spans="2:18" x14ac:dyDescent="0.35">
      <c r="B12" s="4">
        <v>9</v>
      </c>
      <c r="C12" s="4" t="s">
        <v>28</v>
      </c>
      <c r="D12" s="4">
        <v>1</v>
      </c>
      <c r="E12" s="4" t="s">
        <v>135</v>
      </c>
      <c r="F12" s="4" t="s">
        <v>136</v>
      </c>
      <c r="G12" s="4">
        <v>2</v>
      </c>
      <c r="H12" s="4">
        <v>0.75700000000000001</v>
      </c>
      <c r="I12" s="4">
        <v>12.010999999999999</v>
      </c>
      <c r="N12" s="4" t="str">
        <f>'AC1 acac AA'!F12</f>
        <v>C5</v>
      </c>
      <c r="O12" s="4" t="str">
        <f t="shared" si="0"/>
        <v>C</v>
      </c>
      <c r="P12" s="4">
        <f>'AC1 acac AA'!H12</f>
        <v>0.75700000000000001</v>
      </c>
      <c r="Q12" s="4">
        <f t="shared" si="1"/>
        <v>2</v>
      </c>
    </row>
    <row r="13" spans="2:18" x14ac:dyDescent="0.35">
      <c r="B13" s="4">
        <v>10</v>
      </c>
      <c r="C13" s="4" t="s">
        <v>112</v>
      </c>
      <c r="D13" s="4">
        <v>1</v>
      </c>
      <c r="E13" s="4" t="s">
        <v>135</v>
      </c>
      <c r="F13" s="4" t="s">
        <v>137</v>
      </c>
      <c r="G13" s="4">
        <v>2</v>
      </c>
      <c r="H13" s="4">
        <v>-0.71299999999999997</v>
      </c>
      <c r="I13" s="4">
        <v>15.9994</v>
      </c>
      <c r="N13" s="4" t="str">
        <f>'AC1 acac AA'!F13</f>
        <v>O7</v>
      </c>
      <c r="O13" s="4" t="str">
        <f t="shared" si="0"/>
        <v>O</v>
      </c>
      <c r="P13" s="4">
        <f>'AC1 acac AA'!H13</f>
        <v>-0.71299999999999997</v>
      </c>
      <c r="Q13" s="4">
        <f t="shared" si="1"/>
        <v>2</v>
      </c>
    </row>
    <row r="14" spans="2:18" x14ac:dyDescent="0.35">
      <c r="B14" s="4">
        <v>11</v>
      </c>
      <c r="C14" s="4" t="s">
        <v>28</v>
      </c>
      <c r="D14" s="4">
        <v>1</v>
      </c>
      <c r="E14" s="4" t="s">
        <v>135</v>
      </c>
      <c r="F14" s="4" t="s">
        <v>34</v>
      </c>
      <c r="G14" s="4">
        <v>2</v>
      </c>
      <c r="H14" s="4">
        <v>-0.52100000000000002</v>
      </c>
      <c r="I14" s="4">
        <v>12.010999999999999</v>
      </c>
      <c r="N14" s="4" t="str">
        <f>'AC1 acac AA'!F14</f>
        <v>C6</v>
      </c>
      <c r="O14" s="4" t="str">
        <f t="shared" si="0"/>
        <v>C</v>
      </c>
      <c r="P14" s="4">
        <f>'AC1 acac AA'!H14</f>
        <v>-0.52100000000000002</v>
      </c>
      <c r="Q14" s="4">
        <f t="shared" si="1"/>
        <v>2</v>
      </c>
    </row>
    <row r="15" spans="2:18" x14ac:dyDescent="0.35">
      <c r="B15" s="4">
        <v>12</v>
      </c>
      <c r="C15" s="4" t="s">
        <v>90</v>
      </c>
      <c r="D15" s="4">
        <v>1</v>
      </c>
      <c r="E15" s="4" t="s">
        <v>135</v>
      </c>
      <c r="F15" s="4" t="s">
        <v>93</v>
      </c>
      <c r="G15" s="4">
        <v>2</v>
      </c>
      <c r="H15" s="4">
        <v>0.11700000000000001</v>
      </c>
      <c r="I15" s="4">
        <v>1.008</v>
      </c>
      <c r="N15" s="4" t="str">
        <f>'AC1 acac AA'!F15</f>
        <v>H12</v>
      </c>
      <c r="O15" s="4" t="str">
        <f t="shared" si="0"/>
        <v>HC</v>
      </c>
      <c r="P15" s="4">
        <f>'AC1 acac AA'!H15</f>
        <v>0.11700000000000001</v>
      </c>
      <c r="Q15" s="4">
        <f t="shared" si="1"/>
        <v>2</v>
      </c>
    </row>
    <row r="16" spans="2:18" x14ac:dyDescent="0.35">
      <c r="B16" s="4">
        <v>13</v>
      </c>
      <c r="C16" s="4" t="s">
        <v>90</v>
      </c>
      <c r="D16" s="4">
        <v>1</v>
      </c>
      <c r="E16" s="4" t="s">
        <v>135</v>
      </c>
      <c r="F16" s="4" t="s">
        <v>94</v>
      </c>
      <c r="G16" s="4">
        <v>2</v>
      </c>
      <c r="H16" s="4">
        <v>0.11700000000000001</v>
      </c>
      <c r="I16" s="4">
        <v>1.008</v>
      </c>
      <c r="N16" s="4" t="str">
        <f>'AC1 acac AA'!F16</f>
        <v>H13</v>
      </c>
      <c r="O16" s="4" t="str">
        <f t="shared" si="0"/>
        <v>HC</v>
      </c>
      <c r="P16" s="4">
        <f>'AC1 acac AA'!H16</f>
        <v>0.11700000000000001</v>
      </c>
      <c r="Q16" s="4">
        <f t="shared" si="1"/>
        <v>2</v>
      </c>
    </row>
    <row r="17" spans="2:17" x14ac:dyDescent="0.35">
      <c r="B17" s="4">
        <v>14</v>
      </c>
      <c r="C17" s="4" t="s">
        <v>90</v>
      </c>
      <c r="D17" s="4">
        <v>1</v>
      </c>
      <c r="E17" s="4" t="s">
        <v>135</v>
      </c>
      <c r="F17" s="4" t="s">
        <v>143</v>
      </c>
      <c r="G17" s="4">
        <v>2</v>
      </c>
      <c r="H17" s="4">
        <v>0.11700000000000001</v>
      </c>
      <c r="I17" s="4">
        <v>1.008</v>
      </c>
      <c r="J17" s="4" t="s">
        <v>0</v>
      </c>
      <c r="K17" s="4">
        <v>-0.126</v>
      </c>
      <c r="N17" s="4" t="str">
        <f>'AC1 acac AA'!F17</f>
        <v>H14</v>
      </c>
      <c r="O17" s="4" t="str">
        <f t="shared" si="0"/>
        <v>HC</v>
      </c>
      <c r="P17" s="4">
        <f>'AC1 acac AA'!H17</f>
        <v>0.11700000000000001</v>
      </c>
      <c r="Q17" s="4">
        <f t="shared" si="1"/>
        <v>2</v>
      </c>
    </row>
    <row r="19" spans="2:17" x14ac:dyDescent="0.35">
      <c r="B19" s="4" t="str">
        <f>ODA_allatom!B21</f>
        <v>ai</v>
      </c>
      <c r="C19" s="4" t="str">
        <f>ODA_allatom!C21</f>
        <v>aj</v>
      </c>
      <c r="D19" s="4" t="str">
        <f>ODA_allatom!D21</f>
        <v>funct</v>
      </c>
      <c r="E19" s="4" t="str">
        <f>ODA_allatom!E21</f>
        <v>c0</v>
      </c>
      <c r="F19" s="4" t="str">
        <f>ODA_allatom!F21</f>
        <v>c1</v>
      </c>
      <c r="N19" s="4" t="s">
        <v>2</v>
      </c>
    </row>
    <row r="20" spans="2:17" x14ac:dyDescent="0.35">
      <c r="B20" s="4">
        <v>1</v>
      </c>
      <c r="C20" s="4">
        <v>2</v>
      </c>
      <c r="D20" s="4">
        <v>2</v>
      </c>
      <c r="E20" s="4">
        <v>0.109</v>
      </c>
      <c r="F20" s="6">
        <v>12300000</v>
      </c>
      <c r="N20" s="4" t="str">
        <f>LOOKUP(B20,$B$4:$B$17,$F$4:$F$17)</f>
        <v>H10</v>
      </c>
      <c r="O20" s="4" t="str">
        <f>LOOKUP(C20,$B$4:$B$17,$F$4:$F$17)</f>
        <v>C1</v>
      </c>
      <c r="P20" s="4" t="s">
        <v>183</v>
      </c>
    </row>
    <row r="21" spans="2:17" x14ac:dyDescent="0.35">
      <c r="B21" s="4">
        <v>2</v>
      </c>
      <c r="C21" s="4">
        <v>3</v>
      </c>
      <c r="D21" s="4">
        <v>2</v>
      </c>
      <c r="E21" s="4">
        <v>0.109</v>
      </c>
      <c r="F21" s="6">
        <v>12300000</v>
      </c>
      <c r="N21" s="4" t="str">
        <f t="shared" ref="N21:N32" si="2">LOOKUP(B21,$B$4:$B$17,$F$4:$F$17)</f>
        <v>C1</v>
      </c>
      <c r="O21" s="4" t="str">
        <f t="shared" ref="O21:O32" si="3">LOOKUP(C21,$B$4:$B$17,$F$4:$F$17)</f>
        <v>H8</v>
      </c>
      <c r="P21" s="4" t="s">
        <v>183</v>
      </c>
    </row>
    <row r="22" spans="2:17" x14ac:dyDescent="0.35">
      <c r="B22" s="4">
        <v>2</v>
      </c>
      <c r="C22" s="4">
        <v>4</v>
      </c>
      <c r="D22" s="4">
        <v>2</v>
      </c>
      <c r="E22" s="4">
        <v>0.109</v>
      </c>
      <c r="F22" s="6">
        <v>12300000</v>
      </c>
      <c r="N22" s="4" t="str">
        <f t="shared" si="2"/>
        <v>C1</v>
      </c>
      <c r="O22" s="4" t="str">
        <f t="shared" si="3"/>
        <v>H9</v>
      </c>
      <c r="P22" s="4" t="s">
        <v>183</v>
      </c>
    </row>
    <row r="23" spans="2:17" x14ac:dyDescent="0.35">
      <c r="B23" s="4">
        <v>2</v>
      </c>
      <c r="C23" s="4">
        <v>5</v>
      </c>
      <c r="D23" s="4">
        <v>2</v>
      </c>
      <c r="E23" s="4">
        <v>0.153</v>
      </c>
      <c r="F23" s="6">
        <v>7150000</v>
      </c>
      <c r="N23" s="4" t="str">
        <f t="shared" si="2"/>
        <v>C1</v>
      </c>
      <c r="O23" s="4" t="str">
        <f t="shared" si="3"/>
        <v>C2</v>
      </c>
      <c r="P23" s="4" t="s">
        <v>184</v>
      </c>
    </row>
    <row r="24" spans="2:17" x14ac:dyDescent="0.35">
      <c r="B24" s="4">
        <v>5</v>
      </c>
      <c r="C24" s="4">
        <v>6</v>
      </c>
      <c r="D24" s="4">
        <v>2</v>
      </c>
      <c r="E24" s="4">
        <v>0.125</v>
      </c>
      <c r="F24" s="5">
        <v>13400000</v>
      </c>
      <c r="N24" s="4" t="str">
        <f t="shared" si="2"/>
        <v>C2</v>
      </c>
      <c r="O24" s="4" t="str">
        <f t="shared" si="3"/>
        <v>O3</v>
      </c>
      <c r="P24" s="4" t="s">
        <v>185</v>
      </c>
    </row>
    <row r="25" spans="2:17" x14ac:dyDescent="0.35">
      <c r="B25" s="4">
        <v>5</v>
      </c>
      <c r="C25" s="4">
        <v>7</v>
      </c>
      <c r="D25" s="4">
        <v>2</v>
      </c>
      <c r="E25" s="4">
        <v>0.14299999999999999</v>
      </c>
      <c r="F25" s="5">
        <v>8180000</v>
      </c>
      <c r="N25" s="4" t="str">
        <f t="shared" si="2"/>
        <v>C2</v>
      </c>
      <c r="O25" s="4" t="str">
        <f t="shared" si="3"/>
        <v>C4</v>
      </c>
      <c r="P25" s="4" t="s">
        <v>81</v>
      </c>
    </row>
    <row r="26" spans="2:17" x14ac:dyDescent="0.35">
      <c r="B26" s="4">
        <v>7</v>
      </c>
      <c r="C26" s="4">
        <v>8</v>
      </c>
      <c r="D26" s="4">
        <v>2</v>
      </c>
      <c r="E26" s="4">
        <v>0.109</v>
      </c>
      <c r="F26" s="5">
        <v>12300000</v>
      </c>
      <c r="N26" s="4" t="str">
        <f t="shared" si="2"/>
        <v>C4</v>
      </c>
      <c r="O26" s="4" t="str">
        <f t="shared" si="3"/>
        <v>H11</v>
      </c>
      <c r="P26" s="4" t="s">
        <v>183</v>
      </c>
    </row>
    <row r="27" spans="2:17" x14ac:dyDescent="0.35">
      <c r="B27" s="4">
        <v>7</v>
      </c>
      <c r="C27" s="4">
        <v>9</v>
      </c>
      <c r="D27" s="4">
        <v>2</v>
      </c>
      <c r="E27" s="4">
        <v>0.14299999999999999</v>
      </c>
      <c r="F27" s="5">
        <v>8180000</v>
      </c>
      <c r="N27" s="4" t="str">
        <f t="shared" si="2"/>
        <v>C4</v>
      </c>
      <c r="O27" s="4" t="str">
        <f t="shared" si="3"/>
        <v>C5</v>
      </c>
      <c r="P27" s="4" t="s">
        <v>81</v>
      </c>
    </row>
    <row r="28" spans="2:17" x14ac:dyDescent="0.35">
      <c r="B28" s="4">
        <v>9</v>
      </c>
      <c r="C28" s="4">
        <v>10</v>
      </c>
      <c r="D28" s="4">
        <v>2</v>
      </c>
      <c r="E28" s="4">
        <v>0.125</v>
      </c>
      <c r="F28" s="5">
        <v>13400000</v>
      </c>
      <c r="N28" s="4" t="str">
        <f t="shared" si="2"/>
        <v>C5</v>
      </c>
      <c r="O28" s="4" t="str">
        <f t="shared" si="3"/>
        <v>O7</v>
      </c>
      <c r="P28" s="4" t="s">
        <v>185</v>
      </c>
    </row>
    <row r="29" spans="2:17" x14ac:dyDescent="0.35">
      <c r="B29" s="4">
        <v>9</v>
      </c>
      <c r="C29" s="4">
        <v>11</v>
      </c>
      <c r="D29" s="4">
        <v>2</v>
      </c>
      <c r="E29" s="4">
        <v>0.153</v>
      </c>
      <c r="F29" s="5">
        <v>7150000</v>
      </c>
      <c r="N29" s="4" t="str">
        <f t="shared" si="2"/>
        <v>C5</v>
      </c>
      <c r="O29" s="4" t="str">
        <f t="shared" si="3"/>
        <v>C6</v>
      </c>
      <c r="P29" s="4" t="s">
        <v>184</v>
      </c>
    </row>
    <row r="30" spans="2:17" x14ac:dyDescent="0.35">
      <c r="B30" s="4">
        <v>11</v>
      </c>
      <c r="C30" s="4">
        <v>12</v>
      </c>
      <c r="D30" s="4">
        <v>2</v>
      </c>
      <c r="E30" s="4">
        <v>0.109</v>
      </c>
      <c r="F30" s="5">
        <v>12300000</v>
      </c>
      <c r="N30" s="4" t="str">
        <f t="shared" si="2"/>
        <v>C6</v>
      </c>
      <c r="O30" s="4" t="str">
        <f t="shared" si="3"/>
        <v>H12</v>
      </c>
      <c r="P30" s="4" t="s">
        <v>183</v>
      </c>
    </row>
    <row r="31" spans="2:17" x14ac:dyDescent="0.35">
      <c r="B31" s="4">
        <v>11</v>
      </c>
      <c r="C31" s="4">
        <v>13</v>
      </c>
      <c r="D31" s="4">
        <v>2</v>
      </c>
      <c r="E31" s="4">
        <v>0.109</v>
      </c>
      <c r="F31" s="5">
        <v>12300000</v>
      </c>
      <c r="N31" s="4" t="str">
        <f t="shared" si="2"/>
        <v>C6</v>
      </c>
      <c r="O31" s="4" t="str">
        <f t="shared" si="3"/>
        <v>H13</v>
      </c>
      <c r="P31" s="4" t="s">
        <v>183</v>
      </c>
    </row>
    <row r="32" spans="2:17" x14ac:dyDescent="0.35">
      <c r="B32" s="4">
        <v>11</v>
      </c>
      <c r="C32" s="4">
        <v>14</v>
      </c>
      <c r="D32" s="4">
        <v>2</v>
      </c>
      <c r="E32" s="4">
        <v>0.109</v>
      </c>
      <c r="F32" s="5">
        <v>12300000</v>
      </c>
      <c r="N32" s="4" t="str">
        <f t="shared" si="2"/>
        <v>C6</v>
      </c>
      <c r="O32" s="4" t="str">
        <f t="shared" si="3"/>
        <v>H14</v>
      </c>
      <c r="P32" s="4" t="s">
        <v>183</v>
      </c>
    </row>
    <row r="34" spans="2:17" x14ac:dyDescent="0.35">
      <c r="B34" s="4" t="str">
        <f>ODA_allatom!B55</f>
        <v>ai</v>
      </c>
      <c r="C34" s="4" t="str">
        <f>ODA_allatom!C55</f>
        <v>aj</v>
      </c>
      <c r="D34" s="4" t="str">
        <f>ODA_allatom!D55</f>
        <v>ak</v>
      </c>
      <c r="E34" s="4" t="str">
        <f>ODA_allatom!E55</f>
        <v>funct</v>
      </c>
      <c r="F34" s="4" t="str">
        <f>ODA_allatom!F55</f>
        <v>angle</v>
      </c>
      <c r="G34" s="4" t="str">
        <f>ODA_allatom!G55</f>
        <v>fc</v>
      </c>
      <c r="N34" s="4" t="s">
        <v>3</v>
      </c>
    </row>
    <row r="35" spans="2:17" x14ac:dyDescent="0.35">
      <c r="B35" s="4">
        <v>1</v>
      </c>
      <c r="C35" s="4">
        <v>2</v>
      </c>
      <c r="D35" s="4">
        <v>3</v>
      </c>
      <c r="E35" s="4">
        <v>2</v>
      </c>
      <c r="F35" s="4">
        <v>108.53</v>
      </c>
      <c r="G35" s="4">
        <v>443</v>
      </c>
      <c r="N35" s="4" t="str">
        <f>LOOKUP(B35,$B$4:$B$17,$F$4:$F$17)</f>
        <v>H10</v>
      </c>
      <c r="O35" s="4" t="str">
        <f>LOOKUP(C35,$B$4:$B$17,$F$4:$F$17)</f>
        <v>C1</v>
      </c>
      <c r="P35" s="4" t="str">
        <f>LOOKUP(D35,$B$4:$B$17,$F$4:$F$17)</f>
        <v>H8</v>
      </c>
      <c r="Q35" s="4" t="s">
        <v>186</v>
      </c>
    </row>
    <row r="36" spans="2:17" x14ac:dyDescent="0.35">
      <c r="B36" s="4">
        <v>1</v>
      </c>
      <c r="C36" s="4">
        <v>2</v>
      </c>
      <c r="D36" s="4">
        <v>4</v>
      </c>
      <c r="E36" s="4">
        <v>2</v>
      </c>
      <c r="F36" s="4">
        <v>108.53</v>
      </c>
      <c r="G36" s="4">
        <v>443</v>
      </c>
      <c r="N36" s="4" t="str">
        <f t="shared" ref="N36:N55" si="4">LOOKUP(B36,$B$4:$B$17,$F$4:$F$17)</f>
        <v>H10</v>
      </c>
      <c r="O36" s="4" t="str">
        <f t="shared" ref="O36:O55" si="5">LOOKUP(C36,$B$4:$B$17,$F$4:$F$17)</f>
        <v>C1</v>
      </c>
      <c r="P36" s="4" t="str">
        <f t="shared" ref="P36:P55" si="6">LOOKUP(D36,$B$4:$B$17,$F$4:$F$17)</f>
        <v>H9</v>
      </c>
      <c r="Q36" s="4" t="s">
        <v>186</v>
      </c>
    </row>
    <row r="37" spans="2:17" x14ac:dyDescent="0.35">
      <c r="B37" s="4">
        <v>1</v>
      </c>
      <c r="C37" s="4">
        <v>2</v>
      </c>
      <c r="D37" s="4">
        <v>5</v>
      </c>
      <c r="E37" s="4">
        <v>2</v>
      </c>
      <c r="F37" s="4">
        <v>109.6</v>
      </c>
      <c r="G37" s="4">
        <v>450</v>
      </c>
      <c r="N37" s="4" t="str">
        <f t="shared" si="4"/>
        <v>H10</v>
      </c>
      <c r="O37" s="4" t="str">
        <f t="shared" si="5"/>
        <v>C1</v>
      </c>
      <c r="P37" s="4" t="str">
        <f t="shared" si="6"/>
        <v>C2</v>
      </c>
      <c r="Q37" s="4" t="s">
        <v>133</v>
      </c>
    </row>
    <row r="38" spans="2:17" x14ac:dyDescent="0.35">
      <c r="B38" s="4">
        <v>3</v>
      </c>
      <c r="C38" s="4">
        <v>2</v>
      </c>
      <c r="D38" s="4">
        <v>4</v>
      </c>
      <c r="E38" s="4">
        <v>2</v>
      </c>
      <c r="F38" s="4">
        <v>108.53</v>
      </c>
      <c r="G38" s="4">
        <v>443</v>
      </c>
      <c r="N38" s="4" t="str">
        <f t="shared" si="4"/>
        <v>H8</v>
      </c>
      <c r="O38" s="4" t="str">
        <f t="shared" si="5"/>
        <v>C1</v>
      </c>
      <c r="P38" s="4" t="str">
        <f t="shared" si="6"/>
        <v>H9</v>
      </c>
      <c r="Q38" s="4" t="s">
        <v>186</v>
      </c>
    </row>
    <row r="39" spans="2:17" x14ac:dyDescent="0.35">
      <c r="B39" s="4">
        <v>3</v>
      </c>
      <c r="C39" s="4">
        <v>2</v>
      </c>
      <c r="D39" s="4">
        <v>5</v>
      </c>
      <c r="E39" s="4">
        <v>2</v>
      </c>
      <c r="F39" s="4">
        <v>109.6</v>
      </c>
      <c r="G39" s="4">
        <v>450</v>
      </c>
      <c r="N39" s="4" t="str">
        <f t="shared" si="4"/>
        <v>H8</v>
      </c>
      <c r="O39" s="4" t="str">
        <f t="shared" si="5"/>
        <v>C1</v>
      </c>
      <c r="P39" s="4" t="str">
        <f t="shared" si="6"/>
        <v>C2</v>
      </c>
      <c r="Q39" s="4" t="s">
        <v>133</v>
      </c>
    </row>
    <row r="40" spans="2:17" x14ac:dyDescent="0.35">
      <c r="B40" s="4">
        <v>4</v>
      </c>
      <c r="C40" s="4">
        <v>2</v>
      </c>
      <c r="D40" s="4">
        <v>5</v>
      </c>
      <c r="E40" s="4">
        <v>2</v>
      </c>
      <c r="F40" s="4">
        <v>109.6</v>
      </c>
      <c r="G40" s="4">
        <v>450</v>
      </c>
      <c r="N40" s="4" t="str">
        <f t="shared" si="4"/>
        <v>H9</v>
      </c>
      <c r="O40" s="4" t="str">
        <f t="shared" si="5"/>
        <v>C1</v>
      </c>
      <c r="P40" s="4" t="str">
        <f t="shared" si="6"/>
        <v>C2</v>
      </c>
      <c r="Q40" s="4" t="s">
        <v>133</v>
      </c>
    </row>
    <row r="41" spans="2:17" x14ac:dyDescent="0.35">
      <c r="B41" s="4">
        <v>2</v>
      </c>
      <c r="C41" s="4">
        <v>5</v>
      </c>
      <c r="D41" s="4">
        <v>6</v>
      </c>
      <c r="E41" s="4">
        <v>2</v>
      </c>
      <c r="F41" s="4">
        <v>117</v>
      </c>
      <c r="G41" s="4">
        <v>635</v>
      </c>
      <c r="N41" s="4" t="str">
        <f t="shared" si="4"/>
        <v>C1</v>
      </c>
      <c r="O41" s="4" t="str">
        <f t="shared" si="5"/>
        <v>C2</v>
      </c>
      <c r="P41" s="4" t="str">
        <f t="shared" si="6"/>
        <v>O3</v>
      </c>
      <c r="Q41" s="4" t="s">
        <v>84</v>
      </c>
    </row>
    <row r="42" spans="2:17" x14ac:dyDescent="0.35">
      <c r="B42" s="4">
        <v>2</v>
      </c>
      <c r="C42" s="4">
        <v>5</v>
      </c>
      <c r="D42" s="4">
        <v>7</v>
      </c>
      <c r="E42" s="4">
        <v>2</v>
      </c>
      <c r="F42" s="4">
        <v>120</v>
      </c>
      <c r="G42" s="4">
        <v>560</v>
      </c>
      <c r="N42" s="4" t="str">
        <f t="shared" si="4"/>
        <v>C1</v>
      </c>
      <c r="O42" s="4" t="str">
        <f t="shared" si="5"/>
        <v>C2</v>
      </c>
      <c r="P42" s="4" t="str">
        <f t="shared" si="6"/>
        <v>C4</v>
      </c>
      <c r="Q42" s="4" t="s">
        <v>187</v>
      </c>
    </row>
    <row r="43" spans="2:17" x14ac:dyDescent="0.35">
      <c r="B43" s="4">
        <v>6</v>
      </c>
      <c r="C43" s="4">
        <v>5</v>
      </c>
      <c r="D43" s="4">
        <v>7</v>
      </c>
      <c r="E43" s="4">
        <v>2</v>
      </c>
      <c r="F43" s="4">
        <v>126</v>
      </c>
      <c r="G43" s="4">
        <v>640</v>
      </c>
      <c r="N43" s="4" t="str">
        <f t="shared" si="4"/>
        <v>O3</v>
      </c>
      <c r="O43" s="4" t="str">
        <f t="shared" si="5"/>
        <v>C2</v>
      </c>
      <c r="P43" s="4" t="str">
        <f t="shared" si="6"/>
        <v>C4</v>
      </c>
      <c r="Q43" s="4" t="s">
        <v>189</v>
      </c>
    </row>
    <row r="44" spans="2:17" x14ac:dyDescent="0.35">
      <c r="B44" s="4">
        <v>5</v>
      </c>
      <c r="C44" s="4">
        <v>7</v>
      </c>
      <c r="D44" s="4">
        <v>8</v>
      </c>
      <c r="E44" s="4">
        <v>2</v>
      </c>
      <c r="F44" s="4">
        <v>120</v>
      </c>
      <c r="G44" s="4">
        <v>505</v>
      </c>
      <c r="N44" s="4" t="str">
        <f t="shared" si="4"/>
        <v>C2</v>
      </c>
      <c r="O44" s="4" t="str">
        <f t="shared" si="5"/>
        <v>C4</v>
      </c>
      <c r="P44" s="4" t="str">
        <f t="shared" si="6"/>
        <v>H11</v>
      </c>
      <c r="Q44" s="4" t="s">
        <v>188</v>
      </c>
    </row>
    <row r="45" spans="2:17" x14ac:dyDescent="0.35">
      <c r="B45" s="4">
        <v>5</v>
      </c>
      <c r="C45" s="4">
        <v>7</v>
      </c>
      <c r="D45" s="4">
        <v>9</v>
      </c>
      <c r="E45" s="4">
        <v>2</v>
      </c>
      <c r="F45" s="4">
        <v>126</v>
      </c>
      <c r="G45" s="4">
        <v>640</v>
      </c>
      <c r="N45" s="4" t="str">
        <f t="shared" si="4"/>
        <v>C2</v>
      </c>
      <c r="O45" s="4" t="str">
        <f t="shared" si="5"/>
        <v>C4</v>
      </c>
      <c r="P45" s="4" t="str">
        <f t="shared" si="6"/>
        <v>C5</v>
      </c>
      <c r="Q45" s="4" t="s">
        <v>189</v>
      </c>
    </row>
    <row r="46" spans="2:17" x14ac:dyDescent="0.35">
      <c r="B46" s="4">
        <v>8</v>
      </c>
      <c r="C46" s="4">
        <v>7</v>
      </c>
      <c r="D46" s="4">
        <v>9</v>
      </c>
      <c r="E46" s="4">
        <v>2</v>
      </c>
      <c r="F46" s="4">
        <v>120</v>
      </c>
      <c r="G46" s="4">
        <v>505</v>
      </c>
      <c r="N46" s="4" t="str">
        <f t="shared" si="4"/>
        <v>H11</v>
      </c>
      <c r="O46" s="4" t="str">
        <f t="shared" si="5"/>
        <v>C4</v>
      </c>
      <c r="P46" s="4" t="str">
        <f t="shared" si="6"/>
        <v>C5</v>
      </c>
      <c r="Q46" s="4" t="s">
        <v>188</v>
      </c>
    </row>
    <row r="47" spans="2:17" x14ac:dyDescent="0.35">
      <c r="B47" s="4">
        <v>7</v>
      </c>
      <c r="C47" s="4">
        <v>9</v>
      </c>
      <c r="D47" s="4">
        <v>10</v>
      </c>
      <c r="E47" s="4">
        <v>2</v>
      </c>
      <c r="F47" s="4">
        <v>126</v>
      </c>
      <c r="G47" s="4">
        <v>640</v>
      </c>
      <c r="N47" s="4" t="str">
        <f t="shared" si="4"/>
        <v>C4</v>
      </c>
      <c r="O47" s="4" t="str">
        <f t="shared" si="5"/>
        <v>C5</v>
      </c>
      <c r="P47" s="4" t="str">
        <f t="shared" si="6"/>
        <v>O7</v>
      </c>
      <c r="Q47" s="4" t="s">
        <v>189</v>
      </c>
    </row>
    <row r="48" spans="2:17" x14ac:dyDescent="0.35">
      <c r="B48" s="4">
        <v>7</v>
      </c>
      <c r="C48" s="4">
        <v>9</v>
      </c>
      <c r="D48" s="4">
        <v>11</v>
      </c>
      <c r="E48" s="4">
        <v>2</v>
      </c>
      <c r="F48" s="4">
        <v>120</v>
      </c>
      <c r="G48" s="4">
        <v>560</v>
      </c>
      <c r="N48" s="4" t="str">
        <f t="shared" si="4"/>
        <v>C4</v>
      </c>
      <c r="O48" s="4" t="str">
        <f t="shared" si="5"/>
        <v>C5</v>
      </c>
      <c r="P48" s="4" t="str">
        <f t="shared" si="6"/>
        <v>C6</v>
      </c>
      <c r="Q48" s="4" t="s">
        <v>187</v>
      </c>
    </row>
    <row r="49" spans="2:18" x14ac:dyDescent="0.35">
      <c r="B49" s="4">
        <v>10</v>
      </c>
      <c r="C49" s="4">
        <v>9</v>
      </c>
      <c r="D49" s="4">
        <v>11</v>
      </c>
      <c r="E49" s="4">
        <v>2</v>
      </c>
      <c r="F49" s="4">
        <v>117</v>
      </c>
      <c r="G49" s="4">
        <v>635</v>
      </c>
      <c r="N49" s="4" t="str">
        <f t="shared" si="4"/>
        <v>O7</v>
      </c>
      <c r="O49" s="4" t="str">
        <f t="shared" si="5"/>
        <v>C5</v>
      </c>
      <c r="P49" s="4" t="str">
        <f t="shared" si="6"/>
        <v>C6</v>
      </c>
      <c r="Q49" s="4" t="s">
        <v>84</v>
      </c>
    </row>
    <row r="50" spans="2:18" x14ac:dyDescent="0.35">
      <c r="B50" s="4">
        <v>9</v>
      </c>
      <c r="C50" s="4">
        <v>11</v>
      </c>
      <c r="D50" s="4">
        <v>12</v>
      </c>
      <c r="E50" s="4">
        <v>2</v>
      </c>
      <c r="F50" s="4">
        <v>109.6</v>
      </c>
      <c r="G50" s="4">
        <v>450</v>
      </c>
      <c r="N50" s="4" t="str">
        <f t="shared" si="4"/>
        <v>C5</v>
      </c>
      <c r="O50" s="4" t="str">
        <f t="shared" si="5"/>
        <v>C6</v>
      </c>
      <c r="P50" s="4" t="str">
        <f t="shared" si="6"/>
        <v>H12</v>
      </c>
      <c r="Q50" s="4" t="s">
        <v>133</v>
      </c>
    </row>
    <row r="51" spans="2:18" x14ac:dyDescent="0.35">
      <c r="B51" s="4">
        <v>9</v>
      </c>
      <c r="C51" s="4">
        <v>11</v>
      </c>
      <c r="D51" s="4">
        <v>13</v>
      </c>
      <c r="E51" s="4">
        <v>2</v>
      </c>
      <c r="F51" s="4">
        <v>109.6</v>
      </c>
      <c r="G51" s="4">
        <v>450</v>
      </c>
      <c r="N51" s="4" t="str">
        <f t="shared" si="4"/>
        <v>C5</v>
      </c>
      <c r="O51" s="4" t="str">
        <f t="shared" si="5"/>
        <v>C6</v>
      </c>
      <c r="P51" s="4" t="str">
        <f t="shared" si="6"/>
        <v>H13</v>
      </c>
      <c r="Q51" s="4" t="s">
        <v>133</v>
      </c>
    </row>
    <row r="52" spans="2:18" x14ac:dyDescent="0.35">
      <c r="B52" s="4">
        <v>9</v>
      </c>
      <c r="C52" s="4">
        <v>11</v>
      </c>
      <c r="D52" s="4">
        <v>14</v>
      </c>
      <c r="E52" s="4">
        <v>2</v>
      </c>
      <c r="F52" s="4">
        <v>109.6</v>
      </c>
      <c r="G52" s="4">
        <v>450</v>
      </c>
      <c r="N52" s="4" t="str">
        <f t="shared" si="4"/>
        <v>C5</v>
      </c>
      <c r="O52" s="4" t="str">
        <f t="shared" si="5"/>
        <v>C6</v>
      </c>
      <c r="P52" s="4" t="str">
        <f t="shared" si="6"/>
        <v>H14</v>
      </c>
      <c r="Q52" s="4" t="s">
        <v>133</v>
      </c>
    </row>
    <row r="53" spans="2:18" x14ac:dyDescent="0.35">
      <c r="B53" s="4">
        <v>12</v>
      </c>
      <c r="C53" s="4">
        <v>11</v>
      </c>
      <c r="D53" s="4">
        <v>13</v>
      </c>
      <c r="E53" s="4">
        <v>2</v>
      </c>
      <c r="F53" s="4">
        <v>108.53</v>
      </c>
      <c r="G53" s="4">
        <v>443</v>
      </c>
      <c r="N53" s="4" t="str">
        <f t="shared" si="4"/>
        <v>H12</v>
      </c>
      <c r="O53" s="4" t="str">
        <f t="shared" si="5"/>
        <v>C6</v>
      </c>
      <c r="P53" s="4" t="str">
        <f t="shared" si="6"/>
        <v>H13</v>
      </c>
      <c r="Q53" s="4" t="s">
        <v>186</v>
      </c>
    </row>
    <row r="54" spans="2:18" x14ac:dyDescent="0.35">
      <c r="B54" s="4">
        <v>12</v>
      </c>
      <c r="C54" s="4">
        <v>11</v>
      </c>
      <c r="D54" s="4">
        <v>14</v>
      </c>
      <c r="E54" s="4">
        <v>2</v>
      </c>
      <c r="F54" s="4">
        <v>108.53</v>
      </c>
      <c r="G54" s="4">
        <v>443</v>
      </c>
      <c r="N54" s="4" t="str">
        <f t="shared" si="4"/>
        <v>H12</v>
      </c>
      <c r="O54" s="4" t="str">
        <f t="shared" si="5"/>
        <v>C6</v>
      </c>
      <c r="P54" s="4" t="str">
        <f t="shared" si="6"/>
        <v>H14</v>
      </c>
      <c r="Q54" s="4" t="s">
        <v>186</v>
      </c>
    </row>
    <row r="55" spans="2:18" x14ac:dyDescent="0.35">
      <c r="B55" s="4">
        <v>13</v>
      </c>
      <c r="C55" s="4">
        <v>11</v>
      </c>
      <c r="D55" s="4">
        <v>14</v>
      </c>
      <c r="E55" s="4">
        <v>2</v>
      </c>
      <c r="F55" s="4">
        <v>108.53</v>
      </c>
      <c r="G55" s="4">
        <v>443</v>
      </c>
      <c r="N55" s="4" t="str">
        <f t="shared" si="4"/>
        <v>H13</v>
      </c>
      <c r="O55" s="4" t="str">
        <f t="shared" si="5"/>
        <v>C6</v>
      </c>
      <c r="P55" s="4" t="str">
        <f t="shared" si="6"/>
        <v>H14</v>
      </c>
      <c r="Q55" s="4" t="s">
        <v>186</v>
      </c>
    </row>
    <row r="57" spans="2:18" x14ac:dyDescent="0.35">
      <c r="B57" s="4" t="str">
        <f>ODA_allatom!B81</f>
        <v>ai</v>
      </c>
      <c r="C57" s="4" t="str">
        <f>ODA_allatom!C81</f>
        <v>aj</v>
      </c>
      <c r="D57" s="4" t="str">
        <f>ODA_allatom!D81</f>
        <v>ak</v>
      </c>
      <c r="E57" s="4" t="str">
        <f>ODA_allatom!E81</f>
        <v>al</v>
      </c>
      <c r="F57" s="4" t="str">
        <f>ODA_allatom!F81</f>
        <v>funct</v>
      </c>
      <c r="G57" s="4" t="str">
        <f>ODA_allatom!G81</f>
        <v>ph0</v>
      </c>
      <c r="H57" s="4" t="str">
        <f>ODA_allatom!H81</f>
        <v>cp</v>
      </c>
      <c r="I57" s="4" t="str">
        <f>ODA_allatom!I81</f>
        <v>mult</v>
      </c>
      <c r="N57" s="4" t="s">
        <v>4</v>
      </c>
    </row>
    <row r="58" spans="2:18" x14ac:dyDescent="0.35">
      <c r="B58" s="4">
        <v>3</v>
      </c>
      <c r="C58" s="4">
        <v>2</v>
      </c>
      <c r="D58" s="4">
        <v>5</v>
      </c>
      <c r="E58" s="4">
        <v>6</v>
      </c>
      <c r="F58" s="4">
        <v>1</v>
      </c>
      <c r="G58" s="4">
        <v>180</v>
      </c>
      <c r="H58" s="4">
        <v>1</v>
      </c>
      <c r="I58" s="4">
        <v>6</v>
      </c>
      <c r="N58" s="4" t="str">
        <f>LOOKUP(B58,$B$4:$B$17,$F$4:$F$17)</f>
        <v>H8</v>
      </c>
      <c r="O58" s="4" t="str">
        <f t="shared" ref="O58:Q58" si="7">LOOKUP(C58,$B$4:$B$17,$F$4:$F$17)</f>
        <v>C1</v>
      </c>
      <c r="P58" s="4" t="str">
        <f t="shared" si="7"/>
        <v>C2</v>
      </c>
      <c r="Q58" s="4" t="str">
        <f t="shared" si="7"/>
        <v>O3</v>
      </c>
      <c r="R58" s="4" t="s">
        <v>190</v>
      </c>
    </row>
    <row r="59" spans="2:18" x14ac:dyDescent="0.35">
      <c r="B59" s="4">
        <v>2</v>
      </c>
      <c r="C59" s="4">
        <v>5</v>
      </c>
      <c r="D59" s="4">
        <v>7</v>
      </c>
      <c r="E59" s="4">
        <v>9</v>
      </c>
      <c r="F59" s="4">
        <v>1</v>
      </c>
      <c r="G59" s="4">
        <v>180</v>
      </c>
      <c r="H59" s="4">
        <v>5.86</v>
      </c>
      <c r="I59" s="4">
        <v>2</v>
      </c>
      <c r="N59" s="4" t="str">
        <f t="shared" ref="N59:N61" si="8">LOOKUP(B59,$B$4:$B$17,$F$4:$F$17)</f>
        <v>C1</v>
      </c>
      <c r="O59" s="4" t="str">
        <f t="shared" ref="O59:O61" si="9">LOOKUP(C59,$B$4:$B$17,$F$4:$F$17)</f>
        <v>C2</v>
      </c>
      <c r="P59" s="4" t="str">
        <f t="shared" ref="P59:P61" si="10">LOOKUP(D59,$B$4:$B$17,$F$4:$F$17)</f>
        <v>C4</v>
      </c>
      <c r="Q59" s="4" t="str">
        <f t="shared" ref="Q59:Q61" si="11">LOOKUP(E59,$B$4:$B$17,$F$4:$F$17)</f>
        <v>C5</v>
      </c>
      <c r="R59" s="4" t="s">
        <v>191</v>
      </c>
    </row>
    <row r="60" spans="2:18" x14ac:dyDescent="0.35">
      <c r="B60" s="4">
        <v>5</v>
      </c>
      <c r="C60" s="4">
        <v>7</v>
      </c>
      <c r="D60" s="4">
        <v>9</v>
      </c>
      <c r="E60" s="4">
        <v>11</v>
      </c>
      <c r="F60" s="4">
        <v>1</v>
      </c>
      <c r="G60" s="4">
        <v>180</v>
      </c>
      <c r="H60" s="4">
        <v>5.86</v>
      </c>
      <c r="I60" s="4">
        <v>2</v>
      </c>
      <c r="N60" s="4" t="str">
        <f t="shared" si="8"/>
        <v>C2</v>
      </c>
      <c r="O60" s="4" t="str">
        <f t="shared" si="9"/>
        <v>C4</v>
      </c>
      <c r="P60" s="4" t="str">
        <f t="shared" si="10"/>
        <v>C5</v>
      </c>
      <c r="Q60" s="4" t="str">
        <f t="shared" si="11"/>
        <v>C6</v>
      </c>
      <c r="R60" s="4" t="s">
        <v>191</v>
      </c>
    </row>
    <row r="61" spans="2:18" x14ac:dyDescent="0.35">
      <c r="B61" s="4">
        <v>7</v>
      </c>
      <c r="C61" s="4">
        <v>9</v>
      </c>
      <c r="D61" s="4">
        <v>11</v>
      </c>
      <c r="E61" s="4">
        <v>12</v>
      </c>
      <c r="F61" s="4">
        <v>1</v>
      </c>
      <c r="G61" s="4">
        <v>180</v>
      </c>
      <c r="H61" s="4">
        <v>1</v>
      </c>
      <c r="I61" s="4">
        <v>6</v>
      </c>
      <c r="N61" s="4" t="str">
        <f t="shared" si="8"/>
        <v>C4</v>
      </c>
      <c r="O61" s="4" t="str">
        <f t="shared" si="9"/>
        <v>C5</v>
      </c>
      <c r="P61" s="4" t="str">
        <f t="shared" si="10"/>
        <v>C6</v>
      </c>
      <c r="Q61" s="4" t="str">
        <f t="shared" si="11"/>
        <v>H12</v>
      </c>
      <c r="R61" s="4" t="s">
        <v>190</v>
      </c>
    </row>
    <row r="64" spans="2:18" x14ac:dyDescent="0.35">
      <c r="B64" s="4" t="str">
        <f>ODA_allatom!B77</f>
        <v>ai</v>
      </c>
      <c r="C64" s="4" t="str">
        <f>ODA_allatom!C77</f>
        <v>aj</v>
      </c>
      <c r="D64" s="4" t="str">
        <f>ODA_allatom!D77</f>
        <v>ak</v>
      </c>
      <c r="E64" s="4" t="str">
        <f>ODA_allatom!E77</f>
        <v>al</v>
      </c>
      <c r="F64" s="4" t="str">
        <f>ODA_allatom!F77</f>
        <v>funct</v>
      </c>
      <c r="G64" s="4" t="str">
        <f>ODA_allatom!G77</f>
        <v>angle</v>
      </c>
      <c r="H64" s="4" t="str">
        <f>ODA_allatom!H77</f>
        <v>fc</v>
      </c>
      <c r="N64" s="4" t="s">
        <v>87</v>
      </c>
    </row>
    <row r="65" spans="2:18" x14ac:dyDescent="0.35">
      <c r="B65" s="4">
        <v>5</v>
      </c>
      <c r="C65" s="4">
        <v>2</v>
      </c>
      <c r="D65" s="4">
        <v>6</v>
      </c>
      <c r="E65" s="4">
        <v>7</v>
      </c>
      <c r="F65" s="4">
        <v>2</v>
      </c>
      <c r="G65" s="4">
        <v>0</v>
      </c>
      <c r="H65" s="4">
        <v>167.36</v>
      </c>
      <c r="N65" s="4" t="str">
        <f>LOOKUP(B65,$B$4:$B$17,$F$4:$F$17)</f>
        <v>C2</v>
      </c>
      <c r="O65" s="4" t="str">
        <f>LOOKUP(C65,$B$4:$B$17,$F$4:$F$17)</f>
        <v>C1</v>
      </c>
      <c r="P65" s="4" t="str">
        <f t="shared" ref="P65:Q65" si="12">LOOKUP(D65,$B$4:$B$17,$F$4:$F$17)</f>
        <v>O3</v>
      </c>
      <c r="Q65" s="4" t="str">
        <f t="shared" si="12"/>
        <v>C4</v>
      </c>
      <c r="R65" s="4" t="s">
        <v>77</v>
      </c>
    </row>
    <row r="66" spans="2:18" x14ac:dyDescent="0.35">
      <c r="B66" s="4">
        <v>7</v>
      </c>
      <c r="C66" s="4">
        <v>5</v>
      </c>
      <c r="D66" s="4">
        <v>9</v>
      </c>
      <c r="E66" s="4">
        <v>8</v>
      </c>
      <c r="F66" s="4">
        <v>2</v>
      </c>
      <c r="G66" s="4">
        <v>0</v>
      </c>
      <c r="H66" s="4">
        <v>167.36</v>
      </c>
      <c r="N66" s="4" t="str">
        <f t="shared" ref="N66:N67" si="13">LOOKUP(B66,$B$4:$B$17,$F$4:$F$17)</f>
        <v>C4</v>
      </c>
      <c r="O66" s="4" t="str">
        <f t="shared" ref="O66:O67" si="14">LOOKUP(C66,$B$4:$B$17,$F$4:$F$17)</f>
        <v>C2</v>
      </c>
      <c r="P66" s="4" t="str">
        <f t="shared" ref="P66:P67" si="15">LOOKUP(D66,$B$4:$B$17,$F$4:$F$17)</f>
        <v>C5</v>
      </c>
      <c r="Q66" s="4" t="str">
        <f t="shared" ref="Q66:Q67" si="16">LOOKUP(E66,$B$4:$B$17,$F$4:$F$17)</f>
        <v>H11</v>
      </c>
      <c r="R66" s="4" t="s">
        <v>77</v>
      </c>
    </row>
    <row r="67" spans="2:18" x14ac:dyDescent="0.35">
      <c r="B67" s="4">
        <v>9</v>
      </c>
      <c r="C67" s="4">
        <v>7</v>
      </c>
      <c r="D67" s="4">
        <v>11</v>
      </c>
      <c r="E67" s="4">
        <v>10</v>
      </c>
      <c r="F67" s="4">
        <v>2</v>
      </c>
      <c r="G67" s="4">
        <v>0</v>
      </c>
      <c r="H67" s="4">
        <v>167.36</v>
      </c>
      <c r="N67" s="4" t="str">
        <f t="shared" si="13"/>
        <v>C5</v>
      </c>
      <c r="O67" s="4" t="str">
        <f t="shared" si="14"/>
        <v>C4</v>
      </c>
      <c r="P67" s="4" t="str">
        <f t="shared" si="15"/>
        <v>C6</v>
      </c>
      <c r="Q67" s="4" t="str">
        <f t="shared" si="16"/>
        <v>O7</v>
      </c>
      <c r="R67" s="4" t="s">
        <v>77</v>
      </c>
    </row>
    <row r="77" spans="2:18" x14ac:dyDescent="0.35">
      <c r="N77" s="4" t="s">
        <v>4</v>
      </c>
    </row>
    <row r="78" spans="2:18" x14ac:dyDescent="0.35">
      <c r="N78" s="4" t="str">
        <f>LOOKUP(B58,$B$4:$B$16,$F$4:$F$16)</f>
        <v>H8</v>
      </c>
      <c r="O78" s="4" t="str">
        <f>LOOKUP(C58,$B$4:$B$16,$F$4:$F$16)</f>
        <v>C1</v>
      </c>
      <c r="P78" s="4" t="str">
        <f>LOOKUP(D58,$B$4:$B$16,$F$4:$F$16)</f>
        <v>C2</v>
      </c>
    </row>
    <row r="84" spans="14:16" x14ac:dyDescent="0.35">
      <c r="N84" s="4" t="s">
        <v>87</v>
      </c>
    </row>
    <row r="85" spans="14:16" x14ac:dyDescent="0.35">
      <c r="N85" s="4" t="str">
        <f>LOOKUP(B65,$B$4:$B$16,$F$4:$F$16)</f>
        <v>C2</v>
      </c>
      <c r="O85" s="4" t="str">
        <f>LOOKUP(C65,$B$4:$B$16,$F$4:$F$16)</f>
        <v>C1</v>
      </c>
      <c r="P85" s="4" t="str">
        <f>LOOKUP(D65,$B$4:$B$16,$F$4:$F$16)</f>
        <v>O3</v>
      </c>
    </row>
  </sheetData>
  <mergeCells count="1">
    <mergeCell ref="M1:R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sample</vt:lpstr>
      <vt:lpstr>ODA_allatom</vt:lpstr>
      <vt:lpstr>ODA_converted</vt:lpstr>
      <vt:lpstr>HCO3 AA</vt:lpstr>
      <vt:lpstr>H2CO3 AA</vt:lpstr>
      <vt:lpstr>SO4 AA</vt:lpstr>
      <vt:lpstr>HPO AA</vt:lpstr>
      <vt:lpstr>H2P AA</vt:lpstr>
      <vt:lpstr>AC1 acac AA</vt:lpstr>
      <vt:lpstr>AC2 Hacac AA</vt:lpstr>
      <vt:lpstr>ODA oda AA</vt:lpstr>
      <vt:lpstr>H1O hoda AA</vt:lpstr>
      <vt:lpstr>HHO H2oda AA</vt:lpstr>
      <vt:lpstr>CT2 citrate2 AA</vt:lpstr>
      <vt:lpstr>CT3 citrate3 AA</vt:lpstr>
      <vt:lpstr>LAC lactate AA</vt:lpstr>
      <vt:lpstr>OXL oxalate 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goncalo</dc:creator>
  <cp:lastModifiedBy>Gonçalo Justino</cp:lastModifiedBy>
  <dcterms:created xsi:type="dcterms:W3CDTF">2017-05-18T09:13:19Z</dcterms:created>
  <dcterms:modified xsi:type="dcterms:W3CDTF">2017-06-14T19:20:40Z</dcterms:modified>
</cp:coreProperties>
</file>