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opbox (Personal)\"/>
    </mc:Choice>
  </mc:AlternateContent>
  <bookViews>
    <workbookView xWindow="0" yWindow="0" windowWidth="25125" windowHeight="12870" firstSheet="7" activeTab="11"/>
  </bookViews>
  <sheets>
    <sheet name="vo w5 bond" sheetId="4" r:id="rId1"/>
    <sheet name="vo2b w4b bond" sheetId="5" r:id="rId2"/>
    <sheet name="vo2b w4b angle" sheetId="6" r:id="rId3"/>
    <sheet name="vo4 bond" sheetId="1" r:id="rId4"/>
    <sheet name="vo4 angle" sheetId="2" r:id="rId5"/>
    <sheet name="vo4 dieh" sheetId="3" r:id="rId6"/>
    <sheet name="vo w5 bond b3p86" sheetId="7" r:id="rId7"/>
    <sheet name="vo2b w4b 3 bond B3P86" sheetId="8" r:id="rId8"/>
    <sheet name="vo2b w4b 4 angle B3P86" sheetId="9" r:id="rId9"/>
    <sheet name="vo4 bond B3P86" sheetId="10" r:id="rId10"/>
    <sheet name="vo4 angle B3P86" sheetId="11" r:id="rId11"/>
    <sheet name="vo4 dihedral B3P86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2" l="1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H15" i="11"/>
  <c r="H16" i="11"/>
  <c r="H17" i="11"/>
  <c r="H18" i="11"/>
  <c r="H19" i="11"/>
  <c r="H20" i="11"/>
  <c r="H21" i="11"/>
  <c r="H22" i="11"/>
  <c r="H23" i="11"/>
  <c r="H24" i="11"/>
  <c r="H25" i="11"/>
  <c r="H26" i="11"/>
  <c r="C3" i="11"/>
  <c r="C4" i="11"/>
  <c r="C5" i="11"/>
  <c r="C6" i="11"/>
  <c r="C7" i="11"/>
  <c r="C8" i="11"/>
  <c r="C9" i="11"/>
  <c r="H9" i="11" s="1"/>
  <c r="C10" i="11"/>
  <c r="H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" i="11"/>
  <c r="H2" i="11" s="1"/>
  <c r="H15" i="9"/>
  <c r="H16" i="9"/>
  <c r="H17" i="9"/>
  <c r="H18" i="9"/>
  <c r="H19" i="9"/>
  <c r="H20" i="9"/>
  <c r="H21" i="9"/>
  <c r="H22" i="9"/>
  <c r="H23" i="9"/>
  <c r="H24" i="9"/>
  <c r="H25" i="9"/>
  <c r="H26" i="9"/>
  <c r="C3" i="9"/>
  <c r="H3" i="9" s="1"/>
  <c r="C4" i="9"/>
  <c r="C5" i="9"/>
  <c r="H5" i="9" s="1"/>
  <c r="C6" i="9"/>
  <c r="C7" i="9"/>
  <c r="H7" i="9" s="1"/>
  <c r="C8" i="9"/>
  <c r="C9" i="9"/>
  <c r="C10" i="9"/>
  <c r="C11" i="9"/>
  <c r="H11" i="9" s="1"/>
  <c r="C12" i="9"/>
  <c r="C13" i="9"/>
  <c r="H13" i="9" s="1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H2" i="9" s="1"/>
  <c r="H14" i="11"/>
  <c r="H13" i="11"/>
  <c r="H12" i="11"/>
  <c r="H11" i="11"/>
  <c r="G10" i="11"/>
  <c r="H8" i="11"/>
  <c r="H7" i="11"/>
  <c r="H6" i="11"/>
  <c r="H5" i="11"/>
  <c r="H4" i="11"/>
  <c r="H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G12" i="10"/>
  <c r="H11" i="10"/>
  <c r="H10" i="10"/>
  <c r="G10" i="10"/>
  <c r="H9" i="10"/>
  <c r="H8" i="10"/>
  <c r="G8" i="10"/>
  <c r="H7" i="10"/>
  <c r="H6" i="10"/>
  <c r="H5" i="10"/>
  <c r="H4" i="10"/>
  <c r="H3" i="10"/>
  <c r="H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D2" i="10"/>
  <c r="C2" i="10"/>
  <c r="H14" i="9"/>
  <c r="H12" i="9"/>
  <c r="H10" i="9"/>
  <c r="G10" i="9"/>
  <c r="H9" i="9"/>
  <c r="H8" i="9"/>
  <c r="H6" i="9"/>
  <c r="H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" i="9"/>
  <c r="H11" i="8"/>
  <c r="H10" i="8"/>
  <c r="G10" i="8"/>
  <c r="H9" i="8"/>
  <c r="H8" i="8"/>
  <c r="G8" i="8"/>
  <c r="G12" i="8" s="1"/>
  <c r="H7" i="8"/>
  <c r="H6" i="8"/>
  <c r="H5" i="8"/>
  <c r="H4" i="8"/>
  <c r="H3" i="8"/>
  <c r="H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D2" i="8"/>
  <c r="C2" i="8"/>
  <c r="G10" i="7"/>
  <c r="G8" i="7"/>
  <c r="G12" i="7" s="1"/>
  <c r="H8" i="7"/>
  <c r="H9" i="7"/>
  <c r="H10" i="7"/>
  <c r="H11" i="7"/>
  <c r="H7" i="7"/>
  <c r="H6" i="7"/>
  <c r="H5" i="7"/>
  <c r="H4" i="7"/>
  <c r="H3" i="7"/>
  <c r="H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D2" i="7"/>
  <c r="C2" i="7"/>
  <c r="D8" i="3" l="1"/>
  <c r="H9" i="6"/>
  <c r="H10" i="6"/>
  <c r="H18" i="6"/>
  <c r="H26" i="6"/>
  <c r="H34" i="6"/>
  <c r="H42" i="6"/>
  <c r="H50" i="6"/>
  <c r="H57" i="6"/>
  <c r="H58" i="6"/>
  <c r="H2" i="6"/>
  <c r="G8" i="6"/>
  <c r="H62" i="6"/>
  <c r="H61" i="6"/>
  <c r="H60" i="6"/>
  <c r="H59" i="6"/>
  <c r="H56" i="6"/>
  <c r="H55" i="6"/>
  <c r="H54" i="6"/>
  <c r="H53" i="6"/>
  <c r="H52" i="6"/>
  <c r="H51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3" i="6"/>
  <c r="H32" i="6"/>
  <c r="H31" i="6"/>
  <c r="H30" i="6"/>
  <c r="H29" i="6"/>
  <c r="H28" i="6"/>
  <c r="H27" i="6"/>
  <c r="H25" i="6"/>
  <c r="H24" i="6"/>
  <c r="H23" i="6"/>
  <c r="H22" i="6"/>
  <c r="H21" i="6"/>
  <c r="H20" i="6"/>
  <c r="H19" i="6"/>
  <c r="H17" i="6"/>
  <c r="H16" i="6"/>
  <c r="H15" i="6"/>
  <c r="H14" i="6"/>
  <c r="H13" i="6"/>
  <c r="H12" i="6"/>
  <c r="H11" i="6"/>
  <c r="G10" i="6"/>
  <c r="H8" i="6"/>
  <c r="H7" i="6"/>
  <c r="H6" i="6"/>
  <c r="H5" i="6"/>
  <c r="H4" i="6"/>
  <c r="H3" i="6"/>
  <c r="G10" i="2"/>
  <c r="G8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8" i="5"/>
  <c r="G8" i="5"/>
  <c r="L11" i="5"/>
  <c r="H11" i="5"/>
  <c r="L10" i="5"/>
  <c r="K10" i="5"/>
  <c r="H10" i="5"/>
  <c r="G10" i="5"/>
  <c r="L9" i="5"/>
  <c r="H9" i="5"/>
  <c r="L8" i="5"/>
  <c r="H8" i="5"/>
  <c r="L7" i="5"/>
  <c r="H7" i="5"/>
  <c r="L6" i="5"/>
  <c r="H6" i="5"/>
  <c r="L5" i="5"/>
  <c r="H5" i="5"/>
  <c r="L4" i="5"/>
  <c r="H4" i="5"/>
  <c r="L3" i="5"/>
  <c r="H3" i="5"/>
  <c r="L2" i="5"/>
  <c r="H2" i="5"/>
  <c r="K12" i="4"/>
  <c r="L11" i="4"/>
  <c r="H11" i="4"/>
  <c r="L10" i="4"/>
  <c r="K10" i="4"/>
  <c r="H10" i="4"/>
  <c r="G10" i="4"/>
  <c r="L9" i="4"/>
  <c r="H9" i="4"/>
  <c r="L8" i="4"/>
  <c r="K8" i="4"/>
  <c r="H8" i="4"/>
  <c r="G8" i="4"/>
  <c r="G12" i="4" s="1"/>
  <c r="L7" i="4"/>
  <c r="H7" i="4"/>
  <c r="L6" i="4"/>
  <c r="H6" i="4"/>
  <c r="L5" i="4"/>
  <c r="H5" i="4"/>
  <c r="L4" i="4"/>
  <c r="H4" i="4"/>
  <c r="L3" i="4"/>
  <c r="H3" i="4"/>
  <c r="L2" i="4"/>
  <c r="H2" i="4"/>
  <c r="K12" i="1"/>
  <c r="K10" i="1"/>
  <c r="K8" i="1"/>
  <c r="G8" i="1"/>
  <c r="G12" i="1" s="1"/>
  <c r="G10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D2" i="5"/>
  <c r="C2" i="5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D2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2" i="5" l="1"/>
  <c r="K12" i="5"/>
</calcChain>
</file>

<file path=xl/sharedStrings.xml><?xml version="1.0" encoding="utf-8"?>
<sst xmlns="http://schemas.openxmlformats.org/spreadsheetml/2006/main" count="518" uniqueCount="93">
  <si>
    <t>r (A)</t>
  </si>
  <si>
    <t>E (Hartree)</t>
  </si>
  <si>
    <t>r (nm)</t>
  </si>
  <si>
    <t>E (kJ/mol)</t>
  </si>
  <si>
    <t>theta (deg</t>
  </si>
  <si>
    <t>tau (deg)</t>
  </si>
  <si>
    <t>Best-fit values</t>
  </si>
  <si>
    <t>B0</t>
  </si>
  <si>
    <t>~ -3.082e+006</t>
  </si>
  <si>
    <t>B1</t>
  </si>
  <si>
    <t>~ -3.616e+006</t>
  </si>
  <si>
    <t>B2</t>
  </si>
  <si>
    <t>~ 2.623e+007</t>
  </si>
  <si>
    <t>B3</t>
  </si>
  <si>
    <t>~ -8.439e+007</t>
  </si>
  <si>
    <t>B4</t>
  </si>
  <si>
    <t>~ 1.021e+008</t>
  </si>
  <si>
    <t>Std. Error</t>
  </si>
  <si>
    <t>~ 835.7</t>
  </si>
  <si>
    <t>~ 19558</t>
  </si>
  <si>
    <t>~ 169726</t>
  </si>
  <si>
    <t>~ 647489</t>
  </si>
  <si>
    <t>~ 916517</t>
  </si>
  <si>
    <t>95% Confidence Intervals</t>
  </si>
  <si>
    <t>(Very wide)</t>
  </si>
  <si>
    <t>Goodness of Fit</t>
  </si>
  <si>
    <t>Degrees of Freedom</t>
  </si>
  <si>
    <t>R square</t>
  </si>
  <si>
    <t>Absolute Sum of Squares</t>
  </si>
  <si>
    <t>Sy.x</t>
  </si>
  <si>
    <t>Fourth order polynomial</t>
  </si>
  <si>
    <t>= 0.0</t>
  </si>
  <si>
    <t>-3.260e+006 to -3.259e+006</t>
  </si>
  <si>
    <t>-541475 to -444966</t>
  </si>
  <si>
    <t>6.042e+006 to 7.488e+006</t>
  </si>
  <si>
    <t>E_est</t>
  </si>
  <si>
    <t>r min</t>
  </si>
  <si>
    <t>B4=1/4 Kb</t>
  </si>
  <si>
    <t>Kb</t>
  </si>
  <si>
    <t>B0 = 1/4 Kb b0^4</t>
  </si>
  <si>
    <t>~ -3.619e+006</t>
  </si>
  <si>
    <t>~ -1.319e+006</t>
  </si>
  <si>
    <t>~ 1.085e+007</t>
  </si>
  <si>
    <t>~ -3.957e+007</t>
  </si>
  <si>
    <t>~ 5.420e+007</t>
  </si>
  <si>
    <t>~ 1769</t>
  </si>
  <si>
    <t>~ 48961</t>
  </si>
  <si>
    <t>~ 500809</t>
  </si>
  <si>
    <t>~ 2.245e+006</t>
  </si>
  <si>
    <t>~ 3.722e+006</t>
  </si>
  <si>
    <t>-3.676e+006 to -3.673e+006</t>
  </si>
  <si>
    <t>-409489 to -169070</t>
  </si>
  <si>
    <t>2.689e+006 to 7.541e+006</t>
  </si>
  <si>
    <t>~ -3.573e+006</t>
  </si>
  <si>
    <t>~ -2.181e+006</t>
  </si>
  <si>
    <t>~ 1.720e+007</t>
  </si>
  <si>
    <t>~ -6.026e+007</t>
  </si>
  <si>
    <t>~ 7.964e+007</t>
  </si>
  <si>
    <t>~ 1487</t>
  </si>
  <si>
    <t>~ 36520</t>
  </si>
  <si>
    <t>~ 335185</t>
  </si>
  <si>
    <t>~ 1.363e+006</t>
  </si>
  <si>
    <t>~ 2.071e+006</t>
  </si>
  <si>
    <t>-3.674e+006 to -3.673e+006</t>
  </si>
  <si>
    <t>-247350 to -177063</t>
  </si>
  <si>
    <t>3.305e+006 to 4.576e+006</t>
  </si>
  <si>
    <t>-3.258e+006 to -3.257e+006</t>
  </si>
  <si>
    <t>-222.0 to -193.1</t>
  </si>
  <si>
    <t>0.9438 to 1.074</t>
  </si>
  <si>
    <t>theta min</t>
  </si>
  <si>
    <t>B2 = 1/2 k</t>
  </si>
  <si>
    <t>k_theta</t>
  </si>
  <si>
    <t>-3.674e+006 to -3.674e+006</t>
  </si>
  <si>
    <t>-48.55 to -46.95</t>
  </si>
  <si>
    <t>0.2193 to 0.2268</t>
  </si>
  <si>
    <t>-3.679e+006 to -3.677e+006</t>
  </si>
  <si>
    <t>-413355 to -170005</t>
  </si>
  <si>
    <t>2.663e+006 to 7.501e+006</t>
  </si>
  <si>
    <t>-3.675e+006 to -3.670e+006</t>
  </si>
  <si>
    <t>-652001 to -266113</t>
  </si>
  <si>
    <t>3.894e+006 to 1.072e+007</t>
  </si>
  <si>
    <t>-3.265e+006 to -3.258e+006</t>
  </si>
  <si>
    <t>-671062 to -273228</t>
  </si>
  <si>
    <t>3.346e+006 to 8.972e+006</t>
  </si>
  <si>
    <t>-3.680e+006 to -3.680e+006</t>
  </si>
  <si>
    <t>-465.3 to -319.5</t>
  </si>
  <si>
    <t>2977 to 3253</t>
  </si>
  <si>
    <t>cos^2 theta (rad)</t>
  </si>
  <si>
    <t>-3.270e+006 to -3.270e+006</t>
  </si>
  <si>
    <t>-298.8 to -128.4</t>
  </si>
  <si>
    <t>489.4 to 796.5</t>
  </si>
  <si>
    <t>cos(1fi-fi0)</t>
  </si>
  <si>
    <t>fi0=120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</si>
</sst>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000E+00"/>
    <numFmt numFmtId="166" formatCode="0.0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1" fontId="1" fillId="0" borderId="0" xfId="0" applyNumberFormat="1" applyFont="1"/>
    <xf numFmtId="11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 w5 bond'!$D$1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 w5 bond'!$C$2:$C$103</c:f>
              <c:numCache>
                <c:formatCode>General</c:formatCode>
                <c:ptCount val="102"/>
                <c:pt idx="0">
                  <c:v>0.10567200000000002</c:v>
                </c:pt>
                <c:pt idx="1">
                  <c:v>0.115672</c:v>
                </c:pt>
                <c:pt idx="2">
                  <c:v>0.12567200000000001</c:v>
                </c:pt>
                <c:pt idx="3">
                  <c:v>0.13567199999999999</c:v>
                </c:pt>
                <c:pt idx="4">
                  <c:v>0.145672</c:v>
                </c:pt>
                <c:pt idx="5">
                  <c:v>0.155672</c:v>
                </c:pt>
                <c:pt idx="6">
                  <c:v>0.16567199999999999</c:v>
                </c:pt>
                <c:pt idx="7">
                  <c:v>0.17567199999999999</c:v>
                </c:pt>
                <c:pt idx="8">
                  <c:v>0.185672</c:v>
                </c:pt>
                <c:pt idx="9">
                  <c:v>0.19567200000000001</c:v>
                </c:pt>
              </c:numCache>
            </c:numRef>
          </c:xVal>
          <c:yVal>
            <c:numRef>
              <c:f>'vo w5 bond'!$D$2:$D$103</c:f>
              <c:numCache>
                <c:formatCode>General</c:formatCode>
                <c:ptCount val="102"/>
                <c:pt idx="0">
                  <c:v>-3677041.4504432096</c:v>
                </c:pt>
                <c:pt idx="1">
                  <c:v>-3677827.223814575</c:v>
                </c:pt>
                <c:pt idx="2">
                  <c:v>-3678301.5924332947</c:v>
                </c:pt>
                <c:pt idx="3">
                  <c:v>-3678566.3539444553</c:v>
                </c:pt>
                <c:pt idx="4">
                  <c:v>-3678690.2803537403</c:v>
                </c:pt>
                <c:pt idx="5">
                  <c:v>-3678722.9679862703</c:v>
                </c:pt>
                <c:pt idx="6">
                  <c:v>-3678700.4320332748</c:v>
                </c:pt>
                <c:pt idx="7">
                  <c:v>-3678650.3713359702</c:v>
                </c:pt>
                <c:pt idx="8">
                  <c:v>-3678594.2664226047</c:v>
                </c:pt>
                <c:pt idx="9">
                  <c:v>-3678541.8738874751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6-4F16-8914-140CDE9F7239}"/>
            </c:ext>
          </c:extLst>
        </c:ser>
        <c:ser>
          <c:idx val="1"/>
          <c:order val="1"/>
          <c:tx>
            <c:strRef>
              <c:f>'vo w5 bond'!$H$1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 w5 bond'!$C$2:$C$103</c:f>
              <c:numCache>
                <c:formatCode>General</c:formatCode>
                <c:ptCount val="102"/>
                <c:pt idx="0">
                  <c:v>0.10567200000000002</c:v>
                </c:pt>
                <c:pt idx="1">
                  <c:v>0.115672</c:v>
                </c:pt>
                <c:pt idx="2">
                  <c:v>0.12567200000000001</c:v>
                </c:pt>
                <c:pt idx="3">
                  <c:v>0.13567199999999999</c:v>
                </c:pt>
                <c:pt idx="4">
                  <c:v>0.145672</c:v>
                </c:pt>
                <c:pt idx="5">
                  <c:v>0.155672</c:v>
                </c:pt>
                <c:pt idx="6">
                  <c:v>0.16567199999999999</c:v>
                </c:pt>
                <c:pt idx="7">
                  <c:v>0.17567199999999999</c:v>
                </c:pt>
                <c:pt idx="8">
                  <c:v>0.185672</c:v>
                </c:pt>
                <c:pt idx="9">
                  <c:v>0.19567200000000001</c:v>
                </c:pt>
              </c:numCache>
            </c:numRef>
          </c:xVal>
          <c:yVal>
            <c:numRef>
              <c:f>'vo w5 bond'!$H$2:$H$103</c:f>
              <c:numCache>
                <c:formatCode>General</c:formatCode>
                <c:ptCount val="102"/>
                <c:pt idx="0">
                  <c:v>-3677592.4646062087</c:v>
                </c:pt>
                <c:pt idx="1">
                  <c:v>-3677954.8583594309</c:v>
                </c:pt>
                <c:pt idx="2">
                  <c:v>-3678292.8793015513</c:v>
                </c:pt>
                <c:pt idx="3">
                  <c:v>-3678591.7137378482</c:v>
                </c:pt>
                <c:pt idx="4">
                  <c:v>-3678835.3203736036</c:v>
                </c:pt>
                <c:pt idx="5">
                  <c:v>-3679006.4303140957</c:v>
                </c:pt>
                <c:pt idx="6">
                  <c:v>-3679086.5470646052</c:v>
                </c:pt>
                <c:pt idx="7">
                  <c:v>-3679055.9465304129</c:v>
                </c:pt>
                <c:pt idx="8">
                  <c:v>-3678893.677016797</c:v>
                </c:pt>
                <c:pt idx="9">
                  <c:v>-3678577.5592290391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6-4F16-8914-140CDE9F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11040"/>
        <c:axId val="487211696"/>
      </c:scatterChart>
      <c:valAx>
        <c:axId val="4872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1696"/>
        <c:crosses val="autoZero"/>
        <c:crossBetween val="midCat"/>
      </c:valAx>
      <c:valAx>
        <c:axId val="4872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dihedral B3P86'!$D$1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dihedral B3P86'!$A$2:$A$24</c:f>
              <c:numCache>
                <c:formatCode>General</c:formatCode>
                <c:ptCount val="2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'vo4 dihedral B3P86'!$D$2:$D$24</c:f>
              <c:numCache>
                <c:formatCode>General</c:formatCode>
                <c:ptCount val="23"/>
                <c:pt idx="0">
                  <c:v>-3245607.2680424154</c:v>
                </c:pt>
                <c:pt idx="1">
                  <c:v>-3264528.61104014</c:v>
                </c:pt>
                <c:pt idx="2">
                  <c:v>-3268263.6411439599</c:v>
                </c:pt>
                <c:pt idx="3">
                  <c:v>-3269109.5581303202</c:v>
                </c:pt>
                <c:pt idx="4">
                  <c:v>-3269402.5416135699</c:v>
                </c:pt>
                <c:pt idx="5">
                  <c:v>-3269649.4730654247</c:v>
                </c:pt>
                <c:pt idx="6">
                  <c:v>-3269909.5016139899</c:v>
                </c:pt>
                <c:pt idx="7">
                  <c:v>-3270160.1331304852</c:v>
                </c:pt>
                <c:pt idx="8">
                  <c:v>-3270346.3597667199</c:v>
                </c:pt>
                <c:pt idx="9">
                  <c:v>-3270465.6731199948</c:v>
                </c:pt>
                <c:pt idx="10">
                  <c:v>-3270508.7014943152</c:v>
                </c:pt>
                <c:pt idx="11">
                  <c:v>-3270456.3172032554</c:v>
                </c:pt>
                <c:pt idx="12">
                  <c:v>-3270256.5342441048</c:v>
                </c:pt>
                <c:pt idx="13">
                  <c:v>-3269712.4590729754</c:v>
                </c:pt>
                <c:pt idx="14">
                  <c:v>-3269075.0757059902</c:v>
                </c:pt>
                <c:pt idx="15">
                  <c:v>-3257236.3391904999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48A0-88E5-43D0696E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41696"/>
        <c:axId val="748031856"/>
      </c:scatterChart>
      <c:valAx>
        <c:axId val="7480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31856"/>
        <c:crosses val="autoZero"/>
        <c:crossBetween val="midCat"/>
      </c:valAx>
      <c:valAx>
        <c:axId val="748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 w5 bond'!$D$1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 w5 bond'!$C$2:$C$103</c:f>
              <c:numCache>
                <c:formatCode>General</c:formatCode>
                <c:ptCount val="102"/>
                <c:pt idx="0">
                  <c:v>0.10567200000000002</c:v>
                </c:pt>
                <c:pt idx="1">
                  <c:v>0.115672</c:v>
                </c:pt>
                <c:pt idx="2">
                  <c:v>0.12567200000000001</c:v>
                </c:pt>
                <c:pt idx="3">
                  <c:v>0.13567199999999999</c:v>
                </c:pt>
                <c:pt idx="4">
                  <c:v>0.145672</c:v>
                </c:pt>
                <c:pt idx="5">
                  <c:v>0.155672</c:v>
                </c:pt>
                <c:pt idx="6">
                  <c:v>0.16567199999999999</c:v>
                </c:pt>
                <c:pt idx="7">
                  <c:v>0.17567199999999999</c:v>
                </c:pt>
                <c:pt idx="8">
                  <c:v>0.185672</c:v>
                </c:pt>
                <c:pt idx="9">
                  <c:v>0.19567200000000001</c:v>
                </c:pt>
              </c:numCache>
            </c:numRef>
          </c:xVal>
          <c:yVal>
            <c:numRef>
              <c:f>'vo w5 bond'!$D$2:$D$103</c:f>
              <c:numCache>
                <c:formatCode>General</c:formatCode>
                <c:ptCount val="102"/>
                <c:pt idx="0">
                  <c:v>-3677041.4504432096</c:v>
                </c:pt>
                <c:pt idx="1">
                  <c:v>-3677827.223814575</c:v>
                </c:pt>
                <c:pt idx="2">
                  <c:v>-3678301.5924332947</c:v>
                </c:pt>
                <c:pt idx="3">
                  <c:v>-3678566.3539444553</c:v>
                </c:pt>
                <c:pt idx="4">
                  <c:v>-3678690.2803537403</c:v>
                </c:pt>
                <c:pt idx="5">
                  <c:v>-3678722.9679862703</c:v>
                </c:pt>
                <c:pt idx="6">
                  <c:v>-3678700.4320332748</c:v>
                </c:pt>
                <c:pt idx="7">
                  <c:v>-3678650.3713359702</c:v>
                </c:pt>
                <c:pt idx="8">
                  <c:v>-3678594.2664226047</c:v>
                </c:pt>
                <c:pt idx="9">
                  <c:v>-3678541.8738874751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4426-BCA8-DF7995572D3B}"/>
            </c:ext>
          </c:extLst>
        </c:ser>
        <c:ser>
          <c:idx val="1"/>
          <c:order val="1"/>
          <c:tx>
            <c:strRef>
              <c:f>'vo w5 bond'!$L$1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 w5 bond'!$C$2:$C$103</c:f>
              <c:numCache>
                <c:formatCode>General</c:formatCode>
                <c:ptCount val="102"/>
                <c:pt idx="0">
                  <c:v>0.10567200000000002</c:v>
                </c:pt>
                <c:pt idx="1">
                  <c:v>0.115672</c:v>
                </c:pt>
                <c:pt idx="2">
                  <c:v>0.12567200000000001</c:v>
                </c:pt>
                <c:pt idx="3">
                  <c:v>0.13567199999999999</c:v>
                </c:pt>
                <c:pt idx="4">
                  <c:v>0.145672</c:v>
                </c:pt>
                <c:pt idx="5">
                  <c:v>0.155672</c:v>
                </c:pt>
                <c:pt idx="6">
                  <c:v>0.16567199999999999</c:v>
                </c:pt>
                <c:pt idx="7">
                  <c:v>0.17567199999999999</c:v>
                </c:pt>
                <c:pt idx="8">
                  <c:v>0.185672</c:v>
                </c:pt>
                <c:pt idx="9">
                  <c:v>0.19567200000000001</c:v>
                </c:pt>
              </c:numCache>
            </c:numRef>
          </c:xVal>
          <c:yVal>
            <c:numRef>
              <c:f>'vo w5 bond'!$L$2:$L$103</c:f>
              <c:numCache>
                <c:formatCode>General</c:formatCode>
                <c:ptCount val="102"/>
                <c:pt idx="0">
                  <c:v>-3677158.1032160544</c:v>
                </c:pt>
                <c:pt idx="1">
                  <c:v>-3677937.303169053</c:v>
                </c:pt>
                <c:pt idx="2">
                  <c:v>-3678421.4677926283</c:v>
                </c:pt>
                <c:pt idx="3">
                  <c:v>-3678691.0469491803</c:v>
                </c:pt>
                <c:pt idx="4">
                  <c:v>-3678813.4825011087</c:v>
                </c:pt>
                <c:pt idx="5">
                  <c:v>-3678843.2083108141</c:v>
                </c:pt>
                <c:pt idx="6">
                  <c:v>-3678821.650240696</c:v>
                </c:pt>
                <c:pt idx="7">
                  <c:v>-3678777.2261531539</c:v>
                </c:pt>
                <c:pt idx="8">
                  <c:v>-3678725.3459105892</c:v>
                </c:pt>
                <c:pt idx="9">
                  <c:v>-3678668.4113754001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4-4426-BCA8-DF799557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21424"/>
        <c:axId val="489624376"/>
      </c:scatterChart>
      <c:valAx>
        <c:axId val="4896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4376"/>
        <c:crosses val="autoZero"/>
        <c:crossBetween val="midCat"/>
      </c:valAx>
      <c:valAx>
        <c:axId val="4896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bond'!$D$1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bond'!$C$2:$C$103</c:f>
              <c:numCache>
                <c:formatCode>General</c:formatCode>
                <c:ptCount val="102"/>
                <c:pt idx="0">
                  <c:v>0.126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0.13500000000000001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0.13799999999999998</c:v>
                </c:pt>
                <c:pt idx="13">
                  <c:v>0.13899999999999998</c:v>
                </c:pt>
                <c:pt idx="14">
                  <c:v>0.13999999999999999</c:v>
                </c:pt>
                <c:pt idx="15">
                  <c:v>0.14099999999999999</c:v>
                </c:pt>
                <c:pt idx="16">
                  <c:v>0.14199999999999999</c:v>
                </c:pt>
                <c:pt idx="17">
                  <c:v>0.14299999999999999</c:v>
                </c:pt>
                <c:pt idx="18">
                  <c:v>0.14399999999999999</c:v>
                </c:pt>
                <c:pt idx="19">
                  <c:v>0.14499999999999999</c:v>
                </c:pt>
                <c:pt idx="20">
                  <c:v>0.14599999999999999</c:v>
                </c:pt>
                <c:pt idx="21">
                  <c:v>0.14699999999999999</c:v>
                </c:pt>
                <c:pt idx="22">
                  <c:v>0.14799999999999999</c:v>
                </c:pt>
                <c:pt idx="23">
                  <c:v>0.14899999999999999</c:v>
                </c:pt>
                <c:pt idx="24">
                  <c:v>0.15</c:v>
                </c:pt>
                <c:pt idx="25">
                  <c:v>0.151</c:v>
                </c:pt>
                <c:pt idx="26">
                  <c:v>0.152</c:v>
                </c:pt>
                <c:pt idx="27">
                  <c:v>0.153</c:v>
                </c:pt>
                <c:pt idx="28">
                  <c:v>0.154</c:v>
                </c:pt>
                <c:pt idx="29">
                  <c:v>0.155</c:v>
                </c:pt>
                <c:pt idx="30">
                  <c:v>0.156</c:v>
                </c:pt>
                <c:pt idx="31">
                  <c:v>0.157</c:v>
                </c:pt>
                <c:pt idx="32">
                  <c:v>0.158</c:v>
                </c:pt>
                <c:pt idx="33">
                  <c:v>0.159</c:v>
                </c:pt>
                <c:pt idx="34">
                  <c:v>0.16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0.16299999999999998</c:v>
                </c:pt>
                <c:pt idx="38">
                  <c:v>0.16399999999999998</c:v>
                </c:pt>
                <c:pt idx="39">
                  <c:v>0.16499999999999998</c:v>
                </c:pt>
                <c:pt idx="40">
                  <c:v>0.16599999999999998</c:v>
                </c:pt>
                <c:pt idx="41">
                  <c:v>0.16699999999999998</c:v>
                </c:pt>
                <c:pt idx="42">
                  <c:v>0.16799999999999998</c:v>
                </c:pt>
                <c:pt idx="43">
                  <c:v>0.16899999999999998</c:v>
                </c:pt>
                <c:pt idx="44">
                  <c:v>0.16999999999999998</c:v>
                </c:pt>
                <c:pt idx="45">
                  <c:v>0.17099999999999999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0.17399999999999999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0.17699999999999999</c:v>
                </c:pt>
                <c:pt idx="52">
                  <c:v>0.17799999999999999</c:v>
                </c:pt>
                <c:pt idx="53">
                  <c:v>0.17899999999999999</c:v>
                </c:pt>
                <c:pt idx="54">
                  <c:v>0.18</c:v>
                </c:pt>
                <c:pt idx="55">
                  <c:v>0.18099999999999999</c:v>
                </c:pt>
                <c:pt idx="56">
                  <c:v>0.182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0.187</c:v>
                </c:pt>
                <c:pt idx="62">
                  <c:v>0.188</c:v>
                </c:pt>
                <c:pt idx="63">
                  <c:v>0.189</c:v>
                </c:pt>
                <c:pt idx="64">
                  <c:v>0.19</c:v>
                </c:pt>
                <c:pt idx="65">
                  <c:v>0.191</c:v>
                </c:pt>
                <c:pt idx="66">
                  <c:v>0.192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0.19500000000000001</c:v>
                </c:pt>
                <c:pt idx="70">
                  <c:v>0.19600000000000001</c:v>
                </c:pt>
                <c:pt idx="71">
                  <c:v>0.19700000000000001</c:v>
                </c:pt>
                <c:pt idx="72">
                  <c:v>0.19800000000000001</c:v>
                </c:pt>
                <c:pt idx="73">
                  <c:v>0.19900000000000001</c:v>
                </c:pt>
                <c:pt idx="74">
                  <c:v>0.2</c:v>
                </c:pt>
                <c:pt idx="75">
                  <c:v>0.20099999999999998</c:v>
                </c:pt>
                <c:pt idx="76">
                  <c:v>0.20200000000000001</c:v>
                </c:pt>
                <c:pt idx="77">
                  <c:v>0.20299999999999999</c:v>
                </c:pt>
                <c:pt idx="78">
                  <c:v>0.20400000000000001</c:v>
                </c:pt>
                <c:pt idx="79">
                  <c:v>0.20499999999999999</c:v>
                </c:pt>
                <c:pt idx="80">
                  <c:v>0.20600000000000002</c:v>
                </c:pt>
                <c:pt idx="81">
                  <c:v>0.20699999999999999</c:v>
                </c:pt>
                <c:pt idx="82">
                  <c:v>0.20800000000000002</c:v>
                </c:pt>
                <c:pt idx="83">
                  <c:v>0.20899999999999999</c:v>
                </c:pt>
                <c:pt idx="84">
                  <c:v>0.21000000000000002</c:v>
                </c:pt>
                <c:pt idx="85">
                  <c:v>0.21099999999999999</c:v>
                </c:pt>
                <c:pt idx="86">
                  <c:v>0.21200000000000002</c:v>
                </c:pt>
                <c:pt idx="87">
                  <c:v>0.21299999999999999</c:v>
                </c:pt>
                <c:pt idx="88">
                  <c:v>0.21400000000000002</c:v>
                </c:pt>
                <c:pt idx="89">
                  <c:v>0.215</c:v>
                </c:pt>
                <c:pt idx="90">
                  <c:v>0.21600000000000003</c:v>
                </c:pt>
                <c:pt idx="91">
                  <c:v>0.217</c:v>
                </c:pt>
                <c:pt idx="92">
                  <c:v>0.21800000000000003</c:v>
                </c:pt>
                <c:pt idx="93">
                  <c:v>0.219</c:v>
                </c:pt>
                <c:pt idx="94">
                  <c:v>0.22000000000000003</c:v>
                </c:pt>
                <c:pt idx="95">
                  <c:v>0.221</c:v>
                </c:pt>
                <c:pt idx="96">
                  <c:v>0.22200000000000003</c:v>
                </c:pt>
                <c:pt idx="97">
                  <c:v>0.223</c:v>
                </c:pt>
                <c:pt idx="98">
                  <c:v>0.22400000000000003</c:v>
                </c:pt>
                <c:pt idx="99">
                  <c:v>0.22500000000000001</c:v>
                </c:pt>
                <c:pt idx="100">
                  <c:v>0.22599999999999998</c:v>
                </c:pt>
                <c:pt idx="101">
                  <c:v>0.22700000000000001</c:v>
                </c:pt>
              </c:numCache>
            </c:numRef>
          </c:xVal>
          <c:yVal>
            <c:numRef>
              <c:f>'vo4 bond'!$D$2:$D$103</c:f>
              <c:numCache>
                <c:formatCode>General</c:formatCode>
                <c:ptCount val="102"/>
                <c:pt idx="0">
                  <c:v>-3264347.05220159</c:v>
                </c:pt>
                <c:pt idx="1">
                  <c:v>-3264552.3784576547</c:v>
                </c:pt>
                <c:pt idx="2">
                  <c:v>-3264749.9981885902</c:v>
                </c:pt>
                <c:pt idx="3">
                  <c:v>-3264940.0466076448</c:v>
                </c:pt>
                <c:pt idx="4">
                  <c:v>-3265122.6579041248</c:v>
                </c:pt>
                <c:pt idx="5">
                  <c:v>-3265297.9676851048</c:v>
                </c:pt>
                <c:pt idx="6">
                  <c:v>-3265466.1148132798</c:v>
                </c:pt>
                <c:pt idx="7">
                  <c:v>-3265627.2427459699</c:v>
                </c:pt>
                <c:pt idx="8">
                  <c:v>-3265781.500138985</c:v>
                </c:pt>
                <c:pt idx="9">
                  <c:v>-3265929.0410304102</c:v>
                </c:pt>
                <c:pt idx="10">
                  <c:v>-3266070.0246043103</c:v>
                </c:pt>
                <c:pt idx="11">
                  <c:v>-3266204.6148756701</c:v>
                </c:pt>
                <c:pt idx="12">
                  <c:v>-3266332.9799289997</c:v>
                </c:pt>
                <c:pt idx="13">
                  <c:v>-3266455.2908156249</c:v>
                </c:pt>
                <c:pt idx="14">
                  <c:v>-3266571.719873365</c:v>
                </c:pt>
                <c:pt idx="15">
                  <c:v>-3266682.4395188047</c:v>
                </c:pt>
                <c:pt idx="16">
                  <c:v>-3266787.6208820348</c:v>
                </c:pt>
                <c:pt idx="17">
                  <c:v>-3266887.4332815502</c:v>
                </c:pt>
                <c:pt idx="18">
                  <c:v>-3266982.0438566804</c:v>
                </c:pt>
                <c:pt idx="19">
                  <c:v>-3267071.6175413351</c:v>
                </c:pt>
                <c:pt idx="20">
                  <c:v>-3267156.3169852402</c:v>
                </c:pt>
                <c:pt idx="21">
                  <c:v>-3267236.3026327002</c:v>
                </c:pt>
                <c:pt idx="22">
                  <c:v>-3267311.7327751098</c:v>
                </c:pt>
                <c:pt idx="23">
                  <c:v>-3267382.7636297201</c:v>
                </c:pt>
                <c:pt idx="24">
                  <c:v>-3267449.5493921447</c:v>
                </c:pt>
                <c:pt idx="25">
                  <c:v>-3267512.2422101097</c:v>
                </c:pt>
                <c:pt idx="26">
                  <c:v>-3267570.99207843</c:v>
                </c:pt>
                <c:pt idx="27">
                  <c:v>-3267625.946655225</c:v>
                </c:pt>
                <c:pt idx="28">
                  <c:v>-3267677.2508680951</c:v>
                </c:pt>
                <c:pt idx="29">
                  <c:v>-3267725.0465990598</c:v>
                </c:pt>
                <c:pt idx="30">
                  <c:v>-3267769.47221197</c:v>
                </c:pt>
                <c:pt idx="31">
                  <c:v>-3267810.662499995</c:v>
                </c:pt>
                <c:pt idx="32">
                  <c:v>-3267848.748370565</c:v>
                </c:pt>
                <c:pt idx="33">
                  <c:v>-3267883.8569766451</c:v>
                </c:pt>
                <c:pt idx="34">
                  <c:v>-3267916.1115854601</c:v>
                </c:pt>
                <c:pt idx="35">
                  <c:v>-3267945.631788535</c:v>
                </c:pt>
                <c:pt idx="36">
                  <c:v>-3267972.5336329699</c:v>
                </c:pt>
                <c:pt idx="37">
                  <c:v>-3267996.9297002051</c:v>
                </c:pt>
                <c:pt idx="38">
                  <c:v>-3268018.9294210798</c:v>
                </c:pt>
                <c:pt idx="39">
                  <c:v>-3268038.6391020902</c:v>
                </c:pt>
                <c:pt idx="40">
                  <c:v>-3268056.1620304049</c:v>
                </c:pt>
                <c:pt idx="41">
                  <c:v>-3268071.5985526349</c:v>
                </c:pt>
                <c:pt idx="42">
                  <c:v>-3268085.0458910451</c:v>
                </c:pt>
                <c:pt idx="43">
                  <c:v>-3268096.59822232</c:v>
                </c:pt>
                <c:pt idx="44">
                  <c:v>-3268106.3464675248</c:v>
                </c:pt>
                <c:pt idx="45">
                  <c:v>-3268114.3783971248</c:v>
                </c:pt>
                <c:pt idx="46">
                  <c:v>-3268120.7785784747</c:v>
                </c:pt>
                <c:pt idx="47">
                  <c:v>-3268125.628349565</c:v>
                </c:pt>
                <c:pt idx="48">
                  <c:v>-3268129.0058190199</c:v>
                </c:pt>
                <c:pt idx="49">
                  <c:v>-3268130.9858398447</c:v>
                </c:pt>
                <c:pt idx="50">
                  <c:v>-3268131.6400619349</c:v>
                </c:pt>
                <c:pt idx="51">
                  <c:v>-3268131.0370108401</c:v>
                </c:pt>
                <c:pt idx="52">
                  <c:v>-3268129.2423240603</c:v>
                </c:pt>
                <c:pt idx="53">
                  <c:v>-3268126.3187773</c:v>
                </c:pt>
                <c:pt idx="54">
                  <c:v>-3268122.3266520402</c:v>
                </c:pt>
                <c:pt idx="55">
                  <c:v>-3268117.323788045</c:v>
                </c:pt>
                <c:pt idx="56">
                  <c:v>-3268111.36581966</c:v>
                </c:pt>
                <c:pt idx="57">
                  <c:v>-3268104.5062545752</c:v>
                </c:pt>
                <c:pt idx="58">
                  <c:v>-3268096.7966050999</c:v>
                </c:pt>
                <c:pt idx="59">
                  <c:v>-3268088.2863619099</c:v>
                </c:pt>
                <c:pt idx="60">
                  <c:v>-3268079.0229677903</c:v>
                </c:pt>
                <c:pt idx="61">
                  <c:v>-3268069.0518701449</c:v>
                </c:pt>
                <c:pt idx="62">
                  <c:v>-3268058.4164684904</c:v>
                </c:pt>
                <c:pt idx="63">
                  <c:v>-3268047.158140705</c:v>
                </c:pt>
                <c:pt idx="64">
                  <c:v>-3268035.3162167803</c:v>
                </c:pt>
                <c:pt idx="65">
                  <c:v>-3268022.9282413651</c:v>
                </c:pt>
                <c:pt idx="66">
                  <c:v>-3268010.02955369</c:v>
                </c:pt>
                <c:pt idx="67">
                  <c:v>-3267996.6538389199</c:v>
                </c:pt>
                <c:pt idx="68">
                  <c:v>-3267982.8328393498</c:v>
                </c:pt>
                <c:pt idx="69">
                  <c:v>-3267968.59648568</c:v>
                </c:pt>
                <c:pt idx="70">
                  <c:v>-3267953.9731070553</c:v>
                </c:pt>
                <c:pt idx="71">
                  <c:v>-3267938.9893522998</c:v>
                </c:pt>
                <c:pt idx="72">
                  <c:v>-3267923.670583745</c:v>
                </c:pt>
                <c:pt idx="73">
                  <c:v>-3267908.0409034798</c:v>
                </c:pt>
                <c:pt idx="74">
                  <c:v>-3267892.1234684153</c:v>
                </c:pt>
                <c:pt idx="75">
                  <c:v>-3267875.9404902798</c:v>
                </c:pt>
                <c:pt idx="76">
                  <c:v>-3267859.5136557049</c:v>
                </c:pt>
                <c:pt idx="77">
                  <c:v>-3267842.863942435</c:v>
                </c:pt>
                <c:pt idx="78">
                  <c:v>-3267826.0119081349</c:v>
                </c:pt>
                <c:pt idx="79">
                  <c:v>-3267808.977506605</c:v>
                </c:pt>
                <c:pt idx="80">
                  <c:v>-3267791.7801402896</c:v>
                </c:pt>
                <c:pt idx="81">
                  <c:v>-3267774.4385027499</c:v>
                </c:pt>
                <c:pt idx="82">
                  <c:v>-3267756.9707361902</c:v>
                </c:pt>
                <c:pt idx="83">
                  <c:v>-3267739.3940901449</c:v>
                </c:pt>
                <c:pt idx="84">
                  <c:v>-3267721.7250790098</c:v>
                </c:pt>
                <c:pt idx="85">
                  <c:v>-3267703.9792194902</c:v>
                </c:pt>
                <c:pt idx="86">
                  <c:v>-3267686.1711356202</c:v>
                </c:pt>
                <c:pt idx="87">
                  <c:v>-3267668.314401235</c:v>
                </c:pt>
                <c:pt idx="88">
                  <c:v>-3267650.4215662247</c:v>
                </c:pt>
                <c:pt idx="89">
                  <c:v>-3267632.504156535</c:v>
                </c:pt>
                <c:pt idx="90">
                  <c:v>-3267614.5727529302</c:v>
                </c:pt>
                <c:pt idx="91">
                  <c:v>-3267596.6369647398</c:v>
                </c:pt>
                <c:pt idx="92">
                  <c:v>-3267578.705561135</c:v>
                </c:pt>
                <c:pt idx="93">
                  <c:v>-3267560.7864711252</c:v>
                </c:pt>
                <c:pt idx="94">
                  <c:v>-3267542.8869410898</c:v>
                </c:pt>
                <c:pt idx="95">
                  <c:v>-3267525.0136135453</c:v>
                </c:pt>
                <c:pt idx="96">
                  <c:v>-3267507.172658415</c:v>
                </c:pt>
                <c:pt idx="97">
                  <c:v>-3267489.3699830752</c:v>
                </c:pt>
                <c:pt idx="98">
                  <c:v>-3267471.6112060947</c:v>
                </c:pt>
                <c:pt idx="99">
                  <c:v>-3267453.9018935352</c:v>
                </c:pt>
                <c:pt idx="100">
                  <c:v>-3267436.2475326899</c:v>
                </c:pt>
                <c:pt idx="101">
                  <c:v>-3267418.6535846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E1B-BE95-3E86334F0F8C}"/>
            </c:ext>
          </c:extLst>
        </c:ser>
        <c:ser>
          <c:idx val="1"/>
          <c:order val="1"/>
          <c:tx>
            <c:strRef>
              <c:f>'vo4 bond'!$H$1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'vo4 bond'!$C$2:$C$103</c:f>
              <c:numCache>
                <c:formatCode>General</c:formatCode>
                <c:ptCount val="102"/>
                <c:pt idx="0">
                  <c:v>0.126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0.13500000000000001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0.13799999999999998</c:v>
                </c:pt>
                <c:pt idx="13">
                  <c:v>0.13899999999999998</c:v>
                </c:pt>
                <c:pt idx="14">
                  <c:v>0.13999999999999999</c:v>
                </c:pt>
                <c:pt idx="15">
                  <c:v>0.14099999999999999</c:v>
                </c:pt>
                <c:pt idx="16">
                  <c:v>0.14199999999999999</c:v>
                </c:pt>
                <c:pt idx="17">
                  <c:v>0.14299999999999999</c:v>
                </c:pt>
                <c:pt idx="18">
                  <c:v>0.14399999999999999</c:v>
                </c:pt>
                <c:pt idx="19">
                  <c:v>0.14499999999999999</c:v>
                </c:pt>
                <c:pt idx="20">
                  <c:v>0.14599999999999999</c:v>
                </c:pt>
                <c:pt idx="21">
                  <c:v>0.14699999999999999</c:v>
                </c:pt>
                <c:pt idx="22">
                  <c:v>0.14799999999999999</c:v>
                </c:pt>
                <c:pt idx="23">
                  <c:v>0.14899999999999999</c:v>
                </c:pt>
                <c:pt idx="24">
                  <c:v>0.15</c:v>
                </c:pt>
                <c:pt idx="25">
                  <c:v>0.151</c:v>
                </c:pt>
                <c:pt idx="26">
                  <c:v>0.152</c:v>
                </c:pt>
                <c:pt idx="27">
                  <c:v>0.153</c:v>
                </c:pt>
                <c:pt idx="28">
                  <c:v>0.154</c:v>
                </c:pt>
                <c:pt idx="29">
                  <c:v>0.155</c:v>
                </c:pt>
                <c:pt idx="30">
                  <c:v>0.156</c:v>
                </c:pt>
                <c:pt idx="31">
                  <c:v>0.157</c:v>
                </c:pt>
                <c:pt idx="32">
                  <c:v>0.158</c:v>
                </c:pt>
                <c:pt idx="33">
                  <c:v>0.159</c:v>
                </c:pt>
                <c:pt idx="34">
                  <c:v>0.16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0.16299999999999998</c:v>
                </c:pt>
                <c:pt idx="38">
                  <c:v>0.16399999999999998</c:v>
                </c:pt>
                <c:pt idx="39">
                  <c:v>0.16499999999999998</c:v>
                </c:pt>
                <c:pt idx="40">
                  <c:v>0.16599999999999998</c:v>
                </c:pt>
                <c:pt idx="41">
                  <c:v>0.16699999999999998</c:v>
                </c:pt>
                <c:pt idx="42">
                  <c:v>0.16799999999999998</c:v>
                </c:pt>
                <c:pt idx="43">
                  <c:v>0.16899999999999998</c:v>
                </c:pt>
                <c:pt idx="44">
                  <c:v>0.16999999999999998</c:v>
                </c:pt>
                <c:pt idx="45">
                  <c:v>0.17099999999999999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0.17399999999999999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0.17699999999999999</c:v>
                </c:pt>
                <c:pt idx="52">
                  <c:v>0.17799999999999999</c:v>
                </c:pt>
                <c:pt idx="53">
                  <c:v>0.17899999999999999</c:v>
                </c:pt>
                <c:pt idx="54">
                  <c:v>0.18</c:v>
                </c:pt>
                <c:pt idx="55">
                  <c:v>0.18099999999999999</c:v>
                </c:pt>
                <c:pt idx="56">
                  <c:v>0.182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0.187</c:v>
                </c:pt>
                <c:pt idx="62">
                  <c:v>0.188</c:v>
                </c:pt>
                <c:pt idx="63">
                  <c:v>0.189</c:v>
                </c:pt>
                <c:pt idx="64">
                  <c:v>0.19</c:v>
                </c:pt>
                <c:pt idx="65">
                  <c:v>0.191</c:v>
                </c:pt>
                <c:pt idx="66">
                  <c:v>0.192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0.19500000000000001</c:v>
                </c:pt>
                <c:pt idx="70">
                  <c:v>0.19600000000000001</c:v>
                </c:pt>
                <c:pt idx="71">
                  <c:v>0.19700000000000001</c:v>
                </c:pt>
                <c:pt idx="72">
                  <c:v>0.19800000000000001</c:v>
                </c:pt>
                <c:pt idx="73">
                  <c:v>0.19900000000000001</c:v>
                </c:pt>
                <c:pt idx="74">
                  <c:v>0.2</c:v>
                </c:pt>
                <c:pt idx="75">
                  <c:v>0.20099999999999998</c:v>
                </c:pt>
                <c:pt idx="76">
                  <c:v>0.20200000000000001</c:v>
                </c:pt>
                <c:pt idx="77">
                  <c:v>0.20299999999999999</c:v>
                </c:pt>
                <c:pt idx="78">
                  <c:v>0.20400000000000001</c:v>
                </c:pt>
                <c:pt idx="79">
                  <c:v>0.20499999999999999</c:v>
                </c:pt>
                <c:pt idx="80">
                  <c:v>0.20600000000000002</c:v>
                </c:pt>
                <c:pt idx="81">
                  <c:v>0.20699999999999999</c:v>
                </c:pt>
                <c:pt idx="82">
                  <c:v>0.20800000000000002</c:v>
                </c:pt>
                <c:pt idx="83">
                  <c:v>0.20899999999999999</c:v>
                </c:pt>
                <c:pt idx="84">
                  <c:v>0.21000000000000002</c:v>
                </c:pt>
                <c:pt idx="85">
                  <c:v>0.21099999999999999</c:v>
                </c:pt>
                <c:pt idx="86">
                  <c:v>0.21200000000000002</c:v>
                </c:pt>
                <c:pt idx="87">
                  <c:v>0.21299999999999999</c:v>
                </c:pt>
                <c:pt idx="88">
                  <c:v>0.21400000000000002</c:v>
                </c:pt>
                <c:pt idx="89">
                  <c:v>0.215</c:v>
                </c:pt>
                <c:pt idx="90">
                  <c:v>0.21600000000000003</c:v>
                </c:pt>
                <c:pt idx="91">
                  <c:v>0.217</c:v>
                </c:pt>
                <c:pt idx="92">
                  <c:v>0.21800000000000003</c:v>
                </c:pt>
                <c:pt idx="93">
                  <c:v>0.219</c:v>
                </c:pt>
                <c:pt idx="94">
                  <c:v>0.22000000000000003</c:v>
                </c:pt>
                <c:pt idx="95">
                  <c:v>0.221</c:v>
                </c:pt>
                <c:pt idx="96">
                  <c:v>0.22200000000000003</c:v>
                </c:pt>
                <c:pt idx="97">
                  <c:v>0.223</c:v>
                </c:pt>
                <c:pt idx="98">
                  <c:v>0.22400000000000003</c:v>
                </c:pt>
                <c:pt idx="99">
                  <c:v>0.22500000000000001</c:v>
                </c:pt>
                <c:pt idx="100">
                  <c:v>0.22599999999999998</c:v>
                </c:pt>
                <c:pt idx="101">
                  <c:v>0.22700000000000001</c:v>
                </c:pt>
              </c:numCache>
            </c:numRef>
          </c:xVal>
          <c:yVal>
            <c:numRef>
              <c:f>'vo4 bond'!$H$2:$H$103</c:f>
              <c:numCache>
                <c:formatCode>General</c:formatCode>
                <c:ptCount val="102"/>
                <c:pt idx="0">
                  <c:v>-3265125.2602213603</c:v>
                </c:pt>
                <c:pt idx="1">
                  <c:v>-3265195.266883635</c:v>
                </c:pt>
                <c:pt idx="2">
                  <c:v>-3265264.95062016</c:v>
                </c:pt>
                <c:pt idx="3">
                  <c:v>-3265334.2907300349</c:v>
                </c:pt>
                <c:pt idx="4">
                  <c:v>-3265403.2663500002</c:v>
                </c:pt>
                <c:pt idx="5">
                  <c:v>-3265471.8564544348</c:v>
                </c:pt>
                <c:pt idx="6">
                  <c:v>-3265540.0398553601</c:v>
                </c:pt>
                <c:pt idx="7">
                  <c:v>-3265607.795202435</c:v>
                </c:pt>
                <c:pt idx="8">
                  <c:v>-3265675.1009829598</c:v>
                </c:pt>
                <c:pt idx="9">
                  <c:v>-3265741.935521875</c:v>
                </c:pt>
                <c:pt idx="10">
                  <c:v>-3265808.2769817598</c:v>
                </c:pt>
                <c:pt idx="11">
                  <c:v>-3265874.103362835</c:v>
                </c:pt>
                <c:pt idx="12">
                  <c:v>-3265939.3925029603</c:v>
                </c:pt>
                <c:pt idx="13">
                  <c:v>-3266004.122077635</c:v>
                </c:pt>
                <c:pt idx="14">
                  <c:v>-3266068.2696000002</c:v>
                </c:pt>
                <c:pt idx="15">
                  <c:v>-3266131.8124208348</c:v>
                </c:pt>
                <c:pt idx="16">
                  <c:v>-3266194.7277285596</c:v>
                </c:pt>
                <c:pt idx="17">
                  <c:v>-3266256.992549235</c:v>
                </c:pt>
                <c:pt idx="18">
                  <c:v>-3266318.5837465599</c:v>
                </c:pt>
                <c:pt idx="19">
                  <c:v>-3266379.478021875</c:v>
                </c:pt>
                <c:pt idx="20">
                  <c:v>-3266439.6519141602</c:v>
                </c:pt>
                <c:pt idx="21">
                  <c:v>-3266499.0818000347</c:v>
                </c:pt>
                <c:pt idx="22">
                  <c:v>-3266557.7438937598</c:v>
                </c:pt>
                <c:pt idx="23">
                  <c:v>-3266615.6142472345</c:v>
                </c:pt>
                <c:pt idx="24">
                  <c:v>-3266672.6687500002</c:v>
                </c:pt>
                <c:pt idx="25">
                  <c:v>-3266728.8831292349</c:v>
                </c:pt>
                <c:pt idx="26">
                  <c:v>-3266784.2329497598</c:v>
                </c:pt>
                <c:pt idx="27">
                  <c:v>-3266838.6936140349</c:v>
                </c:pt>
                <c:pt idx="28">
                  <c:v>-3266892.2403621599</c:v>
                </c:pt>
                <c:pt idx="29">
                  <c:v>-3266944.8482718752</c:v>
                </c:pt>
                <c:pt idx="30">
                  <c:v>-3266996.4922585604</c:v>
                </c:pt>
                <c:pt idx="31">
                  <c:v>-3267047.1470752349</c:v>
                </c:pt>
                <c:pt idx="32">
                  <c:v>-3267096.7873125602</c:v>
                </c:pt>
                <c:pt idx="33">
                  <c:v>-3267145.3873988353</c:v>
                </c:pt>
                <c:pt idx="34">
                  <c:v>-3267192.9216</c:v>
                </c:pt>
                <c:pt idx="35">
                  <c:v>-3267239.3640196351</c:v>
                </c:pt>
                <c:pt idx="36">
                  <c:v>-3267284.6885989602</c:v>
                </c:pt>
                <c:pt idx="37">
                  <c:v>-3267328.8691168353</c:v>
                </c:pt>
                <c:pt idx="38">
                  <c:v>-3267371.87918976</c:v>
                </c:pt>
                <c:pt idx="39">
                  <c:v>-3267413.6922718748</c:v>
                </c:pt>
                <c:pt idx="40">
                  <c:v>-3267454.28165496</c:v>
                </c:pt>
                <c:pt idx="41">
                  <c:v>-3267493.6204684349</c:v>
                </c:pt>
                <c:pt idx="42">
                  <c:v>-3267531.6816793601</c:v>
                </c:pt>
                <c:pt idx="43">
                  <c:v>-3267568.4380924352</c:v>
                </c:pt>
                <c:pt idx="44">
                  <c:v>-3267603.8623500001</c:v>
                </c:pt>
                <c:pt idx="45">
                  <c:v>-3267637.926932035</c:v>
                </c:pt>
                <c:pt idx="46">
                  <c:v>-3267670.6041561598</c:v>
                </c:pt>
                <c:pt idx="47">
                  <c:v>-3267701.8661776348</c:v>
                </c:pt>
                <c:pt idx="48">
                  <c:v>-3267731.6849893602</c:v>
                </c:pt>
                <c:pt idx="49">
                  <c:v>-3267760.0324218748</c:v>
                </c:pt>
                <c:pt idx="50">
                  <c:v>-3267786.8801433602</c:v>
                </c:pt>
                <c:pt idx="51">
                  <c:v>-3267812.1996596348</c:v>
                </c:pt>
                <c:pt idx="52">
                  <c:v>-3267835.9623141601</c:v>
                </c:pt>
                <c:pt idx="53">
                  <c:v>-3267858.1392880348</c:v>
                </c:pt>
                <c:pt idx="54">
                  <c:v>-3267878.7016000003</c:v>
                </c:pt>
                <c:pt idx="55">
                  <c:v>-3267897.6201064349</c:v>
                </c:pt>
                <c:pt idx="56">
                  <c:v>-3267914.86550136</c:v>
                </c:pt>
                <c:pt idx="57">
                  <c:v>-3267930.4083164348</c:v>
                </c:pt>
                <c:pt idx="58">
                  <c:v>-3267944.2189209601</c:v>
                </c:pt>
                <c:pt idx="59">
                  <c:v>-3267956.267521875</c:v>
                </c:pt>
                <c:pt idx="60">
                  <c:v>-3267966.5241637602</c:v>
                </c:pt>
                <c:pt idx="61">
                  <c:v>-3267974.958728835</c:v>
                </c:pt>
                <c:pt idx="62">
                  <c:v>-3267981.5409369604</c:v>
                </c:pt>
                <c:pt idx="63">
                  <c:v>-3267986.240345635</c:v>
                </c:pt>
                <c:pt idx="64">
                  <c:v>-3267989.0263499999</c:v>
                </c:pt>
                <c:pt idx="65">
                  <c:v>-3267989.8681828352</c:v>
                </c:pt>
                <c:pt idx="66">
                  <c:v>-3267988.7349145599</c:v>
                </c:pt>
                <c:pt idx="67">
                  <c:v>-3267985.5954532349</c:v>
                </c:pt>
                <c:pt idx="68">
                  <c:v>-3267980.4185445602</c:v>
                </c:pt>
                <c:pt idx="69">
                  <c:v>-3267973.1727718748</c:v>
                </c:pt>
                <c:pt idx="70">
                  <c:v>-3267963.8265561601</c:v>
                </c:pt>
                <c:pt idx="71">
                  <c:v>-3267952.3481560349</c:v>
                </c:pt>
                <c:pt idx="72">
                  <c:v>-3267938.7056677602</c:v>
                </c:pt>
                <c:pt idx="73">
                  <c:v>-3267922.8670252352</c:v>
                </c:pt>
                <c:pt idx="74">
                  <c:v>-3267904.8</c:v>
                </c:pt>
                <c:pt idx="75">
                  <c:v>-3267884.4722012351</c:v>
                </c:pt>
                <c:pt idx="76">
                  <c:v>-3267861.8510757601</c:v>
                </c:pt>
                <c:pt idx="77">
                  <c:v>-3267836.9039080348</c:v>
                </c:pt>
                <c:pt idx="78">
                  <c:v>-3267809.59782016</c:v>
                </c:pt>
                <c:pt idx="79">
                  <c:v>-3267779.8997718748</c:v>
                </c:pt>
                <c:pt idx="80">
                  <c:v>-3267747.7765605599</c:v>
                </c:pt>
                <c:pt idx="81">
                  <c:v>-3267713.1948212348</c:v>
                </c:pt>
                <c:pt idx="82">
                  <c:v>-3267676.1210265602</c:v>
                </c:pt>
                <c:pt idx="83">
                  <c:v>-3267636.5214868351</c:v>
                </c:pt>
                <c:pt idx="84">
                  <c:v>-3267594.3623500001</c:v>
                </c:pt>
                <c:pt idx="85">
                  <c:v>-3267549.609601635</c:v>
                </c:pt>
                <c:pt idx="86">
                  <c:v>-3267502.22906496</c:v>
                </c:pt>
                <c:pt idx="87">
                  <c:v>-3267452.1864008349</c:v>
                </c:pt>
                <c:pt idx="88">
                  <c:v>-3267399.4471077602</c:v>
                </c:pt>
                <c:pt idx="89">
                  <c:v>-3267343.9765218752</c:v>
                </c:pt>
                <c:pt idx="90">
                  <c:v>-3267285.7398169599</c:v>
                </c:pt>
                <c:pt idx="91">
                  <c:v>-3267224.702004435</c:v>
                </c:pt>
                <c:pt idx="92">
                  <c:v>-3267160.8279333599</c:v>
                </c:pt>
                <c:pt idx="93">
                  <c:v>-3267094.0822904347</c:v>
                </c:pt>
                <c:pt idx="94">
                  <c:v>-3267024.4296000004</c:v>
                </c:pt>
                <c:pt idx="95">
                  <c:v>-3266951.834224035</c:v>
                </c:pt>
                <c:pt idx="96">
                  <c:v>-3266876.2603621604</c:v>
                </c:pt>
                <c:pt idx="97">
                  <c:v>-3266797.6720516351</c:v>
                </c:pt>
                <c:pt idx="98">
                  <c:v>-3266716.0331673604</c:v>
                </c:pt>
                <c:pt idx="99">
                  <c:v>-3266631.3074218752</c:v>
                </c:pt>
                <c:pt idx="100">
                  <c:v>-3266543.4583653598</c:v>
                </c:pt>
                <c:pt idx="101">
                  <c:v>-3266452.4493856351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3-4E1B-BE95-3E86334F0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61808"/>
        <c:axId val="674161152"/>
      </c:scatterChart>
      <c:valAx>
        <c:axId val="6741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61152"/>
        <c:crosses val="autoZero"/>
        <c:crossBetween val="midCat"/>
      </c:valAx>
      <c:valAx>
        <c:axId val="6741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bond'!$D$1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bond'!$C$2:$C$103</c:f>
              <c:numCache>
                <c:formatCode>General</c:formatCode>
                <c:ptCount val="102"/>
                <c:pt idx="0">
                  <c:v>0.126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0.13500000000000001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0.13799999999999998</c:v>
                </c:pt>
                <c:pt idx="13">
                  <c:v>0.13899999999999998</c:v>
                </c:pt>
                <c:pt idx="14">
                  <c:v>0.13999999999999999</c:v>
                </c:pt>
                <c:pt idx="15">
                  <c:v>0.14099999999999999</c:v>
                </c:pt>
                <c:pt idx="16">
                  <c:v>0.14199999999999999</c:v>
                </c:pt>
                <c:pt idx="17">
                  <c:v>0.14299999999999999</c:v>
                </c:pt>
                <c:pt idx="18">
                  <c:v>0.14399999999999999</c:v>
                </c:pt>
                <c:pt idx="19">
                  <c:v>0.14499999999999999</c:v>
                </c:pt>
                <c:pt idx="20">
                  <c:v>0.14599999999999999</c:v>
                </c:pt>
                <c:pt idx="21">
                  <c:v>0.14699999999999999</c:v>
                </c:pt>
                <c:pt idx="22">
                  <c:v>0.14799999999999999</c:v>
                </c:pt>
                <c:pt idx="23">
                  <c:v>0.14899999999999999</c:v>
                </c:pt>
                <c:pt idx="24">
                  <c:v>0.15</c:v>
                </c:pt>
                <c:pt idx="25">
                  <c:v>0.151</c:v>
                </c:pt>
                <c:pt idx="26">
                  <c:v>0.152</c:v>
                </c:pt>
                <c:pt idx="27">
                  <c:v>0.153</c:v>
                </c:pt>
                <c:pt idx="28">
                  <c:v>0.154</c:v>
                </c:pt>
                <c:pt idx="29">
                  <c:v>0.155</c:v>
                </c:pt>
                <c:pt idx="30">
                  <c:v>0.156</c:v>
                </c:pt>
                <c:pt idx="31">
                  <c:v>0.157</c:v>
                </c:pt>
                <c:pt idx="32">
                  <c:v>0.158</c:v>
                </c:pt>
                <c:pt idx="33">
                  <c:v>0.159</c:v>
                </c:pt>
                <c:pt idx="34">
                  <c:v>0.16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0.16299999999999998</c:v>
                </c:pt>
                <c:pt idx="38">
                  <c:v>0.16399999999999998</c:v>
                </c:pt>
                <c:pt idx="39">
                  <c:v>0.16499999999999998</c:v>
                </c:pt>
                <c:pt idx="40">
                  <c:v>0.16599999999999998</c:v>
                </c:pt>
                <c:pt idx="41">
                  <c:v>0.16699999999999998</c:v>
                </c:pt>
                <c:pt idx="42">
                  <c:v>0.16799999999999998</c:v>
                </c:pt>
                <c:pt idx="43">
                  <c:v>0.16899999999999998</c:v>
                </c:pt>
                <c:pt idx="44">
                  <c:v>0.16999999999999998</c:v>
                </c:pt>
                <c:pt idx="45">
                  <c:v>0.17099999999999999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0.17399999999999999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0.17699999999999999</c:v>
                </c:pt>
                <c:pt idx="52">
                  <c:v>0.17799999999999999</c:v>
                </c:pt>
                <c:pt idx="53">
                  <c:v>0.17899999999999999</c:v>
                </c:pt>
                <c:pt idx="54">
                  <c:v>0.18</c:v>
                </c:pt>
                <c:pt idx="55">
                  <c:v>0.18099999999999999</c:v>
                </c:pt>
                <c:pt idx="56">
                  <c:v>0.182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0.187</c:v>
                </c:pt>
                <c:pt idx="62">
                  <c:v>0.188</c:v>
                </c:pt>
                <c:pt idx="63">
                  <c:v>0.189</c:v>
                </c:pt>
                <c:pt idx="64">
                  <c:v>0.19</c:v>
                </c:pt>
                <c:pt idx="65">
                  <c:v>0.191</c:v>
                </c:pt>
                <c:pt idx="66">
                  <c:v>0.192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0.19500000000000001</c:v>
                </c:pt>
                <c:pt idx="70">
                  <c:v>0.19600000000000001</c:v>
                </c:pt>
                <c:pt idx="71">
                  <c:v>0.19700000000000001</c:v>
                </c:pt>
                <c:pt idx="72">
                  <c:v>0.19800000000000001</c:v>
                </c:pt>
                <c:pt idx="73">
                  <c:v>0.19900000000000001</c:v>
                </c:pt>
                <c:pt idx="74">
                  <c:v>0.2</c:v>
                </c:pt>
                <c:pt idx="75">
                  <c:v>0.20099999999999998</c:v>
                </c:pt>
                <c:pt idx="76">
                  <c:v>0.20200000000000001</c:v>
                </c:pt>
                <c:pt idx="77">
                  <c:v>0.20299999999999999</c:v>
                </c:pt>
                <c:pt idx="78">
                  <c:v>0.20400000000000001</c:v>
                </c:pt>
                <c:pt idx="79">
                  <c:v>0.20499999999999999</c:v>
                </c:pt>
                <c:pt idx="80">
                  <c:v>0.20600000000000002</c:v>
                </c:pt>
                <c:pt idx="81">
                  <c:v>0.20699999999999999</c:v>
                </c:pt>
                <c:pt idx="82">
                  <c:v>0.20800000000000002</c:v>
                </c:pt>
                <c:pt idx="83">
                  <c:v>0.20899999999999999</c:v>
                </c:pt>
                <c:pt idx="84">
                  <c:v>0.21000000000000002</c:v>
                </c:pt>
                <c:pt idx="85">
                  <c:v>0.21099999999999999</c:v>
                </c:pt>
                <c:pt idx="86">
                  <c:v>0.21200000000000002</c:v>
                </c:pt>
                <c:pt idx="87">
                  <c:v>0.21299999999999999</c:v>
                </c:pt>
                <c:pt idx="88">
                  <c:v>0.21400000000000002</c:v>
                </c:pt>
                <c:pt idx="89">
                  <c:v>0.215</c:v>
                </c:pt>
                <c:pt idx="90">
                  <c:v>0.21600000000000003</c:v>
                </c:pt>
                <c:pt idx="91">
                  <c:v>0.217</c:v>
                </c:pt>
                <c:pt idx="92">
                  <c:v>0.21800000000000003</c:v>
                </c:pt>
                <c:pt idx="93">
                  <c:v>0.219</c:v>
                </c:pt>
                <c:pt idx="94">
                  <c:v>0.22000000000000003</c:v>
                </c:pt>
                <c:pt idx="95">
                  <c:v>0.221</c:v>
                </c:pt>
                <c:pt idx="96">
                  <c:v>0.22200000000000003</c:v>
                </c:pt>
                <c:pt idx="97">
                  <c:v>0.223</c:v>
                </c:pt>
                <c:pt idx="98">
                  <c:v>0.22400000000000003</c:v>
                </c:pt>
                <c:pt idx="99">
                  <c:v>0.22500000000000001</c:v>
                </c:pt>
                <c:pt idx="100">
                  <c:v>0.22599999999999998</c:v>
                </c:pt>
                <c:pt idx="101">
                  <c:v>0.22700000000000001</c:v>
                </c:pt>
              </c:numCache>
            </c:numRef>
          </c:xVal>
          <c:yVal>
            <c:numRef>
              <c:f>'vo4 bond'!$D$2:$D$103</c:f>
              <c:numCache>
                <c:formatCode>General</c:formatCode>
                <c:ptCount val="102"/>
                <c:pt idx="0">
                  <c:v>-3264347.05220159</c:v>
                </c:pt>
                <c:pt idx="1">
                  <c:v>-3264552.3784576547</c:v>
                </c:pt>
                <c:pt idx="2">
                  <c:v>-3264749.9981885902</c:v>
                </c:pt>
                <c:pt idx="3">
                  <c:v>-3264940.0466076448</c:v>
                </c:pt>
                <c:pt idx="4">
                  <c:v>-3265122.6579041248</c:v>
                </c:pt>
                <c:pt idx="5">
                  <c:v>-3265297.9676851048</c:v>
                </c:pt>
                <c:pt idx="6">
                  <c:v>-3265466.1148132798</c:v>
                </c:pt>
                <c:pt idx="7">
                  <c:v>-3265627.2427459699</c:v>
                </c:pt>
                <c:pt idx="8">
                  <c:v>-3265781.500138985</c:v>
                </c:pt>
                <c:pt idx="9">
                  <c:v>-3265929.0410304102</c:v>
                </c:pt>
                <c:pt idx="10">
                  <c:v>-3266070.0246043103</c:v>
                </c:pt>
                <c:pt idx="11">
                  <c:v>-3266204.6148756701</c:v>
                </c:pt>
                <c:pt idx="12">
                  <c:v>-3266332.9799289997</c:v>
                </c:pt>
                <c:pt idx="13">
                  <c:v>-3266455.2908156249</c:v>
                </c:pt>
                <c:pt idx="14">
                  <c:v>-3266571.719873365</c:v>
                </c:pt>
                <c:pt idx="15">
                  <c:v>-3266682.4395188047</c:v>
                </c:pt>
                <c:pt idx="16">
                  <c:v>-3266787.6208820348</c:v>
                </c:pt>
                <c:pt idx="17">
                  <c:v>-3266887.4332815502</c:v>
                </c:pt>
                <c:pt idx="18">
                  <c:v>-3266982.0438566804</c:v>
                </c:pt>
                <c:pt idx="19">
                  <c:v>-3267071.6175413351</c:v>
                </c:pt>
                <c:pt idx="20">
                  <c:v>-3267156.3169852402</c:v>
                </c:pt>
                <c:pt idx="21">
                  <c:v>-3267236.3026327002</c:v>
                </c:pt>
                <c:pt idx="22">
                  <c:v>-3267311.7327751098</c:v>
                </c:pt>
                <c:pt idx="23">
                  <c:v>-3267382.7636297201</c:v>
                </c:pt>
                <c:pt idx="24">
                  <c:v>-3267449.5493921447</c:v>
                </c:pt>
                <c:pt idx="25">
                  <c:v>-3267512.2422101097</c:v>
                </c:pt>
                <c:pt idx="26">
                  <c:v>-3267570.99207843</c:v>
                </c:pt>
                <c:pt idx="27">
                  <c:v>-3267625.946655225</c:v>
                </c:pt>
                <c:pt idx="28">
                  <c:v>-3267677.2508680951</c:v>
                </c:pt>
                <c:pt idx="29">
                  <c:v>-3267725.0465990598</c:v>
                </c:pt>
                <c:pt idx="30">
                  <c:v>-3267769.47221197</c:v>
                </c:pt>
                <c:pt idx="31">
                  <c:v>-3267810.662499995</c:v>
                </c:pt>
                <c:pt idx="32">
                  <c:v>-3267848.748370565</c:v>
                </c:pt>
                <c:pt idx="33">
                  <c:v>-3267883.8569766451</c:v>
                </c:pt>
                <c:pt idx="34">
                  <c:v>-3267916.1115854601</c:v>
                </c:pt>
                <c:pt idx="35">
                  <c:v>-3267945.631788535</c:v>
                </c:pt>
                <c:pt idx="36">
                  <c:v>-3267972.5336329699</c:v>
                </c:pt>
                <c:pt idx="37">
                  <c:v>-3267996.9297002051</c:v>
                </c:pt>
                <c:pt idx="38">
                  <c:v>-3268018.9294210798</c:v>
                </c:pt>
                <c:pt idx="39">
                  <c:v>-3268038.6391020902</c:v>
                </c:pt>
                <c:pt idx="40">
                  <c:v>-3268056.1620304049</c:v>
                </c:pt>
                <c:pt idx="41">
                  <c:v>-3268071.5985526349</c:v>
                </c:pt>
                <c:pt idx="42">
                  <c:v>-3268085.0458910451</c:v>
                </c:pt>
                <c:pt idx="43">
                  <c:v>-3268096.59822232</c:v>
                </c:pt>
                <c:pt idx="44">
                  <c:v>-3268106.3464675248</c:v>
                </c:pt>
                <c:pt idx="45">
                  <c:v>-3268114.3783971248</c:v>
                </c:pt>
                <c:pt idx="46">
                  <c:v>-3268120.7785784747</c:v>
                </c:pt>
                <c:pt idx="47">
                  <c:v>-3268125.628349565</c:v>
                </c:pt>
                <c:pt idx="48">
                  <c:v>-3268129.0058190199</c:v>
                </c:pt>
                <c:pt idx="49">
                  <c:v>-3268130.9858398447</c:v>
                </c:pt>
                <c:pt idx="50">
                  <c:v>-3268131.6400619349</c:v>
                </c:pt>
                <c:pt idx="51">
                  <c:v>-3268131.0370108401</c:v>
                </c:pt>
                <c:pt idx="52">
                  <c:v>-3268129.2423240603</c:v>
                </c:pt>
                <c:pt idx="53">
                  <c:v>-3268126.3187773</c:v>
                </c:pt>
                <c:pt idx="54">
                  <c:v>-3268122.3266520402</c:v>
                </c:pt>
                <c:pt idx="55">
                  <c:v>-3268117.323788045</c:v>
                </c:pt>
                <c:pt idx="56">
                  <c:v>-3268111.36581966</c:v>
                </c:pt>
                <c:pt idx="57">
                  <c:v>-3268104.5062545752</c:v>
                </c:pt>
                <c:pt idx="58">
                  <c:v>-3268096.7966050999</c:v>
                </c:pt>
                <c:pt idx="59">
                  <c:v>-3268088.2863619099</c:v>
                </c:pt>
                <c:pt idx="60">
                  <c:v>-3268079.0229677903</c:v>
                </c:pt>
                <c:pt idx="61">
                  <c:v>-3268069.0518701449</c:v>
                </c:pt>
                <c:pt idx="62">
                  <c:v>-3268058.4164684904</c:v>
                </c:pt>
                <c:pt idx="63">
                  <c:v>-3268047.158140705</c:v>
                </c:pt>
                <c:pt idx="64">
                  <c:v>-3268035.3162167803</c:v>
                </c:pt>
                <c:pt idx="65">
                  <c:v>-3268022.9282413651</c:v>
                </c:pt>
                <c:pt idx="66">
                  <c:v>-3268010.02955369</c:v>
                </c:pt>
                <c:pt idx="67">
                  <c:v>-3267996.6538389199</c:v>
                </c:pt>
                <c:pt idx="68">
                  <c:v>-3267982.8328393498</c:v>
                </c:pt>
                <c:pt idx="69">
                  <c:v>-3267968.59648568</c:v>
                </c:pt>
                <c:pt idx="70">
                  <c:v>-3267953.9731070553</c:v>
                </c:pt>
                <c:pt idx="71">
                  <c:v>-3267938.9893522998</c:v>
                </c:pt>
                <c:pt idx="72">
                  <c:v>-3267923.670583745</c:v>
                </c:pt>
                <c:pt idx="73">
                  <c:v>-3267908.0409034798</c:v>
                </c:pt>
                <c:pt idx="74">
                  <c:v>-3267892.1234684153</c:v>
                </c:pt>
                <c:pt idx="75">
                  <c:v>-3267875.9404902798</c:v>
                </c:pt>
                <c:pt idx="76">
                  <c:v>-3267859.5136557049</c:v>
                </c:pt>
                <c:pt idx="77">
                  <c:v>-3267842.863942435</c:v>
                </c:pt>
                <c:pt idx="78">
                  <c:v>-3267826.0119081349</c:v>
                </c:pt>
                <c:pt idx="79">
                  <c:v>-3267808.977506605</c:v>
                </c:pt>
                <c:pt idx="80">
                  <c:v>-3267791.7801402896</c:v>
                </c:pt>
                <c:pt idx="81">
                  <c:v>-3267774.4385027499</c:v>
                </c:pt>
                <c:pt idx="82">
                  <c:v>-3267756.9707361902</c:v>
                </c:pt>
                <c:pt idx="83">
                  <c:v>-3267739.3940901449</c:v>
                </c:pt>
                <c:pt idx="84">
                  <c:v>-3267721.7250790098</c:v>
                </c:pt>
                <c:pt idx="85">
                  <c:v>-3267703.9792194902</c:v>
                </c:pt>
                <c:pt idx="86">
                  <c:v>-3267686.1711356202</c:v>
                </c:pt>
                <c:pt idx="87">
                  <c:v>-3267668.314401235</c:v>
                </c:pt>
                <c:pt idx="88">
                  <c:v>-3267650.4215662247</c:v>
                </c:pt>
                <c:pt idx="89">
                  <c:v>-3267632.504156535</c:v>
                </c:pt>
                <c:pt idx="90">
                  <c:v>-3267614.5727529302</c:v>
                </c:pt>
                <c:pt idx="91">
                  <c:v>-3267596.6369647398</c:v>
                </c:pt>
                <c:pt idx="92">
                  <c:v>-3267578.705561135</c:v>
                </c:pt>
                <c:pt idx="93">
                  <c:v>-3267560.7864711252</c:v>
                </c:pt>
                <c:pt idx="94">
                  <c:v>-3267542.8869410898</c:v>
                </c:pt>
                <c:pt idx="95">
                  <c:v>-3267525.0136135453</c:v>
                </c:pt>
                <c:pt idx="96">
                  <c:v>-3267507.172658415</c:v>
                </c:pt>
                <c:pt idx="97">
                  <c:v>-3267489.3699830752</c:v>
                </c:pt>
                <c:pt idx="98">
                  <c:v>-3267471.6112060947</c:v>
                </c:pt>
                <c:pt idx="99">
                  <c:v>-3267453.9018935352</c:v>
                </c:pt>
                <c:pt idx="100">
                  <c:v>-3267436.2475326899</c:v>
                </c:pt>
                <c:pt idx="101">
                  <c:v>-3267418.6535846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1-4C2D-B609-8A57BA2B25E9}"/>
            </c:ext>
          </c:extLst>
        </c:ser>
        <c:ser>
          <c:idx val="1"/>
          <c:order val="1"/>
          <c:tx>
            <c:strRef>
              <c:f>'vo4 bond'!$L$1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'vo4 bond'!$C$2:$C$103</c:f>
              <c:numCache>
                <c:formatCode>General</c:formatCode>
                <c:ptCount val="102"/>
                <c:pt idx="0">
                  <c:v>0.126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0.13500000000000001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0.13799999999999998</c:v>
                </c:pt>
                <c:pt idx="13">
                  <c:v>0.13899999999999998</c:v>
                </c:pt>
                <c:pt idx="14">
                  <c:v>0.13999999999999999</c:v>
                </c:pt>
                <c:pt idx="15">
                  <c:v>0.14099999999999999</c:v>
                </c:pt>
                <c:pt idx="16">
                  <c:v>0.14199999999999999</c:v>
                </c:pt>
                <c:pt idx="17">
                  <c:v>0.14299999999999999</c:v>
                </c:pt>
                <c:pt idx="18">
                  <c:v>0.14399999999999999</c:v>
                </c:pt>
                <c:pt idx="19">
                  <c:v>0.14499999999999999</c:v>
                </c:pt>
                <c:pt idx="20">
                  <c:v>0.14599999999999999</c:v>
                </c:pt>
                <c:pt idx="21">
                  <c:v>0.14699999999999999</c:v>
                </c:pt>
                <c:pt idx="22">
                  <c:v>0.14799999999999999</c:v>
                </c:pt>
                <c:pt idx="23">
                  <c:v>0.14899999999999999</c:v>
                </c:pt>
                <c:pt idx="24">
                  <c:v>0.15</c:v>
                </c:pt>
                <c:pt idx="25">
                  <c:v>0.151</c:v>
                </c:pt>
                <c:pt idx="26">
                  <c:v>0.152</c:v>
                </c:pt>
                <c:pt idx="27">
                  <c:v>0.153</c:v>
                </c:pt>
                <c:pt idx="28">
                  <c:v>0.154</c:v>
                </c:pt>
                <c:pt idx="29">
                  <c:v>0.155</c:v>
                </c:pt>
                <c:pt idx="30">
                  <c:v>0.156</c:v>
                </c:pt>
                <c:pt idx="31">
                  <c:v>0.157</c:v>
                </c:pt>
                <c:pt idx="32">
                  <c:v>0.158</c:v>
                </c:pt>
                <c:pt idx="33">
                  <c:v>0.159</c:v>
                </c:pt>
                <c:pt idx="34">
                  <c:v>0.16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0.16299999999999998</c:v>
                </c:pt>
                <c:pt idx="38">
                  <c:v>0.16399999999999998</c:v>
                </c:pt>
                <c:pt idx="39">
                  <c:v>0.16499999999999998</c:v>
                </c:pt>
                <c:pt idx="40">
                  <c:v>0.16599999999999998</c:v>
                </c:pt>
                <c:pt idx="41">
                  <c:v>0.16699999999999998</c:v>
                </c:pt>
                <c:pt idx="42">
                  <c:v>0.16799999999999998</c:v>
                </c:pt>
                <c:pt idx="43">
                  <c:v>0.16899999999999998</c:v>
                </c:pt>
                <c:pt idx="44">
                  <c:v>0.16999999999999998</c:v>
                </c:pt>
                <c:pt idx="45">
                  <c:v>0.17099999999999999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0.17399999999999999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0.17699999999999999</c:v>
                </c:pt>
                <c:pt idx="52">
                  <c:v>0.17799999999999999</c:v>
                </c:pt>
                <c:pt idx="53">
                  <c:v>0.17899999999999999</c:v>
                </c:pt>
                <c:pt idx="54">
                  <c:v>0.18</c:v>
                </c:pt>
                <c:pt idx="55">
                  <c:v>0.18099999999999999</c:v>
                </c:pt>
                <c:pt idx="56">
                  <c:v>0.182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0.187</c:v>
                </c:pt>
                <c:pt idx="62">
                  <c:v>0.188</c:v>
                </c:pt>
                <c:pt idx="63">
                  <c:v>0.189</c:v>
                </c:pt>
                <c:pt idx="64">
                  <c:v>0.19</c:v>
                </c:pt>
                <c:pt idx="65">
                  <c:v>0.191</c:v>
                </c:pt>
                <c:pt idx="66">
                  <c:v>0.192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0.19500000000000001</c:v>
                </c:pt>
                <c:pt idx="70">
                  <c:v>0.19600000000000001</c:v>
                </c:pt>
                <c:pt idx="71">
                  <c:v>0.19700000000000001</c:v>
                </c:pt>
                <c:pt idx="72">
                  <c:v>0.19800000000000001</c:v>
                </c:pt>
                <c:pt idx="73">
                  <c:v>0.19900000000000001</c:v>
                </c:pt>
                <c:pt idx="74">
                  <c:v>0.2</c:v>
                </c:pt>
                <c:pt idx="75">
                  <c:v>0.20099999999999998</c:v>
                </c:pt>
                <c:pt idx="76">
                  <c:v>0.20200000000000001</c:v>
                </c:pt>
                <c:pt idx="77">
                  <c:v>0.20299999999999999</c:v>
                </c:pt>
                <c:pt idx="78">
                  <c:v>0.20400000000000001</c:v>
                </c:pt>
                <c:pt idx="79">
                  <c:v>0.20499999999999999</c:v>
                </c:pt>
                <c:pt idx="80">
                  <c:v>0.20600000000000002</c:v>
                </c:pt>
                <c:pt idx="81">
                  <c:v>0.20699999999999999</c:v>
                </c:pt>
                <c:pt idx="82">
                  <c:v>0.20800000000000002</c:v>
                </c:pt>
                <c:pt idx="83">
                  <c:v>0.20899999999999999</c:v>
                </c:pt>
                <c:pt idx="84">
                  <c:v>0.21000000000000002</c:v>
                </c:pt>
                <c:pt idx="85">
                  <c:v>0.21099999999999999</c:v>
                </c:pt>
                <c:pt idx="86">
                  <c:v>0.21200000000000002</c:v>
                </c:pt>
                <c:pt idx="87">
                  <c:v>0.21299999999999999</c:v>
                </c:pt>
                <c:pt idx="88">
                  <c:v>0.21400000000000002</c:v>
                </c:pt>
                <c:pt idx="89">
                  <c:v>0.215</c:v>
                </c:pt>
                <c:pt idx="90">
                  <c:v>0.21600000000000003</c:v>
                </c:pt>
                <c:pt idx="91">
                  <c:v>0.217</c:v>
                </c:pt>
                <c:pt idx="92">
                  <c:v>0.21800000000000003</c:v>
                </c:pt>
                <c:pt idx="93">
                  <c:v>0.219</c:v>
                </c:pt>
                <c:pt idx="94">
                  <c:v>0.22000000000000003</c:v>
                </c:pt>
                <c:pt idx="95">
                  <c:v>0.221</c:v>
                </c:pt>
                <c:pt idx="96">
                  <c:v>0.22200000000000003</c:v>
                </c:pt>
                <c:pt idx="97">
                  <c:v>0.223</c:v>
                </c:pt>
                <c:pt idx="98">
                  <c:v>0.22400000000000003</c:v>
                </c:pt>
                <c:pt idx="99">
                  <c:v>0.22500000000000001</c:v>
                </c:pt>
                <c:pt idx="100">
                  <c:v>0.22599999999999998</c:v>
                </c:pt>
                <c:pt idx="101">
                  <c:v>0.22700000000000001</c:v>
                </c:pt>
              </c:numCache>
            </c:numRef>
          </c:xVal>
          <c:yVal>
            <c:numRef>
              <c:f>'vo4 bond'!$L$2:$L$103</c:f>
              <c:numCache>
                <c:formatCode>General</c:formatCode>
                <c:ptCount val="102"/>
                <c:pt idx="0">
                  <c:v>-3264266.2135504</c:v>
                </c:pt>
                <c:pt idx="1">
                  <c:v>-3264470.6035238998</c:v>
                </c:pt>
                <c:pt idx="2">
                  <c:v>-3264667.0772223999</c:v>
                </c:pt>
                <c:pt idx="3">
                  <c:v>-3264855.8285598997</c:v>
                </c:pt>
                <c:pt idx="4">
                  <c:v>-3265037.0490000001</c:v>
                </c:pt>
                <c:pt idx="5">
                  <c:v>-3265210.9275559001</c:v>
                </c:pt>
                <c:pt idx="6">
                  <c:v>-3265377.6507903999</c:v>
                </c:pt>
                <c:pt idx="7">
                  <c:v>-3265537.4028158998</c:v>
                </c:pt>
                <c:pt idx="8">
                  <c:v>-3265690.3652944001</c:v>
                </c:pt>
                <c:pt idx="9">
                  <c:v>-3265836.7174375001</c:v>
                </c:pt>
                <c:pt idx="10">
                  <c:v>-3265976.6360064</c:v>
                </c:pt>
                <c:pt idx="11">
                  <c:v>-3266110.2953119003</c:v>
                </c:pt>
                <c:pt idx="12">
                  <c:v>-3266237.8672143999</c:v>
                </c:pt>
                <c:pt idx="13">
                  <c:v>-3266359.5211239001</c:v>
                </c:pt>
                <c:pt idx="14">
                  <c:v>-3266475.4240000001</c:v>
                </c:pt>
                <c:pt idx="15">
                  <c:v>-3266585.7403519</c:v>
                </c:pt>
                <c:pt idx="16">
                  <c:v>-3266690.6322384002</c:v>
                </c:pt>
                <c:pt idx="17">
                  <c:v>-3266790.2592678997</c:v>
                </c:pt>
                <c:pt idx="18">
                  <c:v>-3266884.7785984003</c:v>
                </c:pt>
                <c:pt idx="19">
                  <c:v>-3266974.3449375001</c:v>
                </c:pt>
                <c:pt idx="20">
                  <c:v>-3267059.1105424003</c:v>
                </c:pt>
                <c:pt idx="21">
                  <c:v>-3267139.2252198998</c:v>
                </c:pt>
                <c:pt idx="22">
                  <c:v>-3267214.8363264003</c:v>
                </c:pt>
                <c:pt idx="23">
                  <c:v>-3267286.0887679001</c:v>
                </c:pt>
                <c:pt idx="24">
                  <c:v>-3267353.125</c:v>
                </c:pt>
                <c:pt idx="25">
                  <c:v>-3267416.0850279001</c:v>
                </c:pt>
                <c:pt idx="26">
                  <c:v>-3267475.1064064</c:v>
                </c:pt>
                <c:pt idx="27">
                  <c:v>-3267530.3242399003</c:v>
                </c:pt>
                <c:pt idx="28">
                  <c:v>-3267581.8711823998</c:v>
                </c:pt>
                <c:pt idx="29">
                  <c:v>-3267629.8774375003</c:v>
                </c:pt>
                <c:pt idx="30">
                  <c:v>-3267674.4707583999</c:v>
                </c:pt>
                <c:pt idx="31">
                  <c:v>-3267715.7764479001</c:v>
                </c:pt>
                <c:pt idx="32">
                  <c:v>-3267753.9173584003</c:v>
                </c:pt>
                <c:pt idx="33">
                  <c:v>-3267789.0138919</c:v>
                </c:pt>
                <c:pt idx="34">
                  <c:v>-3267821.1839999999</c:v>
                </c:pt>
                <c:pt idx="35">
                  <c:v>-3267850.5431839</c:v>
                </c:pt>
                <c:pt idx="36">
                  <c:v>-3267877.2044943999</c:v>
                </c:pt>
                <c:pt idx="37">
                  <c:v>-3267901.2785319001</c:v>
                </c:pt>
                <c:pt idx="38">
                  <c:v>-3267922.8734463993</c:v>
                </c:pt>
                <c:pt idx="39">
                  <c:v>-3267942.0949375001</c:v>
                </c:pt>
                <c:pt idx="40">
                  <c:v>-3267959.0462544002</c:v>
                </c:pt>
                <c:pt idx="41">
                  <c:v>-3267973.8281959002</c:v>
                </c:pt>
                <c:pt idx="42">
                  <c:v>-3267986.5391103998</c:v>
                </c:pt>
                <c:pt idx="43">
                  <c:v>-3267997.2748959004</c:v>
                </c:pt>
                <c:pt idx="44">
                  <c:v>-3268006.1289999997</c:v>
                </c:pt>
                <c:pt idx="45">
                  <c:v>-3268013.1924199001</c:v>
                </c:pt>
                <c:pt idx="46">
                  <c:v>-3268018.5537024001</c:v>
                </c:pt>
                <c:pt idx="47">
                  <c:v>-3268022.2989439</c:v>
                </c:pt>
                <c:pt idx="48">
                  <c:v>-3268024.5117903999</c:v>
                </c:pt>
                <c:pt idx="49">
                  <c:v>-3268025.2734375</c:v>
                </c:pt>
                <c:pt idx="50">
                  <c:v>-3268024.6626304002</c:v>
                </c:pt>
                <c:pt idx="51">
                  <c:v>-3268022.7556639002</c:v>
                </c:pt>
                <c:pt idx="52">
                  <c:v>-3268019.6263824003</c:v>
                </c:pt>
                <c:pt idx="53">
                  <c:v>-3268015.3461798998</c:v>
                </c:pt>
                <c:pt idx="54">
                  <c:v>-3268009.9840000002</c:v>
                </c:pt>
                <c:pt idx="55">
                  <c:v>-3268003.6063358998</c:v>
                </c:pt>
                <c:pt idx="56">
                  <c:v>-3267996.2772303997</c:v>
                </c:pt>
                <c:pt idx="57">
                  <c:v>-3267988.0582759003</c:v>
                </c:pt>
                <c:pt idx="58">
                  <c:v>-3267979.0086143999</c:v>
                </c:pt>
                <c:pt idx="59">
                  <c:v>-3267969.1849375004</c:v>
                </c:pt>
                <c:pt idx="60">
                  <c:v>-3267958.6414863998</c:v>
                </c:pt>
                <c:pt idx="61">
                  <c:v>-3267947.4300519</c:v>
                </c:pt>
                <c:pt idx="62">
                  <c:v>-3267935.5999743999</c:v>
                </c:pt>
                <c:pt idx="63">
                  <c:v>-3267923.1981438999</c:v>
                </c:pt>
                <c:pt idx="64">
                  <c:v>-3267910.2689999999</c:v>
                </c:pt>
                <c:pt idx="65">
                  <c:v>-3267896.8545319</c:v>
                </c:pt>
                <c:pt idx="66">
                  <c:v>-3267882.9942784002</c:v>
                </c:pt>
                <c:pt idx="67">
                  <c:v>-3267868.7253279001</c:v>
                </c:pt>
                <c:pt idx="68">
                  <c:v>-3267854.0823184</c:v>
                </c:pt>
                <c:pt idx="69">
                  <c:v>-3267839.0974375</c:v>
                </c:pt>
                <c:pt idx="70">
                  <c:v>-3267823.8004224002</c:v>
                </c:pt>
                <c:pt idx="71">
                  <c:v>-3267808.2185598998</c:v>
                </c:pt>
                <c:pt idx="72">
                  <c:v>-3267792.3766863998</c:v>
                </c:pt>
                <c:pt idx="73">
                  <c:v>-3267776.2971879002</c:v>
                </c:pt>
                <c:pt idx="74">
                  <c:v>-3267760</c:v>
                </c:pt>
                <c:pt idx="75">
                  <c:v>-3267743.5026079006</c:v>
                </c:pt>
                <c:pt idx="76">
                  <c:v>-3267726.8200464002</c:v>
                </c:pt>
                <c:pt idx="77">
                  <c:v>-3267709.9648999004</c:v>
                </c:pt>
                <c:pt idx="78">
                  <c:v>-3267692.9473024001</c:v>
                </c:pt>
                <c:pt idx="79">
                  <c:v>-3267675.7749374998</c:v>
                </c:pt>
                <c:pt idx="80">
                  <c:v>-3267658.4530384</c:v>
                </c:pt>
                <c:pt idx="81">
                  <c:v>-3267640.9843878997</c:v>
                </c:pt>
                <c:pt idx="82">
                  <c:v>-3267623.3693184</c:v>
                </c:pt>
                <c:pt idx="83">
                  <c:v>-3267605.6057119002</c:v>
                </c:pt>
                <c:pt idx="84">
                  <c:v>-3267587.6889999998</c:v>
                </c:pt>
                <c:pt idx="85">
                  <c:v>-3267569.6121638999</c:v>
                </c:pt>
                <c:pt idx="86">
                  <c:v>-3267551.3657344002</c:v>
                </c:pt>
                <c:pt idx="87">
                  <c:v>-3267532.9377918998</c:v>
                </c:pt>
                <c:pt idx="88">
                  <c:v>-3267514.3139664</c:v>
                </c:pt>
                <c:pt idx="89">
                  <c:v>-3267495.4774374999</c:v>
                </c:pt>
                <c:pt idx="90">
                  <c:v>-3267476.4089344</c:v>
                </c:pt>
                <c:pt idx="91">
                  <c:v>-3267457.0867359005</c:v>
                </c:pt>
                <c:pt idx="92">
                  <c:v>-3267437.4866703996</c:v>
                </c:pt>
                <c:pt idx="93">
                  <c:v>-3267417.5821158998</c:v>
                </c:pt>
                <c:pt idx="94">
                  <c:v>-3267397.3440000005</c:v>
                </c:pt>
                <c:pt idx="95">
                  <c:v>-3267376.7407998997</c:v>
                </c:pt>
                <c:pt idx="96">
                  <c:v>-3267355.7385423998</c:v>
                </c:pt>
                <c:pt idx="97">
                  <c:v>-3267334.3008038998</c:v>
                </c:pt>
                <c:pt idx="98">
                  <c:v>-3267312.3887103996</c:v>
                </c:pt>
                <c:pt idx="99">
                  <c:v>-3267289.9609375</c:v>
                </c:pt>
                <c:pt idx="100">
                  <c:v>-3267266.9737104005</c:v>
                </c:pt>
                <c:pt idx="101">
                  <c:v>-3267243.3808039003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1-4C2D-B609-8A57BA2B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94936"/>
        <c:axId val="679293952"/>
      </c:scatterChart>
      <c:valAx>
        <c:axId val="6792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3952"/>
        <c:crosses val="autoZero"/>
        <c:crossBetween val="midCat"/>
      </c:valAx>
      <c:valAx>
        <c:axId val="6792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angle'!$D$1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angle'!$C$2:$C$103</c:f>
              <c:numCache>
                <c:formatCode>General</c:formatCode>
                <c:ptCount val="102"/>
                <c:pt idx="0">
                  <c:v>59.471200000000003</c:v>
                </c:pt>
                <c:pt idx="1">
                  <c:v>60.471200000000003</c:v>
                </c:pt>
                <c:pt idx="2">
                  <c:v>61.471200000000003</c:v>
                </c:pt>
                <c:pt idx="3">
                  <c:v>62.471200000000003</c:v>
                </c:pt>
                <c:pt idx="4">
                  <c:v>63.471200000000003</c:v>
                </c:pt>
                <c:pt idx="5">
                  <c:v>64.471199999999996</c:v>
                </c:pt>
                <c:pt idx="6">
                  <c:v>65.471199999999996</c:v>
                </c:pt>
                <c:pt idx="7">
                  <c:v>66.471199999999996</c:v>
                </c:pt>
                <c:pt idx="8">
                  <c:v>67.471199999999996</c:v>
                </c:pt>
                <c:pt idx="9">
                  <c:v>68.471199999999996</c:v>
                </c:pt>
                <c:pt idx="10">
                  <c:v>69.471199999999996</c:v>
                </c:pt>
                <c:pt idx="11">
                  <c:v>70.471199999999996</c:v>
                </c:pt>
                <c:pt idx="12">
                  <c:v>71.471199999999996</c:v>
                </c:pt>
                <c:pt idx="13">
                  <c:v>72.471199999999996</c:v>
                </c:pt>
                <c:pt idx="14">
                  <c:v>73.471199999999996</c:v>
                </c:pt>
                <c:pt idx="15">
                  <c:v>74.471199999999996</c:v>
                </c:pt>
                <c:pt idx="16">
                  <c:v>75.471199999999996</c:v>
                </c:pt>
                <c:pt idx="17">
                  <c:v>76.471199999999996</c:v>
                </c:pt>
                <c:pt idx="18">
                  <c:v>77.471199999999996</c:v>
                </c:pt>
                <c:pt idx="19">
                  <c:v>78.471199999999996</c:v>
                </c:pt>
                <c:pt idx="20">
                  <c:v>79.471199999999996</c:v>
                </c:pt>
                <c:pt idx="21">
                  <c:v>80.471199999999996</c:v>
                </c:pt>
                <c:pt idx="22">
                  <c:v>81.471199999999996</c:v>
                </c:pt>
                <c:pt idx="23">
                  <c:v>82.471199999999996</c:v>
                </c:pt>
                <c:pt idx="24">
                  <c:v>83.471199999999996</c:v>
                </c:pt>
                <c:pt idx="25">
                  <c:v>84.471199999999996</c:v>
                </c:pt>
                <c:pt idx="26">
                  <c:v>85.471199999999996</c:v>
                </c:pt>
                <c:pt idx="27">
                  <c:v>86.471199999999996</c:v>
                </c:pt>
                <c:pt idx="28">
                  <c:v>87.471199999999996</c:v>
                </c:pt>
                <c:pt idx="29">
                  <c:v>88.471199999999996</c:v>
                </c:pt>
                <c:pt idx="30">
                  <c:v>89.471199999999996</c:v>
                </c:pt>
                <c:pt idx="31">
                  <c:v>90.471199999999996</c:v>
                </c:pt>
                <c:pt idx="32">
                  <c:v>91.471199999999996</c:v>
                </c:pt>
                <c:pt idx="33">
                  <c:v>92.471199999999996</c:v>
                </c:pt>
                <c:pt idx="34">
                  <c:v>93.471199999999996</c:v>
                </c:pt>
                <c:pt idx="35">
                  <c:v>94.471199999999996</c:v>
                </c:pt>
                <c:pt idx="36">
                  <c:v>95.471199999999996</c:v>
                </c:pt>
                <c:pt idx="37">
                  <c:v>96.471199999999996</c:v>
                </c:pt>
                <c:pt idx="38">
                  <c:v>97.471199999999996</c:v>
                </c:pt>
                <c:pt idx="39">
                  <c:v>98.471199999999996</c:v>
                </c:pt>
                <c:pt idx="40">
                  <c:v>99.471199999999996</c:v>
                </c:pt>
                <c:pt idx="41">
                  <c:v>100.4712</c:v>
                </c:pt>
                <c:pt idx="42">
                  <c:v>101.4712</c:v>
                </c:pt>
                <c:pt idx="43">
                  <c:v>102.4712</c:v>
                </c:pt>
                <c:pt idx="44">
                  <c:v>103.4712</c:v>
                </c:pt>
                <c:pt idx="45">
                  <c:v>104.4712</c:v>
                </c:pt>
                <c:pt idx="46">
                  <c:v>105.4712</c:v>
                </c:pt>
                <c:pt idx="47">
                  <c:v>106.4712</c:v>
                </c:pt>
                <c:pt idx="48">
                  <c:v>107.4712</c:v>
                </c:pt>
                <c:pt idx="49">
                  <c:v>108.4712</c:v>
                </c:pt>
                <c:pt idx="50">
                  <c:v>109.4712</c:v>
                </c:pt>
                <c:pt idx="51">
                  <c:v>110.4712</c:v>
                </c:pt>
                <c:pt idx="52">
                  <c:v>111.4712</c:v>
                </c:pt>
                <c:pt idx="53">
                  <c:v>112.4712</c:v>
                </c:pt>
                <c:pt idx="54">
                  <c:v>113.4712</c:v>
                </c:pt>
                <c:pt idx="55">
                  <c:v>114.4712</c:v>
                </c:pt>
                <c:pt idx="56">
                  <c:v>115.4712</c:v>
                </c:pt>
                <c:pt idx="57">
                  <c:v>116.4712</c:v>
                </c:pt>
                <c:pt idx="58">
                  <c:v>117.4712</c:v>
                </c:pt>
                <c:pt idx="59">
                  <c:v>118.4712</c:v>
                </c:pt>
                <c:pt idx="60">
                  <c:v>119.4712</c:v>
                </c:pt>
                <c:pt idx="61">
                  <c:v>120.4712</c:v>
                </c:pt>
                <c:pt idx="62">
                  <c:v>121.4712</c:v>
                </c:pt>
                <c:pt idx="63">
                  <c:v>122.4712</c:v>
                </c:pt>
                <c:pt idx="64">
                  <c:v>123.4712</c:v>
                </c:pt>
                <c:pt idx="65">
                  <c:v>124.4712</c:v>
                </c:pt>
                <c:pt idx="66">
                  <c:v>125.4712</c:v>
                </c:pt>
                <c:pt idx="67">
                  <c:v>126.4712</c:v>
                </c:pt>
                <c:pt idx="68">
                  <c:v>127.4712</c:v>
                </c:pt>
                <c:pt idx="69">
                  <c:v>128.47120000000001</c:v>
                </c:pt>
                <c:pt idx="70">
                  <c:v>129.47120000000001</c:v>
                </c:pt>
                <c:pt idx="71">
                  <c:v>130.47120000000001</c:v>
                </c:pt>
                <c:pt idx="72">
                  <c:v>131.47120000000001</c:v>
                </c:pt>
                <c:pt idx="73">
                  <c:v>132.47120000000001</c:v>
                </c:pt>
                <c:pt idx="74">
                  <c:v>133.47120000000001</c:v>
                </c:pt>
                <c:pt idx="75">
                  <c:v>134.47120000000001</c:v>
                </c:pt>
                <c:pt idx="76">
                  <c:v>135.47120000000001</c:v>
                </c:pt>
                <c:pt idx="77">
                  <c:v>136.47120000000001</c:v>
                </c:pt>
                <c:pt idx="78">
                  <c:v>137.47120000000001</c:v>
                </c:pt>
                <c:pt idx="79">
                  <c:v>138.47120000000001</c:v>
                </c:pt>
                <c:pt idx="80">
                  <c:v>139.47120000000001</c:v>
                </c:pt>
                <c:pt idx="81">
                  <c:v>140.47120000000001</c:v>
                </c:pt>
                <c:pt idx="82">
                  <c:v>141.47120000000001</c:v>
                </c:pt>
                <c:pt idx="83">
                  <c:v>142.47120000000001</c:v>
                </c:pt>
                <c:pt idx="84">
                  <c:v>143.47120000000001</c:v>
                </c:pt>
                <c:pt idx="85">
                  <c:v>144.47120000000001</c:v>
                </c:pt>
                <c:pt idx="86">
                  <c:v>145.47120000000001</c:v>
                </c:pt>
                <c:pt idx="87">
                  <c:v>146.47120000000001</c:v>
                </c:pt>
                <c:pt idx="88">
                  <c:v>147.47120000000001</c:v>
                </c:pt>
                <c:pt idx="89">
                  <c:v>148.47120000000001</c:v>
                </c:pt>
                <c:pt idx="90">
                  <c:v>149.47120000000001</c:v>
                </c:pt>
                <c:pt idx="91">
                  <c:v>150.47120000000001</c:v>
                </c:pt>
                <c:pt idx="92">
                  <c:v>151.47120000000001</c:v>
                </c:pt>
                <c:pt idx="93">
                  <c:v>152.47120000000001</c:v>
                </c:pt>
                <c:pt idx="94">
                  <c:v>153.47120000000001</c:v>
                </c:pt>
                <c:pt idx="95">
                  <c:v>154.47120000000001</c:v>
                </c:pt>
                <c:pt idx="96">
                  <c:v>155.47120000000001</c:v>
                </c:pt>
                <c:pt idx="97">
                  <c:v>156.47120000000001</c:v>
                </c:pt>
                <c:pt idx="98">
                  <c:v>157.47120000000001</c:v>
                </c:pt>
                <c:pt idx="99">
                  <c:v>158.47120000000001</c:v>
                </c:pt>
                <c:pt idx="100">
                  <c:v>159.47120000000001</c:v>
                </c:pt>
                <c:pt idx="101">
                  <c:v>160.47120000000001</c:v>
                </c:pt>
              </c:numCache>
            </c:numRef>
          </c:xVal>
          <c:yVal>
            <c:numRef>
              <c:f>'vo4 angle'!$D$2:$D$103</c:f>
              <c:numCache>
                <c:formatCode>General</c:formatCode>
                <c:ptCount val="102"/>
                <c:pt idx="0">
                  <c:v>-3266798.8626691699</c:v>
                </c:pt>
                <c:pt idx="1">
                  <c:v>-3266836.3134837998</c:v>
                </c:pt>
                <c:pt idx="2">
                  <c:v>-3266873.3308021249</c:v>
                </c:pt>
                <c:pt idx="3">
                  <c:v>-3266909.9652175298</c:v>
                </c:pt>
                <c:pt idx="4">
                  <c:v>-3266946.2927644951</c:v>
                </c:pt>
                <c:pt idx="5">
                  <c:v>-3266982.42108852</c:v>
                </c:pt>
                <c:pt idx="6">
                  <c:v>-3267018.4975326653</c:v>
                </c:pt>
                <c:pt idx="7">
                  <c:v>-3267054.7224488347</c:v>
                </c:pt>
                <c:pt idx="8">
                  <c:v>-3267091.3715145304</c:v>
                </c:pt>
                <c:pt idx="9">
                  <c:v>-3267128.8308357801</c:v>
                </c:pt>
                <c:pt idx="10">
                  <c:v>-3267167.6397690498</c:v>
                </c:pt>
                <c:pt idx="11">
                  <c:v>-3267208.4258876047</c:v>
                </c:pt>
                <c:pt idx="12">
                  <c:v>-3267251.294894075</c:v>
                </c:pt>
                <c:pt idx="13">
                  <c:v>-3267295.24342738</c:v>
                </c:pt>
                <c:pt idx="14">
                  <c:v>-3267339.1270583249</c:v>
                </c:pt>
                <c:pt idx="15">
                  <c:v>-3267382.2877315897</c:v>
                </c:pt>
                <c:pt idx="16">
                  <c:v>-3267424.4018542999</c:v>
                </c:pt>
                <c:pt idx="17">
                  <c:v>-3267465.3128416347</c:v>
                </c:pt>
                <c:pt idx="18">
                  <c:v>-3267504.9477834604</c:v>
                </c:pt>
                <c:pt idx="19">
                  <c:v>-3267543.2777467649</c:v>
                </c:pt>
                <c:pt idx="20">
                  <c:v>-3267580.2979793949</c:v>
                </c:pt>
                <c:pt idx="21">
                  <c:v>-3267616.0171455001</c:v>
                </c:pt>
                <c:pt idx="22">
                  <c:v>-3267650.4510768452</c:v>
                </c:pt>
                <c:pt idx="23">
                  <c:v>-3267683.619070855</c:v>
                </c:pt>
                <c:pt idx="24">
                  <c:v>-3267715.5412651151</c:v>
                </c:pt>
                <c:pt idx="25">
                  <c:v>-3267746.2370358151</c:v>
                </c:pt>
                <c:pt idx="26">
                  <c:v>-3267775.7240263149</c:v>
                </c:pt>
                <c:pt idx="27">
                  <c:v>-3267804.0175957903</c:v>
                </c:pt>
                <c:pt idx="28">
                  <c:v>-3267831.1306879548</c:v>
                </c:pt>
                <c:pt idx="29">
                  <c:v>-3267857.07385732</c:v>
                </c:pt>
                <c:pt idx="30">
                  <c:v>-3267881.8557155249</c:v>
                </c:pt>
                <c:pt idx="31">
                  <c:v>-3267905.4831938897</c:v>
                </c:pt>
                <c:pt idx="32">
                  <c:v>-3267927.9618322197</c:v>
                </c:pt>
                <c:pt idx="33">
                  <c:v>-3267949.295883825</c:v>
                </c:pt>
                <c:pt idx="34">
                  <c:v>-3267969.4881579899</c:v>
                </c:pt>
                <c:pt idx="35">
                  <c:v>-3267988.5399412098</c:v>
                </c:pt>
                <c:pt idx="36">
                  <c:v>-3268006.4506821297</c:v>
                </c:pt>
                <c:pt idx="37">
                  <c:v>-3268023.2175452099</c:v>
                </c:pt>
                <c:pt idx="38">
                  <c:v>-3268038.8352794498</c:v>
                </c:pt>
                <c:pt idx="39">
                  <c:v>-3268053.2960083499</c:v>
                </c:pt>
                <c:pt idx="40">
                  <c:v>-3268066.5893086749</c:v>
                </c:pt>
                <c:pt idx="41">
                  <c:v>-3268078.7025780249</c:v>
                </c:pt>
                <c:pt idx="42">
                  <c:v>-3268089.6211661096</c:v>
                </c:pt>
                <c:pt idx="43">
                  <c:v>-3268099.3288473398</c:v>
                </c:pt>
                <c:pt idx="44">
                  <c:v>-3268107.8080308647</c:v>
                </c:pt>
                <c:pt idx="45">
                  <c:v>-3268115.0398655948</c:v>
                </c:pt>
                <c:pt idx="46">
                  <c:v>-3268121.004634025</c:v>
                </c:pt>
                <c:pt idx="47">
                  <c:v>-3268125.6816209597</c:v>
                </c:pt>
                <c:pt idx="48">
                  <c:v>-3268129.0491135148</c:v>
                </c:pt>
                <c:pt idx="49">
                  <c:v>-3268131.0841648197</c:v>
                </c:pt>
                <c:pt idx="50">
                  <c:v>-3268131.7626465303</c:v>
                </c:pt>
                <c:pt idx="51">
                  <c:v>-3268131.0590125304</c:v>
                </c:pt>
                <c:pt idx="52">
                  <c:v>-3268128.9461939153</c:v>
                </c:pt>
                <c:pt idx="53">
                  <c:v>-3268125.3951526554</c:v>
                </c:pt>
                <c:pt idx="54">
                  <c:v>-3268120.3744615149</c:v>
                </c:pt>
                <c:pt idx="55">
                  <c:v>-3268113.849726445</c:v>
                </c:pt>
                <c:pt idx="56">
                  <c:v>-3268105.7830877351</c:v>
                </c:pt>
                <c:pt idx="57">
                  <c:v>-3268096.1324848747</c:v>
                </c:pt>
                <c:pt idx="58">
                  <c:v>-3268084.85115771</c:v>
                </c:pt>
                <c:pt idx="59">
                  <c:v>-3268071.8871213398</c:v>
                </c:pt>
                <c:pt idx="60">
                  <c:v>-3268057.1825359999</c:v>
                </c:pt>
                <c:pt idx="61">
                  <c:v>-3268040.6732082148</c:v>
                </c:pt>
                <c:pt idx="62">
                  <c:v>-3268022.2876193649</c:v>
                </c:pt>
                <c:pt idx="63">
                  <c:v>-3268001.9460855252</c:v>
                </c:pt>
                <c:pt idx="64">
                  <c:v>-3267979.5593134398</c:v>
                </c:pt>
                <c:pt idx="65">
                  <c:v>-3267955.0270615201</c:v>
                </c:pt>
                <c:pt idx="66">
                  <c:v>-3267928.236643305</c:v>
                </c:pt>
                <c:pt idx="67">
                  <c:v>-3267899.0614309302</c:v>
                </c:pt>
                <c:pt idx="68">
                  <c:v>-3267867.3590172748</c:v>
                </c:pt>
                <c:pt idx="69">
                  <c:v>-3267832.9687217399</c:v>
                </c:pt>
                <c:pt idx="70">
                  <c:v>-3267795.7078882898</c:v>
                </c:pt>
                <c:pt idx="71">
                  <c:v>-3267755.3677896755</c:v>
                </c:pt>
                <c:pt idx="72">
                  <c:v>-3267711.708927785</c:v>
                </c:pt>
                <c:pt idx="73">
                  <c:v>-3267664.4567278298</c:v>
                </c:pt>
                <c:pt idx="74">
                  <c:v>-3267613.2975738351</c:v>
                </c:pt>
                <c:pt idx="75">
                  <c:v>-3267557.87550051</c:v>
                </c:pt>
                <c:pt idx="76">
                  <c:v>-3267497.7894364754</c:v>
                </c:pt>
                <c:pt idx="77">
                  <c:v>-3267432.5922590797</c:v>
                </c:pt>
                <c:pt idx="78">
                  <c:v>-3267361.7959666401</c:v>
                </c:pt>
                <c:pt idx="79">
                  <c:v>-3267284.8887704401</c:v>
                </c:pt>
                <c:pt idx="80">
                  <c:v>-3267201.3773127752</c:v>
                </c:pt>
                <c:pt idx="81">
                  <c:v>-3267110.8793996098</c:v>
                </c:pt>
                <c:pt idx="82">
                  <c:v>-3267013.3111199653</c:v>
                </c:pt>
                <c:pt idx="83">
                  <c:v>-3266909.1745219501</c:v>
                </c:pt>
                <c:pt idx="84">
                  <c:v>-3266799.6262170798</c:v>
                </c:pt>
                <c:pt idx="85">
                  <c:v>-3266685.8567383299</c:v>
                </c:pt>
                <c:pt idx="86">
                  <c:v>-3266568.3605986247</c:v>
                </c:pt>
                <c:pt idx="87">
                  <c:v>-3266448.4478437002</c:v>
                </c:pt>
                <c:pt idx="88">
                  <c:v>-3266324.5701374402</c:v>
                </c:pt>
                <c:pt idx="89">
                  <c:v>-3266193.43239858</c:v>
                </c:pt>
                <c:pt idx="90">
                  <c:v>-3266051.83708318</c:v>
                </c:pt>
                <c:pt idx="91">
                  <c:v>-3265897.3613273301</c:v>
                </c:pt>
                <c:pt idx="92">
                  <c:v>-3265729.4443242303</c:v>
                </c:pt>
                <c:pt idx="93">
                  <c:v>-3265545.5658564302</c:v>
                </c:pt>
                <c:pt idx="94">
                  <c:v>-3266039.0967919203</c:v>
                </c:pt>
                <c:pt idx="95">
                  <c:v>-3265844.3994787796</c:v>
                </c:pt>
                <c:pt idx="96">
                  <c:v>-3265598.1465611449</c:v>
                </c:pt>
                <c:pt idx="97">
                  <c:v>-3265297.6770685101</c:v>
                </c:pt>
                <c:pt idx="98">
                  <c:v>-3264953.2913362202</c:v>
                </c:pt>
                <c:pt idx="99">
                  <c:v>-3264581.1028454253</c:v>
                </c:pt>
                <c:pt idx="100">
                  <c:v>-3264134.2341075302</c:v>
                </c:pt>
                <c:pt idx="101">
                  <c:v>-3263558.3976852898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7-494B-B34B-E5FF0FB81FEE}"/>
            </c:ext>
          </c:extLst>
        </c:ser>
        <c:ser>
          <c:idx val="1"/>
          <c:order val="1"/>
          <c:tx>
            <c:strRef>
              <c:f>'vo4 angle'!$H$1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'vo4 angle'!$C$2:$C$103</c:f>
              <c:numCache>
                <c:formatCode>General</c:formatCode>
                <c:ptCount val="102"/>
                <c:pt idx="0">
                  <c:v>59.471200000000003</c:v>
                </c:pt>
                <c:pt idx="1">
                  <c:v>60.471200000000003</c:v>
                </c:pt>
                <c:pt idx="2">
                  <c:v>61.471200000000003</c:v>
                </c:pt>
                <c:pt idx="3">
                  <c:v>62.471200000000003</c:v>
                </c:pt>
                <c:pt idx="4">
                  <c:v>63.471200000000003</c:v>
                </c:pt>
                <c:pt idx="5">
                  <c:v>64.471199999999996</c:v>
                </c:pt>
                <c:pt idx="6">
                  <c:v>65.471199999999996</c:v>
                </c:pt>
                <c:pt idx="7">
                  <c:v>66.471199999999996</c:v>
                </c:pt>
                <c:pt idx="8">
                  <c:v>67.471199999999996</c:v>
                </c:pt>
                <c:pt idx="9">
                  <c:v>68.471199999999996</c:v>
                </c:pt>
                <c:pt idx="10">
                  <c:v>69.471199999999996</c:v>
                </c:pt>
                <c:pt idx="11">
                  <c:v>70.471199999999996</c:v>
                </c:pt>
                <c:pt idx="12">
                  <c:v>71.471199999999996</c:v>
                </c:pt>
                <c:pt idx="13">
                  <c:v>72.471199999999996</c:v>
                </c:pt>
                <c:pt idx="14">
                  <c:v>73.471199999999996</c:v>
                </c:pt>
                <c:pt idx="15">
                  <c:v>74.471199999999996</c:v>
                </c:pt>
                <c:pt idx="16">
                  <c:v>75.471199999999996</c:v>
                </c:pt>
                <c:pt idx="17">
                  <c:v>76.471199999999996</c:v>
                </c:pt>
                <c:pt idx="18">
                  <c:v>77.471199999999996</c:v>
                </c:pt>
                <c:pt idx="19">
                  <c:v>78.471199999999996</c:v>
                </c:pt>
                <c:pt idx="20">
                  <c:v>79.471199999999996</c:v>
                </c:pt>
                <c:pt idx="21">
                  <c:v>80.471199999999996</c:v>
                </c:pt>
                <c:pt idx="22">
                  <c:v>81.471199999999996</c:v>
                </c:pt>
                <c:pt idx="23">
                  <c:v>82.471199999999996</c:v>
                </c:pt>
                <c:pt idx="24">
                  <c:v>83.471199999999996</c:v>
                </c:pt>
                <c:pt idx="25">
                  <c:v>84.471199999999996</c:v>
                </c:pt>
                <c:pt idx="26">
                  <c:v>85.471199999999996</c:v>
                </c:pt>
                <c:pt idx="27">
                  <c:v>86.471199999999996</c:v>
                </c:pt>
                <c:pt idx="28">
                  <c:v>87.471199999999996</c:v>
                </c:pt>
                <c:pt idx="29">
                  <c:v>88.471199999999996</c:v>
                </c:pt>
                <c:pt idx="30">
                  <c:v>89.471199999999996</c:v>
                </c:pt>
                <c:pt idx="31">
                  <c:v>90.471199999999996</c:v>
                </c:pt>
                <c:pt idx="32">
                  <c:v>91.471199999999996</c:v>
                </c:pt>
                <c:pt idx="33">
                  <c:v>92.471199999999996</c:v>
                </c:pt>
                <c:pt idx="34">
                  <c:v>93.471199999999996</c:v>
                </c:pt>
                <c:pt idx="35">
                  <c:v>94.471199999999996</c:v>
                </c:pt>
                <c:pt idx="36">
                  <c:v>95.471199999999996</c:v>
                </c:pt>
                <c:pt idx="37">
                  <c:v>96.471199999999996</c:v>
                </c:pt>
                <c:pt idx="38">
                  <c:v>97.471199999999996</c:v>
                </c:pt>
                <c:pt idx="39">
                  <c:v>98.471199999999996</c:v>
                </c:pt>
                <c:pt idx="40">
                  <c:v>99.471199999999996</c:v>
                </c:pt>
                <c:pt idx="41">
                  <c:v>100.4712</c:v>
                </c:pt>
                <c:pt idx="42">
                  <c:v>101.4712</c:v>
                </c:pt>
                <c:pt idx="43">
                  <c:v>102.4712</c:v>
                </c:pt>
                <c:pt idx="44">
                  <c:v>103.4712</c:v>
                </c:pt>
                <c:pt idx="45">
                  <c:v>104.4712</c:v>
                </c:pt>
                <c:pt idx="46">
                  <c:v>105.4712</c:v>
                </c:pt>
                <c:pt idx="47">
                  <c:v>106.4712</c:v>
                </c:pt>
                <c:pt idx="48">
                  <c:v>107.4712</c:v>
                </c:pt>
                <c:pt idx="49">
                  <c:v>108.4712</c:v>
                </c:pt>
                <c:pt idx="50">
                  <c:v>109.4712</c:v>
                </c:pt>
                <c:pt idx="51">
                  <c:v>110.4712</c:v>
                </c:pt>
                <c:pt idx="52">
                  <c:v>111.4712</c:v>
                </c:pt>
                <c:pt idx="53">
                  <c:v>112.4712</c:v>
                </c:pt>
                <c:pt idx="54">
                  <c:v>113.4712</c:v>
                </c:pt>
                <c:pt idx="55">
                  <c:v>114.4712</c:v>
                </c:pt>
                <c:pt idx="56">
                  <c:v>115.4712</c:v>
                </c:pt>
                <c:pt idx="57">
                  <c:v>116.4712</c:v>
                </c:pt>
                <c:pt idx="58">
                  <c:v>117.4712</c:v>
                </c:pt>
                <c:pt idx="59">
                  <c:v>118.4712</c:v>
                </c:pt>
                <c:pt idx="60">
                  <c:v>119.4712</c:v>
                </c:pt>
                <c:pt idx="61">
                  <c:v>120.4712</c:v>
                </c:pt>
                <c:pt idx="62">
                  <c:v>121.4712</c:v>
                </c:pt>
                <c:pt idx="63">
                  <c:v>122.4712</c:v>
                </c:pt>
                <c:pt idx="64">
                  <c:v>123.4712</c:v>
                </c:pt>
                <c:pt idx="65">
                  <c:v>124.4712</c:v>
                </c:pt>
                <c:pt idx="66">
                  <c:v>125.4712</c:v>
                </c:pt>
                <c:pt idx="67">
                  <c:v>126.4712</c:v>
                </c:pt>
                <c:pt idx="68">
                  <c:v>127.4712</c:v>
                </c:pt>
                <c:pt idx="69">
                  <c:v>128.47120000000001</c:v>
                </c:pt>
                <c:pt idx="70">
                  <c:v>129.47120000000001</c:v>
                </c:pt>
                <c:pt idx="71">
                  <c:v>130.47120000000001</c:v>
                </c:pt>
                <c:pt idx="72">
                  <c:v>131.47120000000001</c:v>
                </c:pt>
                <c:pt idx="73">
                  <c:v>132.47120000000001</c:v>
                </c:pt>
                <c:pt idx="74">
                  <c:v>133.47120000000001</c:v>
                </c:pt>
                <c:pt idx="75">
                  <c:v>134.47120000000001</c:v>
                </c:pt>
                <c:pt idx="76">
                  <c:v>135.47120000000001</c:v>
                </c:pt>
                <c:pt idx="77">
                  <c:v>136.47120000000001</c:v>
                </c:pt>
                <c:pt idx="78">
                  <c:v>137.47120000000001</c:v>
                </c:pt>
                <c:pt idx="79">
                  <c:v>138.47120000000001</c:v>
                </c:pt>
                <c:pt idx="80">
                  <c:v>139.47120000000001</c:v>
                </c:pt>
                <c:pt idx="81">
                  <c:v>140.47120000000001</c:v>
                </c:pt>
                <c:pt idx="82">
                  <c:v>141.47120000000001</c:v>
                </c:pt>
                <c:pt idx="83">
                  <c:v>142.47120000000001</c:v>
                </c:pt>
                <c:pt idx="84">
                  <c:v>143.47120000000001</c:v>
                </c:pt>
                <c:pt idx="85">
                  <c:v>144.47120000000001</c:v>
                </c:pt>
                <c:pt idx="86">
                  <c:v>145.47120000000001</c:v>
                </c:pt>
                <c:pt idx="87">
                  <c:v>146.47120000000001</c:v>
                </c:pt>
                <c:pt idx="88">
                  <c:v>147.47120000000001</c:v>
                </c:pt>
                <c:pt idx="89">
                  <c:v>148.47120000000001</c:v>
                </c:pt>
                <c:pt idx="90">
                  <c:v>149.47120000000001</c:v>
                </c:pt>
                <c:pt idx="91">
                  <c:v>150.47120000000001</c:v>
                </c:pt>
                <c:pt idx="92">
                  <c:v>151.47120000000001</c:v>
                </c:pt>
                <c:pt idx="93">
                  <c:v>152.47120000000001</c:v>
                </c:pt>
                <c:pt idx="94">
                  <c:v>153.47120000000001</c:v>
                </c:pt>
                <c:pt idx="95">
                  <c:v>154.47120000000001</c:v>
                </c:pt>
                <c:pt idx="96">
                  <c:v>155.47120000000001</c:v>
                </c:pt>
                <c:pt idx="97">
                  <c:v>156.47120000000001</c:v>
                </c:pt>
                <c:pt idx="98">
                  <c:v>157.47120000000001</c:v>
                </c:pt>
                <c:pt idx="99">
                  <c:v>158.47120000000001</c:v>
                </c:pt>
                <c:pt idx="100">
                  <c:v>159.47120000000001</c:v>
                </c:pt>
                <c:pt idx="101">
                  <c:v>160.47120000000001</c:v>
                </c:pt>
              </c:numCache>
            </c:numRef>
          </c:xVal>
          <c:yVal>
            <c:numRef>
              <c:f>'vo4 angle'!$H$2:$H$103</c:f>
              <c:numCache>
                <c:formatCode>General</c:formatCode>
                <c:ptCount val="102"/>
                <c:pt idx="0">
                  <c:v>-3266771.6189578953</c:v>
                </c:pt>
                <c:pt idx="1">
                  <c:v>-3266858.0970762954</c:v>
                </c:pt>
                <c:pt idx="2">
                  <c:v>-3266942.5571946953</c:v>
                </c:pt>
                <c:pt idx="3">
                  <c:v>-3267024.9993130951</c:v>
                </c:pt>
                <c:pt idx="4">
                  <c:v>-3267105.4234314952</c:v>
                </c:pt>
                <c:pt idx="5">
                  <c:v>-3267183.8295498951</c:v>
                </c:pt>
                <c:pt idx="6">
                  <c:v>-3267260.2176682954</c:v>
                </c:pt>
                <c:pt idx="7">
                  <c:v>-3267334.5877866955</c:v>
                </c:pt>
                <c:pt idx="8">
                  <c:v>-3267406.9399050954</c:v>
                </c:pt>
                <c:pt idx="9">
                  <c:v>-3267477.2740234951</c:v>
                </c:pt>
                <c:pt idx="10">
                  <c:v>-3267545.5901418952</c:v>
                </c:pt>
                <c:pt idx="11">
                  <c:v>-3267611.8882602951</c:v>
                </c:pt>
                <c:pt idx="12">
                  <c:v>-3267676.1683786954</c:v>
                </c:pt>
                <c:pt idx="13">
                  <c:v>-3267738.4304970955</c:v>
                </c:pt>
                <c:pt idx="14">
                  <c:v>-3267798.6746154954</c:v>
                </c:pt>
                <c:pt idx="15">
                  <c:v>-3267856.9007338951</c:v>
                </c:pt>
                <c:pt idx="16">
                  <c:v>-3267913.1088522952</c:v>
                </c:pt>
                <c:pt idx="17">
                  <c:v>-3267967.2989706951</c:v>
                </c:pt>
                <c:pt idx="18">
                  <c:v>-3268019.4710890953</c:v>
                </c:pt>
                <c:pt idx="19">
                  <c:v>-3268069.6252074954</c:v>
                </c:pt>
                <c:pt idx="20">
                  <c:v>-3268117.7613258953</c:v>
                </c:pt>
                <c:pt idx="21">
                  <c:v>-3268163.8794442951</c:v>
                </c:pt>
                <c:pt idx="22">
                  <c:v>-3268207.9795626951</c:v>
                </c:pt>
                <c:pt idx="23">
                  <c:v>-3268250.061681095</c:v>
                </c:pt>
                <c:pt idx="24">
                  <c:v>-3268290.1257994953</c:v>
                </c:pt>
                <c:pt idx="25">
                  <c:v>-3268328.1719178953</c:v>
                </c:pt>
                <c:pt idx="26">
                  <c:v>-3268364.2000362952</c:v>
                </c:pt>
                <c:pt idx="27">
                  <c:v>-3268398.2101546954</c:v>
                </c:pt>
                <c:pt idx="28">
                  <c:v>-3268430.202273095</c:v>
                </c:pt>
                <c:pt idx="29">
                  <c:v>-3268460.1763914954</c:v>
                </c:pt>
                <c:pt idx="30">
                  <c:v>-3268488.1325098951</c:v>
                </c:pt>
                <c:pt idx="31">
                  <c:v>-3268514.0706282952</c:v>
                </c:pt>
                <c:pt idx="32">
                  <c:v>-3268537.9907466951</c:v>
                </c:pt>
                <c:pt idx="33">
                  <c:v>-3268559.8928650953</c:v>
                </c:pt>
                <c:pt idx="34">
                  <c:v>-3268579.7769834953</c:v>
                </c:pt>
                <c:pt idx="35">
                  <c:v>-3268597.6431018952</c:v>
                </c:pt>
                <c:pt idx="36">
                  <c:v>-3268613.4912202954</c:v>
                </c:pt>
                <c:pt idx="37">
                  <c:v>-3268627.3213386955</c:v>
                </c:pt>
                <c:pt idx="38">
                  <c:v>-3268639.1334570954</c:v>
                </c:pt>
                <c:pt idx="39">
                  <c:v>-3268648.9275754951</c:v>
                </c:pt>
                <c:pt idx="40">
                  <c:v>-3268656.7036938951</c:v>
                </c:pt>
                <c:pt idx="41">
                  <c:v>-3268662.461812295</c:v>
                </c:pt>
                <c:pt idx="42">
                  <c:v>-3268666.2019306952</c:v>
                </c:pt>
                <c:pt idx="43">
                  <c:v>-3268667.9240490953</c:v>
                </c:pt>
                <c:pt idx="44">
                  <c:v>-3268667.6281674951</c:v>
                </c:pt>
                <c:pt idx="45">
                  <c:v>-3268665.3142858953</c:v>
                </c:pt>
                <c:pt idx="46">
                  <c:v>-3268660.9824042954</c:v>
                </c:pt>
                <c:pt idx="47">
                  <c:v>-3268654.6325226952</c:v>
                </c:pt>
                <c:pt idx="48">
                  <c:v>-3268646.2646410954</c:v>
                </c:pt>
                <c:pt idx="49">
                  <c:v>-3268635.8787594954</c:v>
                </c:pt>
                <c:pt idx="50">
                  <c:v>-3268623.4748778953</c:v>
                </c:pt>
                <c:pt idx="51">
                  <c:v>-3268609.052996295</c:v>
                </c:pt>
                <c:pt idx="52">
                  <c:v>-3268592.6131146951</c:v>
                </c:pt>
                <c:pt idx="53">
                  <c:v>-3268574.1552330954</c:v>
                </c:pt>
                <c:pt idx="54">
                  <c:v>-3268553.6793514951</c:v>
                </c:pt>
                <c:pt idx="55">
                  <c:v>-3268531.1854698951</c:v>
                </c:pt>
                <c:pt idx="56">
                  <c:v>-3268506.6735882955</c:v>
                </c:pt>
                <c:pt idx="57">
                  <c:v>-3268480.1437066952</c:v>
                </c:pt>
                <c:pt idx="58">
                  <c:v>-3268451.5958250952</c:v>
                </c:pt>
                <c:pt idx="59">
                  <c:v>-3268421.0299434951</c:v>
                </c:pt>
                <c:pt idx="60">
                  <c:v>-3268388.4460618952</c:v>
                </c:pt>
                <c:pt idx="61">
                  <c:v>-3268353.8441802952</c:v>
                </c:pt>
                <c:pt idx="62">
                  <c:v>-3268317.2242986951</c:v>
                </c:pt>
                <c:pt idx="63">
                  <c:v>-3268278.5864170953</c:v>
                </c:pt>
                <c:pt idx="64">
                  <c:v>-3268237.9305354953</c:v>
                </c:pt>
                <c:pt idx="65">
                  <c:v>-3268195.2566538951</c:v>
                </c:pt>
                <c:pt idx="66">
                  <c:v>-3268150.5647722953</c:v>
                </c:pt>
                <c:pt idx="67">
                  <c:v>-3268103.8548906953</c:v>
                </c:pt>
                <c:pt idx="68">
                  <c:v>-3268055.1270090952</c:v>
                </c:pt>
                <c:pt idx="69">
                  <c:v>-3268004.3811274953</c:v>
                </c:pt>
                <c:pt idx="70">
                  <c:v>-3267951.6172458953</c:v>
                </c:pt>
                <c:pt idx="71">
                  <c:v>-3267896.8353642952</c:v>
                </c:pt>
                <c:pt idx="72">
                  <c:v>-3267840.0354826953</c:v>
                </c:pt>
                <c:pt idx="73">
                  <c:v>-3267781.2176010953</c:v>
                </c:pt>
                <c:pt idx="74">
                  <c:v>-3267720.3817194952</c:v>
                </c:pt>
                <c:pt idx="75">
                  <c:v>-3267657.5278378953</c:v>
                </c:pt>
                <c:pt idx="76">
                  <c:v>-3267592.6559562953</c:v>
                </c:pt>
                <c:pt idx="77">
                  <c:v>-3267525.7660746952</c:v>
                </c:pt>
                <c:pt idx="78">
                  <c:v>-3267456.8581930953</c:v>
                </c:pt>
                <c:pt idx="79">
                  <c:v>-3267385.9323114953</c:v>
                </c:pt>
                <c:pt idx="80">
                  <c:v>-3267312.9884298951</c:v>
                </c:pt>
                <c:pt idx="81">
                  <c:v>-3267238.0265482953</c:v>
                </c:pt>
                <c:pt idx="82">
                  <c:v>-3267161.0466666953</c:v>
                </c:pt>
                <c:pt idx="83">
                  <c:v>-3267082.0487850951</c:v>
                </c:pt>
                <c:pt idx="84">
                  <c:v>-3267001.0329034952</c:v>
                </c:pt>
                <c:pt idx="85">
                  <c:v>-3266917.9990218952</c:v>
                </c:pt>
                <c:pt idx="86">
                  <c:v>-3266832.9471402951</c:v>
                </c:pt>
                <c:pt idx="87">
                  <c:v>-3266745.8772586952</c:v>
                </c:pt>
                <c:pt idx="88">
                  <c:v>-3266656.7893770952</c:v>
                </c:pt>
                <c:pt idx="89">
                  <c:v>-3266565.6834954955</c:v>
                </c:pt>
                <c:pt idx="90">
                  <c:v>-3266472.5596138951</c:v>
                </c:pt>
                <c:pt idx="91">
                  <c:v>-3266377.4177322951</c:v>
                </c:pt>
                <c:pt idx="92">
                  <c:v>-3266280.2578506954</c:v>
                </c:pt>
                <c:pt idx="93">
                  <c:v>-3266181.0799690951</c:v>
                </c:pt>
                <c:pt idx="94">
                  <c:v>-3266079.884087495</c:v>
                </c:pt>
                <c:pt idx="95">
                  <c:v>-3265976.6702058953</c:v>
                </c:pt>
                <c:pt idx="96">
                  <c:v>-3265871.4383242955</c:v>
                </c:pt>
                <c:pt idx="97">
                  <c:v>-3265764.1884426954</c:v>
                </c:pt>
                <c:pt idx="98">
                  <c:v>-3265654.9205610952</c:v>
                </c:pt>
                <c:pt idx="99">
                  <c:v>-3265543.6346794954</c:v>
                </c:pt>
                <c:pt idx="100">
                  <c:v>-3265430.3307978953</c:v>
                </c:pt>
                <c:pt idx="101">
                  <c:v>-3265315.0089162951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7-494B-B34B-E5FF0FB8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2112"/>
        <c:axId val="13792056"/>
      </c:scatterChart>
      <c:valAx>
        <c:axId val="7243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056"/>
        <c:crosses val="autoZero"/>
        <c:crossBetween val="midCat"/>
      </c:valAx>
      <c:valAx>
        <c:axId val="137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4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 w5 bond b3p86'!$D$1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 w5 bond b3p86'!$C$2:$C$17</c:f>
              <c:numCache>
                <c:formatCode>General</c:formatCode>
                <c:ptCount val="16"/>
                <c:pt idx="0">
                  <c:v>0.10689900000000001</c:v>
                </c:pt>
                <c:pt idx="1">
                  <c:v>0.116899</c:v>
                </c:pt>
                <c:pt idx="2">
                  <c:v>0.12689900000000001</c:v>
                </c:pt>
                <c:pt idx="3">
                  <c:v>0.13689899999999999</c:v>
                </c:pt>
                <c:pt idx="4">
                  <c:v>0.146899</c:v>
                </c:pt>
                <c:pt idx="5">
                  <c:v>0.15689900000000001</c:v>
                </c:pt>
                <c:pt idx="6">
                  <c:v>0.16689899999999999</c:v>
                </c:pt>
                <c:pt idx="7">
                  <c:v>0.176899</c:v>
                </c:pt>
                <c:pt idx="8">
                  <c:v>0.18689899999999998</c:v>
                </c:pt>
                <c:pt idx="9">
                  <c:v>0.19689899999999999</c:v>
                </c:pt>
              </c:numCache>
            </c:numRef>
          </c:xVal>
          <c:yVal>
            <c:numRef>
              <c:f>'vo w5 bond b3p86'!$D$2:$D$17</c:f>
              <c:numCache>
                <c:formatCode>General</c:formatCode>
                <c:ptCount val="16"/>
                <c:pt idx="0">
                  <c:v>-3680384.3392539253</c:v>
                </c:pt>
                <c:pt idx="1">
                  <c:v>-3681181.6950185401</c:v>
                </c:pt>
                <c:pt idx="2">
                  <c:v>-3681662.7342451103</c:v>
                </c:pt>
                <c:pt idx="3">
                  <c:v>-3681929.0333015798</c:v>
                </c:pt>
                <c:pt idx="4">
                  <c:v>-3682052.5011147801</c:v>
                </c:pt>
                <c:pt idx="5">
                  <c:v>-3682084.8342260453</c:v>
                </c:pt>
                <c:pt idx="6">
                  <c:v>-3682062.7384643797</c:v>
                </c:pt>
                <c:pt idx="7">
                  <c:v>-3682013.8591108001</c:v>
                </c:pt>
                <c:pt idx="8">
                  <c:v>-3681958.6191684101</c:v>
                </c:pt>
                <c:pt idx="9">
                  <c:v>-3681906.31752809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0-4E9B-A005-DD2E47E0AD95}"/>
            </c:ext>
          </c:extLst>
        </c:ser>
        <c:ser>
          <c:idx val="1"/>
          <c:order val="1"/>
          <c:tx>
            <c:strRef>
              <c:f>'vo w5 bond b3p86'!$H$1</c:f>
              <c:strCache>
                <c:ptCount val="1"/>
                <c:pt idx="0">
                  <c:v>E_est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 w5 bond b3p86'!$C$2:$C$17</c:f>
              <c:numCache>
                <c:formatCode>General</c:formatCode>
                <c:ptCount val="16"/>
                <c:pt idx="0">
                  <c:v>0.10689900000000001</c:v>
                </c:pt>
                <c:pt idx="1">
                  <c:v>0.116899</c:v>
                </c:pt>
                <c:pt idx="2">
                  <c:v>0.12689900000000001</c:v>
                </c:pt>
                <c:pt idx="3">
                  <c:v>0.13689899999999999</c:v>
                </c:pt>
                <c:pt idx="4">
                  <c:v>0.146899</c:v>
                </c:pt>
                <c:pt idx="5">
                  <c:v>0.15689900000000001</c:v>
                </c:pt>
                <c:pt idx="6">
                  <c:v>0.16689899999999999</c:v>
                </c:pt>
                <c:pt idx="7">
                  <c:v>0.176899</c:v>
                </c:pt>
                <c:pt idx="8">
                  <c:v>0.18689899999999998</c:v>
                </c:pt>
                <c:pt idx="9">
                  <c:v>0.19689899999999999</c:v>
                </c:pt>
              </c:numCache>
            </c:numRef>
          </c:xVal>
          <c:yVal>
            <c:numRef>
              <c:f>'vo w5 bond b3p86'!$H$2:$H$11</c:f>
              <c:numCache>
                <c:formatCode>General</c:formatCode>
                <c:ptCount val="10"/>
                <c:pt idx="0">
                  <c:v>-3680669.508002752</c:v>
                </c:pt>
                <c:pt idx="1">
                  <c:v>-3681036.8915111828</c:v>
                </c:pt>
                <c:pt idx="2">
                  <c:v>-3681379.1724493895</c:v>
                </c:pt>
                <c:pt idx="3">
                  <c:v>-3681681.48304014</c:v>
                </c:pt>
                <c:pt idx="4">
                  <c:v>-3681927.7358262027</c:v>
                </c:pt>
                <c:pt idx="5">
                  <c:v>-3682100.6236703442</c:v>
                </c:pt>
                <c:pt idx="6">
                  <c:v>-3682181.6197553342</c:v>
                </c:pt>
                <c:pt idx="7">
                  <c:v>-3682150.9775839401</c:v>
                </c:pt>
                <c:pt idx="8">
                  <c:v>-3681987.7309789299</c:v>
                </c:pt>
                <c:pt idx="9">
                  <c:v>-3681669.6940830713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0-4E9B-A005-DD2E47E0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88448"/>
        <c:axId val="461092384"/>
      </c:scatterChart>
      <c:valAx>
        <c:axId val="4610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92384"/>
        <c:crosses val="autoZero"/>
        <c:crossBetween val="midCat"/>
      </c:valAx>
      <c:valAx>
        <c:axId val="461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'vo2b w4b 3 bond B3P86'!$D$1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'vo2b w4b 3 bond B3P86'!$C$2:$C$15</c:f>
              <c:numCache>
                <c:formatCode>General</c:formatCode>
                <c:ptCount val="14"/>
                <c:pt idx="0">
                  <c:v>0.110439</c:v>
                </c:pt>
                <c:pt idx="1">
                  <c:v>0.120439</c:v>
                </c:pt>
                <c:pt idx="2">
                  <c:v>0.130439</c:v>
                </c:pt>
                <c:pt idx="3">
                  <c:v>0.14043900000000001</c:v>
                </c:pt>
                <c:pt idx="4">
                  <c:v>0.15043899999999999</c:v>
                </c:pt>
                <c:pt idx="5">
                  <c:v>0.160439</c:v>
                </c:pt>
                <c:pt idx="6">
                  <c:v>0.17043900000000001</c:v>
                </c:pt>
                <c:pt idx="7">
                  <c:v>0.18043899999999999</c:v>
                </c:pt>
                <c:pt idx="8">
                  <c:v>0.190439</c:v>
                </c:pt>
                <c:pt idx="9">
                  <c:v>0.20043899999999998</c:v>
                </c:pt>
                <c:pt idx="10">
                  <c:v>0.21043899999999999</c:v>
                </c:pt>
              </c:numCache>
            </c:numRef>
          </c:xVal>
          <c:yVal>
            <c:numRef>
              <c:f>'vo2b w4b 3 bond B3P86'!$D$2:$D$15</c:f>
              <c:numCache>
                <c:formatCode>General</c:formatCode>
                <c:ptCount val="14"/>
                <c:pt idx="0">
                  <c:v>-3676544.9046198153</c:v>
                </c:pt>
                <c:pt idx="1">
                  <c:v>-3678051.5985982399</c:v>
                </c:pt>
                <c:pt idx="2">
                  <c:v>-3678964.966018605</c:v>
                </c:pt>
                <c:pt idx="3">
                  <c:v>-3679469.5154161998</c:v>
                </c:pt>
                <c:pt idx="4">
                  <c:v>-3679702.8386390051</c:v>
                </c:pt>
                <c:pt idx="5">
                  <c:v>-3679764.0113974898</c:v>
                </c:pt>
                <c:pt idx="6">
                  <c:v>-3679721.0841311747</c:v>
                </c:pt>
                <c:pt idx="7">
                  <c:v>-3679618.7903453549</c:v>
                </c:pt>
                <c:pt idx="8">
                  <c:v>-3679485.5711363498</c:v>
                </c:pt>
                <c:pt idx="9">
                  <c:v>-3679338.7558281049</c:v>
                </c:pt>
                <c:pt idx="10">
                  <c:v>-3679189.7533208299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4-48A9-9B8C-55B1E422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27776"/>
        <c:axId val="739721872"/>
      </c:scatterChart>
      <c:valAx>
        <c:axId val="7397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1872"/>
        <c:crosses val="autoZero"/>
        <c:crossBetween val="midCat"/>
      </c:valAx>
      <c:valAx>
        <c:axId val="739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bond B3P86'!$D$1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bond B3P86'!$C$2:$C$26</c:f>
              <c:numCache>
                <c:formatCode>General</c:formatCode>
                <c:ptCount val="25"/>
                <c:pt idx="0">
                  <c:v>0.12486</c:v>
                </c:pt>
                <c:pt idx="1">
                  <c:v>0.13486000000000001</c:v>
                </c:pt>
                <c:pt idx="2">
                  <c:v>0.14486000000000002</c:v>
                </c:pt>
                <c:pt idx="3">
                  <c:v>0.15486</c:v>
                </c:pt>
                <c:pt idx="4">
                  <c:v>0.16486000000000001</c:v>
                </c:pt>
                <c:pt idx="5">
                  <c:v>0.17485999999999999</c:v>
                </c:pt>
                <c:pt idx="6">
                  <c:v>0.18486</c:v>
                </c:pt>
                <c:pt idx="7">
                  <c:v>0.19486000000000001</c:v>
                </c:pt>
                <c:pt idx="8">
                  <c:v>0.20485999999999999</c:v>
                </c:pt>
                <c:pt idx="9">
                  <c:v>0.21486</c:v>
                </c:pt>
                <c:pt idx="10">
                  <c:v>0.22486</c:v>
                </c:pt>
                <c:pt idx="11">
                  <c:v>0.23485999999999999</c:v>
                </c:pt>
              </c:numCache>
            </c:numRef>
          </c:xVal>
          <c:yVal>
            <c:numRef>
              <c:f>'vo4 bond B3P86'!$D$2:$D$26</c:f>
              <c:numCache>
                <c:formatCode>General</c:formatCode>
                <c:ptCount val="25"/>
                <c:pt idx="0">
                  <c:v>-3266478.2898805654</c:v>
                </c:pt>
                <c:pt idx="1">
                  <c:v>-3268310.3945251703</c:v>
                </c:pt>
                <c:pt idx="2">
                  <c:v>-3269464.3361954754</c:v>
                </c:pt>
                <c:pt idx="3">
                  <c:v>-3270118.9617460603</c:v>
                </c:pt>
                <c:pt idx="4">
                  <c:v>-3270426.8947737999</c:v>
                </c:pt>
                <c:pt idx="5">
                  <c:v>-3270508.7014943152</c:v>
                </c:pt>
                <c:pt idx="6">
                  <c:v>-3270451.40150586</c:v>
                </c:pt>
                <c:pt idx="7">
                  <c:v>-3270313.4238669099</c:v>
                </c:pt>
                <c:pt idx="8">
                  <c:v>-3270132.56503917</c:v>
                </c:pt>
                <c:pt idx="9">
                  <c:v>-3269933.3779635001</c:v>
                </c:pt>
                <c:pt idx="10">
                  <c:v>-3269732.4382878151</c:v>
                </c:pt>
                <c:pt idx="11">
                  <c:v>-3269538.6155812349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7-4A15-9AC3-E0CE83BF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04224"/>
        <c:axId val="746208816"/>
      </c:scatterChart>
      <c:valAx>
        <c:axId val="7462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08816"/>
        <c:crosses val="autoZero"/>
        <c:crossBetween val="midCat"/>
      </c:valAx>
      <c:valAx>
        <c:axId val="7462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'vo4 angle B3P86'!$D$1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'vo4 angle B3P86'!$C$2:$C$26</c:f>
              <c:numCache>
                <c:formatCode>General</c:formatCode>
                <c:ptCount val="25"/>
                <c:pt idx="0">
                  <c:v>3.3390032558580168E-2</c:v>
                </c:pt>
                <c:pt idx="1">
                  <c:v>1.950784877564956E-2</c:v>
                </c:pt>
                <c:pt idx="2">
                  <c:v>9.282500392629572E-3</c:v>
                </c:pt>
                <c:pt idx="3">
                  <c:v>2.7918084849491505E-3</c:v>
                </c:pt>
                <c:pt idx="4">
                  <c:v>8.517113721266796E-5</c:v>
                </c:pt>
                <c:pt idx="5">
                  <c:v>1.1831874939487409E-3</c:v>
                </c:pt>
                <c:pt idx="6">
                  <c:v>6.0775009876821804E-3</c:v>
                </c:pt>
                <c:pt idx="7">
                  <c:v>1.473086293745839E-2</c:v>
                </c:pt>
                <c:pt idx="8">
                  <c:v>2.7077416033796764E-2</c:v>
                </c:pt>
                <c:pt idx="9">
                  <c:v>4.3023195552581675E-2</c:v>
                </c:pt>
                <c:pt idx="10">
                  <c:v>6.244684448335009E-2</c:v>
                </c:pt>
                <c:pt idx="11">
                  <c:v>8.5200537129419038E-2</c:v>
                </c:pt>
                <c:pt idx="12">
                  <c:v>0.11111110415069667</c:v>
                </c:pt>
                <c:pt idx="13">
                  <c:v>0.13998135048692312</c:v>
                </c:pt>
                <c:pt idx="14">
                  <c:v>0.17159155613114802</c:v>
                </c:pt>
                <c:pt idx="15">
                  <c:v>0.20570114833165512</c:v>
                </c:pt>
                <c:pt idx="16">
                  <c:v>0.24205053249586339</c:v>
                </c:pt>
                <c:pt idx="17">
                  <c:v>0.28036306786192511</c:v>
                </c:pt>
                <c:pt idx="18">
                  <c:v>0.32034717290196313</c:v>
                </c:pt>
                <c:pt idx="19">
                  <c:v>0.36169854443356009</c:v>
                </c:pt>
                <c:pt idx="20">
                  <c:v>0.40410247355071977</c:v>
                </c:pt>
                <c:pt idx="21">
                  <c:v>0.44723624074866802</c:v>
                </c:pt>
                <c:pt idx="22">
                  <c:v>0.49077157201414795</c:v>
                </c:pt>
                <c:pt idx="23">
                  <c:v>0.53437713718887725</c:v>
                </c:pt>
                <c:pt idx="24">
                  <c:v>0.57772107159211628</c:v>
                </c:pt>
              </c:numCache>
            </c:numRef>
          </c:xVal>
          <c:yVal>
            <c:numRef>
              <c:f>'vo4 angle B3P86'!$D$2:$D$26</c:f>
              <c:numCache>
                <c:formatCode>General</c:formatCode>
                <c:ptCount val="25"/>
                <c:pt idx="0">
                  <c:v>-3270349.2071739798</c:v>
                </c:pt>
                <c:pt idx="1">
                  <c:v>-3270377.89685264</c:v>
                </c:pt>
                <c:pt idx="2">
                  <c:v>-3270403.0493526799</c:v>
                </c:pt>
                <c:pt idx="3">
                  <c:v>-3270424.9621957601</c:v>
                </c:pt>
                <c:pt idx="4">
                  <c:v>-3270443.8923920747</c:v>
                </c:pt>
                <c:pt idx="5">
                  <c:v>-3270460.0600635451</c:v>
                </c:pt>
                <c:pt idx="6">
                  <c:v>-3270473.65298593</c:v>
                </c:pt>
                <c:pt idx="7">
                  <c:v>-3270484.8310521799</c:v>
                </c:pt>
                <c:pt idx="8">
                  <c:v>-3270493.7321010451</c:v>
                </c:pt>
                <c:pt idx="9">
                  <c:v>-3270500.4770630552</c:v>
                </c:pt>
                <c:pt idx="10">
                  <c:v>-3270505.1750014797</c:v>
                </c:pt>
                <c:pt idx="11">
                  <c:v>-3270507.9260266349</c:v>
                </c:pt>
                <c:pt idx="12">
                  <c:v>-3270508.7785002301</c:v>
                </c:pt>
                <c:pt idx="13">
                  <c:v>-3270507.9539357005</c:v>
                </c:pt>
                <c:pt idx="14">
                  <c:v>-3270505.3982477449</c:v>
                </c:pt>
                <c:pt idx="15">
                  <c:v>-3270501.2302139848</c:v>
                </c:pt>
                <c:pt idx="16">
                  <c:v>-3270495.5193839152</c:v>
                </c:pt>
                <c:pt idx="17">
                  <c:v>-3270488.3316050749</c:v>
                </c:pt>
                <c:pt idx="18">
                  <c:v>-3270479.7292068354</c:v>
                </c:pt>
                <c:pt idx="19">
                  <c:v>-3270469.77160426</c:v>
                </c:pt>
                <c:pt idx="20">
                  <c:v>-3270458.5144842053</c:v>
                </c:pt>
                <c:pt idx="21">
                  <c:v>-3270446.0102516497</c:v>
                </c:pt>
                <c:pt idx="22">
                  <c:v>-3270432.3088436048</c:v>
                </c:pt>
                <c:pt idx="23">
                  <c:v>-3270417.4549985901</c:v>
                </c:pt>
                <c:pt idx="24">
                  <c:v>-3270401.495187955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9-4BE3-9190-B4BFD8770DD3}"/>
            </c:ext>
          </c:extLst>
        </c:ser>
        <c:ser>
          <c:idx val="1"/>
          <c:order val="1"/>
          <c:tx>
            <c:strRef>
              <c:f>'vo4 angle B3P86'!$H$1</c:f>
              <c:strCache>
                <c:ptCount val="1"/>
                <c:pt idx="0">
                  <c:v>E_est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'vo4 angle B3P86'!$C$2:$C$26</c:f>
              <c:numCache>
                <c:formatCode>General</c:formatCode>
                <c:ptCount val="25"/>
                <c:pt idx="0">
                  <c:v>3.3390032558580168E-2</c:v>
                </c:pt>
                <c:pt idx="1">
                  <c:v>1.950784877564956E-2</c:v>
                </c:pt>
                <c:pt idx="2">
                  <c:v>9.282500392629572E-3</c:v>
                </c:pt>
                <c:pt idx="3">
                  <c:v>2.7918084849491505E-3</c:v>
                </c:pt>
                <c:pt idx="4">
                  <c:v>8.517113721266796E-5</c:v>
                </c:pt>
                <c:pt idx="5">
                  <c:v>1.1831874939487409E-3</c:v>
                </c:pt>
                <c:pt idx="6">
                  <c:v>6.0775009876821804E-3</c:v>
                </c:pt>
                <c:pt idx="7">
                  <c:v>1.473086293745839E-2</c:v>
                </c:pt>
                <c:pt idx="8">
                  <c:v>2.7077416033796764E-2</c:v>
                </c:pt>
                <c:pt idx="9">
                  <c:v>4.3023195552581675E-2</c:v>
                </c:pt>
                <c:pt idx="10">
                  <c:v>6.244684448335009E-2</c:v>
                </c:pt>
                <c:pt idx="11">
                  <c:v>8.5200537129419038E-2</c:v>
                </c:pt>
                <c:pt idx="12">
                  <c:v>0.11111110415069667</c:v>
                </c:pt>
                <c:pt idx="13">
                  <c:v>0.13998135048692312</c:v>
                </c:pt>
                <c:pt idx="14">
                  <c:v>0.17159155613114802</c:v>
                </c:pt>
                <c:pt idx="15">
                  <c:v>0.20570114833165512</c:v>
                </c:pt>
                <c:pt idx="16">
                  <c:v>0.24205053249586339</c:v>
                </c:pt>
                <c:pt idx="17">
                  <c:v>0.28036306786192511</c:v>
                </c:pt>
                <c:pt idx="18">
                  <c:v>0.32034717290196313</c:v>
                </c:pt>
                <c:pt idx="19">
                  <c:v>0.36169854443356009</c:v>
                </c:pt>
                <c:pt idx="20">
                  <c:v>0.40410247355071977</c:v>
                </c:pt>
                <c:pt idx="21">
                  <c:v>0.44723624074866802</c:v>
                </c:pt>
                <c:pt idx="22">
                  <c:v>0.49077157201414795</c:v>
                </c:pt>
                <c:pt idx="23">
                  <c:v>0.53437713718887725</c:v>
                </c:pt>
                <c:pt idx="24">
                  <c:v>0.57772107159211628</c:v>
                </c:pt>
              </c:numCache>
            </c:numRef>
          </c:xVal>
          <c:yVal>
            <c:numRef>
              <c:f>'vo4 angle B3P86'!$H$2:$H$26</c:f>
              <c:numCache>
                <c:formatCode>General</c:formatCode>
                <c:ptCount val="25"/>
                <c:pt idx="0">
                  <c:v>-3270006.4152339362</c:v>
                </c:pt>
                <c:pt idx="1">
                  <c:v>-3270003.9221788854</c:v>
                </c:pt>
                <c:pt idx="2">
                  <c:v>-3270001.9273381084</c:v>
                </c:pt>
                <c:pt idx="3">
                  <c:v>-3270000.5913186255</c:v>
                </c:pt>
                <c:pt idx="4">
                  <c:v>-3270000.0181878903</c:v>
                </c:pt>
                <c:pt idx="5">
                  <c:v>-3270000.2518286919</c:v>
                </c:pt>
                <c:pt idx="6">
                  <c:v>-3270001.2744043516</c:v>
                </c:pt>
                <c:pt idx="7">
                  <c:v>-3270003.0069824019</c:v>
                </c:pt>
                <c:pt idx="8">
                  <c:v>-3270005.3122971719</c:v>
                </c:pt>
                <c:pt idx="9">
                  <c:v>-3270007.9995645564</c:v>
                </c:pt>
                <c:pt idx="10">
                  <c:v>-3270010.8311977894</c:v>
                </c:pt>
                <c:pt idx="11">
                  <c:v>-3270013.5312131587</c:v>
                </c:pt>
                <c:pt idx="12">
                  <c:v>-3270015.7950612362</c:v>
                </c:pt>
                <c:pt idx="13">
                  <c:v>-3270017.3005738985</c:v>
                </c:pt>
                <c:pt idx="14">
                  <c:v>-3270017.7196816364</c:v>
                </c:pt>
                <c:pt idx="15">
                  <c:v>-3270016.7305304441</c:v>
                </c:pt>
                <c:pt idx="16">
                  <c:v>-3270014.0296137799</c:v>
                </c:pt>
                <c:pt idx="17">
                  <c:v>-3270009.3435330605</c:v>
                </c:pt>
                <c:pt idx="18">
                  <c:v>-3270002.4400100391</c:v>
                </c:pt>
                <c:pt idx="19">
                  <c:v>-3269993.1377958711</c:v>
                </c:pt>
                <c:pt idx="20">
                  <c:v>-3269981.3151540803</c:v>
                </c:pt>
                <c:pt idx="21">
                  <c:v>-3269966.9166370337</c:v>
                </c:pt>
                <c:pt idx="22">
                  <c:v>-3269949.9579266002</c:v>
                </c:pt>
                <c:pt idx="23">
                  <c:v>-3269930.5285678892</c:v>
                </c:pt>
                <c:pt idx="24">
                  <c:v>-3269908.7924885829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9-4BE3-9190-B4BFD877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9488"/>
        <c:axId val="822119816"/>
      </c:scatterChart>
      <c:valAx>
        <c:axId val="8221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19816"/>
        <c:crosses val="autoZero"/>
        <c:crossBetween val="midCat"/>
      </c:valAx>
      <c:valAx>
        <c:axId val="8221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133350</xdr:rowOff>
    </xdr:from>
    <xdr:to>
      <xdr:col>7</xdr:col>
      <xdr:colOff>200025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15</xdr:row>
      <xdr:rowOff>66675</xdr:rowOff>
    </xdr:from>
    <xdr:to>
      <xdr:col>14</xdr:col>
      <xdr:colOff>581025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13</xdr:row>
      <xdr:rowOff>9525</xdr:rowOff>
    </xdr:from>
    <xdr:to>
      <xdr:col>7</xdr:col>
      <xdr:colOff>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13</xdr:row>
      <xdr:rowOff>19050</xdr:rowOff>
    </xdr:from>
    <xdr:to>
      <xdr:col>15</xdr:col>
      <xdr:colOff>47625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17</xdr:row>
      <xdr:rowOff>9525</xdr:rowOff>
    </xdr:from>
    <xdr:to>
      <xdr:col>16</xdr:col>
      <xdr:colOff>85725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20</xdr:row>
      <xdr:rowOff>104775</xdr:rowOff>
    </xdr:from>
    <xdr:to>
      <xdr:col>9</xdr:col>
      <xdr:colOff>342900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17</xdr:row>
      <xdr:rowOff>0</xdr:rowOff>
    </xdr:from>
    <xdr:to>
      <xdr:col>9</xdr:col>
      <xdr:colOff>28575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17</xdr:row>
      <xdr:rowOff>142875</xdr:rowOff>
    </xdr:from>
    <xdr:to>
      <xdr:col>11</xdr:col>
      <xdr:colOff>57150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18</xdr:row>
      <xdr:rowOff>19050</xdr:rowOff>
    </xdr:from>
    <xdr:to>
      <xdr:col>13</xdr:col>
      <xdr:colOff>257175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18</xdr:row>
      <xdr:rowOff>0</xdr:rowOff>
    </xdr:from>
    <xdr:to>
      <xdr:col>20</xdr:col>
      <xdr:colOff>495300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8" sqref="F8:G12"/>
    </sheetView>
  </sheetViews>
  <sheetFormatPr defaultRowHeight="15.75" x14ac:dyDescent="0.25"/>
  <cols>
    <col min="7" max="7" width="12.5" bestFit="1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7">
        <v>-3675000</v>
      </c>
      <c r="H1" t="s">
        <v>35</v>
      </c>
      <c r="J1" s="3" t="s">
        <v>7</v>
      </c>
      <c r="K1" s="8">
        <v>-3619000</v>
      </c>
      <c r="L1" t="s">
        <v>35</v>
      </c>
      <c r="P1" s="6" t="s">
        <v>6</v>
      </c>
      <c r="Q1" s="7"/>
      <c r="S1" s="6" t="s">
        <v>6</v>
      </c>
      <c r="T1" s="7"/>
    </row>
    <row r="2" spans="1:20" x14ac:dyDescent="0.25">
      <c r="A2">
        <v>1.0567200000000001</v>
      </c>
      <c r="B2">
        <v>-1400.5109314199999</v>
      </c>
      <c r="C2">
        <f>A2/10</f>
        <v>0.10567200000000002</v>
      </c>
      <c r="D2">
        <f>B2*2625.5</f>
        <v>-3677041.4504432096</v>
      </c>
      <c r="F2" s="3" t="s">
        <v>9</v>
      </c>
      <c r="G2" s="7">
        <v>0</v>
      </c>
      <c r="H2">
        <f>G$1+G$2*$C2+G$3*$C2^2+G$4*$C2^3+G$5*$C2^4</f>
        <v>-3677592.4646062087</v>
      </c>
      <c r="J2" s="3" t="s">
        <v>9</v>
      </c>
      <c r="K2" s="8">
        <v>-1319000</v>
      </c>
      <c r="L2">
        <f>K$1+K$2*$C2+K$3*$C2^2+K$4*$C2^3+K$5*$C2^4</f>
        <v>-3677158.1032160544</v>
      </c>
      <c r="P2" s="6" t="s">
        <v>7</v>
      </c>
      <c r="Q2" s="7" t="s">
        <v>40</v>
      </c>
      <c r="S2" s="6" t="s">
        <v>7</v>
      </c>
      <c r="T2" s="7">
        <v>-3675000</v>
      </c>
    </row>
    <row r="3" spans="1:20" x14ac:dyDescent="0.25">
      <c r="A3">
        <v>1.15672</v>
      </c>
      <c r="B3">
        <v>-1400.81021665</v>
      </c>
      <c r="C3">
        <f t="shared" ref="C3:C11" si="0">A3/10</f>
        <v>0.115672</v>
      </c>
      <c r="D3">
        <f t="shared" ref="D3:D11" si="1">B3*2625.5</f>
        <v>-3677827.223814575</v>
      </c>
      <c r="F3" s="3" t="s">
        <v>11</v>
      </c>
      <c r="G3" s="7">
        <v>-289280</v>
      </c>
      <c r="H3">
        <f t="shared" ref="H3:H11" si="2">G$1+G$2*$C3+G$3*$C3^2+G$4*$C3^3+G$5*$C3^4</f>
        <v>-3677954.8583594309</v>
      </c>
      <c r="J3" s="3" t="s">
        <v>11</v>
      </c>
      <c r="K3" s="8">
        <v>10850000</v>
      </c>
      <c r="L3">
        <f t="shared" ref="L3:L11" si="3">K$1+K$2*$C3+K$3*$C3^2+K$4*$C3^3+K$5*$C3^4</f>
        <v>-3677937.303169053</v>
      </c>
      <c r="P3" s="6" t="s">
        <v>9</v>
      </c>
      <c r="Q3" s="7" t="s">
        <v>41</v>
      </c>
      <c r="S3" s="6" t="s">
        <v>9</v>
      </c>
      <c r="T3" s="7" t="s">
        <v>31</v>
      </c>
    </row>
    <row r="4" spans="1:20" x14ac:dyDescent="0.25">
      <c r="A4">
        <v>1.2567200000000001</v>
      </c>
      <c r="B4">
        <v>-1400.99089409</v>
      </c>
      <c r="C4">
        <f t="shared" si="0"/>
        <v>0.12567200000000001</v>
      </c>
      <c r="D4">
        <f t="shared" si="1"/>
        <v>-3678301.5924332947</v>
      </c>
      <c r="F4" s="3" t="s">
        <v>13</v>
      </c>
      <c r="G4" s="7">
        <v>0</v>
      </c>
      <c r="H4">
        <f t="shared" si="2"/>
        <v>-3678292.8793015513</v>
      </c>
      <c r="J4" s="3" t="s">
        <v>13</v>
      </c>
      <c r="K4" s="8">
        <v>-39570000</v>
      </c>
      <c r="L4">
        <f t="shared" si="3"/>
        <v>-3678421.4677926283</v>
      </c>
      <c r="P4" s="6" t="s">
        <v>11</v>
      </c>
      <c r="Q4" s="7" t="s">
        <v>42</v>
      </c>
      <c r="S4" s="6" t="s">
        <v>11</v>
      </c>
      <c r="T4" s="7">
        <v>-289280</v>
      </c>
    </row>
    <row r="5" spans="1:20" x14ac:dyDescent="0.25">
      <c r="A5">
        <v>1.3567199999999999</v>
      </c>
      <c r="B5">
        <v>-1401.0917364100001</v>
      </c>
      <c r="C5">
        <f t="shared" si="0"/>
        <v>0.13567199999999999</v>
      </c>
      <c r="D5">
        <f t="shared" si="1"/>
        <v>-3678566.3539444553</v>
      </c>
      <c r="F5" s="3" t="s">
        <v>15</v>
      </c>
      <c r="G5" s="7">
        <v>5115000</v>
      </c>
      <c r="H5">
        <f t="shared" si="2"/>
        <v>-3678591.7137378482</v>
      </c>
      <c r="J5" s="3" t="s">
        <v>15</v>
      </c>
      <c r="K5" s="8">
        <v>54200000</v>
      </c>
      <c r="L5">
        <f t="shared" si="3"/>
        <v>-3678691.0469491803</v>
      </c>
      <c r="P5" s="6" t="s">
        <v>13</v>
      </c>
      <c r="Q5" s="7" t="s">
        <v>43</v>
      </c>
      <c r="S5" s="6" t="s">
        <v>13</v>
      </c>
      <c r="T5" s="7" t="s">
        <v>31</v>
      </c>
    </row>
    <row r="6" spans="1:20" x14ac:dyDescent="0.25">
      <c r="A6">
        <v>1.45672</v>
      </c>
      <c r="B6">
        <v>-1401.1389374800001</v>
      </c>
      <c r="C6">
        <f t="shared" si="0"/>
        <v>0.145672</v>
      </c>
      <c r="D6">
        <f t="shared" si="1"/>
        <v>-3678690.2803537403</v>
      </c>
      <c r="H6">
        <f t="shared" si="2"/>
        <v>-3678835.3203736036</v>
      </c>
      <c r="L6">
        <f t="shared" si="3"/>
        <v>-3678813.4825011087</v>
      </c>
      <c r="P6" s="6" t="s">
        <v>15</v>
      </c>
      <c r="Q6" s="7" t="s">
        <v>44</v>
      </c>
      <c r="S6" s="6" t="s">
        <v>15</v>
      </c>
      <c r="T6" s="7">
        <v>5115000</v>
      </c>
    </row>
    <row r="7" spans="1:20" x14ac:dyDescent="0.25">
      <c r="A7">
        <v>1.5567200000000001</v>
      </c>
      <c r="B7">
        <v>-1401.1513875400001</v>
      </c>
      <c r="C7">
        <f t="shared" si="0"/>
        <v>0.155672</v>
      </c>
      <c r="D7">
        <f t="shared" si="1"/>
        <v>-3678722.9679862703</v>
      </c>
      <c r="H7">
        <f t="shared" si="2"/>
        <v>-3679006.4303140957</v>
      </c>
      <c r="L7">
        <f t="shared" si="3"/>
        <v>-3678843.2083108141</v>
      </c>
      <c r="P7" s="6" t="s">
        <v>17</v>
      </c>
      <c r="Q7" s="7"/>
      <c r="S7" s="6" t="s">
        <v>17</v>
      </c>
      <c r="T7" s="7"/>
    </row>
    <row r="8" spans="1:20" x14ac:dyDescent="0.25">
      <c r="A8">
        <v>1.65672</v>
      </c>
      <c r="B8">
        <v>-1401.14280405</v>
      </c>
      <c r="C8">
        <f t="shared" si="0"/>
        <v>0.16567199999999999</v>
      </c>
      <c r="D8">
        <f t="shared" si="1"/>
        <v>-3678700.4320332748</v>
      </c>
      <c r="F8" s="3" t="s">
        <v>36</v>
      </c>
      <c r="G8">
        <f>LOOKUP(MIN(B2:B103),B2:B103,C2:C103)</f>
        <v>0.155672</v>
      </c>
      <c r="H8">
        <f t="shared" si="2"/>
        <v>-3679086.5470646052</v>
      </c>
      <c r="J8" s="6" t="s">
        <v>36</v>
      </c>
      <c r="K8">
        <f>LOOKUP(MIN(B2:B103),B2:B103,C2:C103)</f>
        <v>0.155672</v>
      </c>
      <c r="L8">
        <f t="shared" si="3"/>
        <v>-3678821.650240696</v>
      </c>
      <c r="P8" s="6" t="s">
        <v>7</v>
      </c>
      <c r="Q8" s="7" t="s">
        <v>45</v>
      </c>
      <c r="S8" s="6" t="s">
        <v>7</v>
      </c>
      <c r="T8" s="7">
        <v>571</v>
      </c>
    </row>
    <row r="9" spans="1:20" x14ac:dyDescent="0.25">
      <c r="A9">
        <v>1.7567200000000001</v>
      </c>
      <c r="B9">
        <v>-1401.1237369400001</v>
      </c>
      <c r="C9">
        <f t="shared" si="0"/>
        <v>0.17567199999999999</v>
      </c>
      <c r="D9">
        <f t="shared" si="1"/>
        <v>-3678650.3713359702</v>
      </c>
      <c r="F9" s="3" t="s">
        <v>37</v>
      </c>
      <c r="H9">
        <f t="shared" si="2"/>
        <v>-3679055.9465304129</v>
      </c>
      <c r="J9" s="3" t="s">
        <v>37</v>
      </c>
      <c r="L9">
        <f t="shared" si="3"/>
        <v>-3678777.2261531539</v>
      </c>
      <c r="P9" s="6" t="s">
        <v>9</v>
      </c>
      <c r="Q9" s="7" t="s">
        <v>46</v>
      </c>
      <c r="S9" s="6" t="s">
        <v>11</v>
      </c>
      <c r="T9" s="7">
        <v>50828</v>
      </c>
    </row>
    <row r="10" spans="1:20" x14ac:dyDescent="0.25">
      <c r="A10">
        <v>1.8567199999999999</v>
      </c>
      <c r="B10">
        <v>-1401.10236771</v>
      </c>
      <c r="C10">
        <f t="shared" si="0"/>
        <v>0.185672</v>
      </c>
      <c r="D10">
        <f t="shared" si="1"/>
        <v>-3678594.2664226047</v>
      </c>
      <c r="F10" s="3" t="s">
        <v>38</v>
      </c>
      <c r="G10" s="5">
        <f>4*G5</f>
        <v>20460000</v>
      </c>
      <c r="H10">
        <f t="shared" si="2"/>
        <v>-3678893.677016797</v>
      </c>
      <c r="J10" s="3" t="s">
        <v>38</v>
      </c>
      <c r="K10" s="5">
        <f>4*K5</f>
        <v>216800000</v>
      </c>
      <c r="L10">
        <f t="shared" si="3"/>
        <v>-3678725.3459105892</v>
      </c>
      <c r="P10" s="6" t="s">
        <v>11</v>
      </c>
      <c r="Q10" s="7" t="s">
        <v>47</v>
      </c>
      <c r="S10" s="6" t="s">
        <v>15</v>
      </c>
      <c r="T10" s="7">
        <v>1026000</v>
      </c>
    </row>
    <row r="11" spans="1:20" x14ac:dyDescent="0.25">
      <c r="A11">
        <v>1.95672</v>
      </c>
      <c r="B11">
        <v>-1401.08241245</v>
      </c>
      <c r="C11">
        <f t="shared" si="0"/>
        <v>0.19567200000000001</v>
      </c>
      <c r="D11">
        <f t="shared" si="1"/>
        <v>-3678541.8738874751</v>
      </c>
      <c r="F11" s="3" t="s">
        <v>39</v>
      </c>
      <c r="H11">
        <f t="shared" si="2"/>
        <v>-3678577.5592290391</v>
      </c>
      <c r="J11" s="3" t="s">
        <v>39</v>
      </c>
      <c r="L11">
        <f t="shared" si="3"/>
        <v>-3678668.4113754001</v>
      </c>
      <c r="P11" s="6" t="s">
        <v>13</v>
      </c>
      <c r="Q11" s="7" t="s">
        <v>48</v>
      </c>
      <c r="S11" s="6" t="s">
        <v>23</v>
      </c>
      <c r="T11" s="7"/>
    </row>
    <row r="12" spans="1:20" x14ac:dyDescent="0.25">
      <c r="A12">
        <v>2.0567199999999999</v>
      </c>
      <c r="B12">
        <v>-1401.0646776999999</v>
      </c>
      <c r="F12" s="3" t="s">
        <v>38</v>
      </c>
      <c r="G12">
        <f>G1*4/(G8^4)</f>
        <v>-25030833679.683388</v>
      </c>
      <c r="J12" s="3" t="s">
        <v>38</v>
      </c>
      <c r="K12">
        <f>K1*4/(K8^4)</f>
        <v>-24649411452.183449</v>
      </c>
      <c r="P12" s="6" t="s">
        <v>15</v>
      </c>
      <c r="Q12" s="7" t="s">
        <v>49</v>
      </c>
      <c r="S12" s="6" t="s">
        <v>7</v>
      </c>
      <c r="T12" s="7" t="s">
        <v>50</v>
      </c>
    </row>
    <row r="13" spans="1:20" x14ac:dyDescent="0.25">
      <c r="A13">
        <v>2.15672</v>
      </c>
      <c r="B13">
        <v>-1401.04889641</v>
      </c>
      <c r="P13" s="6" t="s">
        <v>23</v>
      </c>
      <c r="Q13" s="7"/>
      <c r="S13" s="6" t="s">
        <v>11</v>
      </c>
      <c r="T13" s="7" t="s">
        <v>51</v>
      </c>
    </row>
    <row r="14" spans="1:20" x14ac:dyDescent="0.25">
      <c r="A14">
        <v>2.2567200000000001</v>
      </c>
      <c r="B14">
        <v>-1401.0350621699999</v>
      </c>
      <c r="P14" s="6" t="s">
        <v>7</v>
      </c>
      <c r="Q14" s="7" t="s">
        <v>24</v>
      </c>
      <c r="S14" s="6" t="s">
        <v>15</v>
      </c>
      <c r="T14" s="7" t="s">
        <v>52</v>
      </c>
    </row>
    <row r="15" spans="1:20" x14ac:dyDescent="0.25">
      <c r="A15">
        <v>2.3567200000000001</v>
      </c>
      <c r="B15">
        <v>-1401.0232016299999</v>
      </c>
      <c r="P15" s="6" t="s">
        <v>9</v>
      </c>
      <c r="Q15" s="7" t="s">
        <v>24</v>
      </c>
      <c r="S15" s="6" t="s">
        <v>25</v>
      </c>
      <c r="T15" s="7"/>
    </row>
    <row r="16" spans="1:20" x14ac:dyDescent="0.25">
      <c r="A16">
        <v>2.4567199999999998</v>
      </c>
      <c r="B16">
        <v>-1401.01323757</v>
      </c>
      <c r="P16" s="6" t="s">
        <v>11</v>
      </c>
      <c r="Q16" s="7" t="s">
        <v>24</v>
      </c>
      <c r="S16" s="6" t="s">
        <v>26</v>
      </c>
      <c r="T16" s="7">
        <v>7</v>
      </c>
    </row>
    <row r="17" spans="1:20" x14ac:dyDescent="0.25">
      <c r="A17">
        <v>2.5567199999999999</v>
      </c>
      <c r="B17">
        <v>-1401.0049920700001</v>
      </c>
      <c r="P17" s="6" t="s">
        <v>13</v>
      </c>
      <c r="Q17" s="7" t="s">
        <v>24</v>
      </c>
      <c r="S17" s="6" t="s">
        <v>27</v>
      </c>
      <c r="T17" s="7">
        <v>0.87660000000000005</v>
      </c>
    </row>
    <row r="18" spans="1:20" x14ac:dyDescent="0.25">
      <c r="A18">
        <v>2.65672</v>
      </c>
      <c r="B18">
        <v>-1400.99825476</v>
      </c>
      <c r="P18" s="6" t="s">
        <v>15</v>
      </c>
      <c r="Q18" s="7" t="s">
        <v>24</v>
      </c>
      <c r="S18" s="6" t="s">
        <v>28</v>
      </c>
      <c r="T18" s="7">
        <v>320609</v>
      </c>
    </row>
    <row r="19" spans="1:20" x14ac:dyDescent="0.25">
      <c r="A19">
        <v>2.7567200000000001</v>
      </c>
      <c r="B19">
        <v>-1400.9928078999999</v>
      </c>
      <c r="P19" s="6" t="s">
        <v>25</v>
      </c>
      <c r="Q19" s="7"/>
      <c r="S19" s="6" t="s">
        <v>29</v>
      </c>
      <c r="T19" s="7">
        <v>214</v>
      </c>
    </row>
    <row r="20" spans="1:20" x14ac:dyDescent="0.25">
      <c r="A20">
        <v>2.8567200000000001</v>
      </c>
      <c r="B20">
        <v>-1400.9884578599999</v>
      </c>
      <c r="P20" s="6" t="s">
        <v>26</v>
      </c>
      <c r="Q20" s="7">
        <v>5</v>
      </c>
    </row>
    <row r="21" spans="1:20" x14ac:dyDescent="0.25">
      <c r="A21">
        <v>2.9567199999999998</v>
      </c>
      <c r="B21">
        <v>-1400.9850238199999</v>
      </c>
      <c r="P21" s="6" t="s">
        <v>27</v>
      </c>
      <c r="Q21" s="7">
        <v>1</v>
      </c>
    </row>
    <row r="22" spans="1:20" x14ac:dyDescent="0.25">
      <c r="A22">
        <v>3.0567199999999999</v>
      </c>
      <c r="B22">
        <v>-1400.98233903</v>
      </c>
      <c r="P22" s="6" t="s">
        <v>28</v>
      </c>
      <c r="Q22" s="7">
        <v>114.1</v>
      </c>
    </row>
    <row r="23" spans="1:20" x14ac:dyDescent="0.25">
      <c r="P23" s="6" t="s">
        <v>29</v>
      </c>
      <c r="Q23" s="7">
        <v>4.7770000000000001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G5" sqref="G5"/>
    </sheetView>
  </sheetViews>
  <sheetFormatPr defaultRowHeight="15.75" x14ac:dyDescent="0.25"/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12">
        <v>-3262000</v>
      </c>
      <c r="H1" t="s">
        <v>35</v>
      </c>
      <c r="P1" s="13" t="s">
        <v>6</v>
      </c>
      <c r="Q1" s="12"/>
    </row>
    <row r="2" spans="1:17" x14ac:dyDescent="0.25">
      <c r="A2">
        <v>1.2485999999999999</v>
      </c>
      <c r="B2">
        <v>-1244.1357036300001</v>
      </c>
      <c r="C2">
        <f>A2/10</f>
        <v>0.12486</v>
      </c>
      <c r="D2">
        <f>B2*2625.5</f>
        <v>-3266478.2898805654</v>
      </c>
      <c r="F2" s="3" t="s">
        <v>9</v>
      </c>
      <c r="G2" s="12">
        <v>0</v>
      </c>
      <c r="H2">
        <f>G$1+G$2*$C2+G$3*$C2^2+G$4*$C2^3+G$5*$C2^4</f>
        <v>-3267863.812792202</v>
      </c>
      <c r="P2" s="13" t="s">
        <v>7</v>
      </c>
      <c r="Q2" s="12">
        <v>-3262000</v>
      </c>
    </row>
    <row r="3" spans="1:17" x14ac:dyDescent="0.25">
      <c r="A3">
        <v>1.3486</v>
      </c>
      <c r="B3">
        <v>-1244.8335153400001</v>
      </c>
      <c r="C3">
        <f t="shared" ref="C3:C22" si="0">A3/10</f>
        <v>0.13486000000000001</v>
      </c>
      <c r="D3">
        <f t="shared" ref="D3:D22" si="1">B3*2625.5</f>
        <v>-3268310.3945251703</v>
      </c>
      <c r="F3" s="3" t="s">
        <v>11</v>
      </c>
      <c r="G3" s="12">
        <v>-472145</v>
      </c>
      <c r="H3">
        <f t="shared" ref="H3:H11" si="2">G$1+G$2*$C3+G$3*$C3^2+G$4*$C3^3+G$5*$C3^4</f>
        <v>-3268549.7618392427</v>
      </c>
      <c r="P3" s="13" t="s">
        <v>9</v>
      </c>
      <c r="Q3" s="12" t="s">
        <v>31</v>
      </c>
    </row>
    <row r="4" spans="1:17" x14ac:dyDescent="0.25">
      <c r="A4">
        <v>1.4486000000000001</v>
      </c>
      <c r="B4">
        <v>-1245.2730284500001</v>
      </c>
      <c r="C4">
        <f t="shared" si="0"/>
        <v>0.14486000000000002</v>
      </c>
      <c r="D4">
        <f t="shared" si="1"/>
        <v>-3269464.3361954754</v>
      </c>
      <c r="F4" s="3" t="s">
        <v>13</v>
      </c>
      <c r="G4" s="12">
        <v>0</v>
      </c>
      <c r="H4">
        <f t="shared" si="2"/>
        <v>-3269195.598603663</v>
      </c>
      <c r="P4" s="13" t="s">
        <v>11</v>
      </c>
      <c r="Q4" s="12">
        <v>-472145</v>
      </c>
    </row>
    <row r="5" spans="1:17" x14ac:dyDescent="0.25">
      <c r="A5">
        <v>1.5486</v>
      </c>
      <c r="B5">
        <v>-1245.52236212</v>
      </c>
      <c r="C5">
        <f t="shared" si="0"/>
        <v>0.15486</v>
      </c>
      <c r="D5">
        <f t="shared" si="1"/>
        <v>-3270118.9617460603</v>
      </c>
      <c r="F5" s="3" t="s">
        <v>15</v>
      </c>
      <c r="G5" s="12">
        <v>6159000</v>
      </c>
      <c r="H5">
        <f t="shared" si="2"/>
        <v>-3269780.6495397035</v>
      </c>
      <c r="P5" s="13" t="s">
        <v>13</v>
      </c>
      <c r="Q5" s="12" t="s">
        <v>31</v>
      </c>
    </row>
    <row r="6" spans="1:17" x14ac:dyDescent="0.25">
      <c r="A6">
        <v>1.6486000000000001</v>
      </c>
      <c r="B6">
        <v>-1245.6396476</v>
      </c>
      <c r="C6">
        <f t="shared" si="0"/>
        <v>0.16486000000000001</v>
      </c>
      <c r="D6">
        <f t="shared" si="1"/>
        <v>-3270426.8947737999</v>
      </c>
      <c r="H6">
        <f t="shared" si="2"/>
        <v>-3270282.7629416049</v>
      </c>
      <c r="P6" s="13" t="s">
        <v>15</v>
      </c>
      <c r="Q6" s="12">
        <v>6159000</v>
      </c>
    </row>
    <row r="7" spans="1:17" x14ac:dyDescent="0.25">
      <c r="A7">
        <v>1.7485999999999999</v>
      </c>
      <c r="B7">
        <v>-1245.6708061300001</v>
      </c>
      <c r="C7">
        <f t="shared" si="0"/>
        <v>0.17485999999999999</v>
      </c>
      <c r="D7">
        <f t="shared" si="1"/>
        <v>-3270508.7014943152</v>
      </c>
      <c r="H7">
        <f t="shared" si="2"/>
        <v>-3270678.3089436064</v>
      </c>
      <c r="P7" s="13" t="s">
        <v>17</v>
      </c>
      <c r="Q7" s="12"/>
    </row>
    <row r="8" spans="1:17" x14ac:dyDescent="0.25">
      <c r="A8">
        <v>1.8486</v>
      </c>
      <c r="B8">
        <v>-1245.6489817199999</v>
      </c>
      <c r="C8">
        <f t="shared" si="0"/>
        <v>0.18486</v>
      </c>
      <c r="D8">
        <f t="shared" si="1"/>
        <v>-3270451.40150586</v>
      </c>
      <c r="F8" s="3" t="s">
        <v>36</v>
      </c>
      <c r="G8">
        <f>LOOKUP(MIN(B2:B103),B2:B103,C2:C103)</f>
        <v>0.17485999999999999</v>
      </c>
      <c r="H8">
        <f t="shared" si="2"/>
        <v>-3270942.1795199481</v>
      </c>
      <c r="P8" s="13" t="s">
        <v>7</v>
      </c>
      <c r="Q8" s="12">
        <v>1409</v>
      </c>
    </row>
    <row r="9" spans="1:17" x14ac:dyDescent="0.25">
      <c r="A9">
        <v>1.9486000000000001</v>
      </c>
      <c r="B9">
        <v>-1245.59642882</v>
      </c>
      <c r="C9">
        <f t="shared" si="0"/>
        <v>0.19486000000000001</v>
      </c>
      <c r="D9">
        <f t="shared" si="1"/>
        <v>-3270313.4238669099</v>
      </c>
      <c r="F9" s="3" t="s">
        <v>37</v>
      </c>
      <c r="H9">
        <f t="shared" si="2"/>
        <v>-3271047.7884848705</v>
      </c>
      <c r="P9" s="13" t="s">
        <v>11</v>
      </c>
      <c r="Q9" s="12">
        <v>87939</v>
      </c>
    </row>
    <row r="10" spans="1:17" x14ac:dyDescent="0.25">
      <c r="A10">
        <v>2.0486</v>
      </c>
      <c r="B10">
        <v>-1245.52754334</v>
      </c>
      <c r="C10">
        <f t="shared" si="0"/>
        <v>0.20485999999999999</v>
      </c>
      <c r="D10">
        <f t="shared" si="1"/>
        <v>-3270132.56503917</v>
      </c>
      <c r="F10" s="3" t="s">
        <v>38</v>
      </c>
      <c r="G10" s="5">
        <f>4*G5</f>
        <v>24636000</v>
      </c>
      <c r="H10">
        <f t="shared" si="2"/>
        <v>-3270967.0714926128</v>
      </c>
      <c r="P10" s="13" t="s">
        <v>15</v>
      </c>
      <c r="Q10" s="12">
        <v>1243000</v>
      </c>
    </row>
    <row r="11" spans="1:17" x14ac:dyDescent="0.25">
      <c r="A11">
        <v>2.1486000000000001</v>
      </c>
      <c r="B11">
        <v>-1245.451677</v>
      </c>
      <c r="C11">
        <f t="shared" si="0"/>
        <v>0.21486</v>
      </c>
      <c r="D11">
        <f t="shared" si="1"/>
        <v>-3269933.3779635001</v>
      </c>
      <c r="F11" s="3" t="s">
        <v>39</v>
      </c>
      <c r="H11">
        <f t="shared" si="2"/>
        <v>-3270670.4860374155</v>
      </c>
      <c r="P11" s="13" t="s">
        <v>23</v>
      </c>
      <c r="Q11" s="12"/>
    </row>
    <row r="12" spans="1:17" x14ac:dyDescent="0.25">
      <c r="A12">
        <v>2.2486000000000002</v>
      </c>
      <c r="B12">
        <v>-1245.37514313</v>
      </c>
      <c r="C12">
        <f t="shared" si="0"/>
        <v>0.22486</v>
      </c>
      <c r="D12">
        <f t="shared" si="1"/>
        <v>-3269732.4382878151</v>
      </c>
      <c r="F12" s="3" t="s">
        <v>38</v>
      </c>
      <c r="G12">
        <f>G1*4/(G8^4)</f>
        <v>-13956677774.659298</v>
      </c>
      <c r="P12" s="13" t="s">
        <v>7</v>
      </c>
      <c r="Q12" s="12" t="s">
        <v>81</v>
      </c>
    </row>
    <row r="13" spans="1:17" x14ac:dyDescent="0.25">
      <c r="A13">
        <v>2.3485999999999998</v>
      </c>
      <c r="B13">
        <v>-1245.3013199699999</v>
      </c>
      <c r="C13">
        <f t="shared" si="0"/>
        <v>0.23485999999999999</v>
      </c>
      <c r="D13">
        <f t="shared" si="1"/>
        <v>-3269538.6155812349</v>
      </c>
      <c r="P13" s="13" t="s">
        <v>11</v>
      </c>
      <c r="Q13" s="12" t="s">
        <v>82</v>
      </c>
    </row>
    <row r="14" spans="1:17" x14ac:dyDescent="0.25">
      <c r="A14">
        <v>2.4485999999999999</v>
      </c>
      <c r="B14">
        <v>-1245.23238947</v>
      </c>
      <c r="P14" s="13" t="s">
        <v>15</v>
      </c>
      <c r="Q14" s="12" t="s">
        <v>83</v>
      </c>
    </row>
    <row r="15" spans="1:17" x14ac:dyDescent="0.25">
      <c r="A15">
        <v>2.5486</v>
      </c>
      <c r="B15">
        <v>-1245.1693683000001</v>
      </c>
      <c r="P15" s="13" t="s">
        <v>25</v>
      </c>
      <c r="Q15" s="12"/>
    </row>
    <row r="16" spans="1:17" x14ac:dyDescent="0.25">
      <c r="A16">
        <v>2.6486000000000001</v>
      </c>
      <c r="B16">
        <v>-1245.11290304</v>
      </c>
      <c r="P16" s="13" t="s">
        <v>26</v>
      </c>
      <c r="Q16" s="12">
        <v>9</v>
      </c>
    </row>
    <row r="17" spans="1:17" x14ac:dyDescent="0.25">
      <c r="A17">
        <v>2.7486000000000002</v>
      </c>
      <c r="B17">
        <v>-1245.06396346</v>
      </c>
      <c r="P17" s="13" t="s">
        <v>27</v>
      </c>
      <c r="Q17" s="12">
        <v>0.79049999999999998</v>
      </c>
    </row>
    <row r="18" spans="1:17" x14ac:dyDescent="0.25">
      <c r="A18">
        <v>2.8485999999999998</v>
      </c>
      <c r="B18">
        <v>-1245.02256536</v>
      </c>
      <c r="P18" s="13" t="s">
        <v>28</v>
      </c>
      <c r="Q18" s="12">
        <v>3111000</v>
      </c>
    </row>
    <row r="19" spans="1:17" x14ac:dyDescent="0.25">
      <c r="A19">
        <v>2.9485999999999999</v>
      </c>
      <c r="B19">
        <v>-1244.987578</v>
      </c>
      <c r="P19" s="13" t="s">
        <v>29</v>
      </c>
      <c r="Q19" s="12">
        <v>588</v>
      </c>
    </row>
    <row r="20" spans="1:17" x14ac:dyDescent="0.25">
      <c r="A20">
        <v>3.0486</v>
      </c>
      <c r="B20">
        <v>-1244.9578303999999</v>
      </c>
    </row>
    <row r="21" spans="1:17" x14ac:dyDescent="0.25">
      <c r="A21">
        <v>3.1486000000000001</v>
      </c>
      <c r="B21">
        <v>-1244.9322405600001</v>
      </c>
    </row>
    <row r="22" spans="1:17" x14ac:dyDescent="0.25">
      <c r="A22">
        <v>3.2486000000000002</v>
      </c>
      <c r="B22">
        <v>-1244.9100070300001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10" sqref="G10"/>
    </sheetView>
  </sheetViews>
  <sheetFormatPr defaultRowHeight="15.75" x14ac:dyDescent="0.25"/>
  <sheetData>
    <row r="1" spans="1:17" x14ac:dyDescent="0.25">
      <c r="A1" s="1" t="s">
        <v>4</v>
      </c>
      <c r="B1" s="1" t="s">
        <v>1</v>
      </c>
      <c r="C1" s="1" t="s">
        <v>87</v>
      </c>
      <c r="D1" t="s">
        <v>3</v>
      </c>
      <c r="F1" s="3" t="s">
        <v>7</v>
      </c>
      <c r="G1" s="12">
        <v>-3270000</v>
      </c>
      <c r="H1" t="s">
        <v>35</v>
      </c>
      <c r="P1" s="13" t="s">
        <v>6</v>
      </c>
      <c r="Q1" s="12"/>
    </row>
    <row r="2" spans="1:17" x14ac:dyDescent="0.25">
      <c r="A2">
        <v>79.471220000000002</v>
      </c>
      <c r="B2">
        <v>-1245.6100579599999</v>
      </c>
      <c r="C2">
        <f>COS(RADIANS(A2))^2</f>
        <v>3.3390032558580168E-2</v>
      </c>
      <c r="D2">
        <f>B2*2625.5</f>
        <v>-3270349.2071739798</v>
      </c>
      <c r="F2" s="3" t="s">
        <v>9</v>
      </c>
      <c r="G2" s="12">
        <v>-213.6</v>
      </c>
      <c r="H2">
        <f>G$1+G$2*$C2+G$3*$C2^2</f>
        <v>-3270006.4152339362</v>
      </c>
      <c r="P2" s="13" t="s">
        <v>7</v>
      </c>
      <c r="Q2" s="12">
        <v>-3270000</v>
      </c>
    </row>
    <row r="3" spans="1:17" x14ac:dyDescent="0.25">
      <c r="A3">
        <v>81.971220000000002</v>
      </c>
      <c r="B3">
        <v>-1245.62098528</v>
      </c>
      <c r="C3">
        <f t="shared" ref="C3:C26" si="0">COS(RADIANS(A3))^2</f>
        <v>1.950784877564956E-2</v>
      </c>
      <c r="D3">
        <f t="shared" ref="D3:D30" si="1">B3*2625.5</f>
        <v>-3270377.89685264</v>
      </c>
      <c r="F3" s="3" t="s">
        <v>11</v>
      </c>
      <c r="G3" s="12">
        <v>643</v>
      </c>
      <c r="H3">
        <f t="shared" ref="H3:H26" si="2">G$1+G$2*$C3+G$3*$C3^2</f>
        <v>-3270003.9221788854</v>
      </c>
      <c r="P3" s="13" t="s">
        <v>9</v>
      </c>
      <c r="Q3" s="12">
        <v>-213.6</v>
      </c>
    </row>
    <row r="4" spans="1:17" x14ac:dyDescent="0.25">
      <c r="A4">
        <v>84.471220000000002</v>
      </c>
      <c r="B4">
        <v>-1245.63056536</v>
      </c>
      <c r="C4">
        <f t="shared" si="0"/>
        <v>9.282500392629572E-3</v>
      </c>
      <c r="D4">
        <f t="shared" si="1"/>
        <v>-3270403.0493526799</v>
      </c>
      <c r="F4" s="3"/>
      <c r="G4" s="2"/>
      <c r="H4">
        <f t="shared" si="2"/>
        <v>-3270001.9273381084</v>
      </c>
      <c r="P4" s="13" t="s">
        <v>11</v>
      </c>
      <c r="Q4" s="12">
        <v>643</v>
      </c>
    </row>
    <row r="5" spans="1:17" x14ac:dyDescent="0.25">
      <c r="A5">
        <v>86.971220000000002</v>
      </c>
      <c r="B5">
        <v>-1245.63891152</v>
      </c>
      <c r="C5">
        <f t="shared" si="0"/>
        <v>2.7918084849491505E-3</v>
      </c>
      <c r="D5">
        <f t="shared" si="1"/>
        <v>-3270424.9621957601</v>
      </c>
      <c r="F5" s="3"/>
      <c r="G5" s="2"/>
      <c r="H5">
        <f t="shared" si="2"/>
        <v>-3270000.5913186255</v>
      </c>
      <c r="P5" s="13" t="s">
        <v>17</v>
      </c>
      <c r="Q5" s="12"/>
    </row>
    <row r="6" spans="1:17" x14ac:dyDescent="0.25">
      <c r="A6">
        <v>89.471220000000002</v>
      </c>
      <c r="B6">
        <v>-1245.6461216499999</v>
      </c>
      <c r="C6">
        <f t="shared" si="0"/>
        <v>8.517113721266796E-5</v>
      </c>
      <c r="D6">
        <f t="shared" si="1"/>
        <v>-3270443.8923920747</v>
      </c>
      <c r="H6">
        <f t="shared" si="2"/>
        <v>-3270000.0181878903</v>
      </c>
      <c r="P6" s="13" t="s">
        <v>7</v>
      </c>
      <c r="Q6" s="12">
        <v>4.1219999999999999</v>
      </c>
    </row>
    <row r="7" spans="1:17" x14ac:dyDescent="0.25">
      <c r="A7">
        <v>91.971220000000002</v>
      </c>
      <c r="B7">
        <v>-1245.65227959</v>
      </c>
      <c r="C7">
        <f t="shared" si="0"/>
        <v>1.1831874939487409E-3</v>
      </c>
      <c r="D7">
        <f t="shared" si="1"/>
        <v>-3270460.0600635451</v>
      </c>
      <c r="H7">
        <f t="shared" si="2"/>
        <v>-3270000.2518286919</v>
      </c>
      <c r="P7" s="13" t="s">
        <v>9</v>
      </c>
      <c r="Q7" s="12">
        <v>40.380000000000003</v>
      </c>
    </row>
    <row r="8" spans="1:17" x14ac:dyDescent="0.25">
      <c r="A8">
        <v>94.471220000000002</v>
      </c>
      <c r="B8">
        <v>-1245.6574568599999</v>
      </c>
      <c r="C8">
        <f t="shared" si="0"/>
        <v>6.0775009876821804E-3</v>
      </c>
      <c r="D8">
        <f t="shared" si="1"/>
        <v>-3270473.65298593</v>
      </c>
      <c r="F8" s="6" t="s">
        <v>69</v>
      </c>
      <c r="G8">
        <v>108.14642000000001</v>
      </c>
      <c r="H8">
        <f t="shared" si="2"/>
        <v>-3270001.2744043516</v>
      </c>
      <c r="P8" s="13" t="s">
        <v>11</v>
      </c>
      <c r="Q8" s="12">
        <v>72.77</v>
      </c>
    </row>
    <row r="9" spans="1:17" x14ac:dyDescent="0.25">
      <c r="A9">
        <v>96.971220000000002</v>
      </c>
      <c r="B9">
        <v>-1245.6617143599999</v>
      </c>
      <c r="C9">
        <f t="shared" si="0"/>
        <v>1.473086293745839E-2</v>
      </c>
      <c r="D9">
        <f t="shared" si="1"/>
        <v>-3270484.8310521799</v>
      </c>
      <c r="F9" s="6" t="s">
        <v>70</v>
      </c>
      <c r="H9">
        <f t="shared" si="2"/>
        <v>-3270003.0069824019</v>
      </c>
      <c r="P9" s="13" t="s">
        <v>23</v>
      </c>
      <c r="Q9" s="12"/>
    </row>
    <row r="10" spans="1:17" x14ac:dyDescent="0.25">
      <c r="A10">
        <v>99.471220000000002</v>
      </c>
      <c r="B10">
        <v>-1245.6651045900001</v>
      </c>
      <c r="C10">
        <f t="shared" si="0"/>
        <v>2.7077416033796764E-2</v>
      </c>
      <c r="D10">
        <f t="shared" si="1"/>
        <v>-3270493.7321010451</v>
      </c>
      <c r="F10" s="6" t="s">
        <v>71</v>
      </c>
      <c r="G10" s="5">
        <f>2*G3</f>
        <v>1286</v>
      </c>
      <c r="H10">
        <f t="shared" si="2"/>
        <v>-3270005.3122971719</v>
      </c>
      <c r="P10" s="13" t="s">
        <v>7</v>
      </c>
      <c r="Q10" s="12" t="s">
        <v>88</v>
      </c>
    </row>
    <row r="11" spans="1:17" x14ac:dyDescent="0.25">
      <c r="A11">
        <v>101.97122</v>
      </c>
      <c r="B11">
        <v>-1245.6676736100001</v>
      </c>
      <c r="C11">
        <f t="shared" si="0"/>
        <v>4.3023195552581675E-2</v>
      </c>
      <c r="D11">
        <f t="shared" si="1"/>
        <v>-3270500.4770630552</v>
      </c>
      <c r="F11" s="6"/>
      <c r="H11">
        <f t="shared" si="2"/>
        <v>-3270007.9995645564</v>
      </c>
      <c r="P11" s="13" t="s">
        <v>9</v>
      </c>
      <c r="Q11" s="12" t="s">
        <v>89</v>
      </c>
    </row>
    <row r="12" spans="1:17" x14ac:dyDescent="0.25">
      <c r="A12">
        <v>104.47122</v>
      </c>
      <c r="B12">
        <v>-1245.6694629599999</v>
      </c>
      <c r="C12">
        <f t="shared" si="0"/>
        <v>6.244684448335009E-2</v>
      </c>
      <c r="D12">
        <f t="shared" si="1"/>
        <v>-3270505.1750014797</v>
      </c>
      <c r="F12" s="6"/>
      <c r="H12">
        <f t="shared" si="2"/>
        <v>-3270010.8311977894</v>
      </c>
      <c r="P12" s="13" t="s">
        <v>11</v>
      </c>
      <c r="Q12" s="12" t="s">
        <v>90</v>
      </c>
    </row>
    <row r="13" spans="1:17" x14ac:dyDescent="0.25">
      <c r="A13">
        <v>106.97122</v>
      </c>
      <c r="B13">
        <v>-1245.67051077</v>
      </c>
      <c r="C13">
        <f t="shared" si="0"/>
        <v>8.5200537129419038E-2</v>
      </c>
      <c r="D13">
        <f t="shared" si="1"/>
        <v>-3270507.9260266349</v>
      </c>
      <c r="H13">
        <f t="shared" si="2"/>
        <v>-3270013.5312131587</v>
      </c>
      <c r="P13" s="13" t="s">
        <v>25</v>
      </c>
      <c r="Q13" s="12"/>
    </row>
    <row r="14" spans="1:17" x14ac:dyDescent="0.25">
      <c r="A14">
        <v>109.47122</v>
      </c>
      <c r="B14">
        <v>-1245.67083546</v>
      </c>
      <c r="C14">
        <f t="shared" si="0"/>
        <v>0.11111110415069667</v>
      </c>
      <c r="D14">
        <f t="shared" si="1"/>
        <v>-3270508.7785002301</v>
      </c>
      <c r="H14">
        <f t="shared" si="2"/>
        <v>-3270015.7950612362</v>
      </c>
      <c r="P14" s="13" t="s">
        <v>26</v>
      </c>
      <c r="Q14" s="12">
        <v>17</v>
      </c>
    </row>
    <row r="15" spans="1:17" x14ac:dyDescent="0.25">
      <c r="A15">
        <v>111.97122</v>
      </c>
      <c r="B15">
        <v>-1245.6705214000001</v>
      </c>
      <c r="C15">
        <f t="shared" si="0"/>
        <v>0.13998135048692312</v>
      </c>
      <c r="D15">
        <f t="shared" si="1"/>
        <v>-3270507.9539357005</v>
      </c>
      <c r="H15">
        <f t="shared" si="2"/>
        <v>-3270017.3005738985</v>
      </c>
      <c r="P15" s="13" t="s">
        <v>27</v>
      </c>
      <c r="Q15" s="12">
        <v>0.92710000000000004</v>
      </c>
    </row>
    <row r="16" spans="1:17" x14ac:dyDescent="0.25">
      <c r="A16">
        <v>114.47122</v>
      </c>
      <c r="B16">
        <v>-1245.66954799</v>
      </c>
      <c r="C16">
        <f t="shared" si="0"/>
        <v>0.17159155613114802</v>
      </c>
      <c r="D16">
        <f t="shared" si="1"/>
        <v>-3270505.3982477449</v>
      </c>
      <c r="H16">
        <f t="shared" si="2"/>
        <v>-3270017.7196816364</v>
      </c>
      <c r="P16" s="13" t="s">
        <v>28</v>
      </c>
      <c r="Q16" s="12">
        <v>1422</v>
      </c>
    </row>
    <row r="17" spans="1:17" x14ac:dyDescent="0.25">
      <c r="A17">
        <v>116.97122</v>
      </c>
      <c r="B17">
        <v>-1245.66796047</v>
      </c>
      <c r="C17">
        <f t="shared" si="0"/>
        <v>0.20570114833165512</v>
      </c>
      <c r="D17">
        <f t="shared" si="1"/>
        <v>-3270501.2302139848</v>
      </c>
      <c r="H17">
        <f t="shared" si="2"/>
        <v>-3270016.7305304441</v>
      </c>
      <c r="P17" s="13" t="s">
        <v>29</v>
      </c>
      <c r="Q17" s="12">
        <v>9.1449999999999996</v>
      </c>
    </row>
    <row r="18" spans="1:17" x14ac:dyDescent="0.25">
      <c r="A18">
        <v>119.47122</v>
      </c>
      <c r="B18">
        <v>-1245.6657853300001</v>
      </c>
      <c r="C18">
        <f t="shared" si="0"/>
        <v>0.24205053249586339</v>
      </c>
      <c r="D18">
        <f t="shared" si="1"/>
        <v>-3270495.5193839152</v>
      </c>
      <c r="H18">
        <f t="shared" si="2"/>
        <v>-3270014.0296137799</v>
      </c>
    </row>
    <row r="19" spans="1:17" x14ac:dyDescent="0.25">
      <c r="A19">
        <v>121.97122</v>
      </c>
      <c r="B19">
        <v>-1245.66304765</v>
      </c>
      <c r="C19">
        <f t="shared" si="0"/>
        <v>0.28036306786192511</v>
      </c>
      <c r="D19">
        <f t="shared" si="1"/>
        <v>-3270488.3316050749</v>
      </c>
      <c r="H19">
        <f t="shared" si="2"/>
        <v>-3270009.3435330605</v>
      </c>
    </row>
    <row r="20" spans="1:17" x14ac:dyDescent="0.25">
      <c r="A20">
        <v>124.47122</v>
      </c>
      <c r="B20">
        <v>-1245.6597711700001</v>
      </c>
      <c r="C20">
        <f t="shared" si="0"/>
        <v>0.32034717290196313</v>
      </c>
      <c r="D20">
        <f t="shared" si="1"/>
        <v>-3270479.7292068354</v>
      </c>
      <c r="H20">
        <f t="shared" si="2"/>
        <v>-3270002.4400100391</v>
      </c>
    </row>
    <row r="21" spans="1:17" x14ac:dyDescent="0.25">
      <c r="A21">
        <v>126.97122</v>
      </c>
      <c r="B21">
        <v>-1245.65597852</v>
      </c>
      <c r="C21">
        <f t="shared" si="0"/>
        <v>0.36169854443356009</v>
      </c>
      <c r="D21">
        <f t="shared" si="1"/>
        <v>-3270469.77160426</v>
      </c>
      <c r="H21">
        <f t="shared" si="2"/>
        <v>-3269993.1377958711</v>
      </c>
    </row>
    <row r="22" spans="1:17" x14ac:dyDescent="0.25">
      <c r="A22">
        <v>129.47121999999999</v>
      </c>
      <c r="B22">
        <v>-1245.6516909100001</v>
      </c>
      <c r="C22">
        <f t="shared" si="0"/>
        <v>0.40410247355071977</v>
      </c>
      <c r="D22">
        <f t="shared" si="1"/>
        <v>-3270458.5144842053</v>
      </c>
      <c r="H22">
        <f t="shared" si="2"/>
        <v>-3269981.3151540803</v>
      </c>
    </row>
    <row r="23" spans="1:17" x14ac:dyDescent="0.25">
      <c r="A23">
        <v>131.97121999999999</v>
      </c>
      <c r="B23">
        <v>-1245.6469282999999</v>
      </c>
      <c r="C23">
        <f t="shared" si="0"/>
        <v>0.44723624074866802</v>
      </c>
      <c r="D23">
        <f t="shared" si="1"/>
        <v>-3270446.0102516497</v>
      </c>
      <c r="H23">
        <f t="shared" si="2"/>
        <v>-3269966.9166370337</v>
      </c>
    </row>
    <row r="24" spans="1:17" x14ac:dyDescent="0.25">
      <c r="A24">
        <v>134.47121999999999</v>
      </c>
      <c r="B24">
        <v>-1245.64170971</v>
      </c>
      <c r="C24">
        <f t="shared" si="0"/>
        <v>0.49077157201414795</v>
      </c>
      <c r="D24">
        <f t="shared" si="1"/>
        <v>-3270432.3088436048</v>
      </c>
      <c r="H24">
        <f t="shared" si="2"/>
        <v>-3269949.9579266002</v>
      </c>
    </row>
    <row r="25" spans="1:17" x14ac:dyDescent="0.25">
      <c r="A25">
        <v>136.97121999999999</v>
      </c>
      <c r="B25">
        <v>-1245.63605218</v>
      </c>
      <c r="C25">
        <f t="shared" si="0"/>
        <v>0.53437713718887725</v>
      </c>
      <c r="D25">
        <f t="shared" si="1"/>
        <v>-3270417.4549985901</v>
      </c>
      <c r="H25">
        <f t="shared" si="2"/>
        <v>-3269930.5285678892</v>
      </c>
    </row>
    <row r="26" spans="1:17" x14ac:dyDescent="0.25">
      <c r="A26">
        <v>139.47121999999999</v>
      </c>
      <c r="B26">
        <v>-1245.62997341</v>
      </c>
      <c r="C26">
        <f t="shared" si="0"/>
        <v>0.57772107159211628</v>
      </c>
      <c r="D26">
        <f t="shared" si="1"/>
        <v>-3270401.495187955</v>
      </c>
      <c r="H26">
        <f t="shared" si="2"/>
        <v>-3269908.7924885829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14" sqref="K14"/>
    </sheetView>
  </sheetViews>
  <sheetFormatPr defaultRowHeight="15.75" x14ac:dyDescent="0.25"/>
  <sheetData>
    <row r="1" spans="1:10" x14ac:dyDescent="0.25">
      <c r="A1" t="s">
        <v>5</v>
      </c>
      <c r="B1" t="s">
        <v>1</v>
      </c>
      <c r="C1" t="s">
        <v>5</v>
      </c>
      <c r="D1" t="s">
        <v>3</v>
      </c>
      <c r="E1" t="s">
        <v>91</v>
      </c>
      <c r="F1" t="s">
        <v>3</v>
      </c>
    </row>
    <row r="2" spans="1:10" x14ac:dyDescent="0.25">
      <c r="A2">
        <v>20</v>
      </c>
      <c r="B2">
        <v>-1236.1863523300001</v>
      </c>
      <c r="C2">
        <v>20</v>
      </c>
      <c r="D2">
        <f>B2*2625.5</f>
        <v>-3245607.2680424154</v>
      </c>
      <c r="E2">
        <f>COS(RADIANS(C2-120))</f>
        <v>-0.1736481776669303</v>
      </c>
      <c r="F2">
        <f>D2*2625.5</f>
        <v>-8521341882.2453613</v>
      </c>
    </row>
    <row r="3" spans="1:10" x14ac:dyDescent="0.25">
      <c r="A3">
        <v>30</v>
      </c>
      <c r="B3">
        <v>-1243.39311028</v>
      </c>
      <c r="C3">
        <v>30</v>
      </c>
      <c r="D3">
        <f t="shared" ref="D3:F17" si="0">B3*2625.5</f>
        <v>-3264528.61104014</v>
      </c>
      <c r="E3">
        <f t="shared" ref="E3:E17" si="1">COS(RADIANS(C3-120))</f>
        <v>6.1257422745431001E-17</v>
      </c>
      <c r="F3">
        <f t="shared" si="0"/>
        <v>-8571019868.2858877</v>
      </c>
    </row>
    <row r="4" spans="1:10" x14ac:dyDescent="0.25">
      <c r="A4">
        <v>40</v>
      </c>
      <c r="B4">
        <v>-1244.81570792</v>
      </c>
      <c r="C4">
        <v>40</v>
      </c>
      <c r="D4">
        <f t="shared" si="0"/>
        <v>-3268263.6411439599</v>
      </c>
      <c r="E4">
        <f t="shared" si="1"/>
        <v>0.17364817766693041</v>
      </c>
      <c r="F4">
        <f t="shared" si="0"/>
        <v>-8580826189.8234673</v>
      </c>
      <c r="I4" t="s">
        <v>91</v>
      </c>
      <c r="J4" t="s">
        <v>3</v>
      </c>
    </row>
    <row r="5" spans="1:10" x14ac:dyDescent="0.25">
      <c r="A5">
        <v>50</v>
      </c>
      <c r="B5">
        <v>-1245.13790064</v>
      </c>
      <c r="C5">
        <v>50</v>
      </c>
      <c r="D5">
        <f t="shared" si="0"/>
        <v>-3269109.5581303202</v>
      </c>
      <c r="E5">
        <f t="shared" si="1"/>
        <v>0.34202014332566882</v>
      </c>
      <c r="F5">
        <f t="shared" si="0"/>
        <v>-8583047144.8711557</v>
      </c>
      <c r="I5">
        <v>-0.1736481776669303</v>
      </c>
    </row>
    <row r="6" spans="1:10" x14ac:dyDescent="0.25">
      <c r="A6">
        <v>60</v>
      </c>
      <c r="B6">
        <v>-1245.24949214</v>
      </c>
      <c r="C6">
        <v>60</v>
      </c>
      <c r="D6">
        <f t="shared" si="0"/>
        <v>-3269402.5416135699</v>
      </c>
      <c r="E6">
        <f t="shared" si="1"/>
        <v>0.50000000000000011</v>
      </c>
      <c r="F6">
        <f t="shared" si="0"/>
        <v>-8583816373.0064278</v>
      </c>
      <c r="I6">
        <v>6.1257422745431001E-17</v>
      </c>
      <c r="J6">
        <v>-8571019868.2858877</v>
      </c>
    </row>
    <row r="7" spans="1:10" x14ac:dyDescent="0.25">
      <c r="A7">
        <v>70</v>
      </c>
      <c r="B7">
        <v>-1245.3435433499999</v>
      </c>
      <c r="C7">
        <v>70</v>
      </c>
      <c r="D7">
        <f t="shared" si="0"/>
        <v>-3269649.4730654247</v>
      </c>
      <c r="E7">
        <f t="shared" si="1"/>
        <v>0.64278760968653936</v>
      </c>
      <c r="F7">
        <f t="shared" si="0"/>
        <v>-8584464691.5332727</v>
      </c>
      <c r="I7">
        <v>0.17364817766693041</v>
      </c>
      <c r="J7">
        <v>-8580826189.8234673</v>
      </c>
    </row>
    <row r="8" spans="1:10" x14ac:dyDescent="0.25">
      <c r="A8">
        <v>80</v>
      </c>
      <c r="B8">
        <v>-1245.44258298</v>
      </c>
      <c r="C8">
        <v>80</v>
      </c>
      <c r="D8">
        <f t="shared" si="0"/>
        <v>-3269909.5016139899</v>
      </c>
      <c r="E8">
        <f t="shared" si="1"/>
        <v>0.76604444311897801</v>
      </c>
      <c r="F8">
        <f t="shared" si="0"/>
        <v>-8585147396.4875307</v>
      </c>
      <c r="I8">
        <v>0.34202014332566882</v>
      </c>
      <c r="J8">
        <v>-8583047144.8711557</v>
      </c>
    </row>
    <row r="9" spans="1:10" x14ac:dyDescent="0.25">
      <c r="A9">
        <v>90</v>
      </c>
      <c r="B9">
        <v>-1245.53804347</v>
      </c>
      <c r="C9">
        <v>90</v>
      </c>
      <c r="D9">
        <f t="shared" si="0"/>
        <v>-3270160.1331304852</v>
      </c>
      <c r="E9">
        <f t="shared" si="1"/>
        <v>0.86602540378443871</v>
      </c>
      <c r="F9">
        <f t="shared" si="0"/>
        <v>-8585805429.5340891</v>
      </c>
      <c r="I9">
        <v>0.50000000000000011</v>
      </c>
      <c r="J9">
        <v>-8583816373.0064278</v>
      </c>
    </row>
    <row r="10" spans="1:10" x14ac:dyDescent="0.25">
      <c r="A10">
        <v>100</v>
      </c>
      <c r="B10">
        <v>-1245.60897344</v>
      </c>
      <c r="C10">
        <v>100</v>
      </c>
      <c r="D10">
        <f t="shared" si="0"/>
        <v>-3270346.3597667199</v>
      </c>
      <c r="E10">
        <f t="shared" si="1"/>
        <v>0.93969262078590843</v>
      </c>
      <c r="F10">
        <f t="shared" si="0"/>
        <v>-8586294367.567523</v>
      </c>
      <c r="I10">
        <v>0.64278760968653936</v>
      </c>
      <c r="J10">
        <v>-8584464691.5332727</v>
      </c>
    </row>
    <row r="11" spans="1:10" x14ac:dyDescent="0.25">
      <c r="A11">
        <v>110</v>
      </c>
      <c r="B11">
        <v>-1245.65441749</v>
      </c>
      <c r="C11">
        <v>110</v>
      </c>
      <c r="D11">
        <f t="shared" si="0"/>
        <v>-3270465.6731199948</v>
      </c>
      <c r="E11">
        <f t="shared" si="1"/>
        <v>0.98480775301220802</v>
      </c>
      <c r="F11">
        <f t="shared" si="0"/>
        <v>-8586607624.7765465</v>
      </c>
      <c r="I11">
        <v>0.64278760968653936</v>
      </c>
    </row>
    <row r="12" spans="1:10" x14ac:dyDescent="0.25">
      <c r="A12">
        <v>120</v>
      </c>
      <c r="B12">
        <v>-1245.6708061300001</v>
      </c>
      <c r="C12">
        <v>120</v>
      </c>
      <c r="D12">
        <f t="shared" si="0"/>
        <v>-3270508.7014943152</v>
      </c>
      <c r="E12">
        <f t="shared" si="1"/>
        <v>1</v>
      </c>
      <c r="F12">
        <f t="shared" si="0"/>
        <v>-8586720595.773324</v>
      </c>
      <c r="I12">
        <v>0.76604444311897801</v>
      </c>
      <c r="J12">
        <v>-8585147396.4875307</v>
      </c>
    </row>
    <row r="13" spans="1:10" x14ac:dyDescent="0.25">
      <c r="A13">
        <v>130</v>
      </c>
      <c r="B13">
        <v>-1245.6508540100001</v>
      </c>
      <c r="C13">
        <v>130</v>
      </c>
      <c r="D13">
        <f t="shared" si="0"/>
        <v>-3270456.3172032554</v>
      </c>
      <c r="E13">
        <f t="shared" si="1"/>
        <v>0.98480775301220802</v>
      </c>
      <c r="F13">
        <f t="shared" si="0"/>
        <v>-8586583060.8171473</v>
      </c>
      <c r="I13">
        <v>0.76604444311897801</v>
      </c>
      <c r="J13">
        <v>-8582956611.266077</v>
      </c>
    </row>
    <row r="14" spans="1:10" x14ac:dyDescent="0.25">
      <c r="A14">
        <v>140</v>
      </c>
      <c r="B14">
        <v>-1245.57476071</v>
      </c>
      <c r="C14">
        <v>140</v>
      </c>
      <c r="D14">
        <f t="shared" si="0"/>
        <v>-3270256.5342441048</v>
      </c>
      <c r="E14">
        <f t="shared" si="1"/>
        <v>0.93969262078590843</v>
      </c>
      <c r="F14">
        <f t="shared" si="0"/>
        <v>-8586058530.657897</v>
      </c>
      <c r="I14">
        <v>0.86602540378443871</v>
      </c>
      <c r="J14">
        <v>-8585805429.5340891</v>
      </c>
    </row>
    <row r="15" spans="1:10" x14ac:dyDescent="0.25">
      <c r="A15">
        <v>150</v>
      </c>
      <c r="B15">
        <v>-1245.3675334500001</v>
      </c>
      <c r="C15">
        <v>150</v>
      </c>
      <c r="D15">
        <f t="shared" si="0"/>
        <v>-3269712.4590729754</v>
      </c>
      <c r="E15">
        <f t="shared" si="1"/>
        <v>0.86602540378443871</v>
      </c>
      <c r="F15">
        <f t="shared" si="0"/>
        <v>-8584630061.2960968</v>
      </c>
      <c r="I15">
        <v>0.86602540378443871</v>
      </c>
      <c r="J15">
        <v>-8584630061.2960968</v>
      </c>
    </row>
    <row r="16" spans="1:10" x14ac:dyDescent="0.25">
      <c r="A16">
        <v>160</v>
      </c>
      <c r="B16">
        <v>-1245.12476698</v>
      </c>
      <c r="C16">
        <v>160</v>
      </c>
      <c r="D16">
        <f t="shared" si="0"/>
        <v>-3269075.0757059902</v>
      </c>
      <c r="E16">
        <f t="shared" si="1"/>
        <v>0.76604444311897801</v>
      </c>
      <c r="F16">
        <f t="shared" si="0"/>
        <v>-8582956611.266077</v>
      </c>
      <c r="I16">
        <v>0.93969262078590843</v>
      </c>
      <c r="J16">
        <v>-8586294367.567523</v>
      </c>
    </row>
    <row r="17" spans="1:10" x14ac:dyDescent="0.25">
      <c r="A17">
        <v>170</v>
      </c>
      <c r="B17">
        <v>-1240.6156309999999</v>
      </c>
      <c r="C17">
        <v>170</v>
      </c>
      <c r="D17">
        <f t="shared" si="0"/>
        <v>-3257236.3391904999</v>
      </c>
      <c r="E17">
        <f t="shared" si="1"/>
        <v>0.64278760968653936</v>
      </c>
      <c r="F17">
        <f t="shared" si="0"/>
        <v>-8551874008.5446577</v>
      </c>
      <c r="I17">
        <v>0.93969262078590843</v>
      </c>
      <c r="J17">
        <v>-8586058530.657897</v>
      </c>
    </row>
    <row r="18" spans="1:10" x14ac:dyDescent="0.25">
      <c r="I18">
        <v>0.98480775301220802</v>
      </c>
      <c r="J18">
        <v>-8586607624.7765465</v>
      </c>
    </row>
    <row r="19" spans="1:10" x14ac:dyDescent="0.25">
      <c r="I19">
        <v>0.98480775301220802</v>
      </c>
      <c r="J19">
        <v>-8586583060.8171473</v>
      </c>
    </row>
    <row r="20" spans="1:10" x14ac:dyDescent="0.25">
      <c r="I20">
        <v>1</v>
      </c>
      <c r="J20">
        <v>-8586720595.773324</v>
      </c>
    </row>
    <row r="21" spans="1:10" x14ac:dyDescent="0.25">
      <c r="B21" t="s">
        <v>92</v>
      </c>
    </row>
  </sheetData>
  <sortState ref="I5:J20">
    <sortCondition ref="I5:I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G10" sqref="G10"/>
    </sheetView>
  </sheetViews>
  <sheetFormatPr defaultRowHeight="15.75" x14ac:dyDescent="0.25"/>
  <cols>
    <col min="2" max="2" width="11.5" bestFit="1" customWidth="1"/>
    <col min="7" max="7" width="12.5" bestFit="1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7">
        <v>-3674000</v>
      </c>
      <c r="H1" t="s">
        <v>35</v>
      </c>
      <c r="J1" s="3" t="s">
        <v>7</v>
      </c>
      <c r="K1" s="8">
        <v>-3573000</v>
      </c>
      <c r="L1" t="s">
        <v>35</v>
      </c>
      <c r="P1" s="6" t="s">
        <v>6</v>
      </c>
      <c r="Q1" s="7"/>
      <c r="S1" s="6" t="s">
        <v>6</v>
      </c>
      <c r="T1" s="7"/>
    </row>
    <row r="2" spans="1:20" x14ac:dyDescent="0.25">
      <c r="A2">
        <v>1.3946000000000001</v>
      </c>
      <c r="B2">
        <v>-1400.1769200000001</v>
      </c>
      <c r="C2">
        <f>A2/10</f>
        <v>0.13946</v>
      </c>
      <c r="D2">
        <f>B2*2625.5</f>
        <v>-3676164.5034600003</v>
      </c>
      <c r="F2" s="3" t="s">
        <v>9</v>
      </c>
      <c r="G2" s="7">
        <v>0</v>
      </c>
      <c r="H2">
        <f>G$1+G$2*$C2+G$3*$C2^2+G$4*$C2^3+G$5*$C2^4</f>
        <v>-3676636.8607547441</v>
      </c>
      <c r="J2" s="3" t="s">
        <v>9</v>
      </c>
      <c r="K2" s="8">
        <v>-2181000</v>
      </c>
      <c r="L2">
        <f>K$1+K$2*$C2+K$3*$C2^2+K$4*$C2^3+K$5*$C2^4</f>
        <v>-3675960.1226877873</v>
      </c>
      <c r="P2" s="6" t="s">
        <v>7</v>
      </c>
      <c r="Q2" s="7" t="s">
        <v>53</v>
      </c>
      <c r="S2" s="6" t="s">
        <v>7</v>
      </c>
      <c r="T2" s="7">
        <v>-3674000</v>
      </c>
    </row>
    <row r="3" spans="1:20" x14ac:dyDescent="0.25">
      <c r="A3">
        <v>1.4196</v>
      </c>
      <c r="B3">
        <v>-1400.2073499999999</v>
      </c>
      <c r="C3">
        <f t="shared" ref="C3:C22" si="0">A3/10</f>
        <v>0.14196</v>
      </c>
      <c r="D3">
        <f t="shared" ref="D3:D22" si="1">B3*2625.5</f>
        <v>-3676244.3974249996</v>
      </c>
      <c r="F3" s="3" t="s">
        <v>11</v>
      </c>
      <c r="G3" s="7">
        <v>-212207</v>
      </c>
      <c r="H3">
        <f t="shared" ref="H3:H11" si="2">G$1+G$2*$C3+G$3*$C3^2+G$4*$C3^3+G$5*$C3^4</f>
        <v>-3676676.3834999865</v>
      </c>
      <c r="J3" s="3" t="s">
        <v>11</v>
      </c>
      <c r="K3" s="8">
        <v>17200000</v>
      </c>
      <c r="L3">
        <f t="shared" ref="L3:L11" si="3">K$1+K$2*$C3+K$3*$C3^2+K$4*$C3^3+K$5*$C3^4</f>
        <v>-3676041.1798627605</v>
      </c>
      <c r="P3" s="6" t="s">
        <v>9</v>
      </c>
      <c r="Q3" s="7" t="s">
        <v>54</v>
      </c>
      <c r="S3" s="6" t="s">
        <v>9</v>
      </c>
      <c r="T3" s="7" t="s">
        <v>31</v>
      </c>
    </row>
    <row r="4" spans="1:20" x14ac:dyDescent="0.25">
      <c r="A4">
        <v>1.4446000000000001</v>
      </c>
      <c r="B4">
        <v>-1400.23206</v>
      </c>
      <c r="C4">
        <f t="shared" si="0"/>
        <v>0.14446000000000001</v>
      </c>
      <c r="D4">
        <f t="shared" si="1"/>
        <v>-3676309.2735300004</v>
      </c>
      <c r="F4" s="3" t="s">
        <v>13</v>
      </c>
      <c r="G4" s="7">
        <v>0</v>
      </c>
      <c r="H4">
        <f t="shared" si="2"/>
        <v>-3676712.6034193235</v>
      </c>
      <c r="J4" s="3" t="s">
        <v>13</v>
      </c>
      <c r="K4" s="8">
        <v>-60260000</v>
      </c>
      <c r="L4">
        <f t="shared" si="3"/>
        <v>-3676107.6531975809</v>
      </c>
      <c r="P4" s="6" t="s">
        <v>11</v>
      </c>
      <c r="Q4" s="7" t="s">
        <v>55</v>
      </c>
      <c r="S4" s="6" t="s">
        <v>11</v>
      </c>
      <c r="T4" s="7">
        <v>-212207</v>
      </c>
    </row>
    <row r="5" spans="1:20" x14ac:dyDescent="0.25">
      <c r="A5">
        <v>1.4696</v>
      </c>
      <c r="B5">
        <v>-1400.25164</v>
      </c>
      <c r="C5">
        <f t="shared" si="0"/>
        <v>0.14696000000000001</v>
      </c>
      <c r="D5">
        <f t="shared" si="1"/>
        <v>-3676360.6808199999</v>
      </c>
      <c r="F5" s="3" t="s">
        <v>15</v>
      </c>
      <c r="G5" s="7">
        <v>3940000</v>
      </c>
      <c r="H5">
        <f t="shared" si="2"/>
        <v>-3676745.3089199797</v>
      </c>
      <c r="J5" s="3" t="s">
        <v>15</v>
      </c>
      <c r="K5" s="8">
        <v>79640000</v>
      </c>
      <c r="L5">
        <f t="shared" si="3"/>
        <v>-3676160.9151006001</v>
      </c>
      <c r="P5" s="6" t="s">
        <v>13</v>
      </c>
      <c r="Q5" s="7" t="s">
        <v>56</v>
      </c>
      <c r="S5" s="6" t="s">
        <v>13</v>
      </c>
      <c r="T5" s="7" t="s">
        <v>31</v>
      </c>
    </row>
    <row r="6" spans="1:20" x14ac:dyDescent="0.25">
      <c r="A6">
        <v>1.4945999999999999</v>
      </c>
      <c r="B6">
        <v>-1400.2666200000001</v>
      </c>
      <c r="C6">
        <f t="shared" si="0"/>
        <v>0.14945999999999998</v>
      </c>
      <c r="D6">
        <f t="shared" si="1"/>
        <v>-3676400.0108100004</v>
      </c>
      <c r="H6">
        <f t="shared" si="2"/>
        <v>-3676774.2847154313</v>
      </c>
      <c r="L6">
        <f t="shared" si="3"/>
        <v>-3676202.2633176669</v>
      </c>
      <c r="P6" s="6" t="s">
        <v>15</v>
      </c>
      <c r="Q6" s="7" t="s">
        <v>57</v>
      </c>
      <c r="S6" s="6" t="s">
        <v>15</v>
      </c>
      <c r="T6" s="7">
        <v>3940000</v>
      </c>
    </row>
    <row r="7" spans="1:20" x14ac:dyDescent="0.25">
      <c r="A7">
        <v>1.5196000000000001</v>
      </c>
      <c r="B7">
        <v>-1400.2775300000001</v>
      </c>
      <c r="C7">
        <f t="shared" si="0"/>
        <v>0.15196000000000001</v>
      </c>
      <c r="D7">
        <f t="shared" si="1"/>
        <v>-3676428.6550150001</v>
      </c>
      <c r="H7">
        <f t="shared" si="2"/>
        <v>-3676799.3118254021</v>
      </c>
      <c r="L7">
        <f t="shared" si="3"/>
        <v>-3676232.9209321323</v>
      </c>
      <c r="P7" s="6" t="s">
        <v>17</v>
      </c>
      <c r="Q7" s="7"/>
      <c r="S7" s="6" t="s">
        <v>17</v>
      </c>
      <c r="T7" s="7"/>
    </row>
    <row r="8" spans="1:20" x14ac:dyDescent="0.25">
      <c r="A8">
        <v>1.5446</v>
      </c>
      <c r="B8">
        <v>-1400.2848200000001</v>
      </c>
      <c r="C8">
        <f t="shared" si="0"/>
        <v>0.15445999999999999</v>
      </c>
      <c r="D8">
        <f t="shared" si="1"/>
        <v>-3676447.7949100002</v>
      </c>
      <c r="F8" s="3" t="s">
        <v>36</v>
      </c>
      <c r="G8">
        <f>$C$10</f>
        <v>0.15945999999999999</v>
      </c>
      <c r="H8">
        <f t="shared" si="2"/>
        <v>-3676820.1675758674</v>
      </c>
      <c r="J8" s="6" t="s">
        <v>36</v>
      </c>
      <c r="K8">
        <f>$G$8</f>
        <v>0.15945999999999999</v>
      </c>
      <c r="L8">
        <f t="shared" si="3"/>
        <v>-3676254.0363648459</v>
      </c>
      <c r="P8" s="6" t="s">
        <v>7</v>
      </c>
      <c r="Q8" s="7" t="s">
        <v>58</v>
      </c>
      <c r="S8" s="6" t="s">
        <v>7</v>
      </c>
      <c r="T8" s="7">
        <v>225.2</v>
      </c>
    </row>
    <row r="9" spans="1:20" x14ac:dyDescent="0.25">
      <c r="A9">
        <v>1.5696000000000001</v>
      </c>
      <c r="B9">
        <v>-1400.28892</v>
      </c>
      <c r="C9">
        <f t="shared" si="0"/>
        <v>0.15696000000000002</v>
      </c>
      <c r="D9">
        <f t="shared" si="1"/>
        <v>-3676458.5594599997</v>
      </c>
      <c r="F9" s="3" t="s">
        <v>37</v>
      </c>
      <c r="H9">
        <f t="shared" si="2"/>
        <v>-3676836.6255990532</v>
      </c>
      <c r="J9" s="3" t="s">
        <v>37</v>
      </c>
      <c r="L9">
        <f t="shared" si="3"/>
        <v>-3676266.6833741576</v>
      </c>
      <c r="P9" s="6" t="s">
        <v>9</v>
      </c>
      <c r="Q9" s="7" t="s">
        <v>59</v>
      </c>
      <c r="S9" s="6" t="s">
        <v>11</v>
      </c>
      <c r="T9" s="7">
        <v>16727</v>
      </c>
    </row>
    <row r="10" spans="1:20" x14ac:dyDescent="0.25">
      <c r="A10">
        <v>1.5946</v>
      </c>
      <c r="B10">
        <v>-1400.2901999999999</v>
      </c>
      <c r="C10">
        <f t="shared" si="0"/>
        <v>0.15945999999999999</v>
      </c>
      <c r="D10">
        <f t="shared" si="1"/>
        <v>-3676461.9200999998</v>
      </c>
      <c r="F10" s="3" t="s">
        <v>38</v>
      </c>
      <c r="G10" s="10">
        <f>4*G5</f>
        <v>15760000</v>
      </c>
      <c r="H10">
        <f t="shared" si="2"/>
        <v>-3676848.4558334327</v>
      </c>
      <c r="J10" s="3" t="s">
        <v>38</v>
      </c>
      <c r="K10" s="5">
        <f>4*K5</f>
        <v>318560000</v>
      </c>
      <c r="L10">
        <f t="shared" si="3"/>
        <v>-3676271.8610559185</v>
      </c>
      <c r="P10" s="6" t="s">
        <v>11</v>
      </c>
      <c r="Q10" s="7" t="s">
        <v>60</v>
      </c>
      <c r="S10" s="6" t="s">
        <v>15</v>
      </c>
      <c r="T10" s="7">
        <v>302608</v>
      </c>
    </row>
    <row r="11" spans="1:20" x14ac:dyDescent="0.25">
      <c r="A11">
        <v>1.6195999999999999</v>
      </c>
      <c r="B11">
        <v>-1400.28901</v>
      </c>
      <c r="C11">
        <f t="shared" si="0"/>
        <v>0.16195999999999999</v>
      </c>
      <c r="D11">
        <f t="shared" si="1"/>
        <v>-3676458.7957549999</v>
      </c>
      <c r="F11" s="3" t="s">
        <v>39</v>
      </c>
      <c r="H11">
        <f t="shared" si="2"/>
        <v>-3676855.4245237326</v>
      </c>
      <c r="J11" s="3" t="s">
        <v>39</v>
      </c>
      <c r="L11">
        <f t="shared" si="3"/>
        <v>-3676270.4938434763</v>
      </c>
      <c r="P11" s="6" t="s">
        <v>13</v>
      </c>
      <c r="Q11" s="7" t="s">
        <v>61</v>
      </c>
      <c r="S11" s="6" t="s">
        <v>23</v>
      </c>
      <c r="T11" s="7"/>
    </row>
    <row r="12" spans="1:20" x14ac:dyDescent="0.25">
      <c r="A12">
        <v>1.6446000000000001</v>
      </c>
      <c r="B12">
        <v>-1400.28567</v>
      </c>
      <c r="C12">
        <f t="shared" si="0"/>
        <v>0.16446</v>
      </c>
      <c r="D12">
        <f t="shared" si="1"/>
        <v>-3676450.0265850001</v>
      </c>
      <c r="F12" s="3" t="s">
        <v>38</v>
      </c>
      <c r="G12">
        <f>G1*4/(G8^4)</f>
        <v>-22729616291.230358</v>
      </c>
      <c r="J12" s="3" t="s">
        <v>38</v>
      </c>
      <c r="K12">
        <f>K1*4/(K8^4)</f>
        <v>-22104768374.677753</v>
      </c>
      <c r="P12" s="6" t="s">
        <v>15</v>
      </c>
      <c r="Q12" s="7" t="s">
        <v>62</v>
      </c>
      <c r="S12" s="6" t="s">
        <v>7</v>
      </c>
      <c r="T12" s="7" t="s">
        <v>63</v>
      </c>
    </row>
    <row r="13" spans="1:20" x14ac:dyDescent="0.25">
      <c r="A13">
        <v>1.6696</v>
      </c>
      <c r="B13">
        <v>-1400.28045</v>
      </c>
      <c r="C13">
        <f t="shared" si="0"/>
        <v>0.16696</v>
      </c>
      <c r="D13">
        <f t="shared" si="1"/>
        <v>-3676436.3214750001</v>
      </c>
      <c r="P13" s="6" t="s">
        <v>23</v>
      </c>
      <c r="Q13" s="7"/>
      <c r="S13" s="6" t="s">
        <v>11</v>
      </c>
      <c r="T13" s="7" t="s">
        <v>64</v>
      </c>
    </row>
    <row r="14" spans="1:20" x14ac:dyDescent="0.25">
      <c r="A14">
        <v>1.6946000000000001</v>
      </c>
      <c r="B14">
        <v>-1400.2736</v>
      </c>
      <c r="C14">
        <f t="shared" si="0"/>
        <v>0.16946</v>
      </c>
      <c r="D14">
        <f t="shared" si="1"/>
        <v>-3676418.3368000002</v>
      </c>
      <c r="P14" s="6" t="s">
        <v>7</v>
      </c>
      <c r="Q14" s="7" t="s">
        <v>24</v>
      </c>
      <c r="S14" s="6" t="s">
        <v>15</v>
      </c>
      <c r="T14" s="7" t="s">
        <v>65</v>
      </c>
    </row>
    <row r="15" spans="1:20" x14ac:dyDescent="0.25">
      <c r="A15">
        <v>1.7196</v>
      </c>
      <c r="B15">
        <v>-1400.2653600000001</v>
      </c>
      <c r="C15">
        <f t="shared" si="0"/>
        <v>0.17196</v>
      </c>
      <c r="D15">
        <f t="shared" si="1"/>
        <v>-3676396.7026800001</v>
      </c>
      <c r="P15" s="6" t="s">
        <v>9</v>
      </c>
      <c r="Q15" s="7" t="s">
        <v>24</v>
      </c>
      <c r="S15" s="6" t="s">
        <v>25</v>
      </c>
      <c r="T15" s="7"/>
    </row>
    <row r="16" spans="1:20" x14ac:dyDescent="0.25">
      <c r="A16">
        <v>1.7445999999999999</v>
      </c>
      <c r="B16">
        <v>-1400.25593</v>
      </c>
      <c r="C16">
        <f t="shared" si="0"/>
        <v>0.17446</v>
      </c>
      <c r="D16">
        <f t="shared" si="1"/>
        <v>-3676371.9442150001</v>
      </c>
      <c r="P16" s="6" t="s">
        <v>11</v>
      </c>
      <c r="Q16" s="7" t="s">
        <v>24</v>
      </c>
      <c r="S16" s="6" t="s">
        <v>26</v>
      </c>
      <c r="T16" s="7">
        <v>18</v>
      </c>
    </row>
    <row r="17" spans="1:20" x14ac:dyDescent="0.25">
      <c r="A17">
        <v>1.7696000000000001</v>
      </c>
      <c r="B17">
        <v>-1400.24549</v>
      </c>
      <c r="C17">
        <f t="shared" si="0"/>
        <v>0.17696000000000001</v>
      </c>
      <c r="D17">
        <f t="shared" si="1"/>
        <v>-3676344.5339950002</v>
      </c>
      <c r="P17" s="6" t="s">
        <v>13</v>
      </c>
      <c r="Q17" s="7" t="s">
        <v>24</v>
      </c>
      <c r="S17" s="6" t="s">
        <v>27</v>
      </c>
      <c r="T17" s="7">
        <v>0.91039999999999999</v>
      </c>
    </row>
    <row r="18" spans="1:20" x14ac:dyDescent="0.25">
      <c r="A18">
        <v>1.7946</v>
      </c>
      <c r="B18">
        <v>-1400.2341899999999</v>
      </c>
      <c r="C18">
        <f t="shared" si="0"/>
        <v>0.17946000000000001</v>
      </c>
      <c r="D18">
        <f t="shared" si="1"/>
        <v>-3676314.8658449999</v>
      </c>
      <c r="P18" s="6" t="s">
        <v>15</v>
      </c>
      <c r="Q18" s="7" t="s">
        <v>24</v>
      </c>
      <c r="S18" s="6" t="s">
        <v>28</v>
      </c>
      <c r="T18" s="7">
        <v>16912</v>
      </c>
    </row>
    <row r="19" spans="1:20" x14ac:dyDescent="0.25">
      <c r="A19">
        <v>1.8196000000000001</v>
      </c>
      <c r="B19">
        <v>-1400.2221999999999</v>
      </c>
      <c r="C19">
        <f t="shared" si="0"/>
        <v>0.18196000000000001</v>
      </c>
      <c r="D19">
        <f t="shared" si="1"/>
        <v>-3676283.3860999998</v>
      </c>
      <c r="P19" s="6" t="s">
        <v>25</v>
      </c>
      <c r="Q19" s="7"/>
      <c r="S19" s="6" t="s">
        <v>29</v>
      </c>
      <c r="T19" s="7">
        <v>30.65</v>
      </c>
    </row>
    <row r="20" spans="1:20" x14ac:dyDescent="0.25">
      <c r="A20">
        <v>1.8446</v>
      </c>
      <c r="B20">
        <v>-1400.20964</v>
      </c>
      <c r="C20">
        <f t="shared" si="0"/>
        <v>0.18446000000000001</v>
      </c>
      <c r="D20">
        <f t="shared" si="1"/>
        <v>-3676250.4098200002</v>
      </c>
      <c r="P20" s="6" t="s">
        <v>26</v>
      </c>
      <c r="Q20" s="7">
        <v>16</v>
      </c>
    </row>
    <row r="21" spans="1:20" x14ac:dyDescent="0.25">
      <c r="A21">
        <v>1.8695999999999999</v>
      </c>
      <c r="B21">
        <v>-1400.19661</v>
      </c>
      <c r="C21">
        <f t="shared" si="0"/>
        <v>0.18695999999999999</v>
      </c>
      <c r="D21">
        <f t="shared" si="1"/>
        <v>-3676216.1995549998</v>
      </c>
      <c r="P21" s="6" t="s">
        <v>27</v>
      </c>
      <c r="Q21" s="7">
        <v>1</v>
      </c>
    </row>
    <row r="22" spans="1:20" x14ac:dyDescent="0.25">
      <c r="A22">
        <v>1.8946000000000001</v>
      </c>
      <c r="B22">
        <v>-1400.1832300000001</v>
      </c>
      <c r="C22">
        <f t="shared" si="0"/>
        <v>0.18946000000000002</v>
      </c>
      <c r="D22">
        <f t="shared" si="1"/>
        <v>-3676181.0703650001</v>
      </c>
      <c r="P22" s="6" t="s">
        <v>28</v>
      </c>
      <c r="Q22" s="7">
        <v>1.7609999999999999</v>
      </c>
    </row>
    <row r="23" spans="1:20" x14ac:dyDescent="0.25">
      <c r="P23" s="6" t="s">
        <v>29</v>
      </c>
      <c r="Q23" s="7">
        <v>0.33169999999999999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G10" sqref="G10"/>
    </sheetView>
  </sheetViews>
  <sheetFormatPr defaultRowHeight="15.75" x14ac:dyDescent="0.25"/>
  <sheetData>
    <row r="1" spans="1:17" x14ac:dyDescent="0.25">
      <c r="A1" s="1" t="s">
        <v>4</v>
      </c>
      <c r="B1" s="1" t="s">
        <v>1</v>
      </c>
      <c r="C1" s="1" t="s">
        <v>4</v>
      </c>
      <c r="D1" t="s">
        <v>3</v>
      </c>
      <c r="F1" s="3" t="s">
        <v>7</v>
      </c>
      <c r="G1" s="7">
        <v>-3674000</v>
      </c>
      <c r="H1" t="s">
        <v>35</v>
      </c>
      <c r="P1" s="6" t="s">
        <v>6</v>
      </c>
      <c r="Q1" s="7"/>
    </row>
    <row r="2" spans="1:17" x14ac:dyDescent="0.25">
      <c r="A2">
        <v>77.072599999999994</v>
      </c>
      <c r="B2">
        <v>-1400.21234</v>
      </c>
      <c r="C2">
        <v>77.072599999999994</v>
      </c>
      <c r="D2">
        <f t="shared" ref="D2:D33" si="0">B2*2625.5</f>
        <v>-3676257.4986700001</v>
      </c>
      <c r="F2" s="3" t="s">
        <v>9</v>
      </c>
      <c r="G2" s="7">
        <v>-47.75</v>
      </c>
      <c r="H2">
        <f>G$1+G$2*$C2+G$3*$C2^2</f>
        <v>-3676355.5552454204</v>
      </c>
      <c r="P2" s="6" t="s">
        <v>7</v>
      </c>
      <c r="Q2" s="7">
        <v>-3674000</v>
      </c>
    </row>
    <row r="3" spans="1:17" x14ac:dyDescent="0.25">
      <c r="A3">
        <v>78.072599999999994</v>
      </c>
      <c r="B3">
        <v>-1400.2184299999999</v>
      </c>
      <c r="C3">
        <v>78.072599999999994</v>
      </c>
      <c r="D3">
        <f t="shared" si="0"/>
        <v>-3676273.4879649999</v>
      </c>
      <c r="F3" s="3" t="s">
        <v>11</v>
      </c>
      <c r="G3" s="7">
        <v>0.223</v>
      </c>
      <c r="H3">
        <f t="shared" ref="H3:H62" si="1">G$1+G$2*$C3+G$3*$C3^2</f>
        <v>-3676368.7078658203</v>
      </c>
      <c r="P3" s="6" t="s">
        <v>9</v>
      </c>
      <c r="Q3" s="7">
        <v>-47.75</v>
      </c>
    </row>
    <row r="4" spans="1:17" x14ac:dyDescent="0.25">
      <c r="A4">
        <v>79.072599999999994</v>
      </c>
      <c r="B4">
        <v>-1400.2241799999999</v>
      </c>
      <c r="C4">
        <v>79.072599999999994</v>
      </c>
      <c r="D4">
        <f t="shared" si="0"/>
        <v>-3676288.5845899996</v>
      </c>
      <c r="F4" s="3"/>
      <c r="G4" s="2"/>
      <c r="H4">
        <f t="shared" si="1"/>
        <v>-3676381.4144862206</v>
      </c>
      <c r="P4" s="6" t="s">
        <v>11</v>
      </c>
      <c r="Q4" s="7">
        <v>0.223</v>
      </c>
    </row>
    <row r="5" spans="1:17" x14ac:dyDescent="0.25">
      <c r="A5">
        <v>80.072599999999994</v>
      </c>
      <c r="B5">
        <v>-1400.2295899999999</v>
      </c>
      <c r="C5">
        <v>80.072599999999994</v>
      </c>
      <c r="D5">
        <f t="shared" si="0"/>
        <v>-3676302.7885449999</v>
      </c>
      <c r="F5" s="3"/>
      <c r="G5" s="2"/>
      <c r="H5">
        <f t="shared" si="1"/>
        <v>-3676393.6751066204</v>
      </c>
      <c r="P5" s="6" t="s">
        <v>17</v>
      </c>
      <c r="Q5" s="7"/>
    </row>
    <row r="6" spans="1:17" x14ac:dyDescent="0.25">
      <c r="A6">
        <v>81.072599999999994</v>
      </c>
      <c r="B6">
        <v>-1400.23469</v>
      </c>
      <c r="C6">
        <v>81.072599999999994</v>
      </c>
      <c r="D6">
        <f t="shared" si="0"/>
        <v>-3676316.1785949999</v>
      </c>
      <c r="H6">
        <f t="shared" si="1"/>
        <v>-3676405.4897270203</v>
      </c>
      <c r="P6" s="6" t="s">
        <v>7</v>
      </c>
      <c r="Q6" s="7">
        <v>21.06</v>
      </c>
    </row>
    <row r="7" spans="1:17" x14ac:dyDescent="0.25">
      <c r="A7">
        <v>82.072599999999994</v>
      </c>
      <c r="B7">
        <v>-1400.2394899999999</v>
      </c>
      <c r="C7">
        <v>82.072599999999994</v>
      </c>
      <c r="D7">
        <f t="shared" si="0"/>
        <v>-3676328.7809949997</v>
      </c>
      <c r="H7">
        <f t="shared" si="1"/>
        <v>-3676416.8583474206</v>
      </c>
      <c r="P7" s="6" t="s">
        <v>9</v>
      </c>
      <c r="Q7" s="7">
        <v>0.4007</v>
      </c>
    </row>
    <row r="8" spans="1:17" x14ac:dyDescent="0.25">
      <c r="A8">
        <v>83.072599999999994</v>
      </c>
      <c r="B8">
        <v>-1400.2440099999999</v>
      </c>
      <c r="C8">
        <v>83.072599999999994</v>
      </c>
      <c r="D8">
        <f t="shared" si="0"/>
        <v>-3676340.6482549999</v>
      </c>
      <c r="F8" s="6" t="s">
        <v>69</v>
      </c>
      <c r="G8">
        <f>LOOKUP(MIN(D2:D62),D2:D62,C2:C62)</f>
        <v>107.07259999999999</v>
      </c>
      <c r="H8">
        <f t="shared" si="1"/>
        <v>-3676427.7809678204</v>
      </c>
      <c r="P8" s="6" t="s">
        <v>11</v>
      </c>
      <c r="Q8" s="7">
        <v>1.866E-3</v>
      </c>
    </row>
    <row r="9" spans="1:17" x14ac:dyDescent="0.25">
      <c r="A9">
        <v>84.072599999999994</v>
      </c>
      <c r="B9">
        <v>-1400.2482500000001</v>
      </c>
      <c r="C9">
        <v>84.072599999999994</v>
      </c>
      <c r="D9">
        <f t="shared" si="0"/>
        <v>-3676351.7803750001</v>
      </c>
      <c r="F9" s="6" t="s">
        <v>70</v>
      </c>
      <c r="H9">
        <f t="shared" si="1"/>
        <v>-3676438.2575882203</v>
      </c>
      <c r="P9" s="6" t="s">
        <v>23</v>
      </c>
      <c r="Q9" s="7"/>
    </row>
    <row r="10" spans="1:17" x14ac:dyDescent="0.25">
      <c r="A10">
        <v>85.072599999999994</v>
      </c>
      <c r="B10">
        <v>-1400.2522300000001</v>
      </c>
      <c r="C10">
        <v>85.072599999999994</v>
      </c>
      <c r="D10">
        <f t="shared" si="0"/>
        <v>-3676362.2298650001</v>
      </c>
      <c r="F10" s="6" t="s">
        <v>71</v>
      </c>
      <c r="G10" s="5">
        <f>2*G3</f>
        <v>0.44600000000000001</v>
      </c>
      <c r="H10">
        <f t="shared" si="1"/>
        <v>-3676448.2882086202</v>
      </c>
      <c r="P10" s="6" t="s">
        <v>7</v>
      </c>
      <c r="Q10" s="7" t="s">
        <v>72</v>
      </c>
    </row>
    <row r="11" spans="1:17" x14ac:dyDescent="0.25">
      <c r="A11">
        <v>86.072599999999994</v>
      </c>
      <c r="B11">
        <v>-1400.25596</v>
      </c>
      <c r="C11">
        <v>86.072599999999994</v>
      </c>
      <c r="D11">
        <f t="shared" si="0"/>
        <v>-3676372.0229799999</v>
      </c>
      <c r="F11" s="6"/>
      <c r="H11">
        <f t="shared" si="1"/>
        <v>-3676457.8728290205</v>
      </c>
      <c r="P11" s="6" t="s">
        <v>9</v>
      </c>
      <c r="Q11" s="7" t="s">
        <v>73</v>
      </c>
    </row>
    <row r="12" spans="1:17" x14ac:dyDescent="0.25">
      <c r="A12">
        <v>87.072599999999994</v>
      </c>
      <c r="B12">
        <v>-1400.25946</v>
      </c>
      <c r="C12">
        <v>87.072599999999994</v>
      </c>
      <c r="D12">
        <f t="shared" si="0"/>
        <v>-3676381.2122300002</v>
      </c>
      <c r="H12">
        <f t="shared" si="1"/>
        <v>-3676467.0114494204</v>
      </c>
      <c r="P12" s="6" t="s">
        <v>11</v>
      </c>
      <c r="Q12" s="7" t="s">
        <v>74</v>
      </c>
    </row>
    <row r="13" spans="1:17" x14ac:dyDescent="0.25">
      <c r="A13">
        <v>88.072599999999994</v>
      </c>
      <c r="B13">
        <v>-1400.2627199999999</v>
      </c>
      <c r="C13">
        <v>88.072599999999994</v>
      </c>
      <c r="D13">
        <f t="shared" si="0"/>
        <v>-3676389.7713599997</v>
      </c>
      <c r="H13">
        <f t="shared" si="1"/>
        <v>-3676475.7040698202</v>
      </c>
      <c r="P13" s="6" t="s">
        <v>25</v>
      </c>
      <c r="Q13" s="7"/>
    </row>
    <row r="14" spans="1:17" x14ac:dyDescent="0.25">
      <c r="A14">
        <v>89.072599999999994</v>
      </c>
      <c r="B14">
        <v>-1400.26576</v>
      </c>
      <c r="C14">
        <v>89.072599999999994</v>
      </c>
      <c r="D14">
        <f t="shared" si="0"/>
        <v>-3676397.75288</v>
      </c>
      <c r="H14">
        <f t="shared" si="1"/>
        <v>-3676483.9506902206</v>
      </c>
      <c r="P14" s="6" t="s">
        <v>26</v>
      </c>
      <c r="Q14" s="7">
        <v>58</v>
      </c>
    </row>
    <row r="15" spans="1:17" x14ac:dyDescent="0.25">
      <c r="A15">
        <v>90.072599999999994</v>
      </c>
      <c r="B15">
        <v>-1400.2685899999999</v>
      </c>
      <c r="C15">
        <v>90.072599999999994</v>
      </c>
      <c r="D15">
        <f t="shared" si="0"/>
        <v>-3676405.1830449998</v>
      </c>
      <c r="H15">
        <f t="shared" si="1"/>
        <v>-3676491.7513106205</v>
      </c>
      <c r="P15" s="6" t="s">
        <v>27</v>
      </c>
      <c r="Q15" s="7">
        <v>0.996</v>
      </c>
    </row>
    <row r="16" spans="1:17" x14ac:dyDescent="0.25">
      <c r="A16">
        <v>91.072599999999994</v>
      </c>
      <c r="B16">
        <v>-1400.2712200000001</v>
      </c>
      <c r="C16">
        <v>91.072599999999994</v>
      </c>
      <c r="D16">
        <f t="shared" si="0"/>
        <v>-3676412.0881100004</v>
      </c>
      <c r="H16">
        <f t="shared" si="1"/>
        <v>-3676499.1059310203</v>
      </c>
      <c r="P16" s="6" t="s">
        <v>28</v>
      </c>
      <c r="Q16" s="7">
        <v>946.3</v>
      </c>
    </row>
    <row r="17" spans="1:17" x14ac:dyDescent="0.25">
      <c r="A17">
        <v>92.072599999999994</v>
      </c>
      <c r="B17">
        <v>-1400.2736500000001</v>
      </c>
      <c r="C17">
        <v>92.072599999999994</v>
      </c>
      <c r="D17">
        <f t="shared" si="0"/>
        <v>-3676418.4680750002</v>
      </c>
      <c r="H17">
        <f t="shared" si="1"/>
        <v>-3676506.0145514202</v>
      </c>
      <c r="P17" s="6" t="s">
        <v>29</v>
      </c>
      <c r="Q17" s="7">
        <v>4.0389999999999997</v>
      </c>
    </row>
    <row r="18" spans="1:17" x14ac:dyDescent="0.25">
      <c r="A18">
        <v>93.072599999999994</v>
      </c>
      <c r="B18">
        <v>-1400.2759000000001</v>
      </c>
      <c r="C18">
        <v>93.072599999999994</v>
      </c>
      <c r="D18">
        <f t="shared" si="0"/>
        <v>-3676424.3754500002</v>
      </c>
      <c r="H18">
        <f t="shared" si="1"/>
        <v>-3676512.4771718206</v>
      </c>
    </row>
    <row r="19" spans="1:17" x14ac:dyDescent="0.25">
      <c r="A19">
        <v>94.072599999999994</v>
      </c>
      <c r="B19">
        <v>-1400.2779499999999</v>
      </c>
      <c r="C19">
        <v>94.072599999999994</v>
      </c>
      <c r="D19">
        <f t="shared" si="0"/>
        <v>-3676429.7577249999</v>
      </c>
      <c r="H19">
        <f t="shared" si="1"/>
        <v>-3676518.4937922205</v>
      </c>
    </row>
    <row r="20" spans="1:17" x14ac:dyDescent="0.25">
      <c r="A20">
        <v>95.072599999999994</v>
      </c>
      <c r="B20">
        <v>-1400.2798399999999</v>
      </c>
      <c r="C20">
        <v>95.072599999999994</v>
      </c>
      <c r="D20">
        <f t="shared" si="0"/>
        <v>-3676434.7199199996</v>
      </c>
      <c r="H20">
        <f t="shared" si="1"/>
        <v>-3676524.0644126204</v>
      </c>
    </row>
    <row r="21" spans="1:17" x14ac:dyDescent="0.25">
      <c r="A21">
        <v>96.072599999999994</v>
      </c>
      <c r="B21">
        <v>-1400.2815499999999</v>
      </c>
      <c r="C21">
        <v>96.072599999999994</v>
      </c>
      <c r="D21">
        <f t="shared" si="0"/>
        <v>-3676439.2095249998</v>
      </c>
      <c r="H21">
        <f t="shared" si="1"/>
        <v>-3676529.1890330203</v>
      </c>
    </row>
    <row r="22" spans="1:17" x14ac:dyDescent="0.25">
      <c r="A22">
        <v>97.072599999999994</v>
      </c>
      <c r="B22">
        <v>-1400.2830899999999</v>
      </c>
      <c r="C22">
        <v>97.072599999999994</v>
      </c>
      <c r="D22">
        <f t="shared" si="0"/>
        <v>-3676443.2527949996</v>
      </c>
      <c r="H22">
        <f t="shared" si="1"/>
        <v>-3676533.8676534202</v>
      </c>
    </row>
    <row r="23" spans="1:17" x14ac:dyDescent="0.25">
      <c r="A23">
        <v>98.072599999999994</v>
      </c>
      <c r="B23">
        <v>-1400.2844700000001</v>
      </c>
      <c r="C23">
        <v>98.072599999999994</v>
      </c>
      <c r="D23">
        <f t="shared" si="0"/>
        <v>-3676446.8759850003</v>
      </c>
      <c r="H23">
        <f t="shared" si="1"/>
        <v>-3676538.1002738206</v>
      </c>
    </row>
    <row r="24" spans="1:17" x14ac:dyDescent="0.25">
      <c r="A24">
        <v>99.072599999999994</v>
      </c>
      <c r="B24">
        <v>-1400.2856999999999</v>
      </c>
      <c r="C24">
        <v>99.072599999999994</v>
      </c>
      <c r="D24">
        <f t="shared" si="0"/>
        <v>-3676450.1053499999</v>
      </c>
      <c r="H24">
        <f t="shared" si="1"/>
        <v>-3676541.8868942205</v>
      </c>
    </row>
    <row r="25" spans="1:17" x14ac:dyDescent="0.25">
      <c r="A25">
        <v>100.07259999999999</v>
      </c>
      <c r="B25">
        <v>-1400.2867699999999</v>
      </c>
      <c r="C25">
        <v>100.07259999999999</v>
      </c>
      <c r="D25">
        <f t="shared" si="0"/>
        <v>-3676452.9146349998</v>
      </c>
      <c r="H25">
        <f t="shared" si="1"/>
        <v>-3676545.2275146204</v>
      </c>
    </row>
    <row r="26" spans="1:17" x14ac:dyDescent="0.25">
      <c r="A26">
        <v>101.07259999999999</v>
      </c>
      <c r="B26">
        <v>-1400.2876900000001</v>
      </c>
      <c r="C26">
        <v>101.07259999999999</v>
      </c>
      <c r="D26">
        <f t="shared" si="0"/>
        <v>-3676455.3300950001</v>
      </c>
      <c r="H26">
        <f t="shared" si="1"/>
        <v>-3676548.1221350203</v>
      </c>
    </row>
    <row r="27" spans="1:17" x14ac:dyDescent="0.25">
      <c r="A27">
        <v>102.07259999999999</v>
      </c>
      <c r="B27">
        <v>-1400.28846</v>
      </c>
      <c r="C27">
        <v>102.07259999999999</v>
      </c>
      <c r="D27">
        <f t="shared" si="0"/>
        <v>-3676457.3517299998</v>
      </c>
      <c r="H27">
        <f t="shared" si="1"/>
        <v>-3676550.5707554203</v>
      </c>
    </row>
    <row r="28" spans="1:17" x14ac:dyDescent="0.25">
      <c r="A28">
        <v>103.07259999999999</v>
      </c>
      <c r="B28">
        <v>-1400.28909</v>
      </c>
      <c r="C28">
        <v>103.07259999999999</v>
      </c>
      <c r="D28">
        <f t="shared" si="0"/>
        <v>-3676459.0057950001</v>
      </c>
      <c r="H28">
        <f t="shared" si="1"/>
        <v>-3676552.5733758202</v>
      </c>
    </row>
    <row r="29" spans="1:17" x14ac:dyDescent="0.25">
      <c r="A29">
        <v>104.07259999999999</v>
      </c>
      <c r="B29">
        <v>-1400.2895699999999</v>
      </c>
      <c r="C29">
        <v>104.07259999999999</v>
      </c>
      <c r="D29">
        <f t="shared" si="0"/>
        <v>-3676460.2660349999</v>
      </c>
      <c r="H29">
        <f t="shared" si="1"/>
        <v>-3676554.1299962206</v>
      </c>
    </row>
    <row r="30" spans="1:17" x14ac:dyDescent="0.25">
      <c r="A30">
        <v>105.07259999999999</v>
      </c>
      <c r="B30">
        <v>-1400.2899299999999</v>
      </c>
      <c r="C30">
        <v>105.07259999999999</v>
      </c>
      <c r="D30">
        <f t="shared" si="0"/>
        <v>-3676461.2112149997</v>
      </c>
      <c r="H30">
        <f t="shared" si="1"/>
        <v>-3676555.2406166205</v>
      </c>
    </row>
    <row r="31" spans="1:17" x14ac:dyDescent="0.25">
      <c r="A31">
        <v>106.07259999999999</v>
      </c>
      <c r="B31">
        <v>-1400.2901300000001</v>
      </c>
      <c r="C31">
        <v>106.07259999999999</v>
      </c>
      <c r="D31">
        <f t="shared" si="0"/>
        <v>-3676461.7363150003</v>
      </c>
      <c r="H31">
        <f t="shared" si="1"/>
        <v>-3676555.9052370205</v>
      </c>
    </row>
    <row r="32" spans="1:17" x14ac:dyDescent="0.25">
      <c r="A32">
        <v>107.07259999999999</v>
      </c>
      <c r="B32">
        <v>-1400.2901999999999</v>
      </c>
      <c r="C32">
        <v>107.07259999999999</v>
      </c>
      <c r="D32">
        <f t="shared" si="0"/>
        <v>-3676461.9200999998</v>
      </c>
      <c r="H32">
        <f t="shared" si="1"/>
        <v>-3676556.1238574204</v>
      </c>
    </row>
    <row r="33" spans="1:8" x14ac:dyDescent="0.25">
      <c r="A33">
        <v>108.07259999999999</v>
      </c>
      <c r="B33">
        <v>-1400.2901300000001</v>
      </c>
      <c r="C33">
        <v>108.07259999999999</v>
      </c>
      <c r="D33">
        <f t="shared" si="0"/>
        <v>-3676461.7363150003</v>
      </c>
      <c r="H33">
        <f t="shared" si="1"/>
        <v>-3676555.8964778204</v>
      </c>
    </row>
    <row r="34" spans="1:8" x14ac:dyDescent="0.25">
      <c r="A34">
        <v>109.07259999999999</v>
      </c>
      <c r="B34">
        <v>-1400.2899199999999</v>
      </c>
      <c r="C34">
        <v>109.07259999999999</v>
      </c>
      <c r="D34">
        <f t="shared" ref="D34:D62" si="2">B34*2625.5</f>
        <v>-3676461.1849599998</v>
      </c>
      <c r="H34">
        <f t="shared" si="1"/>
        <v>-3676555.2230982203</v>
      </c>
    </row>
    <row r="35" spans="1:8" x14ac:dyDescent="0.25">
      <c r="A35">
        <v>110.07259999999999</v>
      </c>
      <c r="B35">
        <v>-1400.2895799999999</v>
      </c>
      <c r="C35">
        <v>110.07259999999999</v>
      </c>
      <c r="D35">
        <f t="shared" si="2"/>
        <v>-3676460.2922899998</v>
      </c>
      <c r="H35">
        <f t="shared" si="1"/>
        <v>-3676554.1037186203</v>
      </c>
    </row>
    <row r="36" spans="1:8" x14ac:dyDescent="0.25">
      <c r="A36">
        <v>111.07259999999999</v>
      </c>
      <c r="B36">
        <v>-1400.2891</v>
      </c>
      <c r="C36">
        <v>111.07259999999999</v>
      </c>
      <c r="D36">
        <f t="shared" si="2"/>
        <v>-3676459.03205</v>
      </c>
      <c r="H36">
        <f t="shared" si="1"/>
        <v>-3676552.5383390202</v>
      </c>
    </row>
    <row r="37" spans="1:8" x14ac:dyDescent="0.25">
      <c r="A37">
        <v>112.07259999999999</v>
      </c>
      <c r="B37">
        <v>-1400.2884799999999</v>
      </c>
      <c r="C37">
        <v>112.07259999999999</v>
      </c>
      <c r="D37">
        <f t="shared" si="2"/>
        <v>-3676457.4042400001</v>
      </c>
      <c r="H37">
        <f t="shared" si="1"/>
        <v>-3676550.5269594202</v>
      </c>
    </row>
    <row r="38" spans="1:8" x14ac:dyDescent="0.25">
      <c r="A38">
        <v>113.07259999999999</v>
      </c>
      <c r="B38">
        <v>-1400.28772</v>
      </c>
      <c r="C38">
        <v>113.07259999999999</v>
      </c>
      <c r="D38">
        <f t="shared" si="2"/>
        <v>-3676455.4088600003</v>
      </c>
      <c r="H38">
        <f t="shared" si="1"/>
        <v>-3676548.0695798201</v>
      </c>
    </row>
    <row r="39" spans="1:8" x14ac:dyDescent="0.25">
      <c r="A39">
        <v>114.07259999999999</v>
      </c>
      <c r="B39">
        <v>-1400.28682</v>
      </c>
      <c r="C39">
        <v>114.07259999999999</v>
      </c>
      <c r="D39">
        <f t="shared" si="2"/>
        <v>-3676453.0459099999</v>
      </c>
      <c r="H39">
        <f t="shared" si="1"/>
        <v>-3676545.1662002206</v>
      </c>
    </row>
    <row r="40" spans="1:8" x14ac:dyDescent="0.25">
      <c r="A40">
        <v>115.07259999999999</v>
      </c>
      <c r="B40">
        <v>-1400.28577</v>
      </c>
      <c r="C40">
        <v>115.07259999999999</v>
      </c>
      <c r="D40">
        <f t="shared" si="2"/>
        <v>-3676450.2891349997</v>
      </c>
      <c r="H40">
        <f t="shared" si="1"/>
        <v>-3676541.8168206206</v>
      </c>
    </row>
    <row r="41" spans="1:8" x14ac:dyDescent="0.25">
      <c r="A41">
        <v>116.07259999999999</v>
      </c>
      <c r="B41">
        <v>-1400.28457</v>
      </c>
      <c r="C41">
        <v>116.07259999999999</v>
      </c>
      <c r="D41">
        <f t="shared" si="2"/>
        <v>-3676447.1385349999</v>
      </c>
      <c r="H41">
        <f t="shared" si="1"/>
        <v>-3676538.0214410205</v>
      </c>
    </row>
    <row r="42" spans="1:8" x14ac:dyDescent="0.25">
      <c r="A42">
        <v>117.07259999999999</v>
      </c>
      <c r="B42">
        <v>-1400.28322</v>
      </c>
      <c r="C42">
        <v>117.07259999999999</v>
      </c>
      <c r="D42">
        <f t="shared" si="2"/>
        <v>-3676443.5941099999</v>
      </c>
      <c r="H42">
        <f t="shared" si="1"/>
        <v>-3676533.7800614205</v>
      </c>
    </row>
    <row r="43" spans="1:8" x14ac:dyDescent="0.25">
      <c r="A43">
        <v>118.07259999999999</v>
      </c>
      <c r="B43">
        <v>-1400.28171</v>
      </c>
      <c r="C43">
        <v>118.07259999999999</v>
      </c>
      <c r="D43">
        <f t="shared" si="2"/>
        <v>-3676439.6296049999</v>
      </c>
      <c r="H43">
        <f t="shared" si="1"/>
        <v>-3676529.0926818205</v>
      </c>
    </row>
    <row r="44" spans="1:8" x14ac:dyDescent="0.25">
      <c r="A44">
        <v>119.07259999999999</v>
      </c>
      <c r="B44">
        <v>-1400.2800400000001</v>
      </c>
      <c r="C44">
        <v>119.07259999999999</v>
      </c>
      <c r="D44">
        <f t="shared" si="2"/>
        <v>-3676435.2450200003</v>
      </c>
      <c r="H44">
        <f t="shared" si="1"/>
        <v>-3676523.9593022205</v>
      </c>
    </row>
    <row r="45" spans="1:8" x14ac:dyDescent="0.25">
      <c r="A45">
        <v>120.07259999999999</v>
      </c>
      <c r="B45">
        <v>-1400.2782</v>
      </c>
      <c r="C45">
        <v>120.07259999999999</v>
      </c>
      <c r="D45">
        <f t="shared" si="2"/>
        <v>-3676430.4140999997</v>
      </c>
      <c r="H45">
        <f t="shared" si="1"/>
        <v>-3676518.3799226205</v>
      </c>
    </row>
    <row r="46" spans="1:8" x14ac:dyDescent="0.25">
      <c r="A46">
        <v>121.07259999999999</v>
      </c>
      <c r="B46">
        <v>-1400.27619</v>
      </c>
      <c r="C46">
        <v>121.07259999999999</v>
      </c>
      <c r="D46">
        <f t="shared" si="2"/>
        <v>-3676425.1368450001</v>
      </c>
      <c r="H46">
        <f t="shared" si="1"/>
        <v>-3676512.3545430205</v>
      </c>
    </row>
    <row r="47" spans="1:8" x14ac:dyDescent="0.25">
      <c r="A47">
        <v>122.07259999999999</v>
      </c>
      <c r="B47">
        <v>-1400.2739899999999</v>
      </c>
      <c r="C47">
        <v>122.07259999999999</v>
      </c>
      <c r="D47">
        <f t="shared" si="2"/>
        <v>-3676419.3607449997</v>
      </c>
      <c r="H47">
        <f t="shared" si="1"/>
        <v>-3676505.8831634205</v>
      </c>
    </row>
    <row r="48" spans="1:8" x14ac:dyDescent="0.25">
      <c r="A48">
        <v>123.07259999999999</v>
      </c>
      <c r="B48">
        <v>-1400.2716</v>
      </c>
      <c r="C48">
        <v>123.07259999999999</v>
      </c>
      <c r="D48">
        <f t="shared" si="2"/>
        <v>-3676413.0858</v>
      </c>
      <c r="H48">
        <f t="shared" si="1"/>
        <v>-3676498.9657838205</v>
      </c>
    </row>
    <row r="49" spans="1:8" x14ac:dyDescent="0.25">
      <c r="A49">
        <v>124.07259999999999</v>
      </c>
      <c r="B49">
        <v>-1400.26901</v>
      </c>
      <c r="C49">
        <v>124.07259999999999</v>
      </c>
      <c r="D49">
        <f t="shared" si="2"/>
        <v>-3676406.2857550001</v>
      </c>
      <c r="H49">
        <f t="shared" si="1"/>
        <v>-3676491.6024042205</v>
      </c>
    </row>
    <row r="50" spans="1:8" x14ac:dyDescent="0.25">
      <c r="A50">
        <v>125.07259999999999</v>
      </c>
      <c r="B50">
        <v>-1400.26621</v>
      </c>
      <c r="C50">
        <v>125.07259999999999</v>
      </c>
      <c r="D50">
        <f t="shared" si="2"/>
        <v>-3676398.934355</v>
      </c>
      <c r="H50">
        <f t="shared" si="1"/>
        <v>-3676483.7930246205</v>
      </c>
    </row>
    <row r="51" spans="1:8" x14ac:dyDescent="0.25">
      <c r="A51">
        <v>126.07259999999999</v>
      </c>
      <c r="B51">
        <v>-1400.2631799999999</v>
      </c>
      <c r="C51">
        <v>126.07259999999999</v>
      </c>
      <c r="D51">
        <f t="shared" si="2"/>
        <v>-3676390.9790899996</v>
      </c>
      <c r="H51">
        <f t="shared" si="1"/>
        <v>-3676475.5376450205</v>
      </c>
    </row>
    <row r="52" spans="1:8" x14ac:dyDescent="0.25">
      <c r="A52">
        <v>127.07259999999999</v>
      </c>
      <c r="B52">
        <v>-1400.25992</v>
      </c>
      <c r="C52">
        <v>127.07259999999999</v>
      </c>
      <c r="D52">
        <f t="shared" si="2"/>
        <v>-3676382.4199600001</v>
      </c>
      <c r="H52">
        <f t="shared" si="1"/>
        <v>-3676466.8362654205</v>
      </c>
    </row>
    <row r="53" spans="1:8" x14ac:dyDescent="0.25">
      <c r="A53">
        <v>128.07259999999999</v>
      </c>
      <c r="B53">
        <v>-1400.2564</v>
      </c>
      <c r="C53">
        <v>128.07259999999999</v>
      </c>
      <c r="D53">
        <f t="shared" si="2"/>
        <v>-3676373.1782</v>
      </c>
      <c r="H53">
        <f t="shared" si="1"/>
        <v>-3676457.6888858206</v>
      </c>
    </row>
    <row r="54" spans="1:8" x14ac:dyDescent="0.25">
      <c r="A54">
        <v>129.07259999999999</v>
      </c>
      <c r="B54">
        <v>-1400.25262</v>
      </c>
      <c r="C54">
        <v>129.07259999999999</v>
      </c>
      <c r="D54">
        <f t="shared" si="2"/>
        <v>-3676363.2538100001</v>
      </c>
      <c r="H54">
        <f t="shared" si="1"/>
        <v>-3676448.0955062206</v>
      </c>
    </row>
    <row r="55" spans="1:8" x14ac:dyDescent="0.25">
      <c r="A55">
        <v>130.07259999999999</v>
      </c>
      <c r="B55">
        <v>-1400.24856</v>
      </c>
      <c r="C55">
        <v>130.07259999999999</v>
      </c>
      <c r="D55">
        <f t="shared" si="2"/>
        <v>-3676352.5942799998</v>
      </c>
      <c r="H55">
        <f t="shared" si="1"/>
        <v>-3676438.0561266202</v>
      </c>
    </row>
    <row r="56" spans="1:8" x14ac:dyDescent="0.25">
      <c r="A56">
        <v>131.07259999999999</v>
      </c>
      <c r="B56">
        <v>-1400.2442000000001</v>
      </c>
      <c r="C56">
        <v>131.07259999999999</v>
      </c>
      <c r="D56">
        <f t="shared" si="2"/>
        <v>-3676341.1471000002</v>
      </c>
      <c r="H56">
        <f t="shared" si="1"/>
        <v>-3676427.5707470202</v>
      </c>
    </row>
    <row r="57" spans="1:8" x14ac:dyDescent="0.25">
      <c r="A57">
        <v>132.07259999999999</v>
      </c>
      <c r="B57">
        <v>-1400.2395100000001</v>
      </c>
      <c r="C57">
        <v>132.07259999999999</v>
      </c>
      <c r="D57">
        <f t="shared" si="2"/>
        <v>-3676328.8335050005</v>
      </c>
      <c r="H57">
        <f t="shared" si="1"/>
        <v>-3676416.6393674202</v>
      </c>
    </row>
    <row r="58" spans="1:8" x14ac:dyDescent="0.25">
      <c r="A58">
        <v>133.07259999999999</v>
      </c>
      <c r="B58">
        <v>-1400.2344800000001</v>
      </c>
      <c r="C58">
        <v>133.07259999999999</v>
      </c>
      <c r="D58">
        <f t="shared" si="2"/>
        <v>-3676315.6272400003</v>
      </c>
      <c r="H58">
        <f t="shared" si="1"/>
        <v>-3676405.2619878203</v>
      </c>
    </row>
    <row r="59" spans="1:8" x14ac:dyDescent="0.25">
      <c r="A59">
        <v>134.07259999999999</v>
      </c>
      <c r="B59">
        <v>-1400.2290800000001</v>
      </c>
      <c r="C59">
        <v>134.07259999999999</v>
      </c>
      <c r="D59">
        <f t="shared" si="2"/>
        <v>-3676301.4495400004</v>
      </c>
      <c r="H59">
        <f t="shared" si="1"/>
        <v>-3676393.4386082203</v>
      </c>
    </row>
    <row r="60" spans="1:8" x14ac:dyDescent="0.25">
      <c r="A60">
        <v>135.07259999999999</v>
      </c>
      <c r="B60">
        <v>-1400.2233000000001</v>
      </c>
      <c r="C60">
        <v>135.07259999999999</v>
      </c>
      <c r="D60">
        <f t="shared" si="2"/>
        <v>-3676286.2741500004</v>
      </c>
      <c r="H60">
        <f t="shared" si="1"/>
        <v>-3676381.1692286204</v>
      </c>
    </row>
    <row r="61" spans="1:8" x14ac:dyDescent="0.25">
      <c r="A61">
        <v>136.07259999999999</v>
      </c>
      <c r="B61">
        <v>-1400.2170900000001</v>
      </c>
      <c r="C61">
        <v>136.07259999999999</v>
      </c>
      <c r="D61">
        <f t="shared" si="2"/>
        <v>-3676269.9697950003</v>
      </c>
      <c r="H61">
        <f t="shared" si="1"/>
        <v>-3676368.4538490204</v>
      </c>
    </row>
    <row r="62" spans="1:8" x14ac:dyDescent="0.25">
      <c r="A62">
        <v>137.07259999999999</v>
      </c>
      <c r="B62">
        <v>-1400.21045</v>
      </c>
      <c r="C62">
        <v>137.07259999999999</v>
      </c>
      <c r="D62">
        <f t="shared" si="2"/>
        <v>-3676252.536475</v>
      </c>
      <c r="H62">
        <f t="shared" si="1"/>
        <v>-3676355.2924694205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G10" sqref="G10"/>
    </sheetView>
  </sheetViews>
  <sheetFormatPr defaultRowHeight="15.75" x14ac:dyDescent="0.25"/>
  <cols>
    <col min="1" max="2" width="9" style="1"/>
    <col min="3" max="3" width="9" customWidth="1"/>
    <col min="4" max="4" width="12.5" bestFit="1" customWidth="1"/>
    <col min="7" max="7" width="11.375" bestFit="1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2">
        <v>-3259000</v>
      </c>
      <c r="H1" t="s">
        <v>35</v>
      </c>
      <c r="J1" s="3" t="s">
        <v>7</v>
      </c>
      <c r="K1" s="4">
        <v>-3082000</v>
      </c>
      <c r="L1" t="s">
        <v>35</v>
      </c>
      <c r="P1" s="3" t="s">
        <v>6</v>
      </c>
      <c r="Q1" s="2"/>
      <c r="S1" s="3" t="s">
        <v>30</v>
      </c>
      <c r="T1" s="2"/>
    </row>
    <row r="2" spans="1:20" x14ac:dyDescent="0.25">
      <c r="A2" s="1">
        <v>1.26</v>
      </c>
      <c r="B2" s="1">
        <v>-1243.3239581800001</v>
      </c>
      <c r="C2">
        <f>A2/10</f>
        <v>0.126</v>
      </c>
      <c r="D2">
        <f>B2*2625.5</f>
        <v>-3264347.05220159</v>
      </c>
      <c r="F2" s="3" t="s">
        <v>9</v>
      </c>
      <c r="G2" s="2">
        <v>0</v>
      </c>
      <c r="H2">
        <f>G$1+G$2*$C2+G$3*$C2^2+G$4*$C2^3+G$5*$C2^4</f>
        <v>-3265125.2602213603</v>
      </c>
      <c r="J2" s="3" t="s">
        <v>9</v>
      </c>
      <c r="K2" s="4">
        <v>-3616000</v>
      </c>
      <c r="L2">
        <f>K$1+K$2*$C2+K$3*$C2^2+K$4*$C2^3+K$5*$C2^4</f>
        <v>-3264266.2135504</v>
      </c>
      <c r="P2" s="3" t="s">
        <v>7</v>
      </c>
      <c r="Q2" s="2" t="s">
        <v>8</v>
      </c>
      <c r="S2" s="3" t="s">
        <v>6</v>
      </c>
      <c r="T2" s="2"/>
    </row>
    <row r="3" spans="1:20" x14ac:dyDescent="0.25">
      <c r="A3" s="1">
        <v>1.27</v>
      </c>
      <c r="B3" s="1">
        <v>-1243.4021628099999</v>
      </c>
      <c r="C3">
        <f t="shared" ref="C3:C66" si="0">A3/10</f>
        <v>0.127</v>
      </c>
      <c r="D3">
        <f t="shared" ref="D3:D66" si="1">B3*2625.5</f>
        <v>-3264552.3784576547</v>
      </c>
      <c r="F3" s="3" t="s">
        <v>11</v>
      </c>
      <c r="G3" s="2">
        <v>-493220</v>
      </c>
      <c r="H3">
        <f t="shared" ref="H3:H66" si="2">G$1+G$2*$C3+G$3*$C3^2+G$4*$C3^3+G$5*$C3^4</f>
        <v>-3265195.266883635</v>
      </c>
      <c r="J3" s="3" t="s">
        <v>11</v>
      </c>
      <c r="K3" s="4">
        <v>26230000</v>
      </c>
      <c r="L3">
        <f t="shared" ref="L3:L66" si="3">K$1+K$2*$C3+K$3*$C3^2+K$4*$C3^3+K$5*$C3^4</f>
        <v>-3264470.6035238998</v>
      </c>
      <c r="P3" s="3" t="s">
        <v>9</v>
      </c>
      <c r="Q3" s="2" t="s">
        <v>10</v>
      </c>
      <c r="S3" s="3" t="s">
        <v>7</v>
      </c>
      <c r="T3" s="2">
        <v>-3259000</v>
      </c>
    </row>
    <row r="4" spans="1:20" x14ac:dyDescent="0.25">
      <c r="A4" s="1">
        <v>1.28</v>
      </c>
      <c r="B4" s="1">
        <v>-1243.4774321800001</v>
      </c>
      <c r="C4">
        <f t="shared" si="0"/>
        <v>0.128</v>
      </c>
      <c r="D4">
        <f t="shared" si="1"/>
        <v>-3264749.9981885902</v>
      </c>
      <c r="F4" s="3" t="s">
        <v>13</v>
      </c>
      <c r="G4" s="2">
        <v>0</v>
      </c>
      <c r="H4">
        <f t="shared" si="2"/>
        <v>-3265264.95062016</v>
      </c>
      <c r="J4" s="3" t="s">
        <v>13</v>
      </c>
      <c r="K4" s="4">
        <v>-84390000</v>
      </c>
      <c r="L4">
        <f t="shared" si="3"/>
        <v>-3264667.0772223999</v>
      </c>
      <c r="P4" s="3" t="s">
        <v>11</v>
      </c>
      <c r="Q4" s="2" t="s">
        <v>12</v>
      </c>
      <c r="S4" s="3" t="s">
        <v>9</v>
      </c>
      <c r="T4" s="2" t="s">
        <v>31</v>
      </c>
    </row>
    <row r="5" spans="1:20" x14ac:dyDescent="0.25">
      <c r="A5" s="1">
        <v>1.29</v>
      </c>
      <c r="B5" s="1">
        <v>-1243.5498177899999</v>
      </c>
      <c r="C5">
        <f t="shared" si="0"/>
        <v>0.129</v>
      </c>
      <c r="D5">
        <f t="shared" si="1"/>
        <v>-3264940.0466076448</v>
      </c>
      <c r="F5" s="3" t="s">
        <v>15</v>
      </c>
      <c r="G5" s="2">
        <v>6765000</v>
      </c>
      <c r="H5">
        <f t="shared" si="2"/>
        <v>-3265334.2907300349</v>
      </c>
      <c r="J5" s="3" t="s">
        <v>15</v>
      </c>
      <c r="K5" s="4">
        <v>102100000</v>
      </c>
      <c r="L5">
        <f t="shared" si="3"/>
        <v>-3264855.8285598997</v>
      </c>
      <c r="P5" s="3" t="s">
        <v>13</v>
      </c>
      <c r="Q5" s="2" t="s">
        <v>14</v>
      </c>
      <c r="S5" s="3" t="s">
        <v>11</v>
      </c>
      <c r="T5" s="2">
        <v>-493220</v>
      </c>
    </row>
    <row r="6" spans="1:20" x14ac:dyDescent="0.25">
      <c r="A6" s="1">
        <v>1.3</v>
      </c>
      <c r="B6" s="1">
        <v>-1243.6193707499999</v>
      </c>
      <c r="C6">
        <f t="shared" si="0"/>
        <v>0.13</v>
      </c>
      <c r="D6">
        <f t="shared" si="1"/>
        <v>-3265122.6579041248</v>
      </c>
      <c r="H6">
        <f t="shared" si="2"/>
        <v>-3265403.2663500002</v>
      </c>
      <c r="L6">
        <f t="shared" si="3"/>
        <v>-3265037.0490000001</v>
      </c>
      <c r="P6" s="3" t="s">
        <v>15</v>
      </c>
      <c r="Q6" s="2" t="s">
        <v>16</v>
      </c>
      <c r="S6" s="3" t="s">
        <v>13</v>
      </c>
      <c r="T6" s="2" t="s">
        <v>31</v>
      </c>
    </row>
    <row r="7" spans="1:20" x14ac:dyDescent="0.25">
      <c r="A7" s="1">
        <v>1.31</v>
      </c>
      <c r="B7" s="1">
        <v>-1243.68614271</v>
      </c>
      <c r="C7">
        <f t="shared" si="0"/>
        <v>0.13100000000000001</v>
      </c>
      <c r="D7">
        <f t="shared" si="1"/>
        <v>-3265297.9676851048</v>
      </c>
      <c r="H7">
        <f t="shared" si="2"/>
        <v>-3265471.8564544348</v>
      </c>
      <c r="L7">
        <f t="shared" si="3"/>
        <v>-3265210.9275559001</v>
      </c>
      <c r="P7" s="3" t="s">
        <v>17</v>
      </c>
      <c r="Q7" s="2"/>
      <c r="S7" s="3" t="s">
        <v>15</v>
      </c>
      <c r="T7" s="2">
        <v>6765000</v>
      </c>
    </row>
    <row r="8" spans="1:20" x14ac:dyDescent="0.25">
      <c r="A8" s="1">
        <v>1.32</v>
      </c>
      <c r="B8" s="1">
        <v>-1243.75018656</v>
      </c>
      <c r="C8">
        <f t="shared" si="0"/>
        <v>0.13200000000000001</v>
      </c>
      <c r="D8">
        <f t="shared" si="1"/>
        <v>-3265466.1148132798</v>
      </c>
      <c r="F8" s="3" t="s">
        <v>36</v>
      </c>
      <c r="G8" s="11">
        <f>LOOKUP(MIN(B2:B103),B2:B103,C2:C103)</f>
        <v>0.17599999999999999</v>
      </c>
      <c r="H8">
        <f t="shared" si="2"/>
        <v>-3265540.0398553601</v>
      </c>
      <c r="J8" s="6" t="s">
        <v>36</v>
      </c>
      <c r="K8">
        <f>LOOKUP(MIN(B2:B103),B2:B103,C2:C103)</f>
        <v>0.17599999999999999</v>
      </c>
      <c r="L8">
        <f t="shared" si="3"/>
        <v>-3265377.6507903999</v>
      </c>
      <c r="P8" s="3" t="s">
        <v>7</v>
      </c>
      <c r="Q8" s="2" t="s">
        <v>18</v>
      </c>
      <c r="S8" s="3" t="s">
        <v>17</v>
      </c>
      <c r="T8" s="2"/>
    </row>
    <row r="9" spans="1:20" x14ac:dyDescent="0.25">
      <c r="A9" s="1">
        <v>1.33</v>
      </c>
      <c r="B9" s="1">
        <v>-1243.8115569399999</v>
      </c>
      <c r="C9">
        <f t="shared" si="0"/>
        <v>0.13300000000000001</v>
      </c>
      <c r="D9">
        <f t="shared" si="1"/>
        <v>-3265627.2427459699</v>
      </c>
      <c r="F9" s="3" t="s">
        <v>37</v>
      </c>
      <c r="H9">
        <f t="shared" si="2"/>
        <v>-3265607.795202435</v>
      </c>
      <c r="J9" s="3" t="s">
        <v>37</v>
      </c>
      <c r="L9">
        <f t="shared" si="3"/>
        <v>-3265537.4028158998</v>
      </c>
      <c r="P9" s="3" t="s">
        <v>9</v>
      </c>
      <c r="Q9" s="2" t="s">
        <v>19</v>
      </c>
      <c r="S9" s="3" t="s">
        <v>7</v>
      </c>
      <c r="T9" s="2">
        <v>375.2</v>
      </c>
    </row>
    <row r="10" spans="1:20" x14ac:dyDescent="0.25">
      <c r="A10" s="1">
        <v>1.34</v>
      </c>
      <c r="B10" s="1">
        <v>-1243.87031047</v>
      </c>
      <c r="C10">
        <f t="shared" si="0"/>
        <v>0.13400000000000001</v>
      </c>
      <c r="D10">
        <f t="shared" si="1"/>
        <v>-3265781.500138985</v>
      </c>
      <c r="F10" s="3" t="s">
        <v>38</v>
      </c>
      <c r="G10" s="9">
        <f>4*G5</f>
        <v>27060000</v>
      </c>
      <c r="H10">
        <f t="shared" si="2"/>
        <v>-3265675.1009829598</v>
      </c>
      <c r="J10" s="3" t="s">
        <v>38</v>
      </c>
      <c r="K10" s="5">
        <f>4*K5</f>
        <v>408400000</v>
      </c>
      <c r="L10">
        <f t="shared" si="3"/>
        <v>-3265690.3652944001</v>
      </c>
      <c r="P10" s="3" t="s">
        <v>11</v>
      </c>
      <c r="Q10" s="2" t="s">
        <v>20</v>
      </c>
      <c r="S10" s="3" t="s">
        <v>11</v>
      </c>
      <c r="T10" s="2">
        <v>24285</v>
      </c>
    </row>
    <row r="11" spans="1:20" x14ac:dyDescent="0.25">
      <c r="A11" s="1">
        <v>1.35</v>
      </c>
      <c r="B11" s="1">
        <v>-1243.9265058200001</v>
      </c>
      <c r="C11">
        <f t="shared" si="0"/>
        <v>0.13500000000000001</v>
      </c>
      <c r="D11">
        <f t="shared" si="1"/>
        <v>-3265929.0410304102</v>
      </c>
      <c r="F11" s="3" t="s">
        <v>39</v>
      </c>
      <c r="H11">
        <f t="shared" si="2"/>
        <v>-3265741.935521875</v>
      </c>
      <c r="J11" s="3" t="s">
        <v>39</v>
      </c>
      <c r="L11">
        <f t="shared" si="3"/>
        <v>-3265836.7174375001</v>
      </c>
      <c r="P11" s="3" t="s">
        <v>13</v>
      </c>
      <c r="Q11" s="2" t="s">
        <v>21</v>
      </c>
      <c r="S11" s="3" t="s">
        <v>15</v>
      </c>
      <c r="T11" s="2">
        <v>363779</v>
      </c>
    </row>
    <row r="12" spans="1:20" x14ac:dyDescent="0.25">
      <c r="A12" s="1">
        <v>1.36</v>
      </c>
      <c r="B12" s="1">
        <v>-1243.9802036200001</v>
      </c>
      <c r="C12">
        <f t="shared" si="0"/>
        <v>0.13600000000000001</v>
      </c>
      <c r="D12">
        <f t="shared" si="1"/>
        <v>-3266070.0246043103</v>
      </c>
      <c r="F12" s="3" t="s">
        <v>38</v>
      </c>
      <c r="G12">
        <f>G1*4/(G8^4)</f>
        <v>-13586064764.616491</v>
      </c>
      <c r="H12">
        <f t="shared" si="2"/>
        <v>-3265808.2769817598</v>
      </c>
      <c r="J12" s="3" t="s">
        <v>38</v>
      </c>
      <c r="K12">
        <f>K1*4/(K8^4)</f>
        <v>-12848190121.064138</v>
      </c>
      <c r="L12">
        <f t="shared" si="3"/>
        <v>-3265976.6360064</v>
      </c>
      <c r="P12" s="3" t="s">
        <v>15</v>
      </c>
      <c r="Q12" s="2" t="s">
        <v>22</v>
      </c>
      <c r="S12" s="3" t="s">
        <v>23</v>
      </c>
      <c r="T12" s="2"/>
    </row>
    <row r="13" spans="1:20" x14ac:dyDescent="0.25">
      <c r="A13" s="1">
        <v>1.37</v>
      </c>
      <c r="B13" s="1">
        <v>-1244.03146634</v>
      </c>
      <c r="C13">
        <f t="shared" si="0"/>
        <v>0.13700000000000001</v>
      </c>
      <c r="D13">
        <f t="shared" si="1"/>
        <v>-3266204.6148756701</v>
      </c>
      <c r="H13">
        <f t="shared" si="2"/>
        <v>-3265874.103362835</v>
      </c>
      <c r="L13">
        <f t="shared" si="3"/>
        <v>-3266110.2953119003</v>
      </c>
      <c r="P13" s="3" t="s">
        <v>23</v>
      </c>
      <c r="Q13" s="2"/>
      <c r="S13" s="3" t="s">
        <v>7</v>
      </c>
      <c r="T13" s="2" t="s">
        <v>32</v>
      </c>
    </row>
    <row r="14" spans="1:20" x14ac:dyDescent="0.25">
      <c r="A14" s="1">
        <v>1.38</v>
      </c>
      <c r="B14" s="1">
        <v>-1244.0803579999999</v>
      </c>
      <c r="C14">
        <f t="shared" si="0"/>
        <v>0.13799999999999998</v>
      </c>
      <c r="D14">
        <f t="shared" si="1"/>
        <v>-3266332.9799289997</v>
      </c>
      <c r="H14">
        <f t="shared" si="2"/>
        <v>-3265939.3925029603</v>
      </c>
      <c r="L14">
        <f t="shared" si="3"/>
        <v>-3266237.8672143999</v>
      </c>
      <c r="P14" s="3" t="s">
        <v>7</v>
      </c>
      <c r="Q14" s="2" t="s">
        <v>24</v>
      </c>
      <c r="S14" s="3" t="s">
        <v>11</v>
      </c>
      <c r="T14" s="2" t="s">
        <v>33</v>
      </c>
    </row>
    <row r="15" spans="1:20" x14ac:dyDescent="0.25">
      <c r="A15" s="1">
        <v>1.39</v>
      </c>
      <c r="B15" s="1">
        <v>-1244.12694375</v>
      </c>
      <c r="C15">
        <f t="shared" si="0"/>
        <v>0.13899999999999998</v>
      </c>
      <c r="D15">
        <f t="shared" si="1"/>
        <v>-3266455.2908156249</v>
      </c>
      <c r="H15">
        <f t="shared" si="2"/>
        <v>-3266004.122077635</v>
      </c>
      <c r="L15">
        <f t="shared" si="3"/>
        <v>-3266359.5211239001</v>
      </c>
      <c r="P15" s="3" t="s">
        <v>9</v>
      </c>
      <c r="Q15" s="2" t="s">
        <v>24</v>
      </c>
      <c r="S15" s="3" t="s">
        <v>15</v>
      </c>
      <c r="T15" s="2" t="s">
        <v>34</v>
      </c>
    </row>
    <row r="16" spans="1:20" x14ac:dyDescent="0.25">
      <c r="A16" s="1">
        <v>1.4</v>
      </c>
      <c r="B16" s="1">
        <v>-1244.17128923</v>
      </c>
      <c r="C16">
        <f t="shared" si="0"/>
        <v>0.13999999999999999</v>
      </c>
      <c r="D16">
        <f t="shared" si="1"/>
        <v>-3266571.719873365</v>
      </c>
      <c r="H16">
        <f t="shared" si="2"/>
        <v>-3266068.2696000002</v>
      </c>
      <c r="L16">
        <f t="shared" si="3"/>
        <v>-3266475.4240000001</v>
      </c>
      <c r="P16" s="3" t="s">
        <v>11</v>
      </c>
      <c r="Q16" s="2" t="s">
        <v>24</v>
      </c>
      <c r="S16" s="3" t="s">
        <v>25</v>
      </c>
      <c r="T16" s="2"/>
    </row>
    <row r="17" spans="1:20" x14ac:dyDescent="0.25">
      <c r="A17" s="1">
        <v>1.41</v>
      </c>
      <c r="B17" s="1">
        <v>-1244.2134601099999</v>
      </c>
      <c r="C17">
        <f t="shared" si="0"/>
        <v>0.14099999999999999</v>
      </c>
      <c r="D17">
        <f t="shared" si="1"/>
        <v>-3266682.4395188047</v>
      </c>
      <c r="H17">
        <f t="shared" si="2"/>
        <v>-3266131.8124208348</v>
      </c>
      <c r="L17">
        <f t="shared" si="3"/>
        <v>-3266585.7403519</v>
      </c>
      <c r="P17" s="3" t="s">
        <v>13</v>
      </c>
      <c r="Q17" s="2" t="s">
        <v>24</v>
      </c>
      <c r="S17" s="3" t="s">
        <v>26</v>
      </c>
      <c r="T17" s="2">
        <v>99</v>
      </c>
    </row>
    <row r="18" spans="1:20" x14ac:dyDescent="0.25">
      <c r="A18" s="1">
        <v>1.42</v>
      </c>
      <c r="B18" s="1">
        <v>-1244.25352157</v>
      </c>
      <c r="C18">
        <f t="shared" si="0"/>
        <v>0.14199999999999999</v>
      </c>
      <c r="D18">
        <f t="shared" si="1"/>
        <v>-3266787.6208820348</v>
      </c>
      <c r="H18">
        <f t="shared" si="2"/>
        <v>-3266194.7277285596</v>
      </c>
      <c r="L18">
        <f t="shared" si="3"/>
        <v>-3266690.6322384002</v>
      </c>
      <c r="P18" s="3" t="s">
        <v>15</v>
      </c>
      <c r="Q18" s="2" t="s">
        <v>24</v>
      </c>
      <c r="S18" s="3" t="s">
        <v>27</v>
      </c>
      <c r="T18" s="2">
        <v>0.84299999999999997</v>
      </c>
    </row>
    <row r="19" spans="1:20" x14ac:dyDescent="0.25">
      <c r="A19" s="1">
        <v>1.43</v>
      </c>
      <c r="B19" s="1">
        <v>-1244.2915381</v>
      </c>
      <c r="C19">
        <f t="shared" si="0"/>
        <v>0.14299999999999999</v>
      </c>
      <c r="D19">
        <f t="shared" si="1"/>
        <v>-3266887.4332815502</v>
      </c>
      <c r="H19">
        <f t="shared" si="2"/>
        <v>-3266256.992549235</v>
      </c>
      <c r="L19">
        <f t="shared" si="3"/>
        <v>-3266790.2592678997</v>
      </c>
      <c r="P19" s="3" t="s">
        <v>25</v>
      </c>
      <c r="Q19" s="2"/>
      <c r="S19" s="3" t="s">
        <v>28</v>
      </c>
      <c r="T19" s="2">
        <v>12490000</v>
      </c>
    </row>
    <row r="20" spans="1:20" x14ac:dyDescent="0.25">
      <c r="A20" s="1">
        <v>1.44</v>
      </c>
      <c r="B20" s="1">
        <v>-1244.3275733600001</v>
      </c>
      <c r="C20">
        <f t="shared" si="0"/>
        <v>0.14399999999999999</v>
      </c>
      <c r="D20">
        <f t="shared" si="1"/>
        <v>-3266982.0438566804</v>
      </c>
      <c r="H20">
        <f t="shared" si="2"/>
        <v>-3266318.5837465599</v>
      </c>
      <c r="L20">
        <f t="shared" si="3"/>
        <v>-3266884.7785984003</v>
      </c>
      <c r="P20" s="3" t="s">
        <v>26</v>
      </c>
      <c r="Q20" s="2">
        <v>97</v>
      </c>
      <c r="S20" s="3" t="s">
        <v>29</v>
      </c>
      <c r="T20" s="2">
        <v>355.2</v>
      </c>
    </row>
    <row r="21" spans="1:20" x14ac:dyDescent="0.25">
      <c r="A21" s="1">
        <v>1.45</v>
      </c>
      <c r="B21" s="1">
        <v>-1244.36169017</v>
      </c>
      <c r="C21">
        <f t="shared" si="0"/>
        <v>0.14499999999999999</v>
      </c>
      <c r="D21">
        <f t="shared" si="1"/>
        <v>-3267071.6175413351</v>
      </c>
      <c r="H21">
        <f t="shared" si="2"/>
        <v>-3266379.478021875</v>
      </c>
      <c r="L21">
        <f t="shared" si="3"/>
        <v>-3266974.3449375001</v>
      </c>
      <c r="P21" s="3" t="s">
        <v>27</v>
      </c>
      <c r="Q21" s="2">
        <v>1</v>
      </c>
    </row>
    <row r="22" spans="1:20" x14ac:dyDescent="0.25">
      <c r="A22" s="1">
        <v>1.46</v>
      </c>
      <c r="B22" s="1">
        <v>-1244.3939504800001</v>
      </c>
      <c r="C22">
        <f t="shared" si="0"/>
        <v>0.14599999999999999</v>
      </c>
      <c r="D22">
        <f t="shared" si="1"/>
        <v>-3267156.3169852402</v>
      </c>
      <c r="H22">
        <f t="shared" si="2"/>
        <v>-3266439.6519141602</v>
      </c>
      <c r="L22">
        <f t="shared" si="3"/>
        <v>-3267059.1105424003</v>
      </c>
      <c r="P22" s="3" t="s">
        <v>28</v>
      </c>
      <c r="Q22" s="2">
        <v>2202</v>
      </c>
    </row>
    <row r="23" spans="1:20" x14ac:dyDescent="0.25">
      <c r="A23" s="1">
        <v>1.47</v>
      </c>
      <c r="B23" s="1">
        <v>-1244.4244154</v>
      </c>
      <c r="C23">
        <f t="shared" si="0"/>
        <v>0.14699999999999999</v>
      </c>
      <c r="D23">
        <f t="shared" si="1"/>
        <v>-3267236.3026327002</v>
      </c>
      <c r="H23">
        <f t="shared" si="2"/>
        <v>-3266499.0818000347</v>
      </c>
      <c r="L23">
        <f t="shared" si="3"/>
        <v>-3267139.2252198998</v>
      </c>
      <c r="P23" s="3" t="s">
        <v>29</v>
      </c>
      <c r="Q23" s="2">
        <v>4.7640000000000002</v>
      </c>
    </row>
    <row r="24" spans="1:20" x14ac:dyDescent="0.25">
      <c r="A24" s="1">
        <v>1.48</v>
      </c>
      <c r="B24" s="1">
        <v>-1244.4531452199999</v>
      </c>
      <c r="C24">
        <f t="shared" si="0"/>
        <v>0.14799999999999999</v>
      </c>
      <c r="D24">
        <f t="shared" si="1"/>
        <v>-3267311.7327751098</v>
      </c>
      <c r="H24">
        <f t="shared" si="2"/>
        <v>-3266557.7438937598</v>
      </c>
      <c r="L24">
        <f t="shared" si="3"/>
        <v>-3267214.8363264003</v>
      </c>
    </row>
    <row r="25" spans="1:20" x14ac:dyDescent="0.25">
      <c r="A25" s="1">
        <v>1.49</v>
      </c>
      <c r="B25" s="1">
        <v>-1244.48019944</v>
      </c>
      <c r="C25">
        <f t="shared" si="0"/>
        <v>0.14899999999999999</v>
      </c>
      <c r="D25">
        <f t="shared" si="1"/>
        <v>-3267382.7636297201</v>
      </c>
      <c r="H25">
        <f t="shared" si="2"/>
        <v>-3266615.6142472345</v>
      </c>
      <c r="L25">
        <f t="shared" si="3"/>
        <v>-3267286.0887679001</v>
      </c>
    </row>
    <row r="26" spans="1:20" x14ac:dyDescent="0.25">
      <c r="A26" s="1">
        <v>1.5</v>
      </c>
      <c r="B26" s="1">
        <v>-1244.5056367899999</v>
      </c>
      <c r="C26">
        <f t="shared" si="0"/>
        <v>0.15</v>
      </c>
      <c r="D26">
        <f t="shared" si="1"/>
        <v>-3267449.5493921447</v>
      </c>
      <c r="H26">
        <f t="shared" si="2"/>
        <v>-3266672.6687500002</v>
      </c>
      <c r="L26">
        <f t="shared" si="3"/>
        <v>-3267353.125</v>
      </c>
    </row>
    <row r="27" spans="1:20" x14ac:dyDescent="0.25">
      <c r="A27" s="1">
        <v>1.51</v>
      </c>
      <c r="B27" s="1">
        <v>-1244.5295152199999</v>
      </c>
      <c r="C27">
        <f t="shared" si="0"/>
        <v>0.151</v>
      </c>
      <c r="D27">
        <f t="shared" si="1"/>
        <v>-3267512.2422101097</v>
      </c>
      <c r="H27">
        <f t="shared" si="2"/>
        <v>-3266728.8831292349</v>
      </c>
      <c r="L27">
        <f t="shared" si="3"/>
        <v>-3267416.0850279001</v>
      </c>
    </row>
    <row r="28" spans="1:20" x14ac:dyDescent="0.25">
      <c r="A28" s="1">
        <v>1.52</v>
      </c>
      <c r="B28" s="1">
        <v>-1244.5518918600001</v>
      </c>
      <c r="C28">
        <f t="shared" si="0"/>
        <v>0.152</v>
      </c>
      <c r="D28">
        <f t="shared" si="1"/>
        <v>-3267570.99207843</v>
      </c>
      <c r="H28">
        <f t="shared" si="2"/>
        <v>-3266784.2329497598</v>
      </c>
      <c r="L28">
        <f t="shared" si="3"/>
        <v>-3267475.1064064</v>
      </c>
    </row>
    <row r="29" spans="1:20" x14ac:dyDescent="0.25">
      <c r="A29" s="1">
        <v>1.53</v>
      </c>
      <c r="B29" s="1">
        <v>-1244.57282295</v>
      </c>
      <c r="C29">
        <f t="shared" si="0"/>
        <v>0.153</v>
      </c>
      <c r="D29">
        <f t="shared" si="1"/>
        <v>-3267625.946655225</v>
      </c>
      <c r="H29">
        <f t="shared" si="2"/>
        <v>-3266838.6936140349</v>
      </c>
      <c r="L29">
        <f t="shared" si="3"/>
        <v>-3267530.3242399003</v>
      </c>
    </row>
    <row r="30" spans="1:20" x14ac:dyDescent="0.25">
      <c r="A30" s="1">
        <v>1.54</v>
      </c>
      <c r="B30" s="1">
        <v>-1244.59236369</v>
      </c>
      <c r="C30">
        <f t="shared" si="0"/>
        <v>0.154</v>
      </c>
      <c r="D30">
        <f t="shared" si="1"/>
        <v>-3267677.2508680951</v>
      </c>
      <c r="H30">
        <f t="shared" si="2"/>
        <v>-3266892.2403621599</v>
      </c>
      <c r="L30">
        <f t="shared" si="3"/>
        <v>-3267581.8711823998</v>
      </c>
    </row>
    <row r="31" spans="1:20" x14ac:dyDescent="0.25">
      <c r="A31" s="1">
        <v>1.55</v>
      </c>
      <c r="B31" s="1">
        <v>-1244.6105681199999</v>
      </c>
      <c r="C31">
        <f t="shared" si="0"/>
        <v>0.155</v>
      </c>
      <c r="D31">
        <f t="shared" si="1"/>
        <v>-3267725.0465990598</v>
      </c>
      <c r="H31">
        <f t="shared" si="2"/>
        <v>-3266944.8482718752</v>
      </c>
      <c r="L31">
        <f t="shared" si="3"/>
        <v>-3267629.8774375003</v>
      </c>
    </row>
    <row r="32" spans="1:20" x14ac:dyDescent="0.25">
      <c r="A32" s="1">
        <v>1.56</v>
      </c>
      <c r="B32" s="1">
        <v>-1244.6274889399999</v>
      </c>
      <c r="C32">
        <f t="shared" si="0"/>
        <v>0.156</v>
      </c>
      <c r="D32">
        <f t="shared" si="1"/>
        <v>-3267769.47221197</v>
      </c>
      <c r="H32">
        <f t="shared" si="2"/>
        <v>-3266996.4922585604</v>
      </c>
      <c r="L32">
        <f t="shared" si="3"/>
        <v>-3267674.4707583999</v>
      </c>
    </row>
    <row r="33" spans="1:12" x14ac:dyDescent="0.25">
      <c r="A33" s="1">
        <v>1.57</v>
      </c>
      <c r="B33" s="1">
        <v>-1244.64317749</v>
      </c>
      <c r="C33">
        <f t="shared" si="0"/>
        <v>0.157</v>
      </c>
      <c r="D33">
        <f t="shared" si="1"/>
        <v>-3267810.662499995</v>
      </c>
      <c r="H33">
        <f t="shared" si="2"/>
        <v>-3267047.1470752349</v>
      </c>
      <c r="L33">
        <f t="shared" si="3"/>
        <v>-3267715.7764479001</v>
      </c>
    </row>
    <row r="34" spans="1:12" x14ac:dyDescent="0.25">
      <c r="A34" s="1">
        <v>1.58</v>
      </c>
      <c r="B34" s="1">
        <v>-1244.6576836300001</v>
      </c>
      <c r="C34">
        <f t="shared" si="0"/>
        <v>0.158</v>
      </c>
      <c r="D34">
        <f t="shared" si="1"/>
        <v>-3267848.748370565</v>
      </c>
      <c r="H34">
        <f t="shared" si="2"/>
        <v>-3267096.7873125602</v>
      </c>
      <c r="L34">
        <f t="shared" si="3"/>
        <v>-3267753.9173584003</v>
      </c>
    </row>
    <row r="35" spans="1:12" x14ac:dyDescent="0.25">
      <c r="A35" s="1">
        <v>1.59</v>
      </c>
      <c r="B35" s="1">
        <v>-1244.6710557900001</v>
      </c>
      <c r="C35">
        <f t="shared" si="0"/>
        <v>0.159</v>
      </c>
      <c r="D35">
        <f t="shared" si="1"/>
        <v>-3267883.8569766451</v>
      </c>
      <c r="H35">
        <f t="shared" si="2"/>
        <v>-3267145.3873988353</v>
      </c>
      <c r="L35">
        <f t="shared" si="3"/>
        <v>-3267789.0138919</v>
      </c>
    </row>
    <row r="36" spans="1:12" x14ac:dyDescent="0.25">
      <c r="A36" s="1">
        <v>1.6</v>
      </c>
      <c r="B36" s="1">
        <v>-1244.6833409200001</v>
      </c>
      <c r="C36">
        <f t="shared" si="0"/>
        <v>0.16</v>
      </c>
      <c r="D36">
        <f t="shared" si="1"/>
        <v>-3267916.1115854601</v>
      </c>
      <c r="H36">
        <f t="shared" si="2"/>
        <v>-3267192.9216</v>
      </c>
      <c r="L36">
        <f t="shared" si="3"/>
        <v>-3267821.1839999999</v>
      </c>
    </row>
    <row r="37" spans="1:12" x14ac:dyDescent="0.25">
      <c r="A37" s="1">
        <v>1.61</v>
      </c>
      <c r="B37" s="1">
        <v>-1244.69458457</v>
      </c>
      <c r="C37">
        <f t="shared" si="0"/>
        <v>0.161</v>
      </c>
      <c r="D37">
        <f t="shared" si="1"/>
        <v>-3267945.631788535</v>
      </c>
      <c r="H37">
        <f t="shared" si="2"/>
        <v>-3267239.3640196351</v>
      </c>
      <c r="L37">
        <f t="shared" si="3"/>
        <v>-3267850.5431839</v>
      </c>
    </row>
    <row r="38" spans="1:12" x14ac:dyDescent="0.25">
      <c r="A38" s="1">
        <v>1.62</v>
      </c>
      <c r="B38" s="1">
        <v>-1244.70483094</v>
      </c>
      <c r="C38">
        <f t="shared" si="0"/>
        <v>0.16200000000000001</v>
      </c>
      <c r="D38">
        <f t="shared" si="1"/>
        <v>-3267972.5336329699</v>
      </c>
      <c r="H38">
        <f t="shared" si="2"/>
        <v>-3267284.6885989602</v>
      </c>
      <c r="L38">
        <f t="shared" si="3"/>
        <v>-3267877.2044943999</v>
      </c>
    </row>
    <row r="39" spans="1:12" x14ac:dyDescent="0.25">
      <c r="A39" s="1">
        <v>1.63</v>
      </c>
      <c r="B39" s="1">
        <v>-1244.71412291</v>
      </c>
      <c r="C39">
        <f t="shared" si="0"/>
        <v>0.16299999999999998</v>
      </c>
      <c r="D39">
        <f t="shared" si="1"/>
        <v>-3267996.9297002051</v>
      </c>
      <c r="H39">
        <f t="shared" si="2"/>
        <v>-3267328.8691168353</v>
      </c>
      <c r="L39">
        <f t="shared" si="3"/>
        <v>-3267901.2785319001</v>
      </c>
    </row>
    <row r="40" spans="1:12" x14ac:dyDescent="0.25">
      <c r="A40" s="1">
        <v>1.64</v>
      </c>
      <c r="B40" s="1">
        <v>-1244.72250216</v>
      </c>
      <c r="C40">
        <f t="shared" si="0"/>
        <v>0.16399999999999998</v>
      </c>
      <c r="D40">
        <f t="shared" si="1"/>
        <v>-3268018.9294210798</v>
      </c>
      <c r="H40">
        <f t="shared" si="2"/>
        <v>-3267371.87918976</v>
      </c>
      <c r="L40">
        <f t="shared" si="3"/>
        <v>-3267922.8734463993</v>
      </c>
    </row>
    <row r="41" spans="1:12" x14ac:dyDescent="0.25">
      <c r="A41" s="1">
        <v>1.65</v>
      </c>
      <c r="B41" s="1">
        <v>-1244.73000918</v>
      </c>
      <c r="C41">
        <f t="shared" si="0"/>
        <v>0.16499999999999998</v>
      </c>
      <c r="D41">
        <f t="shared" si="1"/>
        <v>-3268038.6391020902</v>
      </c>
      <c r="H41">
        <f t="shared" si="2"/>
        <v>-3267413.6922718748</v>
      </c>
      <c r="L41">
        <f t="shared" si="3"/>
        <v>-3267942.0949375001</v>
      </c>
    </row>
    <row r="42" spans="1:12" x14ac:dyDescent="0.25">
      <c r="A42" s="1">
        <v>1.66</v>
      </c>
      <c r="B42" s="1">
        <v>-1244.73668331</v>
      </c>
      <c r="C42">
        <f t="shared" si="0"/>
        <v>0.16599999999999998</v>
      </c>
      <c r="D42">
        <f t="shared" si="1"/>
        <v>-3268056.1620304049</v>
      </c>
      <c r="H42">
        <f t="shared" si="2"/>
        <v>-3267454.28165496</v>
      </c>
      <c r="L42">
        <f t="shared" si="3"/>
        <v>-3267959.0462544002</v>
      </c>
    </row>
    <row r="43" spans="1:12" x14ac:dyDescent="0.25">
      <c r="A43" s="1">
        <v>1.67</v>
      </c>
      <c r="B43" s="1">
        <v>-1244.7425627699999</v>
      </c>
      <c r="C43">
        <f t="shared" si="0"/>
        <v>0.16699999999999998</v>
      </c>
      <c r="D43">
        <f t="shared" si="1"/>
        <v>-3268071.5985526349</v>
      </c>
      <c r="H43">
        <f t="shared" si="2"/>
        <v>-3267493.6204684349</v>
      </c>
      <c r="L43">
        <f t="shared" si="3"/>
        <v>-3267973.8281959002</v>
      </c>
    </row>
    <row r="44" spans="1:12" x14ac:dyDescent="0.25">
      <c r="A44" s="1">
        <v>1.68</v>
      </c>
      <c r="B44" s="1">
        <v>-1244.7476845900001</v>
      </c>
      <c r="C44">
        <f t="shared" si="0"/>
        <v>0.16799999999999998</v>
      </c>
      <c r="D44">
        <f t="shared" si="1"/>
        <v>-3268085.0458910451</v>
      </c>
      <c r="H44">
        <f t="shared" si="2"/>
        <v>-3267531.6816793601</v>
      </c>
      <c r="L44">
        <f t="shared" si="3"/>
        <v>-3267986.5391103998</v>
      </c>
    </row>
    <row r="45" spans="1:12" x14ac:dyDescent="0.25">
      <c r="A45" s="1">
        <v>1.69</v>
      </c>
      <c r="B45" s="1">
        <v>-1244.75208464</v>
      </c>
      <c r="C45">
        <f t="shared" si="0"/>
        <v>0.16899999999999998</v>
      </c>
      <c r="D45">
        <f t="shared" si="1"/>
        <v>-3268096.59822232</v>
      </c>
      <c r="H45">
        <f t="shared" si="2"/>
        <v>-3267568.4380924352</v>
      </c>
      <c r="L45">
        <f t="shared" si="3"/>
        <v>-3267997.2748959004</v>
      </c>
    </row>
    <row r="46" spans="1:12" x14ac:dyDescent="0.25">
      <c r="A46" s="1">
        <v>1.7</v>
      </c>
      <c r="B46" s="1">
        <v>-1244.7557975499999</v>
      </c>
      <c r="C46">
        <f t="shared" si="0"/>
        <v>0.16999999999999998</v>
      </c>
      <c r="D46">
        <f t="shared" si="1"/>
        <v>-3268106.3464675248</v>
      </c>
      <c r="H46">
        <f t="shared" si="2"/>
        <v>-3267603.8623500001</v>
      </c>
      <c r="L46">
        <f t="shared" si="3"/>
        <v>-3268006.1289999997</v>
      </c>
    </row>
    <row r="47" spans="1:12" x14ac:dyDescent="0.25">
      <c r="A47" s="1">
        <v>1.71</v>
      </c>
      <c r="B47" s="1">
        <v>-1244.7588567499999</v>
      </c>
      <c r="C47">
        <f t="shared" si="0"/>
        <v>0.17099999999999999</v>
      </c>
      <c r="D47">
        <f t="shared" si="1"/>
        <v>-3268114.3783971248</v>
      </c>
      <c r="H47">
        <f t="shared" si="2"/>
        <v>-3267637.926932035</v>
      </c>
      <c r="L47">
        <f t="shared" si="3"/>
        <v>-3268013.1924199001</v>
      </c>
    </row>
    <row r="48" spans="1:12" x14ac:dyDescent="0.25">
      <c r="A48" s="1">
        <v>1.72</v>
      </c>
      <c r="B48" s="1">
        <v>-1244.7612944499999</v>
      </c>
      <c r="C48">
        <f t="shared" si="0"/>
        <v>0.17199999999999999</v>
      </c>
      <c r="D48">
        <f t="shared" si="1"/>
        <v>-3268120.7785784747</v>
      </c>
      <c r="H48">
        <f t="shared" si="2"/>
        <v>-3267670.6041561598</v>
      </c>
      <c r="L48">
        <f t="shared" si="3"/>
        <v>-3268018.5537024001</v>
      </c>
    </row>
    <row r="49" spans="1:12" x14ac:dyDescent="0.25">
      <c r="A49" s="1">
        <v>1.73</v>
      </c>
      <c r="B49" s="1">
        <v>-1244.7631416300001</v>
      </c>
      <c r="C49">
        <f t="shared" si="0"/>
        <v>0.17299999999999999</v>
      </c>
      <c r="D49">
        <f t="shared" si="1"/>
        <v>-3268125.628349565</v>
      </c>
      <c r="H49">
        <f t="shared" si="2"/>
        <v>-3267701.8661776348</v>
      </c>
      <c r="L49">
        <f t="shared" si="3"/>
        <v>-3268022.2989439</v>
      </c>
    </row>
    <row r="50" spans="1:12" x14ac:dyDescent="0.25">
      <c r="A50" s="1">
        <v>1.74</v>
      </c>
      <c r="B50" s="1">
        <v>-1244.76442804</v>
      </c>
      <c r="C50">
        <f t="shared" si="0"/>
        <v>0.17399999999999999</v>
      </c>
      <c r="D50">
        <f t="shared" si="1"/>
        <v>-3268129.0058190199</v>
      </c>
      <c r="H50">
        <f t="shared" si="2"/>
        <v>-3267731.6849893602</v>
      </c>
      <c r="L50">
        <f t="shared" si="3"/>
        <v>-3268024.5117903999</v>
      </c>
    </row>
    <row r="51" spans="1:12" x14ac:dyDescent="0.25">
      <c r="A51" s="1">
        <v>1.75</v>
      </c>
      <c r="B51" s="1">
        <v>-1244.7651821899999</v>
      </c>
      <c r="C51">
        <f t="shared" si="0"/>
        <v>0.17499999999999999</v>
      </c>
      <c r="D51">
        <f t="shared" si="1"/>
        <v>-3268130.9858398447</v>
      </c>
      <c r="H51">
        <f t="shared" si="2"/>
        <v>-3267760.0324218748</v>
      </c>
      <c r="L51">
        <f t="shared" si="3"/>
        <v>-3268025.2734375</v>
      </c>
    </row>
    <row r="52" spans="1:12" x14ac:dyDescent="0.25">
      <c r="A52" s="1">
        <v>1.76</v>
      </c>
      <c r="B52" s="1">
        <v>-1244.76543137</v>
      </c>
      <c r="C52">
        <f t="shared" si="0"/>
        <v>0.17599999999999999</v>
      </c>
      <c r="D52">
        <f t="shared" si="1"/>
        <v>-3268131.6400619349</v>
      </c>
      <c r="H52">
        <f t="shared" si="2"/>
        <v>-3267786.8801433602</v>
      </c>
      <c r="L52">
        <f t="shared" si="3"/>
        <v>-3268024.6626304002</v>
      </c>
    </row>
    <row r="53" spans="1:12" x14ac:dyDescent="0.25">
      <c r="A53" s="1">
        <v>1.77</v>
      </c>
      <c r="B53" s="1">
        <v>-1244.76520168</v>
      </c>
      <c r="C53">
        <f t="shared" si="0"/>
        <v>0.17699999999999999</v>
      </c>
      <c r="D53">
        <f t="shared" si="1"/>
        <v>-3268131.0370108401</v>
      </c>
      <c r="H53">
        <f t="shared" si="2"/>
        <v>-3267812.1996596348</v>
      </c>
      <c r="L53">
        <f t="shared" si="3"/>
        <v>-3268022.7556639002</v>
      </c>
    </row>
    <row r="54" spans="1:12" x14ac:dyDescent="0.25">
      <c r="A54" s="1">
        <v>1.78</v>
      </c>
      <c r="B54" s="1">
        <v>-1244.76451812</v>
      </c>
      <c r="C54">
        <f t="shared" si="0"/>
        <v>0.17799999999999999</v>
      </c>
      <c r="D54">
        <f t="shared" si="1"/>
        <v>-3268129.2423240603</v>
      </c>
      <c r="H54">
        <f t="shared" si="2"/>
        <v>-3267835.9623141601</v>
      </c>
      <c r="L54">
        <f t="shared" si="3"/>
        <v>-3268019.6263824003</v>
      </c>
    </row>
    <row r="55" spans="1:12" x14ac:dyDescent="0.25">
      <c r="A55" s="1">
        <v>1.79</v>
      </c>
      <c r="B55" s="1">
        <v>-1244.7634046000001</v>
      </c>
      <c r="C55">
        <f t="shared" si="0"/>
        <v>0.17899999999999999</v>
      </c>
      <c r="D55">
        <f t="shared" si="1"/>
        <v>-3268126.3187773</v>
      </c>
      <c r="H55">
        <f t="shared" si="2"/>
        <v>-3267858.1392880348</v>
      </c>
      <c r="L55">
        <f t="shared" si="3"/>
        <v>-3268015.3461798998</v>
      </c>
    </row>
    <row r="56" spans="1:12" x14ac:dyDescent="0.25">
      <c r="A56" s="1">
        <v>1.8</v>
      </c>
      <c r="B56" s="1">
        <v>-1244.7618840800001</v>
      </c>
      <c r="C56">
        <f t="shared" si="0"/>
        <v>0.18</v>
      </c>
      <c r="D56">
        <f t="shared" si="1"/>
        <v>-3268122.3266520402</v>
      </c>
      <c r="H56">
        <f t="shared" si="2"/>
        <v>-3267878.7016000003</v>
      </c>
      <c r="L56">
        <f t="shared" si="3"/>
        <v>-3268009.9840000002</v>
      </c>
    </row>
    <row r="57" spans="1:12" x14ac:dyDescent="0.25">
      <c r="A57" s="1">
        <v>1.81</v>
      </c>
      <c r="B57" s="1">
        <v>-1244.7599785899999</v>
      </c>
      <c r="C57">
        <f t="shared" si="0"/>
        <v>0.18099999999999999</v>
      </c>
      <c r="D57">
        <f t="shared" si="1"/>
        <v>-3268117.323788045</v>
      </c>
      <c r="H57">
        <f t="shared" si="2"/>
        <v>-3267897.6201064349</v>
      </c>
      <c r="L57">
        <f t="shared" si="3"/>
        <v>-3268003.6063358998</v>
      </c>
    </row>
    <row r="58" spans="1:12" x14ac:dyDescent="0.25">
      <c r="A58" s="1">
        <v>1.82</v>
      </c>
      <c r="B58" s="1">
        <v>-1244.75770932</v>
      </c>
      <c r="C58">
        <f t="shared" si="0"/>
        <v>0.182</v>
      </c>
      <c r="D58">
        <f t="shared" si="1"/>
        <v>-3268111.36581966</v>
      </c>
      <c r="H58">
        <f t="shared" si="2"/>
        <v>-3267914.86550136</v>
      </c>
      <c r="L58">
        <f t="shared" si="3"/>
        <v>-3267996.2772303997</v>
      </c>
    </row>
    <row r="59" spans="1:12" x14ac:dyDescent="0.25">
      <c r="A59" s="1">
        <v>1.83</v>
      </c>
      <c r="B59" s="1">
        <v>-1244.75509665</v>
      </c>
      <c r="C59">
        <f t="shared" si="0"/>
        <v>0.183</v>
      </c>
      <c r="D59">
        <f t="shared" si="1"/>
        <v>-3268104.5062545752</v>
      </c>
      <c r="H59">
        <f t="shared" si="2"/>
        <v>-3267930.4083164348</v>
      </c>
      <c r="L59">
        <f t="shared" si="3"/>
        <v>-3267988.0582759003</v>
      </c>
    </row>
    <row r="60" spans="1:12" x14ac:dyDescent="0.25">
      <c r="A60" s="1">
        <v>1.84</v>
      </c>
      <c r="B60" s="1">
        <v>-1244.7521601999999</v>
      </c>
      <c r="C60">
        <f t="shared" si="0"/>
        <v>0.184</v>
      </c>
      <c r="D60">
        <f t="shared" si="1"/>
        <v>-3268096.7966050999</v>
      </c>
      <c r="H60">
        <f t="shared" si="2"/>
        <v>-3267944.2189209601</v>
      </c>
      <c r="L60">
        <f t="shared" si="3"/>
        <v>-3267979.0086143999</v>
      </c>
    </row>
    <row r="61" spans="1:12" x14ac:dyDescent="0.25">
      <c r="A61" s="1">
        <v>1.85</v>
      </c>
      <c r="B61" s="1">
        <v>-1244.74891882</v>
      </c>
      <c r="C61">
        <f t="shared" si="0"/>
        <v>0.185</v>
      </c>
      <c r="D61">
        <f t="shared" si="1"/>
        <v>-3268088.2863619099</v>
      </c>
      <c r="H61">
        <f t="shared" si="2"/>
        <v>-3267956.267521875</v>
      </c>
      <c r="L61">
        <f t="shared" si="3"/>
        <v>-3267969.1849375004</v>
      </c>
    </row>
    <row r="62" spans="1:12" x14ac:dyDescent="0.25">
      <c r="A62" s="1">
        <v>1.86</v>
      </c>
      <c r="B62" s="1">
        <v>-1244.74539058</v>
      </c>
      <c r="C62">
        <f t="shared" si="0"/>
        <v>0.186</v>
      </c>
      <c r="D62">
        <f t="shared" si="1"/>
        <v>-3268079.0229677903</v>
      </c>
      <c r="H62">
        <f t="shared" si="2"/>
        <v>-3267966.5241637602</v>
      </c>
      <c r="L62">
        <f t="shared" si="3"/>
        <v>-3267958.6414863998</v>
      </c>
    </row>
    <row r="63" spans="1:12" x14ac:dyDescent="0.25">
      <c r="A63" s="1">
        <v>1.87</v>
      </c>
      <c r="B63" s="1">
        <v>-1244.7415927899999</v>
      </c>
      <c r="C63">
        <f t="shared" si="0"/>
        <v>0.187</v>
      </c>
      <c r="D63">
        <f t="shared" si="1"/>
        <v>-3268069.0518701449</v>
      </c>
      <c r="H63">
        <f t="shared" si="2"/>
        <v>-3267974.958728835</v>
      </c>
      <c r="L63">
        <f t="shared" si="3"/>
        <v>-3267947.4300519</v>
      </c>
    </row>
    <row r="64" spans="1:12" x14ac:dyDescent="0.25">
      <c r="A64" s="1">
        <v>1.88</v>
      </c>
      <c r="B64" s="1">
        <v>-1244.7375419800001</v>
      </c>
      <c r="C64">
        <f t="shared" si="0"/>
        <v>0.188</v>
      </c>
      <c r="D64">
        <f t="shared" si="1"/>
        <v>-3268058.4164684904</v>
      </c>
      <c r="H64">
        <f t="shared" si="2"/>
        <v>-3267981.5409369604</v>
      </c>
      <c r="L64">
        <f t="shared" si="3"/>
        <v>-3267935.5999743999</v>
      </c>
    </row>
    <row r="65" spans="1:12" x14ac:dyDescent="0.25">
      <c r="A65" s="1">
        <v>1.89</v>
      </c>
      <c r="B65" s="1">
        <v>-1244.73325391</v>
      </c>
      <c r="C65">
        <f t="shared" si="0"/>
        <v>0.189</v>
      </c>
      <c r="D65">
        <f t="shared" si="1"/>
        <v>-3268047.158140705</v>
      </c>
      <c r="H65">
        <f t="shared" si="2"/>
        <v>-3267986.240345635</v>
      </c>
      <c r="L65">
        <f t="shared" si="3"/>
        <v>-3267923.1981438999</v>
      </c>
    </row>
    <row r="66" spans="1:12" x14ac:dyDescent="0.25">
      <c r="A66" s="1">
        <v>1.9</v>
      </c>
      <c r="B66" s="1">
        <v>-1244.7287435600001</v>
      </c>
      <c r="C66">
        <f t="shared" si="0"/>
        <v>0.19</v>
      </c>
      <c r="D66">
        <f t="shared" si="1"/>
        <v>-3268035.3162167803</v>
      </c>
      <c r="H66">
        <f t="shared" si="2"/>
        <v>-3267989.0263499999</v>
      </c>
      <c r="L66">
        <f t="shared" si="3"/>
        <v>-3267910.2689999999</v>
      </c>
    </row>
    <row r="67" spans="1:12" x14ac:dyDescent="0.25">
      <c r="A67" s="1">
        <v>1.91</v>
      </c>
      <c r="B67" s="1">
        <v>-1244.7240252300001</v>
      </c>
      <c r="C67">
        <f t="shared" ref="C67:C103" si="4">A67/10</f>
        <v>0.191</v>
      </c>
      <c r="D67">
        <f t="shared" ref="D67:D103" si="5">B67*2625.5</f>
        <v>-3268022.9282413651</v>
      </c>
      <c r="H67">
        <f t="shared" ref="H67:H103" si="6">G$1+G$2*$C67+G$3*$C67^2+G$4*$C67^3+G$5*$C67^4</f>
        <v>-3267989.8681828352</v>
      </c>
      <c r="L67">
        <f t="shared" ref="L67:L103" si="7">K$1+K$2*$C67+K$3*$C67^2+K$4*$C67^3+K$5*$C67^4</f>
        <v>-3267896.8545319</v>
      </c>
    </row>
    <row r="68" spans="1:12" x14ac:dyDescent="0.25">
      <c r="A68" s="1">
        <v>1.92</v>
      </c>
      <c r="B68" s="1">
        <v>-1244.7191123800001</v>
      </c>
      <c r="C68">
        <f t="shared" si="4"/>
        <v>0.192</v>
      </c>
      <c r="D68">
        <f t="shared" si="5"/>
        <v>-3268010.02955369</v>
      </c>
      <c r="H68">
        <f t="shared" si="6"/>
        <v>-3267988.7349145599</v>
      </c>
      <c r="L68">
        <f t="shared" si="7"/>
        <v>-3267882.9942784002</v>
      </c>
    </row>
    <row r="69" spans="1:12" x14ac:dyDescent="0.25">
      <c r="A69" s="1">
        <v>1.93</v>
      </c>
      <c r="B69" s="1">
        <v>-1244.71401784</v>
      </c>
      <c r="C69">
        <f t="shared" si="4"/>
        <v>0.193</v>
      </c>
      <c r="D69">
        <f t="shared" si="5"/>
        <v>-3267996.6538389199</v>
      </c>
      <c r="H69">
        <f t="shared" si="6"/>
        <v>-3267985.5954532349</v>
      </c>
      <c r="L69">
        <f t="shared" si="7"/>
        <v>-3267868.7253279001</v>
      </c>
    </row>
    <row r="70" spans="1:12" x14ac:dyDescent="0.25">
      <c r="A70" s="1">
        <v>1.94</v>
      </c>
      <c r="B70" s="1">
        <v>-1244.7087537</v>
      </c>
      <c r="C70">
        <f t="shared" si="4"/>
        <v>0.19400000000000001</v>
      </c>
      <c r="D70">
        <f t="shared" si="5"/>
        <v>-3267982.8328393498</v>
      </c>
      <c r="H70">
        <f t="shared" si="6"/>
        <v>-3267980.4185445602</v>
      </c>
      <c r="L70">
        <f t="shared" si="7"/>
        <v>-3267854.0823184</v>
      </c>
    </row>
    <row r="71" spans="1:12" x14ac:dyDescent="0.25">
      <c r="A71" s="1">
        <v>1.95</v>
      </c>
      <c r="B71" s="1">
        <v>-1244.70333136</v>
      </c>
      <c r="C71">
        <f t="shared" si="4"/>
        <v>0.19500000000000001</v>
      </c>
      <c r="D71">
        <f t="shared" si="5"/>
        <v>-3267968.59648568</v>
      </c>
      <c r="H71">
        <f t="shared" si="6"/>
        <v>-3267973.1727718748</v>
      </c>
      <c r="L71">
        <f t="shared" si="7"/>
        <v>-3267839.0974375</v>
      </c>
    </row>
    <row r="72" spans="1:12" x14ac:dyDescent="0.25">
      <c r="A72" s="1">
        <v>1.96</v>
      </c>
      <c r="B72" s="1">
        <v>-1244.69776161</v>
      </c>
      <c r="C72">
        <f t="shared" si="4"/>
        <v>0.19600000000000001</v>
      </c>
      <c r="D72">
        <f t="shared" si="5"/>
        <v>-3267953.9731070553</v>
      </c>
      <c r="H72">
        <f t="shared" si="6"/>
        <v>-3267963.8265561601</v>
      </c>
      <c r="L72">
        <f t="shared" si="7"/>
        <v>-3267823.8004224002</v>
      </c>
    </row>
    <row r="73" spans="1:12" x14ac:dyDescent="0.25">
      <c r="A73" s="1">
        <v>1.97</v>
      </c>
      <c r="B73" s="1">
        <v>-1244.6920545999999</v>
      </c>
      <c r="C73">
        <f t="shared" si="4"/>
        <v>0.19700000000000001</v>
      </c>
      <c r="D73">
        <f t="shared" si="5"/>
        <v>-3267938.9893522998</v>
      </c>
      <c r="H73">
        <f t="shared" si="6"/>
        <v>-3267952.3481560349</v>
      </c>
      <c r="L73">
        <f t="shared" si="7"/>
        <v>-3267808.2185598998</v>
      </c>
    </row>
    <row r="74" spans="1:12" x14ac:dyDescent="0.25">
      <c r="A74" s="1">
        <v>1.98</v>
      </c>
      <c r="B74" s="1">
        <v>-1244.6862199899999</v>
      </c>
      <c r="C74">
        <f t="shared" si="4"/>
        <v>0.19800000000000001</v>
      </c>
      <c r="D74">
        <f t="shared" si="5"/>
        <v>-3267923.670583745</v>
      </c>
      <c r="H74">
        <f t="shared" si="6"/>
        <v>-3267938.7056677602</v>
      </c>
      <c r="L74">
        <f t="shared" si="7"/>
        <v>-3267792.3766863998</v>
      </c>
    </row>
    <row r="75" spans="1:12" x14ac:dyDescent="0.25">
      <c r="A75" s="1">
        <v>1.99</v>
      </c>
      <c r="B75" s="1">
        <v>-1244.6802669599999</v>
      </c>
      <c r="C75">
        <f t="shared" si="4"/>
        <v>0.19900000000000001</v>
      </c>
      <c r="D75">
        <f t="shared" si="5"/>
        <v>-3267908.0409034798</v>
      </c>
      <c r="H75">
        <f t="shared" si="6"/>
        <v>-3267922.8670252352</v>
      </c>
      <c r="L75">
        <f t="shared" si="7"/>
        <v>-3267776.2971879002</v>
      </c>
    </row>
    <row r="76" spans="1:12" x14ac:dyDescent="0.25">
      <c r="A76" s="1">
        <v>2</v>
      </c>
      <c r="B76" s="1">
        <v>-1244.6742043300001</v>
      </c>
      <c r="C76">
        <f t="shared" si="4"/>
        <v>0.2</v>
      </c>
      <c r="D76">
        <f t="shared" si="5"/>
        <v>-3267892.1234684153</v>
      </c>
      <c r="H76">
        <f t="shared" si="6"/>
        <v>-3267904.8</v>
      </c>
      <c r="L76">
        <f t="shared" si="7"/>
        <v>-3267760</v>
      </c>
    </row>
    <row r="77" spans="1:12" x14ac:dyDescent="0.25">
      <c r="A77" s="1">
        <v>2.0099999999999998</v>
      </c>
      <c r="B77" s="1">
        <v>-1244.66804056</v>
      </c>
      <c r="C77">
        <f t="shared" si="4"/>
        <v>0.20099999999999998</v>
      </c>
      <c r="D77">
        <f t="shared" si="5"/>
        <v>-3267875.9404902798</v>
      </c>
      <c r="H77">
        <f t="shared" si="6"/>
        <v>-3267884.4722012351</v>
      </c>
      <c r="L77">
        <f t="shared" si="7"/>
        <v>-3267743.5026079006</v>
      </c>
    </row>
    <row r="78" spans="1:12" x14ac:dyDescent="0.25">
      <c r="A78" s="1">
        <v>2.02</v>
      </c>
      <c r="B78" s="1">
        <v>-1244.6617839099999</v>
      </c>
      <c r="C78">
        <f t="shared" si="4"/>
        <v>0.20200000000000001</v>
      </c>
      <c r="D78">
        <f t="shared" si="5"/>
        <v>-3267859.5136557049</v>
      </c>
      <c r="H78">
        <f t="shared" si="6"/>
        <v>-3267861.8510757601</v>
      </c>
      <c r="L78">
        <f t="shared" si="7"/>
        <v>-3267726.8200464002</v>
      </c>
    </row>
    <row r="79" spans="1:12" x14ac:dyDescent="0.25">
      <c r="A79" s="1">
        <v>2.0299999999999998</v>
      </c>
      <c r="B79" s="1">
        <v>-1244.6554423699999</v>
      </c>
      <c r="C79">
        <f t="shared" si="4"/>
        <v>0.20299999999999999</v>
      </c>
      <c r="D79">
        <f t="shared" si="5"/>
        <v>-3267842.863942435</v>
      </c>
      <c r="H79">
        <f t="shared" si="6"/>
        <v>-3267836.9039080348</v>
      </c>
      <c r="L79">
        <f t="shared" si="7"/>
        <v>-3267709.9648999004</v>
      </c>
    </row>
    <row r="80" spans="1:12" x14ac:dyDescent="0.25">
      <c r="A80" s="1">
        <v>2.04</v>
      </c>
      <c r="B80" s="1">
        <v>-1244.64902377</v>
      </c>
      <c r="C80">
        <f t="shared" si="4"/>
        <v>0.20400000000000001</v>
      </c>
      <c r="D80">
        <f t="shared" si="5"/>
        <v>-3267826.0119081349</v>
      </c>
      <c r="H80">
        <f t="shared" si="6"/>
        <v>-3267809.59782016</v>
      </c>
      <c r="L80">
        <f t="shared" si="7"/>
        <v>-3267692.9473024001</v>
      </c>
    </row>
    <row r="81" spans="1:12" x14ac:dyDescent="0.25">
      <c r="A81" s="1">
        <v>2.0499999999999998</v>
      </c>
      <c r="B81" s="1">
        <v>-1244.6425357099999</v>
      </c>
      <c r="C81">
        <f t="shared" si="4"/>
        <v>0.20499999999999999</v>
      </c>
      <c r="D81">
        <f t="shared" si="5"/>
        <v>-3267808.977506605</v>
      </c>
      <c r="H81">
        <f t="shared" si="6"/>
        <v>-3267779.8997718748</v>
      </c>
      <c r="L81">
        <f t="shared" si="7"/>
        <v>-3267675.7749374998</v>
      </c>
    </row>
    <row r="82" spans="1:12" x14ac:dyDescent="0.25">
      <c r="A82" s="1">
        <v>2.06</v>
      </c>
      <c r="B82" s="1">
        <v>-1244.6359855799999</v>
      </c>
      <c r="C82">
        <f t="shared" si="4"/>
        <v>0.20600000000000002</v>
      </c>
      <c r="D82">
        <f t="shared" si="5"/>
        <v>-3267791.7801402896</v>
      </c>
      <c r="H82">
        <f t="shared" si="6"/>
        <v>-3267747.7765605599</v>
      </c>
      <c r="L82">
        <f t="shared" si="7"/>
        <v>-3267658.4530384</v>
      </c>
    </row>
    <row r="83" spans="1:12" x14ac:dyDescent="0.25">
      <c r="A83" s="1">
        <v>2.0699999999999998</v>
      </c>
      <c r="B83" s="1">
        <v>-1244.6293805</v>
      </c>
      <c r="C83">
        <f t="shared" si="4"/>
        <v>0.20699999999999999</v>
      </c>
      <c r="D83">
        <f t="shared" si="5"/>
        <v>-3267774.4385027499</v>
      </c>
      <c r="H83">
        <f t="shared" si="6"/>
        <v>-3267713.1948212348</v>
      </c>
      <c r="L83">
        <f t="shared" si="7"/>
        <v>-3267640.9843878997</v>
      </c>
    </row>
    <row r="84" spans="1:12" x14ac:dyDescent="0.25">
      <c r="A84" s="1">
        <v>2.08</v>
      </c>
      <c r="B84" s="1">
        <v>-1244.62272738</v>
      </c>
      <c r="C84">
        <f t="shared" si="4"/>
        <v>0.20800000000000002</v>
      </c>
      <c r="D84">
        <f t="shared" si="5"/>
        <v>-3267756.9707361902</v>
      </c>
      <c r="H84">
        <f t="shared" si="6"/>
        <v>-3267676.1210265602</v>
      </c>
      <c r="L84">
        <f t="shared" si="7"/>
        <v>-3267623.3693184</v>
      </c>
    </row>
    <row r="85" spans="1:12" x14ac:dyDescent="0.25">
      <c r="A85" s="1">
        <v>2.09</v>
      </c>
      <c r="B85" s="1">
        <v>-1244.61603279</v>
      </c>
      <c r="C85">
        <f t="shared" si="4"/>
        <v>0.20899999999999999</v>
      </c>
      <c r="D85">
        <f t="shared" si="5"/>
        <v>-3267739.3940901449</v>
      </c>
      <c r="H85">
        <f t="shared" si="6"/>
        <v>-3267636.5214868351</v>
      </c>
      <c r="L85">
        <f t="shared" si="7"/>
        <v>-3267605.6057119002</v>
      </c>
    </row>
    <row r="86" spans="1:12" x14ac:dyDescent="0.25">
      <c r="A86" s="1">
        <v>2.1</v>
      </c>
      <c r="B86" s="1">
        <v>-1244.60930302</v>
      </c>
      <c r="C86">
        <f t="shared" si="4"/>
        <v>0.21000000000000002</v>
      </c>
      <c r="D86">
        <f t="shared" si="5"/>
        <v>-3267721.7250790098</v>
      </c>
      <c r="H86">
        <f t="shared" si="6"/>
        <v>-3267594.3623500001</v>
      </c>
      <c r="L86">
        <f t="shared" si="7"/>
        <v>-3267587.6889999998</v>
      </c>
    </row>
    <row r="87" spans="1:12" x14ac:dyDescent="0.25">
      <c r="A87" s="1">
        <v>2.11</v>
      </c>
      <c r="B87" s="1">
        <v>-1244.6025439800001</v>
      </c>
      <c r="C87">
        <f t="shared" si="4"/>
        <v>0.21099999999999999</v>
      </c>
      <c r="D87">
        <f t="shared" si="5"/>
        <v>-3267703.9792194902</v>
      </c>
      <c r="H87">
        <f t="shared" si="6"/>
        <v>-3267549.609601635</v>
      </c>
      <c r="L87">
        <f t="shared" si="7"/>
        <v>-3267569.6121638999</v>
      </c>
    </row>
    <row r="88" spans="1:12" x14ac:dyDescent="0.25">
      <c r="A88" s="1">
        <v>2.12</v>
      </c>
      <c r="B88" s="1">
        <v>-1244.59576124</v>
      </c>
      <c r="C88">
        <f t="shared" si="4"/>
        <v>0.21200000000000002</v>
      </c>
      <c r="D88">
        <f t="shared" si="5"/>
        <v>-3267686.1711356202</v>
      </c>
      <c r="H88">
        <f t="shared" si="6"/>
        <v>-3267502.22906496</v>
      </c>
      <c r="L88">
        <f t="shared" si="7"/>
        <v>-3267551.3657344002</v>
      </c>
    </row>
    <row r="89" spans="1:12" x14ac:dyDescent="0.25">
      <c r="A89" s="1">
        <v>2.13</v>
      </c>
      <c r="B89" s="1">
        <v>-1244.5889599699999</v>
      </c>
      <c r="C89">
        <f t="shared" si="4"/>
        <v>0.21299999999999999</v>
      </c>
      <c r="D89">
        <f t="shared" si="5"/>
        <v>-3267668.314401235</v>
      </c>
      <c r="H89">
        <f t="shared" si="6"/>
        <v>-3267452.1864008349</v>
      </c>
      <c r="L89">
        <f t="shared" si="7"/>
        <v>-3267532.9377918998</v>
      </c>
    </row>
    <row r="90" spans="1:12" x14ac:dyDescent="0.25">
      <c r="A90" s="1">
        <v>2.14</v>
      </c>
      <c r="B90" s="1">
        <v>-1244.5821449499999</v>
      </c>
      <c r="C90">
        <f t="shared" si="4"/>
        <v>0.21400000000000002</v>
      </c>
      <c r="D90">
        <f t="shared" si="5"/>
        <v>-3267650.4215662247</v>
      </c>
      <c r="H90">
        <f t="shared" si="6"/>
        <v>-3267399.4471077602</v>
      </c>
      <c r="L90">
        <f t="shared" si="7"/>
        <v>-3267514.3139664</v>
      </c>
    </row>
    <row r="91" spans="1:12" x14ac:dyDescent="0.25">
      <c r="A91" s="1">
        <v>2.15</v>
      </c>
      <c r="B91" s="1">
        <v>-1244.57532057</v>
      </c>
      <c r="C91">
        <f t="shared" si="4"/>
        <v>0.215</v>
      </c>
      <c r="D91">
        <f t="shared" si="5"/>
        <v>-3267632.504156535</v>
      </c>
      <c r="H91">
        <f t="shared" si="6"/>
        <v>-3267343.9765218752</v>
      </c>
      <c r="L91">
        <f t="shared" si="7"/>
        <v>-3267495.4774374999</v>
      </c>
    </row>
    <row r="92" spans="1:12" x14ac:dyDescent="0.25">
      <c r="A92" s="1">
        <v>2.16</v>
      </c>
      <c r="B92" s="1">
        <v>-1244.5684908600001</v>
      </c>
      <c r="C92">
        <f t="shared" si="4"/>
        <v>0.21600000000000003</v>
      </c>
      <c r="D92">
        <f t="shared" si="5"/>
        <v>-3267614.5727529302</v>
      </c>
      <c r="H92">
        <f t="shared" si="6"/>
        <v>-3267285.7398169599</v>
      </c>
      <c r="L92">
        <f t="shared" si="7"/>
        <v>-3267476.4089344</v>
      </c>
    </row>
    <row r="93" spans="1:12" x14ac:dyDescent="0.25">
      <c r="A93" s="1">
        <v>2.17</v>
      </c>
      <c r="B93" s="1">
        <v>-1244.5616594799999</v>
      </c>
      <c r="C93">
        <f t="shared" si="4"/>
        <v>0.217</v>
      </c>
      <c r="D93">
        <f t="shared" si="5"/>
        <v>-3267596.6369647398</v>
      </c>
      <c r="H93">
        <f t="shared" si="6"/>
        <v>-3267224.702004435</v>
      </c>
      <c r="L93">
        <f t="shared" si="7"/>
        <v>-3267457.0867359005</v>
      </c>
    </row>
    <row r="94" spans="1:12" x14ac:dyDescent="0.25">
      <c r="A94" s="1">
        <v>2.1800000000000002</v>
      </c>
      <c r="B94" s="1">
        <v>-1244.55482977</v>
      </c>
      <c r="C94">
        <f t="shared" si="4"/>
        <v>0.21800000000000003</v>
      </c>
      <c r="D94">
        <f t="shared" si="5"/>
        <v>-3267578.705561135</v>
      </c>
      <c r="H94">
        <f t="shared" si="6"/>
        <v>-3267160.8279333599</v>
      </c>
      <c r="L94">
        <f t="shared" si="7"/>
        <v>-3267437.4866703996</v>
      </c>
    </row>
    <row r="95" spans="1:12" x14ac:dyDescent="0.25">
      <c r="A95" s="1">
        <v>2.19</v>
      </c>
      <c r="B95" s="1">
        <v>-1244.54800475</v>
      </c>
      <c r="C95">
        <f t="shared" si="4"/>
        <v>0.219</v>
      </c>
      <c r="D95">
        <f t="shared" si="5"/>
        <v>-3267560.7864711252</v>
      </c>
      <c r="H95">
        <f t="shared" si="6"/>
        <v>-3267094.0822904347</v>
      </c>
      <c r="L95">
        <f t="shared" si="7"/>
        <v>-3267417.5821158998</v>
      </c>
    </row>
    <row r="96" spans="1:12" x14ac:dyDescent="0.25">
      <c r="A96" s="1">
        <v>2.2000000000000002</v>
      </c>
      <c r="B96" s="1">
        <v>-1244.54118718</v>
      </c>
      <c r="C96">
        <f t="shared" si="4"/>
        <v>0.22000000000000003</v>
      </c>
      <c r="D96">
        <f t="shared" si="5"/>
        <v>-3267542.8869410898</v>
      </c>
      <c r="H96">
        <f t="shared" si="6"/>
        <v>-3267024.4296000004</v>
      </c>
      <c r="L96">
        <f t="shared" si="7"/>
        <v>-3267397.3440000005</v>
      </c>
    </row>
    <row r="97" spans="1:12" x14ac:dyDescent="0.25">
      <c r="A97" s="1">
        <v>2.21</v>
      </c>
      <c r="B97" s="1">
        <v>-1244.5343795900001</v>
      </c>
      <c r="C97">
        <f t="shared" si="4"/>
        <v>0.221</v>
      </c>
      <c r="D97">
        <f t="shared" si="5"/>
        <v>-3267525.0136135453</v>
      </c>
      <c r="H97">
        <f t="shared" si="6"/>
        <v>-3266951.834224035</v>
      </c>
      <c r="L97">
        <f t="shared" si="7"/>
        <v>-3267376.7407998997</v>
      </c>
    </row>
    <row r="98" spans="1:12" x14ac:dyDescent="0.25">
      <c r="A98" s="1">
        <v>2.2200000000000002</v>
      </c>
      <c r="B98" s="1">
        <v>-1244.5275843300001</v>
      </c>
      <c r="C98">
        <f t="shared" si="4"/>
        <v>0.22200000000000003</v>
      </c>
      <c r="D98">
        <f t="shared" si="5"/>
        <v>-3267507.172658415</v>
      </c>
      <c r="H98">
        <f t="shared" si="6"/>
        <v>-3266876.2603621604</v>
      </c>
      <c r="L98">
        <f t="shared" si="7"/>
        <v>-3267355.7385423998</v>
      </c>
    </row>
    <row r="99" spans="1:12" x14ac:dyDescent="0.25">
      <c r="A99" s="1">
        <v>2.23</v>
      </c>
      <c r="B99" s="1">
        <v>-1244.5208036500001</v>
      </c>
      <c r="C99">
        <f t="shared" si="4"/>
        <v>0.223</v>
      </c>
      <c r="D99">
        <f t="shared" si="5"/>
        <v>-3267489.3699830752</v>
      </c>
      <c r="H99">
        <f t="shared" si="6"/>
        <v>-3266797.6720516351</v>
      </c>
      <c r="L99">
        <f t="shared" si="7"/>
        <v>-3267334.3008038998</v>
      </c>
    </row>
    <row r="100" spans="1:12" x14ac:dyDescent="0.25">
      <c r="A100" s="1">
        <v>2.2400000000000002</v>
      </c>
      <c r="B100" s="1">
        <v>-1244.5140396899999</v>
      </c>
      <c r="C100">
        <f t="shared" si="4"/>
        <v>0.22400000000000003</v>
      </c>
      <c r="D100">
        <f t="shared" si="5"/>
        <v>-3267471.6112060947</v>
      </c>
      <c r="H100">
        <f t="shared" si="6"/>
        <v>-3266716.0331673604</v>
      </c>
      <c r="L100">
        <f t="shared" si="7"/>
        <v>-3267312.3887103996</v>
      </c>
    </row>
    <row r="101" spans="1:12" x14ac:dyDescent="0.25">
      <c r="A101" s="1">
        <v>2.25</v>
      </c>
      <c r="B101" s="1">
        <v>-1244.5072945700001</v>
      </c>
      <c r="C101">
        <f t="shared" si="4"/>
        <v>0.22500000000000001</v>
      </c>
      <c r="D101">
        <f t="shared" si="5"/>
        <v>-3267453.9018935352</v>
      </c>
      <c r="H101">
        <f t="shared" si="6"/>
        <v>-3266631.3074218752</v>
      </c>
      <c r="L101">
        <f t="shared" si="7"/>
        <v>-3267289.9609375</v>
      </c>
    </row>
    <row r="102" spans="1:12" x14ac:dyDescent="0.25">
      <c r="A102" s="1">
        <v>2.2599999999999998</v>
      </c>
      <c r="B102" s="1">
        <v>-1244.50057038</v>
      </c>
      <c r="C102">
        <f t="shared" si="4"/>
        <v>0.22599999999999998</v>
      </c>
      <c r="D102">
        <f t="shared" si="5"/>
        <v>-3267436.2475326899</v>
      </c>
      <c r="H102">
        <f t="shared" si="6"/>
        <v>-3266543.4583653598</v>
      </c>
      <c r="L102">
        <f t="shared" si="7"/>
        <v>-3267266.9737104005</v>
      </c>
    </row>
    <row r="103" spans="1:12" x14ac:dyDescent="0.25">
      <c r="A103" s="1">
        <v>2.27</v>
      </c>
      <c r="B103" s="1">
        <v>-1244.4938692000001</v>
      </c>
      <c r="C103">
        <f t="shared" si="4"/>
        <v>0.22700000000000001</v>
      </c>
      <c r="D103">
        <f t="shared" si="5"/>
        <v>-3267418.6535846</v>
      </c>
      <c r="H103">
        <f t="shared" si="6"/>
        <v>-3266452.4493856351</v>
      </c>
      <c r="L103">
        <f t="shared" si="7"/>
        <v>-3267243.3808039003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F1" sqref="F1:H14"/>
    </sheetView>
  </sheetViews>
  <sheetFormatPr defaultRowHeight="15.75" x14ac:dyDescent="0.25"/>
  <cols>
    <col min="1" max="1" width="9.25" bestFit="1" customWidth="1"/>
    <col min="3" max="3" width="9.25" bestFit="1" customWidth="1"/>
  </cols>
  <sheetData>
    <row r="1" spans="1:17" x14ac:dyDescent="0.25">
      <c r="A1" s="1" t="s">
        <v>4</v>
      </c>
      <c r="B1" s="1" t="s">
        <v>1</v>
      </c>
      <c r="C1" s="1" t="s">
        <v>4</v>
      </c>
      <c r="D1" t="s">
        <v>3</v>
      </c>
      <c r="F1" s="3" t="s">
        <v>7</v>
      </c>
      <c r="G1" s="7">
        <v>-3258000</v>
      </c>
      <c r="H1" t="s">
        <v>35</v>
      </c>
      <c r="P1" s="6" t="s">
        <v>6</v>
      </c>
      <c r="Q1" s="7"/>
    </row>
    <row r="2" spans="1:17" x14ac:dyDescent="0.25">
      <c r="A2">
        <v>59.471200000000003</v>
      </c>
      <c r="B2">
        <v>-1244.25780334</v>
      </c>
      <c r="C2">
        <v>59.471200000000003</v>
      </c>
      <c r="D2">
        <f>B2*2625.5</f>
        <v>-3266798.8626691699</v>
      </c>
      <c r="F2" s="3" t="s">
        <v>9</v>
      </c>
      <c r="G2" s="7">
        <v>-207.5</v>
      </c>
      <c r="H2">
        <f>G$1+G$2*$C2+G$3*$C2^2</f>
        <v>-3266771.6189578953</v>
      </c>
      <c r="P2" s="6" t="s">
        <v>7</v>
      </c>
      <c r="Q2" s="7">
        <v>-3258000</v>
      </c>
    </row>
    <row r="3" spans="1:17" x14ac:dyDescent="0.25">
      <c r="A3">
        <v>60.471200000000003</v>
      </c>
      <c r="B3">
        <v>-1244.2720675999999</v>
      </c>
      <c r="C3">
        <v>60.471200000000003</v>
      </c>
      <c r="D3">
        <f t="shared" ref="D3:D66" si="0">B3*2625.5</f>
        <v>-3266836.3134837998</v>
      </c>
      <c r="F3" s="3" t="s">
        <v>11</v>
      </c>
      <c r="G3" s="7">
        <v>1.0089999999999999</v>
      </c>
      <c r="H3">
        <f t="shared" ref="H3:H66" si="1">G$1+G$2*$C3+G$3*$C3^2</f>
        <v>-3266858.0970762954</v>
      </c>
      <c r="P3" s="6" t="s">
        <v>9</v>
      </c>
      <c r="Q3" s="7">
        <v>-207.5</v>
      </c>
    </row>
    <row r="4" spans="1:17" x14ac:dyDescent="0.25">
      <c r="A4">
        <v>61.471200000000003</v>
      </c>
      <c r="B4">
        <v>-1244.2861667499999</v>
      </c>
      <c r="C4">
        <v>61.471200000000003</v>
      </c>
      <c r="D4">
        <f t="shared" si="0"/>
        <v>-3266873.3308021249</v>
      </c>
      <c r="F4" s="3"/>
      <c r="G4" s="2"/>
      <c r="H4">
        <f t="shared" si="1"/>
        <v>-3266942.5571946953</v>
      </c>
      <c r="P4" s="6" t="s">
        <v>11</v>
      </c>
      <c r="Q4" s="7">
        <v>1.0089999999999999</v>
      </c>
    </row>
    <row r="5" spans="1:17" x14ac:dyDescent="0.25">
      <c r="A5">
        <v>62.471200000000003</v>
      </c>
      <c r="B5">
        <v>-1244.3001200599999</v>
      </c>
      <c r="C5">
        <v>62.471200000000003</v>
      </c>
      <c r="D5">
        <f t="shared" si="0"/>
        <v>-3266909.9652175298</v>
      </c>
      <c r="F5" s="3"/>
      <c r="G5" s="2"/>
      <c r="H5">
        <f t="shared" si="1"/>
        <v>-3267024.9993130951</v>
      </c>
      <c r="P5" s="6" t="s">
        <v>17</v>
      </c>
      <c r="Q5" s="7"/>
    </row>
    <row r="6" spans="1:17" x14ac:dyDescent="0.25">
      <c r="A6">
        <v>63.471200000000003</v>
      </c>
      <c r="B6">
        <v>-1244.31395649</v>
      </c>
      <c r="C6">
        <v>63.471200000000003</v>
      </c>
      <c r="D6">
        <f t="shared" si="0"/>
        <v>-3266946.2927644951</v>
      </c>
      <c r="H6">
        <f t="shared" si="1"/>
        <v>-3267105.4234314952</v>
      </c>
      <c r="P6" s="6" t="s">
        <v>7</v>
      </c>
      <c r="Q6" s="7">
        <v>381.1</v>
      </c>
    </row>
    <row r="7" spans="1:17" x14ac:dyDescent="0.25">
      <c r="A7">
        <v>64.471199999999996</v>
      </c>
      <c r="B7">
        <v>-1244.3277170399999</v>
      </c>
      <c r="C7">
        <v>64.471199999999996</v>
      </c>
      <c r="D7">
        <f t="shared" si="0"/>
        <v>-3266982.42108852</v>
      </c>
      <c r="H7">
        <f t="shared" si="1"/>
        <v>-3267183.8295498951</v>
      </c>
      <c r="P7" s="6" t="s">
        <v>9</v>
      </c>
      <c r="Q7" s="7">
        <v>7.2649999999999997</v>
      </c>
    </row>
    <row r="8" spans="1:17" x14ac:dyDescent="0.25">
      <c r="A8">
        <v>65.471199999999996</v>
      </c>
      <c r="B8">
        <v>-1244.3414578300001</v>
      </c>
      <c r="C8">
        <v>65.471199999999996</v>
      </c>
      <c r="D8">
        <f t="shared" si="0"/>
        <v>-3267018.4975326653</v>
      </c>
      <c r="F8" s="6" t="s">
        <v>69</v>
      </c>
      <c r="G8">
        <f>LOOKUP(MIN(D2:D103),D2:D103,C2:C103)</f>
        <v>109.4712</v>
      </c>
      <c r="H8">
        <f t="shared" si="1"/>
        <v>-3267260.2176682954</v>
      </c>
      <c r="P8" s="6" t="s">
        <v>11</v>
      </c>
      <c r="Q8" s="7">
        <v>3.2800000000000003E-2</v>
      </c>
    </row>
    <row r="9" spans="1:17" x14ac:dyDescent="0.25">
      <c r="A9">
        <v>66.471199999999996</v>
      </c>
      <c r="B9">
        <v>-1244.35525517</v>
      </c>
      <c r="C9">
        <v>66.471199999999996</v>
      </c>
      <c r="D9">
        <f t="shared" si="0"/>
        <v>-3267054.7224488347</v>
      </c>
      <c r="F9" s="6" t="s">
        <v>70</v>
      </c>
      <c r="H9">
        <f t="shared" si="1"/>
        <v>-3267334.5877866955</v>
      </c>
      <c r="P9" s="6" t="s">
        <v>23</v>
      </c>
      <c r="Q9" s="7"/>
    </row>
    <row r="10" spans="1:17" x14ac:dyDescent="0.25">
      <c r="A10">
        <v>67.471199999999996</v>
      </c>
      <c r="B10">
        <v>-1244.3692140600001</v>
      </c>
      <c r="C10">
        <v>67.471199999999996</v>
      </c>
      <c r="D10">
        <f t="shared" si="0"/>
        <v>-3267091.3715145304</v>
      </c>
      <c r="F10" s="6" t="s">
        <v>71</v>
      </c>
      <c r="G10" s="5">
        <f>2*G3</f>
        <v>2.0179999999999998</v>
      </c>
      <c r="H10">
        <f t="shared" si="1"/>
        <v>-3267406.9399050954</v>
      </c>
      <c r="P10" s="6" t="s">
        <v>7</v>
      </c>
      <c r="Q10" s="7" t="s">
        <v>66</v>
      </c>
    </row>
    <row r="11" spans="1:17" x14ac:dyDescent="0.25">
      <c r="A11">
        <v>68.471199999999996</v>
      </c>
      <c r="B11">
        <v>-1244.3834815600001</v>
      </c>
      <c r="C11">
        <v>68.471199999999996</v>
      </c>
      <c r="D11">
        <f t="shared" si="0"/>
        <v>-3267128.8308357801</v>
      </c>
      <c r="F11" s="6"/>
      <c r="H11">
        <f t="shared" si="1"/>
        <v>-3267477.2740234951</v>
      </c>
      <c r="P11" s="6" t="s">
        <v>9</v>
      </c>
      <c r="Q11" s="7" t="s">
        <v>67</v>
      </c>
    </row>
    <row r="12" spans="1:17" x14ac:dyDescent="0.25">
      <c r="A12">
        <v>69.471199999999996</v>
      </c>
      <c r="B12">
        <v>-1244.3982630999999</v>
      </c>
      <c r="C12">
        <v>69.471199999999996</v>
      </c>
      <c r="D12">
        <f t="shared" si="0"/>
        <v>-3267167.6397690498</v>
      </c>
      <c r="F12" s="6"/>
      <c r="H12">
        <f t="shared" si="1"/>
        <v>-3267545.5901418952</v>
      </c>
      <c r="P12" s="6" t="s">
        <v>11</v>
      </c>
      <c r="Q12" s="7" t="s">
        <v>68</v>
      </c>
    </row>
    <row r="13" spans="1:17" x14ac:dyDescent="0.25">
      <c r="A13">
        <v>70.471199999999996</v>
      </c>
      <c r="B13">
        <v>-1244.4137977099999</v>
      </c>
      <c r="C13">
        <v>70.471199999999996</v>
      </c>
      <c r="D13">
        <f t="shared" si="0"/>
        <v>-3267208.4258876047</v>
      </c>
      <c r="H13">
        <f t="shared" si="1"/>
        <v>-3267611.8882602951</v>
      </c>
      <c r="P13" s="6" t="s">
        <v>25</v>
      </c>
      <c r="Q13" s="7"/>
    </row>
    <row r="14" spans="1:17" x14ac:dyDescent="0.25">
      <c r="A14">
        <v>71.471199999999996</v>
      </c>
      <c r="B14">
        <v>-1244.43012565</v>
      </c>
      <c r="C14">
        <v>71.471199999999996</v>
      </c>
      <c r="D14">
        <f t="shared" si="0"/>
        <v>-3267251.294894075</v>
      </c>
      <c r="H14">
        <f t="shared" si="1"/>
        <v>-3267676.1683786954</v>
      </c>
      <c r="P14" s="6" t="s">
        <v>26</v>
      </c>
      <c r="Q14" s="7">
        <v>99</v>
      </c>
    </row>
    <row r="15" spans="1:17" x14ac:dyDescent="0.25">
      <c r="A15">
        <v>72.471199999999996</v>
      </c>
      <c r="B15">
        <v>-1244.4468647599999</v>
      </c>
      <c r="C15">
        <v>72.471199999999996</v>
      </c>
      <c r="D15">
        <f t="shared" si="0"/>
        <v>-3267295.24342738</v>
      </c>
      <c r="H15">
        <f t="shared" si="1"/>
        <v>-3267738.4304970955</v>
      </c>
      <c r="P15" s="6" t="s">
        <v>27</v>
      </c>
      <c r="Q15" s="7">
        <v>0.92510000000000003</v>
      </c>
    </row>
    <row r="16" spans="1:17" x14ac:dyDescent="0.25">
      <c r="A16">
        <v>73.471199999999996</v>
      </c>
      <c r="B16">
        <v>-1244.46357915</v>
      </c>
      <c r="C16">
        <v>73.471199999999996</v>
      </c>
      <c r="D16">
        <f t="shared" si="0"/>
        <v>-3267339.1270583249</v>
      </c>
      <c r="H16">
        <f t="shared" si="1"/>
        <v>-3267798.6746154954</v>
      </c>
      <c r="P16" s="6" t="s">
        <v>28</v>
      </c>
      <c r="Q16" s="7">
        <v>6528000</v>
      </c>
    </row>
    <row r="17" spans="1:17" x14ac:dyDescent="0.25">
      <c r="A17">
        <v>74.471199999999996</v>
      </c>
      <c r="B17">
        <v>-1244.4800181799999</v>
      </c>
      <c r="C17">
        <v>74.471199999999996</v>
      </c>
      <c r="D17">
        <f t="shared" si="0"/>
        <v>-3267382.2877315897</v>
      </c>
      <c r="H17">
        <f t="shared" si="1"/>
        <v>-3267856.9007338951</v>
      </c>
      <c r="P17" s="6" t="s">
        <v>29</v>
      </c>
      <c r="Q17" s="7">
        <v>256.8</v>
      </c>
    </row>
    <row r="18" spans="1:17" x14ac:dyDescent="0.25">
      <c r="A18">
        <v>75.471199999999996</v>
      </c>
      <c r="B18">
        <v>-1244.4960586</v>
      </c>
      <c r="C18">
        <v>75.471199999999996</v>
      </c>
      <c r="D18">
        <f t="shared" si="0"/>
        <v>-3267424.4018542999</v>
      </c>
      <c r="H18">
        <f t="shared" si="1"/>
        <v>-3267913.1088522952</v>
      </c>
    </row>
    <row r="19" spans="1:17" x14ac:dyDescent="0.25">
      <c r="A19">
        <v>76.471199999999996</v>
      </c>
      <c r="B19">
        <v>-1244.51164077</v>
      </c>
      <c r="C19">
        <v>76.471199999999996</v>
      </c>
      <c r="D19">
        <f t="shared" si="0"/>
        <v>-3267465.3128416347</v>
      </c>
      <c r="H19">
        <f t="shared" si="1"/>
        <v>-3267967.2989706951</v>
      </c>
    </row>
    <row r="20" spans="1:17" x14ac:dyDescent="0.25">
      <c r="A20">
        <v>77.471199999999996</v>
      </c>
      <c r="B20">
        <v>-1244.5267369200001</v>
      </c>
      <c r="C20">
        <v>77.471199999999996</v>
      </c>
      <c r="D20">
        <f t="shared" si="0"/>
        <v>-3267504.9477834604</v>
      </c>
      <c r="H20">
        <f t="shared" si="1"/>
        <v>-3268019.4710890953</v>
      </c>
    </row>
    <row r="21" spans="1:17" x14ac:dyDescent="0.25">
      <c r="A21">
        <v>78.471199999999996</v>
      </c>
      <c r="B21">
        <v>-1244.5413360299999</v>
      </c>
      <c r="C21">
        <v>78.471199999999996</v>
      </c>
      <c r="D21">
        <f t="shared" si="0"/>
        <v>-3267543.2777467649</v>
      </c>
      <c r="H21">
        <f t="shared" si="1"/>
        <v>-3268069.6252074954</v>
      </c>
    </row>
    <row r="22" spans="1:17" x14ac:dyDescent="0.25">
      <c r="A22">
        <v>79.471199999999996</v>
      </c>
      <c r="B22">
        <v>-1244.55543629</v>
      </c>
      <c r="C22">
        <v>79.471199999999996</v>
      </c>
      <c r="D22">
        <f t="shared" si="0"/>
        <v>-3267580.2979793949</v>
      </c>
      <c r="H22">
        <f t="shared" si="1"/>
        <v>-3268117.7613258953</v>
      </c>
    </row>
    <row r="23" spans="1:17" x14ac:dyDescent="0.25">
      <c r="A23">
        <v>80.471199999999996</v>
      </c>
      <c r="B23">
        <v>-1244.569041</v>
      </c>
      <c r="C23">
        <v>80.471199999999996</v>
      </c>
      <c r="D23">
        <f t="shared" si="0"/>
        <v>-3267616.0171455001</v>
      </c>
      <c r="H23">
        <f t="shared" si="1"/>
        <v>-3268163.8794442951</v>
      </c>
    </row>
    <row r="24" spans="1:17" x14ac:dyDescent="0.25">
      <c r="A24">
        <v>81.471199999999996</v>
      </c>
      <c r="B24">
        <v>-1244.58215619</v>
      </c>
      <c r="C24">
        <v>81.471199999999996</v>
      </c>
      <c r="D24">
        <f t="shared" si="0"/>
        <v>-3267650.4510768452</v>
      </c>
      <c r="H24">
        <f t="shared" si="1"/>
        <v>-3268207.9795626951</v>
      </c>
    </row>
    <row r="25" spans="1:17" x14ac:dyDescent="0.25">
      <c r="A25">
        <v>82.471199999999996</v>
      </c>
      <c r="B25">
        <v>-1244.59478921</v>
      </c>
      <c r="C25">
        <v>82.471199999999996</v>
      </c>
      <c r="D25">
        <f t="shared" si="0"/>
        <v>-3267683.619070855</v>
      </c>
      <c r="H25">
        <f t="shared" si="1"/>
        <v>-3268250.061681095</v>
      </c>
    </row>
    <row r="26" spans="1:17" x14ac:dyDescent="0.25">
      <c r="A26">
        <v>83.471199999999996</v>
      </c>
      <c r="B26">
        <v>-1244.60694773</v>
      </c>
      <c r="C26">
        <v>83.471199999999996</v>
      </c>
      <c r="D26">
        <f t="shared" si="0"/>
        <v>-3267715.5412651151</v>
      </c>
      <c r="H26">
        <f t="shared" si="1"/>
        <v>-3268290.1257994953</v>
      </c>
    </row>
    <row r="27" spans="1:17" x14ac:dyDescent="0.25">
      <c r="A27">
        <v>84.471199999999996</v>
      </c>
      <c r="B27">
        <v>-1244.61863913</v>
      </c>
      <c r="C27">
        <v>84.471199999999996</v>
      </c>
      <c r="D27">
        <f t="shared" si="0"/>
        <v>-3267746.2370358151</v>
      </c>
      <c r="H27">
        <f t="shared" si="1"/>
        <v>-3268328.1719178953</v>
      </c>
    </row>
    <row r="28" spans="1:17" x14ac:dyDescent="0.25">
      <c r="A28">
        <v>85.471199999999996</v>
      </c>
      <c r="B28">
        <v>-1244.62987013</v>
      </c>
      <c r="C28">
        <v>85.471199999999996</v>
      </c>
      <c r="D28">
        <f t="shared" si="0"/>
        <v>-3267775.7240263149</v>
      </c>
      <c r="H28">
        <f t="shared" si="1"/>
        <v>-3268364.2000362952</v>
      </c>
    </row>
    <row r="29" spans="1:17" x14ac:dyDescent="0.25">
      <c r="A29">
        <v>86.471199999999996</v>
      </c>
      <c r="B29">
        <v>-1244.6406465800001</v>
      </c>
      <c r="C29">
        <v>86.471199999999996</v>
      </c>
      <c r="D29">
        <f t="shared" si="0"/>
        <v>-3267804.0175957903</v>
      </c>
      <c r="H29">
        <f t="shared" si="1"/>
        <v>-3268398.2101546954</v>
      </c>
    </row>
    <row r="30" spans="1:17" x14ac:dyDescent="0.25">
      <c r="A30">
        <v>87.471199999999996</v>
      </c>
      <c r="B30">
        <v>-1244.65097341</v>
      </c>
      <c r="C30">
        <v>87.471199999999996</v>
      </c>
      <c r="D30">
        <f t="shared" si="0"/>
        <v>-3267831.1306879548</v>
      </c>
      <c r="H30">
        <f t="shared" si="1"/>
        <v>-3268430.202273095</v>
      </c>
    </row>
    <row r="31" spans="1:17" x14ac:dyDescent="0.25">
      <c r="A31">
        <v>88.471199999999996</v>
      </c>
      <c r="B31">
        <v>-1244.66085464</v>
      </c>
      <c r="C31">
        <v>88.471199999999996</v>
      </c>
      <c r="D31">
        <f t="shared" si="0"/>
        <v>-3267857.07385732</v>
      </c>
      <c r="H31">
        <f t="shared" si="1"/>
        <v>-3268460.1763914954</v>
      </c>
    </row>
    <row r="32" spans="1:17" x14ac:dyDescent="0.25">
      <c r="A32">
        <v>89.471199999999996</v>
      </c>
      <c r="B32">
        <v>-1244.67029355</v>
      </c>
      <c r="C32">
        <v>89.471199999999996</v>
      </c>
      <c r="D32">
        <f t="shared" si="0"/>
        <v>-3267881.8557155249</v>
      </c>
      <c r="H32">
        <f t="shared" si="1"/>
        <v>-3268488.1325098951</v>
      </c>
    </row>
    <row r="33" spans="1:8" x14ac:dyDescent="0.25">
      <c r="A33">
        <v>90.471199999999996</v>
      </c>
      <c r="B33">
        <v>-1244.67929278</v>
      </c>
      <c r="C33">
        <v>90.471199999999996</v>
      </c>
      <c r="D33">
        <f t="shared" si="0"/>
        <v>-3267905.4831938897</v>
      </c>
      <c r="H33">
        <f t="shared" si="1"/>
        <v>-3268514.0706282952</v>
      </c>
    </row>
    <row r="34" spans="1:8" x14ac:dyDescent="0.25">
      <c r="A34">
        <v>91.471199999999996</v>
      </c>
      <c r="B34">
        <v>-1244.6878544399999</v>
      </c>
      <c r="C34">
        <v>91.471199999999996</v>
      </c>
      <c r="D34">
        <f t="shared" si="0"/>
        <v>-3267927.9618322197</v>
      </c>
      <c r="H34">
        <f t="shared" si="1"/>
        <v>-3268537.9907466951</v>
      </c>
    </row>
    <row r="35" spans="1:8" x14ac:dyDescent="0.25">
      <c r="A35">
        <v>92.471199999999996</v>
      </c>
      <c r="B35">
        <v>-1244.69598015</v>
      </c>
      <c r="C35">
        <v>92.471199999999996</v>
      </c>
      <c r="D35">
        <f t="shared" si="0"/>
        <v>-3267949.295883825</v>
      </c>
      <c r="H35">
        <f t="shared" si="1"/>
        <v>-3268559.8928650953</v>
      </c>
    </row>
    <row r="36" spans="1:8" x14ac:dyDescent="0.25">
      <c r="A36">
        <v>93.471199999999996</v>
      </c>
      <c r="B36">
        <v>-1244.70367098</v>
      </c>
      <c r="C36">
        <v>93.471199999999996</v>
      </c>
      <c r="D36">
        <f t="shared" si="0"/>
        <v>-3267969.4881579899</v>
      </c>
      <c r="H36">
        <f t="shared" si="1"/>
        <v>-3268579.7769834953</v>
      </c>
    </row>
    <row r="37" spans="1:8" x14ac:dyDescent="0.25">
      <c r="A37">
        <v>94.471199999999996</v>
      </c>
      <c r="B37">
        <v>-1244.71092742</v>
      </c>
      <c r="C37">
        <v>94.471199999999996</v>
      </c>
      <c r="D37">
        <f t="shared" si="0"/>
        <v>-3267988.5399412098</v>
      </c>
      <c r="H37">
        <f t="shared" si="1"/>
        <v>-3268597.6431018952</v>
      </c>
    </row>
    <row r="38" spans="1:8" x14ac:dyDescent="0.25">
      <c r="A38">
        <v>95.471199999999996</v>
      </c>
      <c r="B38">
        <v>-1244.7177492599999</v>
      </c>
      <c r="C38">
        <v>95.471199999999996</v>
      </c>
      <c r="D38">
        <f t="shared" si="0"/>
        <v>-3268006.4506821297</v>
      </c>
      <c r="H38">
        <f t="shared" si="1"/>
        <v>-3268613.4912202954</v>
      </c>
    </row>
    <row r="39" spans="1:8" x14ac:dyDescent="0.25">
      <c r="A39">
        <v>96.471199999999996</v>
      </c>
      <c r="B39">
        <v>-1244.72413542</v>
      </c>
      <c r="C39">
        <v>96.471199999999996</v>
      </c>
      <c r="D39">
        <f t="shared" si="0"/>
        <v>-3268023.2175452099</v>
      </c>
      <c r="H39">
        <f t="shared" si="1"/>
        <v>-3268627.3213386955</v>
      </c>
    </row>
    <row r="40" spans="1:8" x14ac:dyDescent="0.25">
      <c r="A40">
        <v>97.471199999999996</v>
      </c>
      <c r="B40">
        <v>-1244.7300839</v>
      </c>
      <c r="C40">
        <v>97.471199999999996</v>
      </c>
      <c r="D40">
        <f t="shared" si="0"/>
        <v>-3268038.8352794498</v>
      </c>
      <c r="H40">
        <f t="shared" si="1"/>
        <v>-3268639.1334570954</v>
      </c>
    </row>
    <row r="41" spans="1:8" x14ac:dyDescent="0.25">
      <c r="A41">
        <v>98.471199999999996</v>
      </c>
      <c r="B41">
        <v>-1244.7355917</v>
      </c>
      <c r="C41">
        <v>98.471199999999996</v>
      </c>
      <c r="D41">
        <f t="shared" si="0"/>
        <v>-3268053.2960083499</v>
      </c>
      <c r="H41">
        <f t="shared" si="1"/>
        <v>-3268648.9275754951</v>
      </c>
    </row>
    <row r="42" spans="1:8" x14ac:dyDescent="0.25">
      <c r="A42">
        <v>99.471199999999996</v>
      </c>
      <c r="B42">
        <v>-1244.7406548500001</v>
      </c>
      <c r="C42">
        <v>99.471199999999996</v>
      </c>
      <c r="D42">
        <f t="shared" si="0"/>
        <v>-3268066.5893086749</v>
      </c>
      <c r="H42">
        <f t="shared" si="1"/>
        <v>-3268656.7036938951</v>
      </c>
    </row>
    <row r="43" spans="1:8" x14ac:dyDescent="0.25">
      <c r="A43">
        <v>100.4712</v>
      </c>
      <c r="B43">
        <v>-1244.74526855</v>
      </c>
      <c r="C43">
        <v>100.4712</v>
      </c>
      <c r="D43">
        <f t="shared" si="0"/>
        <v>-3268078.7025780249</v>
      </c>
      <c r="H43">
        <f t="shared" si="1"/>
        <v>-3268662.461812295</v>
      </c>
    </row>
    <row r="44" spans="1:8" x14ac:dyDescent="0.25">
      <c r="A44">
        <v>101.4712</v>
      </c>
      <c r="B44">
        <v>-1244.7494272199999</v>
      </c>
      <c r="C44">
        <v>101.4712</v>
      </c>
      <c r="D44">
        <f t="shared" si="0"/>
        <v>-3268089.6211661096</v>
      </c>
      <c r="H44">
        <f t="shared" si="1"/>
        <v>-3268666.2019306952</v>
      </c>
    </row>
    <row r="45" spans="1:8" x14ac:dyDescent="0.25">
      <c r="A45">
        <v>102.4712</v>
      </c>
      <c r="B45">
        <v>-1244.7531246799999</v>
      </c>
      <c r="C45">
        <v>102.4712</v>
      </c>
      <c r="D45">
        <f t="shared" si="0"/>
        <v>-3268099.3288473398</v>
      </c>
      <c r="H45">
        <f t="shared" si="1"/>
        <v>-3268667.9240490953</v>
      </c>
    </row>
    <row r="46" spans="1:8" x14ac:dyDescent="0.25">
      <c r="A46">
        <v>103.4712</v>
      </c>
      <c r="B46">
        <v>-1244.7563542299999</v>
      </c>
      <c r="C46">
        <v>103.4712</v>
      </c>
      <c r="D46">
        <f t="shared" si="0"/>
        <v>-3268107.8080308647</v>
      </c>
      <c r="H46">
        <f t="shared" si="1"/>
        <v>-3268667.6281674951</v>
      </c>
    </row>
    <row r="47" spans="1:8" x14ac:dyDescent="0.25">
      <c r="A47">
        <v>104.4712</v>
      </c>
      <c r="B47">
        <v>-1244.7591086899999</v>
      </c>
      <c r="C47">
        <v>104.4712</v>
      </c>
      <c r="D47">
        <f t="shared" si="0"/>
        <v>-3268115.0398655948</v>
      </c>
      <c r="H47">
        <f t="shared" si="1"/>
        <v>-3268665.3142858953</v>
      </c>
    </row>
    <row r="48" spans="1:8" x14ac:dyDescent="0.25">
      <c r="A48">
        <v>105.4712</v>
      </c>
      <c r="B48">
        <v>-1244.76138055</v>
      </c>
      <c r="C48">
        <v>105.4712</v>
      </c>
      <c r="D48">
        <f t="shared" si="0"/>
        <v>-3268121.004634025</v>
      </c>
      <c r="H48">
        <f t="shared" si="1"/>
        <v>-3268660.9824042954</v>
      </c>
    </row>
    <row r="49" spans="1:8" x14ac:dyDescent="0.25">
      <c r="A49">
        <v>106.4712</v>
      </c>
      <c r="B49">
        <v>-1244.7631619199999</v>
      </c>
      <c r="C49">
        <v>106.4712</v>
      </c>
      <c r="D49">
        <f t="shared" si="0"/>
        <v>-3268125.6816209597</v>
      </c>
      <c r="H49">
        <f t="shared" si="1"/>
        <v>-3268654.6325226952</v>
      </c>
    </row>
    <row r="50" spans="1:8" x14ac:dyDescent="0.25">
      <c r="A50">
        <v>107.4712</v>
      </c>
      <c r="B50">
        <v>-1244.76444453</v>
      </c>
      <c r="C50">
        <v>107.4712</v>
      </c>
      <c r="D50">
        <f t="shared" si="0"/>
        <v>-3268129.0491135148</v>
      </c>
      <c r="H50">
        <f t="shared" si="1"/>
        <v>-3268646.2646410954</v>
      </c>
    </row>
    <row r="51" spans="1:8" x14ac:dyDescent="0.25">
      <c r="A51">
        <v>108.4712</v>
      </c>
      <c r="B51">
        <v>-1244.7652196399999</v>
      </c>
      <c r="C51">
        <v>108.4712</v>
      </c>
      <c r="D51">
        <f t="shared" si="0"/>
        <v>-3268131.0841648197</v>
      </c>
      <c r="H51">
        <f t="shared" si="1"/>
        <v>-3268635.8787594954</v>
      </c>
    </row>
    <row r="52" spans="1:8" x14ac:dyDescent="0.25">
      <c r="A52">
        <v>109.4712</v>
      </c>
      <c r="B52">
        <v>-1244.7654780600001</v>
      </c>
      <c r="C52">
        <v>109.4712</v>
      </c>
      <c r="D52">
        <f t="shared" si="0"/>
        <v>-3268131.7626465303</v>
      </c>
      <c r="H52">
        <f t="shared" si="1"/>
        <v>-3268623.4748778953</v>
      </c>
    </row>
    <row r="53" spans="1:8" x14ac:dyDescent="0.25">
      <c r="A53">
        <v>110.4712</v>
      </c>
      <c r="B53">
        <v>-1244.7652100600001</v>
      </c>
      <c r="C53">
        <v>110.4712</v>
      </c>
      <c r="D53">
        <f t="shared" si="0"/>
        <v>-3268131.0590125304</v>
      </c>
      <c r="H53">
        <f t="shared" si="1"/>
        <v>-3268609.052996295</v>
      </c>
    </row>
    <row r="54" spans="1:8" x14ac:dyDescent="0.25">
      <c r="A54">
        <v>111.4712</v>
      </c>
      <c r="B54">
        <v>-1244.76440533</v>
      </c>
      <c r="C54">
        <v>111.4712</v>
      </c>
      <c r="D54">
        <f t="shared" si="0"/>
        <v>-3268128.9461939153</v>
      </c>
      <c r="H54">
        <f t="shared" si="1"/>
        <v>-3268592.6131146951</v>
      </c>
    </row>
    <row r="55" spans="1:8" x14ac:dyDescent="0.25">
      <c r="A55">
        <v>112.4712</v>
      </c>
      <c r="B55">
        <v>-1244.7630528100001</v>
      </c>
      <c r="C55">
        <v>112.4712</v>
      </c>
      <c r="D55">
        <f t="shared" si="0"/>
        <v>-3268125.3951526554</v>
      </c>
      <c r="H55">
        <f t="shared" si="1"/>
        <v>-3268574.1552330954</v>
      </c>
    </row>
    <row r="56" spans="1:8" x14ac:dyDescent="0.25">
      <c r="A56">
        <v>113.4712</v>
      </c>
      <c r="B56">
        <v>-1244.7611405299999</v>
      </c>
      <c r="C56">
        <v>113.4712</v>
      </c>
      <c r="D56">
        <f t="shared" si="0"/>
        <v>-3268120.3744615149</v>
      </c>
      <c r="H56">
        <f t="shared" si="1"/>
        <v>-3268553.6793514951</v>
      </c>
    </row>
    <row r="57" spans="1:8" x14ac:dyDescent="0.25">
      <c r="A57">
        <v>114.4712</v>
      </c>
      <c r="B57">
        <v>-1244.7586553900001</v>
      </c>
      <c r="C57">
        <v>114.4712</v>
      </c>
      <c r="D57">
        <f t="shared" si="0"/>
        <v>-3268113.849726445</v>
      </c>
      <c r="H57">
        <f t="shared" si="1"/>
        <v>-3268531.1854698951</v>
      </c>
    </row>
    <row r="58" spans="1:8" x14ac:dyDescent="0.25">
      <c r="A58">
        <v>115.4712</v>
      </c>
      <c r="B58">
        <v>-1244.75558297</v>
      </c>
      <c r="C58">
        <v>115.4712</v>
      </c>
      <c r="D58">
        <f t="shared" si="0"/>
        <v>-3268105.7830877351</v>
      </c>
      <c r="H58">
        <f t="shared" si="1"/>
        <v>-3268506.6735882955</v>
      </c>
    </row>
    <row r="59" spans="1:8" x14ac:dyDescent="0.25">
      <c r="A59">
        <v>116.4712</v>
      </c>
      <c r="B59">
        <v>-1244.7519072499999</v>
      </c>
      <c r="C59">
        <v>116.4712</v>
      </c>
      <c r="D59">
        <f t="shared" si="0"/>
        <v>-3268096.1324848747</v>
      </c>
      <c r="H59">
        <f t="shared" si="1"/>
        <v>-3268480.1437066952</v>
      </c>
    </row>
    <row r="60" spans="1:8" x14ac:dyDescent="0.25">
      <c r="A60">
        <v>117.4712</v>
      </c>
      <c r="B60">
        <v>-1244.74761042</v>
      </c>
      <c r="C60">
        <v>117.4712</v>
      </c>
      <c r="D60">
        <f t="shared" si="0"/>
        <v>-3268084.85115771</v>
      </c>
      <c r="H60">
        <f t="shared" si="1"/>
        <v>-3268451.5958250952</v>
      </c>
    </row>
    <row r="61" spans="1:8" x14ac:dyDescent="0.25">
      <c r="A61">
        <v>118.4712</v>
      </c>
      <c r="B61">
        <v>-1244.7426726799999</v>
      </c>
      <c r="C61">
        <v>118.4712</v>
      </c>
      <c r="D61">
        <f t="shared" si="0"/>
        <v>-3268071.8871213398</v>
      </c>
      <c r="H61">
        <f t="shared" si="1"/>
        <v>-3268421.0299434951</v>
      </c>
    </row>
    <row r="62" spans="1:8" x14ac:dyDescent="0.25">
      <c r="A62">
        <v>119.4712</v>
      </c>
      <c r="B62">
        <v>-1244.7370719999999</v>
      </c>
      <c r="C62">
        <v>119.4712</v>
      </c>
      <c r="D62">
        <f t="shared" si="0"/>
        <v>-3268057.1825359999</v>
      </c>
      <c r="H62">
        <f t="shared" si="1"/>
        <v>-3268388.4460618952</v>
      </c>
    </row>
    <row r="63" spans="1:8" x14ac:dyDescent="0.25">
      <c r="A63">
        <v>120.4712</v>
      </c>
      <c r="B63">
        <v>-1244.7307839299999</v>
      </c>
      <c r="C63">
        <v>120.4712</v>
      </c>
      <c r="D63">
        <f t="shared" si="0"/>
        <v>-3268040.6732082148</v>
      </c>
      <c r="H63">
        <f t="shared" si="1"/>
        <v>-3268353.8441802952</v>
      </c>
    </row>
    <row r="64" spans="1:8" x14ac:dyDescent="0.25">
      <c r="A64">
        <v>121.4712</v>
      </c>
      <c r="B64">
        <v>-1244.72378123</v>
      </c>
      <c r="C64">
        <v>121.4712</v>
      </c>
      <c r="D64">
        <f t="shared" si="0"/>
        <v>-3268022.2876193649</v>
      </c>
      <c r="H64">
        <f t="shared" si="1"/>
        <v>-3268317.2242986951</v>
      </c>
    </row>
    <row r="65" spans="1:8" x14ac:dyDescent="0.25">
      <c r="A65">
        <v>122.4712</v>
      </c>
      <c r="B65">
        <v>-1244.71603355</v>
      </c>
      <c r="C65">
        <v>122.4712</v>
      </c>
      <c r="D65">
        <f t="shared" si="0"/>
        <v>-3268001.9460855252</v>
      </c>
      <c r="H65">
        <f t="shared" si="1"/>
        <v>-3268278.5864170953</v>
      </c>
    </row>
    <row r="66" spans="1:8" x14ac:dyDescent="0.25">
      <c r="A66">
        <v>123.4712</v>
      </c>
      <c r="B66">
        <v>-1244.70750688</v>
      </c>
      <c r="C66">
        <v>123.4712</v>
      </c>
      <c r="D66">
        <f t="shared" si="0"/>
        <v>-3267979.5593134398</v>
      </c>
      <c r="H66">
        <f t="shared" si="1"/>
        <v>-3268237.9305354953</v>
      </c>
    </row>
    <row r="67" spans="1:8" x14ac:dyDescent="0.25">
      <c r="A67">
        <v>124.4712</v>
      </c>
      <c r="B67">
        <v>-1244.6981630400001</v>
      </c>
      <c r="C67">
        <v>124.4712</v>
      </c>
      <c r="D67">
        <f t="shared" ref="D67:D103" si="2">B67*2625.5</f>
        <v>-3267955.0270615201</v>
      </c>
      <c r="H67">
        <f t="shared" ref="H67:H103" si="3">G$1+G$2*$C67+G$3*$C67^2</f>
        <v>-3268195.2566538951</v>
      </c>
    </row>
    <row r="68" spans="1:8" x14ac:dyDescent="0.25">
      <c r="A68">
        <v>125.4712</v>
      </c>
      <c r="B68">
        <v>-1244.6879591100001</v>
      </c>
      <c r="C68">
        <v>125.4712</v>
      </c>
      <c r="D68">
        <f t="shared" si="2"/>
        <v>-3267928.236643305</v>
      </c>
      <c r="H68">
        <f t="shared" si="3"/>
        <v>-3268150.5647722953</v>
      </c>
    </row>
    <row r="69" spans="1:8" x14ac:dyDescent="0.25">
      <c r="A69">
        <v>126.4712</v>
      </c>
      <c r="B69">
        <v>-1244.6768468600001</v>
      </c>
      <c r="C69">
        <v>126.4712</v>
      </c>
      <c r="D69">
        <f t="shared" si="2"/>
        <v>-3267899.0614309302</v>
      </c>
      <c r="H69">
        <f t="shared" si="3"/>
        <v>-3268103.8548906953</v>
      </c>
    </row>
    <row r="70" spans="1:8" x14ac:dyDescent="0.25">
      <c r="A70">
        <v>127.4712</v>
      </c>
      <c r="B70">
        <v>-1244.66477205</v>
      </c>
      <c r="C70">
        <v>127.4712</v>
      </c>
      <c r="D70">
        <f t="shared" si="2"/>
        <v>-3267867.3590172748</v>
      </c>
      <c r="H70">
        <f t="shared" si="3"/>
        <v>-3268055.1270090952</v>
      </c>
    </row>
    <row r="71" spans="1:8" x14ac:dyDescent="0.25">
      <c r="A71">
        <v>128.47120000000001</v>
      </c>
      <c r="B71">
        <v>-1244.65167348</v>
      </c>
      <c r="C71">
        <v>128.47120000000001</v>
      </c>
      <c r="D71">
        <f t="shared" si="2"/>
        <v>-3267832.9687217399</v>
      </c>
      <c r="H71">
        <f t="shared" si="3"/>
        <v>-3268004.3811274953</v>
      </c>
    </row>
    <row r="72" spans="1:8" x14ac:dyDescent="0.25">
      <c r="A72">
        <v>129.47120000000001</v>
      </c>
      <c r="B72">
        <v>-1244.63748158</v>
      </c>
      <c r="C72">
        <v>129.47120000000001</v>
      </c>
      <c r="D72">
        <f t="shared" si="2"/>
        <v>-3267795.7078882898</v>
      </c>
      <c r="H72">
        <f t="shared" si="3"/>
        <v>-3267951.6172458953</v>
      </c>
    </row>
    <row r="73" spans="1:8" x14ac:dyDescent="0.25">
      <c r="A73">
        <v>130.47120000000001</v>
      </c>
      <c r="B73">
        <v>-1244.6221168500001</v>
      </c>
      <c r="C73">
        <v>130.47120000000001</v>
      </c>
      <c r="D73">
        <f t="shared" si="2"/>
        <v>-3267755.3677896755</v>
      </c>
      <c r="H73">
        <f t="shared" si="3"/>
        <v>-3267896.8353642952</v>
      </c>
    </row>
    <row r="74" spans="1:8" x14ac:dyDescent="0.25">
      <c r="A74">
        <v>131.47120000000001</v>
      </c>
      <c r="B74">
        <v>-1244.6054880700001</v>
      </c>
      <c r="C74">
        <v>131.47120000000001</v>
      </c>
      <c r="D74">
        <f t="shared" si="2"/>
        <v>-3267711.708927785</v>
      </c>
      <c r="H74">
        <f t="shared" si="3"/>
        <v>-3267840.0354826953</v>
      </c>
    </row>
    <row r="75" spans="1:8" x14ac:dyDescent="0.25">
      <c r="A75">
        <v>132.47120000000001</v>
      </c>
      <c r="B75">
        <v>-1244.58749066</v>
      </c>
      <c r="C75">
        <v>132.47120000000001</v>
      </c>
      <c r="D75">
        <f t="shared" si="2"/>
        <v>-3267664.4567278298</v>
      </c>
      <c r="H75">
        <f t="shared" si="3"/>
        <v>-3267781.2176010953</v>
      </c>
    </row>
    <row r="76" spans="1:8" x14ac:dyDescent="0.25">
      <c r="A76">
        <v>133.47120000000001</v>
      </c>
      <c r="B76">
        <v>-1244.5680051700001</v>
      </c>
      <c r="C76">
        <v>133.47120000000001</v>
      </c>
      <c r="D76">
        <f t="shared" si="2"/>
        <v>-3267613.2975738351</v>
      </c>
      <c r="H76">
        <f t="shared" si="3"/>
        <v>-3267720.3817194952</v>
      </c>
    </row>
    <row r="77" spans="1:8" x14ac:dyDescent="0.25">
      <c r="A77">
        <v>134.47120000000001</v>
      </c>
      <c r="B77">
        <v>-1244.5468960200001</v>
      </c>
      <c r="C77">
        <v>134.47120000000001</v>
      </c>
      <c r="D77">
        <f t="shared" si="2"/>
        <v>-3267557.87550051</v>
      </c>
      <c r="H77">
        <f t="shared" si="3"/>
        <v>-3267657.5278378953</v>
      </c>
    </row>
    <row r="78" spans="1:8" x14ac:dyDescent="0.25">
      <c r="A78">
        <v>135.47120000000001</v>
      </c>
      <c r="B78">
        <v>-1244.5240104500001</v>
      </c>
      <c r="C78">
        <v>135.47120000000001</v>
      </c>
      <c r="D78">
        <f t="shared" si="2"/>
        <v>-3267497.7894364754</v>
      </c>
      <c r="H78">
        <f t="shared" si="3"/>
        <v>-3267592.6559562953</v>
      </c>
    </row>
    <row r="79" spans="1:8" x14ac:dyDescent="0.25">
      <c r="A79">
        <v>136.47120000000001</v>
      </c>
      <c r="B79">
        <v>-1244.4991781599999</v>
      </c>
      <c r="C79">
        <v>136.47120000000001</v>
      </c>
      <c r="D79">
        <f t="shared" si="2"/>
        <v>-3267432.5922590797</v>
      </c>
      <c r="H79">
        <f t="shared" si="3"/>
        <v>-3267525.7660746952</v>
      </c>
    </row>
    <row r="80" spans="1:8" x14ac:dyDescent="0.25">
      <c r="A80">
        <v>137.47120000000001</v>
      </c>
      <c r="B80">
        <v>-1244.47221328</v>
      </c>
      <c r="C80">
        <v>137.47120000000001</v>
      </c>
      <c r="D80">
        <f t="shared" si="2"/>
        <v>-3267361.7959666401</v>
      </c>
      <c r="H80">
        <f t="shared" si="3"/>
        <v>-3267456.8581930953</v>
      </c>
    </row>
    <row r="81" spans="1:8" x14ac:dyDescent="0.25">
      <c r="A81">
        <v>138.47120000000001</v>
      </c>
      <c r="B81">
        <v>-1244.44292088</v>
      </c>
      <c r="C81">
        <v>138.47120000000001</v>
      </c>
      <c r="D81">
        <f t="shared" si="2"/>
        <v>-3267284.8887704401</v>
      </c>
      <c r="H81">
        <f t="shared" si="3"/>
        <v>-3267385.9323114953</v>
      </c>
    </row>
    <row r="82" spans="1:8" x14ac:dyDescent="0.25">
      <c r="A82">
        <v>139.47120000000001</v>
      </c>
      <c r="B82">
        <v>-1244.41111305</v>
      </c>
      <c r="C82">
        <v>139.47120000000001</v>
      </c>
      <c r="D82">
        <f t="shared" si="2"/>
        <v>-3267201.3773127752</v>
      </c>
      <c r="H82">
        <f t="shared" si="3"/>
        <v>-3267312.9884298951</v>
      </c>
    </row>
    <row r="83" spans="1:8" x14ac:dyDescent="0.25">
      <c r="A83">
        <v>140.47120000000001</v>
      </c>
      <c r="B83">
        <v>-1244.3766442199999</v>
      </c>
      <c r="C83">
        <v>140.47120000000001</v>
      </c>
      <c r="D83">
        <f t="shared" si="2"/>
        <v>-3267110.8793996098</v>
      </c>
      <c r="H83">
        <f t="shared" si="3"/>
        <v>-3267238.0265482953</v>
      </c>
    </row>
    <row r="84" spans="1:8" x14ac:dyDescent="0.25">
      <c r="A84">
        <v>141.47120000000001</v>
      </c>
      <c r="B84">
        <v>-1244.3394824300001</v>
      </c>
      <c r="C84">
        <v>141.47120000000001</v>
      </c>
      <c r="D84">
        <f t="shared" si="2"/>
        <v>-3267013.3111199653</v>
      </c>
      <c r="H84">
        <f t="shared" si="3"/>
        <v>-3267161.0466666953</v>
      </c>
    </row>
    <row r="85" spans="1:8" x14ac:dyDescent="0.25">
      <c r="A85">
        <v>142.47120000000001</v>
      </c>
      <c r="B85">
        <v>-1244.2998189</v>
      </c>
      <c r="C85">
        <v>142.47120000000001</v>
      </c>
      <c r="D85">
        <f t="shared" si="2"/>
        <v>-3266909.1745219501</v>
      </c>
      <c r="H85">
        <f t="shared" si="3"/>
        <v>-3267082.0487850951</v>
      </c>
    </row>
    <row r="86" spans="1:8" x14ac:dyDescent="0.25">
      <c r="A86">
        <v>143.47120000000001</v>
      </c>
      <c r="B86">
        <v>-1244.2580941599999</v>
      </c>
      <c r="C86">
        <v>143.47120000000001</v>
      </c>
      <c r="D86">
        <f t="shared" si="2"/>
        <v>-3266799.6262170798</v>
      </c>
      <c r="H86">
        <f t="shared" si="3"/>
        <v>-3267001.0329034952</v>
      </c>
    </row>
    <row r="87" spans="1:8" x14ac:dyDescent="0.25">
      <c r="A87">
        <v>144.47120000000001</v>
      </c>
      <c r="B87">
        <v>-1244.21476166</v>
      </c>
      <c r="C87">
        <v>144.47120000000001</v>
      </c>
      <c r="D87">
        <f t="shared" si="2"/>
        <v>-3266685.8567383299</v>
      </c>
      <c r="H87">
        <f t="shared" si="3"/>
        <v>-3266917.9990218952</v>
      </c>
    </row>
    <row r="88" spans="1:8" x14ac:dyDescent="0.25">
      <c r="A88">
        <v>145.47120000000001</v>
      </c>
      <c r="B88">
        <v>-1244.17000975</v>
      </c>
      <c r="C88">
        <v>145.47120000000001</v>
      </c>
      <c r="D88">
        <f t="shared" si="2"/>
        <v>-3266568.3605986247</v>
      </c>
      <c r="H88">
        <f t="shared" si="3"/>
        <v>-3266832.9471402951</v>
      </c>
    </row>
    <row r="89" spans="1:8" x14ac:dyDescent="0.25">
      <c r="A89">
        <v>146.47120000000001</v>
      </c>
      <c r="B89">
        <v>-1244.1243374000001</v>
      </c>
      <c r="C89">
        <v>146.47120000000001</v>
      </c>
      <c r="D89">
        <f t="shared" si="2"/>
        <v>-3266448.4478437002</v>
      </c>
      <c r="H89">
        <f t="shared" si="3"/>
        <v>-3266745.8772586952</v>
      </c>
    </row>
    <row r="90" spans="1:8" x14ac:dyDescent="0.25">
      <c r="A90">
        <v>147.47120000000001</v>
      </c>
      <c r="B90">
        <v>-1244.0771548800001</v>
      </c>
      <c r="C90">
        <v>147.47120000000001</v>
      </c>
      <c r="D90">
        <f t="shared" si="2"/>
        <v>-3266324.5701374402</v>
      </c>
      <c r="H90">
        <f t="shared" si="3"/>
        <v>-3266656.7893770952</v>
      </c>
    </row>
    <row r="91" spans="1:8" x14ac:dyDescent="0.25">
      <c r="A91">
        <v>148.47120000000001</v>
      </c>
      <c r="B91">
        <v>-1244.02720716</v>
      </c>
      <c r="C91">
        <v>148.47120000000001</v>
      </c>
      <c r="D91">
        <f t="shared" si="2"/>
        <v>-3266193.43239858</v>
      </c>
      <c r="H91">
        <f t="shared" si="3"/>
        <v>-3266565.6834954955</v>
      </c>
    </row>
    <row r="92" spans="1:8" x14ac:dyDescent="0.25">
      <c r="A92">
        <v>149.47120000000001</v>
      </c>
      <c r="B92">
        <v>-1243.97327636</v>
      </c>
      <c r="C92">
        <v>149.47120000000001</v>
      </c>
      <c r="D92">
        <f t="shared" si="2"/>
        <v>-3266051.83708318</v>
      </c>
      <c r="H92">
        <f t="shared" si="3"/>
        <v>-3266472.5596138951</v>
      </c>
    </row>
    <row r="93" spans="1:8" x14ac:dyDescent="0.25">
      <c r="A93">
        <v>150.47120000000001</v>
      </c>
      <c r="B93">
        <v>-1243.91443966</v>
      </c>
      <c r="C93">
        <v>150.47120000000001</v>
      </c>
      <c r="D93">
        <f t="shared" si="2"/>
        <v>-3265897.3613273301</v>
      </c>
      <c r="H93">
        <f t="shared" si="3"/>
        <v>-3266377.4177322951</v>
      </c>
    </row>
    <row r="94" spans="1:8" x14ac:dyDescent="0.25">
      <c r="A94">
        <v>151.47120000000001</v>
      </c>
      <c r="B94">
        <v>-1243.8504834600001</v>
      </c>
      <c r="C94">
        <v>151.47120000000001</v>
      </c>
      <c r="D94">
        <f t="shared" si="2"/>
        <v>-3265729.4443242303</v>
      </c>
      <c r="H94">
        <f t="shared" si="3"/>
        <v>-3266280.2578506954</v>
      </c>
    </row>
    <row r="95" spans="1:8" x14ac:dyDescent="0.25">
      <c r="A95">
        <v>152.47120000000001</v>
      </c>
      <c r="B95">
        <v>-1243.7804478600001</v>
      </c>
      <c r="C95">
        <v>152.47120000000001</v>
      </c>
      <c r="D95">
        <f t="shared" si="2"/>
        <v>-3265545.5658564302</v>
      </c>
      <c r="H95">
        <f t="shared" si="3"/>
        <v>-3266181.0799690951</v>
      </c>
    </row>
    <row r="96" spans="1:8" x14ac:dyDescent="0.25">
      <c r="A96">
        <v>153.47120000000001</v>
      </c>
      <c r="B96">
        <v>-1243.96842384</v>
      </c>
      <c r="C96">
        <v>153.47120000000001</v>
      </c>
      <c r="D96">
        <f t="shared" si="2"/>
        <v>-3266039.0967919203</v>
      </c>
      <c r="H96">
        <f t="shared" si="3"/>
        <v>-3266079.884087495</v>
      </c>
    </row>
    <row r="97" spans="1:8" x14ac:dyDescent="0.25">
      <c r="A97">
        <v>154.47120000000001</v>
      </c>
      <c r="B97">
        <v>-1243.8942675599999</v>
      </c>
      <c r="C97">
        <v>154.47120000000001</v>
      </c>
      <c r="D97">
        <f t="shared" si="2"/>
        <v>-3265844.3994787796</v>
      </c>
      <c r="H97">
        <f t="shared" si="3"/>
        <v>-3265976.6702058953</v>
      </c>
    </row>
    <row r="98" spans="1:8" x14ac:dyDescent="0.25">
      <c r="A98">
        <v>155.47120000000001</v>
      </c>
      <c r="B98">
        <v>-1243.80047479</v>
      </c>
      <c r="C98">
        <v>155.47120000000001</v>
      </c>
      <c r="D98">
        <f t="shared" si="2"/>
        <v>-3265598.1465611449</v>
      </c>
      <c r="H98">
        <f t="shared" si="3"/>
        <v>-3265871.4383242955</v>
      </c>
    </row>
    <row r="99" spans="1:8" x14ac:dyDescent="0.25">
      <c r="A99">
        <v>156.47120000000001</v>
      </c>
      <c r="B99">
        <v>-1243.6860320200001</v>
      </c>
      <c r="C99">
        <v>156.47120000000001</v>
      </c>
      <c r="D99">
        <f t="shared" si="2"/>
        <v>-3265297.6770685101</v>
      </c>
      <c r="H99">
        <f t="shared" si="3"/>
        <v>-3265764.1884426954</v>
      </c>
    </row>
    <row r="100" spans="1:8" x14ac:dyDescent="0.25">
      <c r="A100">
        <v>157.47120000000001</v>
      </c>
      <c r="B100">
        <v>-1243.5548624400001</v>
      </c>
      <c r="C100">
        <v>157.47120000000001</v>
      </c>
      <c r="D100">
        <f t="shared" si="2"/>
        <v>-3264953.2913362202</v>
      </c>
      <c r="H100">
        <f t="shared" si="3"/>
        <v>-3265654.9205610952</v>
      </c>
    </row>
    <row r="101" spans="1:8" x14ac:dyDescent="0.25">
      <c r="A101">
        <v>158.47120000000001</v>
      </c>
      <c r="B101">
        <v>-1243.41310335</v>
      </c>
      <c r="C101">
        <v>158.47120000000001</v>
      </c>
      <c r="D101">
        <f t="shared" si="2"/>
        <v>-3264581.1028454253</v>
      </c>
      <c r="H101">
        <f t="shared" si="3"/>
        <v>-3265543.6346794954</v>
      </c>
    </row>
    <row r="102" spans="1:8" x14ac:dyDescent="0.25">
      <c r="A102">
        <v>159.47120000000001</v>
      </c>
      <c r="B102">
        <v>-1243.24290006</v>
      </c>
      <c r="C102">
        <v>159.47120000000001</v>
      </c>
      <c r="D102">
        <f t="shared" si="2"/>
        <v>-3264134.2341075302</v>
      </c>
      <c r="H102">
        <f t="shared" si="3"/>
        <v>-3265430.3307978953</v>
      </c>
    </row>
    <row r="103" spans="1:8" x14ac:dyDescent="0.25">
      <c r="A103">
        <v>160.47120000000001</v>
      </c>
      <c r="B103">
        <v>-1243.0235755799999</v>
      </c>
      <c r="C103">
        <v>160.47120000000001</v>
      </c>
      <c r="D103">
        <f t="shared" si="2"/>
        <v>-3263558.3976852898</v>
      </c>
      <c r="H103">
        <f t="shared" si="3"/>
        <v>-3265315.0089162951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28" workbookViewId="0">
      <selection activeCell="M33" sqref="M33"/>
    </sheetView>
  </sheetViews>
  <sheetFormatPr defaultRowHeight="15.75" x14ac:dyDescent="0.25"/>
  <cols>
    <col min="1" max="1" width="9.25" bestFit="1" customWidth="1"/>
  </cols>
  <sheetData>
    <row r="1" spans="1:4" x14ac:dyDescent="0.25">
      <c r="A1" s="1" t="s">
        <v>5</v>
      </c>
      <c r="B1" s="1" t="s">
        <v>1</v>
      </c>
      <c r="C1" t="s">
        <v>3</v>
      </c>
    </row>
    <row r="2" spans="1:4" x14ac:dyDescent="0.25">
      <c r="A2">
        <v>60</v>
      </c>
      <c r="B2">
        <v>-1244.3859129099999</v>
      </c>
      <c r="C2">
        <f>B2*2625.5</f>
        <v>-3267135.2143452046</v>
      </c>
    </row>
    <row r="3" spans="1:4" x14ac:dyDescent="0.25">
      <c r="A3">
        <v>61</v>
      </c>
      <c r="B3">
        <v>-1244.39428931</v>
      </c>
      <c r="C3">
        <f t="shared" ref="C3:C66" si="0">B3*2625.5</f>
        <v>-3267157.2065834049</v>
      </c>
    </row>
    <row r="4" spans="1:4" x14ac:dyDescent="0.25">
      <c r="A4">
        <v>62</v>
      </c>
      <c r="B4">
        <v>-1244.402711</v>
      </c>
      <c r="C4">
        <f t="shared" si="0"/>
        <v>-3267179.3177304999</v>
      </c>
    </row>
    <row r="5" spans="1:4" x14ac:dyDescent="0.25">
      <c r="A5">
        <v>63</v>
      </c>
      <c r="B5">
        <v>-1244.4111745</v>
      </c>
      <c r="C5">
        <f t="shared" si="0"/>
        <v>-3267201.5386497499</v>
      </c>
    </row>
    <row r="6" spans="1:4" x14ac:dyDescent="0.25">
      <c r="A6">
        <v>64</v>
      </c>
      <c r="B6">
        <v>-1244.41967572</v>
      </c>
      <c r="C6">
        <f t="shared" si="0"/>
        <v>-3267223.85860286</v>
      </c>
    </row>
    <row r="7" spans="1:4" x14ac:dyDescent="0.25">
      <c r="A7">
        <v>65</v>
      </c>
      <c r="B7">
        <v>-1244.42821196</v>
      </c>
      <c r="C7">
        <f t="shared" si="0"/>
        <v>-3267246.2705009799</v>
      </c>
    </row>
    <row r="8" spans="1:4" x14ac:dyDescent="0.25">
      <c r="A8">
        <v>66</v>
      </c>
      <c r="B8">
        <v>-1244.4367837100001</v>
      </c>
      <c r="C8">
        <f t="shared" si="0"/>
        <v>-3267268.7756306054</v>
      </c>
      <c r="D8" t="e">
        <f>LOOKUP(MIN(C2:C114),C2:C114,A2:A114)</f>
        <v>#N/A</v>
      </c>
    </row>
    <row r="9" spans="1:4" x14ac:dyDescent="0.25">
      <c r="A9">
        <v>67</v>
      </c>
      <c r="B9">
        <v>-1244.44539601</v>
      </c>
      <c r="C9">
        <f t="shared" si="0"/>
        <v>-3267291.3872242551</v>
      </c>
    </row>
    <row r="10" spans="1:4" x14ac:dyDescent="0.25">
      <c r="A10">
        <v>68</v>
      </c>
      <c r="B10">
        <v>-1244.4540596100001</v>
      </c>
      <c r="C10">
        <f t="shared" si="0"/>
        <v>-3267314.133506055</v>
      </c>
    </row>
    <row r="11" spans="1:4" x14ac:dyDescent="0.25">
      <c r="A11">
        <v>69</v>
      </c>
      <c r="B11">
        <v>-1244.4627918799999</v>
      </c>
      <c r="C11">
        <f t="shared" si="0"/>
        <v>-3267337.0600809399</v>
      </c>
    </row>
    <row r="12" spans="1:4" x14ac:dyDescent="0.25">
      <c r="A12">
        <v>70</v>
      </c>
      <c r="B12">
        <v>-1244.47161744</v>
      </c>
      <c r="C12">
        <f t="shared" si="0"/>
        <v>-3267360.2315887203</v>
      </c>
    </row>
    <row r="13" spans="1:4" x14ac:dyDescent="0.25">
      <c r="A13">
        <v>71</v>
      </c>
      <c r="B13">
        <v>-1244.4805680100001</v>
      </c>
      <c r="C13">
        <f t="shared" si="0"/>
        <v>-3267383.7313102554</v>
      </c>
    </row>
    <row r="14" spans="1:4" x14ac:dyDescent="0.25">
      <c r="A14">
        <v>72</v>
      </c>
      <c r="B14">
        <v>-1244.48967973</v>
      </c>
      <c r="C14">
        <f t="shared" si="0"/>
        <v>-3267407.6541311149</v>
      </c>
    </row>
    <row r="15" spans="1:4" x14ac:dyDescent="0.25">
      <c r="A15">
        <v>73</v>
      </c>
      <c r="B15">
        <v>-1244.49903997</v>
      </c>
      <c r="C15">
        <f t="shared" si="0"/>
        <v>-3267432.2294412348</v>
      </c>
    </row>
    <row r="16" spans="1:4" x14ac:dyDescent="0.25">
      <c r="A16">
        <v>74</v>
      </c>
      <c r="B16">
        <v>-1244.50855426</v>
      </c>
      <c r="C16">
        <f t="shared" si="0"/>
        <v>-3267457.2092096298</v>
      </c>
    </row>
    <row r="17" spans="1:3" x14ac:dyDescent="0.25">
      <c r="A17">
        <v>75</v>
      </c>
      <c r="B17">
        <v>-1244.5182414000001</v>
      </c>
      <c r="C17">
        <f t="shared" si="0"/>
        <v>-3267482.6427957001</v>
      </c>
    </row>
    <row r="18" spans="1:3" x14ac:dyDescent="0.25">
      <c r="A18">
        <v>76</v>
      </c>
      <c r="B18">
        <v>-1244.52803107</v>
      </c>
      <c r="C18">
        <f t="shared" si="0"/>
        <v>-3267508.3455742849</v>
      </c>
    </row>
    <row r="19" spans="1:3" x14ac:dyDescent="0.25">
      <c r="A19">
        <v>77</v>
      </c>
      <c r="B19">
        <v>-1244.53783832</v>
      </c>
      <c r="C19">
        <f t="shared" si="0"/>
        <v>-3267534.0945091601</v>
      </c>
    </row>
    <row r="20" spans="1:3" x14ac:dyDescent="0.25">
      <c r="A20">
        <v>78</v>
      </c>
      <c r="B20">
        <v>-1244.54758788</v>
      </c>
      <c r="C20">
        <f t="shared" si="0"/>
        <v>-3267559.6919789403</v>
      </c>
    </row>
    <row r="21" spans="1:3" x14ac:dyDescent="0.25">
      <c r="A21">
        <v>79</v>
      </c>
      <c r="B21">
        <v>-1244.5572225599999</v>
      </c>
      <c r="C21">
        <f t="shared" si="0"/>
        <v>-3267584.9878312796</v>
      </c>
    </row>
    <row r="22" spans="1:3" x14ac:dyDescent="0.25">
      <c r="A22">
        <v>80</v>
      </c>
      <c r="B22">
        <v>-1244.5667019699999</v>
      </c>
      <c r="C22">
        <f t="shared" si="0"/>
        <v>-3267609.876022235</v>
      </c>
    </row>
    <row r="23" spans="1:3" x14ac:dyDescent="0.25">
      <c r="A23">
        <v>81</v>
      </c>
      <c r="B23">
        <v>-1244.5759988499999</v>
      </c>
      <c r="C23">
        <f t="shared" si="0"/>
        <v>-3267634.2849806747</v>
      </c>
    </row>
    <row r="24" spans="1:3" x14ac:dyDescent="0.25">
      <c r="A24">
        <v>82</v>
      </c>
      <c r="B24">
        <v>-1244.5850954800001</v>
      </c>
      <c r="C24">
        <f t="shared" si="0"/>
        <v>-3267658.16818274</v>
      </c>
    </row>
    <row r="25" spans="1:3" x14ac:dyDescent="0.25">
      <c r="A25">
        <v>83</v>
      </c>
      <c r="B25">
        <v>-1244.59398089</v>
      </c>
      <c r="C25">
        <f t="shared" si="0"/>
        <v>-3267681.4968266948</v>
      </c>
    </row>
    <row r="26" spans="1:3" x14ac:dyDescent="0.25">
      <c r="A26">
        <v>84</v>
      </c>
      <c r="B26">
        <v>-1244.60264886</v>
      </c>
      <c r="C26">
        <f t="shared" si="0"/>
        <v>-3267704.2545819301</v>
      </c>
    </row>
    <row r="27" spans="1:3" x14ac:dyDescent="0.25">
      <c r="A27">
        <v>85</v>
      </c>
      <c r="B27">
        <v>-1244.6110963900001</v>
      </c>
      <c r="C27">
        <f t="shared" si="0"/>
        <v>-3267726.4335719449</v>
      </c>
    </row>
    <row r="28" spans="1:3" x14ac:dyDescent="0.25">
      <c r="A28">
        <v>86</v>
      </c>
      <c r="B28">
        <v>-1244.6193227199999</v>
      </c>
      <c r="C28">
        <f t="shared" si="0"/>
        <v>-3267748.0318013597</v>
      </c>
    </row>
    <row r="29" spans="1:3" x14ac:dyDescent="0.25">
      <c r="A29">
        <v>87</v>
      </c>
      <c r="B29">
        <v>-1244.62732848</v>
      </c>
      <c r="C29">
        <f t="shared" si="0"/>
        <v>-3267769.0509242397</v>
      </c>
    </row>
    <row r="30" spans="1:3" x14ac:dyDescent="0.25">
      <c r="A30">
        <v>88</v>
      </c>
      <c r="B30">
        <v>-1244.6351151199999</v>
      </c>
      <c r="C30">
        <f t="shared" si="0"/>
        <v>-3267789.4947475595</v>
      </c>
    </row>
    <row r="31" spans="1:3" x14ac:dyDescent="0.25">
      <c r="A31">
        <v>89</v>
      </c>
      <c r="B31">
        <v>-1244.64268442</v>
      </c>
      <c r="C31">
        <f t="shared" si="0"/>
        <v>-3267809.36794471</v>
      </c>
    </row>
    <row r="32" spans="1:3" x14ac:dyDescent="0.25">
      <c r="A32">
        <v>90</v>
      </c>
      <c r="B32">
        <v>-1244.65003809</v>
      </c>
      <c r="C32">
        <f t="shared" si="0"/>
        <v>-3267828.6750052948</v>
      </c>
    </row>
    <row r="33" spans="1:3" x14ac:dyDescent="0.25">
      <c r="A33">
        <v>91</v>
      </c>
      <c r="B33">
        <v>-1244.6571775699999</v>
      </c>
      <c r="C33">
        <f t="shared" si="0"/>
        <v>-3267847.419710035</v>
      </c>
    </row>
    <row r="34" spans="1:3" x14ac:dyDescent="0.25">
      <c r="A34">
        <v>92</v>
      </c>
      <c r="B34">
        <v>-1244.66410393</v>
      </c>
      <c r="C34">
        <f t="shared" si="0"/>
        <v>-3267865.604868215</v>
      </c>
    </row>
    <row r="35" spans="1:3" x14ac:dyDescent="0.25">
      <c r="A35">
        <v>93</v>
      </c>
      <c r="B35">
        <v>-1244.6708178199999</v>
      </c>
      <c r="C35">
        <f t="shared" si="0"/>
        <v>-3267883.2321864096</v>
      </c>
    </row>
    <row r="36" spans="1:3" x14ac:dyDescent="0.25">
      <c r="A36">
        <v>94</v>
      </c>
      <c r="B36">
        <v>-1244.6773195400001</v>
      </c>
      <c r="C36">
        <f t="shared" si="0"/>
        <v>-3267900.3024522704</v>
      </c>
    </row>
    <row r="37" spans="1:3" x14ac:dyDescent="0.25">
      <c r="A37">
        <v>95</v>
      </c>
      <c r="B37">
        <v>-1244.6836089400001</v>
      </c>
      <c r="C37">
        <f t="shared" si="0"/>
        <v>-3267916.8152719704</v>
      </c>
    </row>
    <row r="38" spans="1:3" x14ac:dyDescent="0.25">
      <c r="A38">
        <v>96</v>
      </c>
      <c r="B38">
        <v>-1244.6896855499999</v>
      </c>
      <c r="C38">
        <f t="shared" si="0"/>
        <v>-3267932.7694115248</v>
      </c>
    </row>
    <row r="39" spans="1:3" x14ac:dyDescent="0.25">
      <c r="A39">
        <v>97</v>
      </c>
      <c r="B39">
        <v>-1244.69554851</v>
      </c>
      <c r="C39">
        <f t="shared" si="0"/>
        <v>-3267948.1626130049</v>
      </c>
    </row>
    <row r="40" spans="1:3" x14ac:dyDescent="0.25">
      <c r="A40">
        <v>98</v>
      </c>
      <c r="B40">
        <v>-1244.7011965700001</v>
      </c>
      <c r="C40">
        <f t="shared" si="0"/>
        <v>-3267962.9915945353</v>
      </c>
    </row>
    <row r="41" spans="1:3" x14ac:dyDescent="0.25">
      <c r="A41">
        <v>99</v>
      </c>
      <c r="B41">
        <v>-1244.7066281699999</v>
      </c>
      <c r="C41">
        <f t="shared" si="0"/>
        <v>-3267977.2522603348</v>
      </c>
    </row>
    <row r="42" spans="1:3" x14ac:dyDescent="0.25">
      <c r="A42">
        <v>100</v>
      </c>
      <c r="B42">
        <v>-1244.7118413799999</v>
      </c>
      <c r="C42">
        <f t="shared" si="0"/>
        <v>-3267990.9395431899</v>
      </c>
    </row>
    <row r="43" spans="1:3" x14ac:dyDescent="0.25">
      <c r="A43">
        <v>101</v>
      </c>
      <c r="B43">
        <v>-1244.7168339899999</v>
      </c>
      <c r="C43">
        <f t="shared" si="0"/>
        <v>-3268004.0476407451</v>
      </c>
    </row>
    <row r="44" spans="1:3" x14ac:dyDescent="0.25">
      <c r="A44">
        <v>102</v>
      </c>
      <c r="B44">
        <v>-1244.7216034800001</v>
      </c>
      <c r="C44">
        <f t="shared" si="0"/>
        <v>-3268016.5699367402</v>
      </c>
    </row>
    <row r="45" spans="1:3" x14ac:dyDescent="0.25">
      <c r="A45">
        <v>103</v>
      </c>
      <c r="B45">
        <v>-1244.72614705</v>
      </c>
      <c r="C45">
        <f t="shared" si="0"/>
        <v>-3268028.4990797751</v>
      </c>
    </row>
    <row r="46" spans="1:3" x14ac:dyDescent="0.25">
      <c r="A46">
        <v>104</v>
      </c>
      <c r="B46">
        <v>-1244.7304615999999</v>
      </c>
      <c r="C46">
        <f t="shared" si="0"/>
        <v>-3268039.8269307995</v>
      </c>
    </row>
    <row r="47" spans="1:3" x14ac:dyDescent="0.25">
      <c r="A47">
        <v>105</v>
      </c>
      <c r="B47">
        <v>-1244.7345438299999</v>
      </c>
      <c r="C47">
        <f t="shared" si="0"/>
        <v>-3268050.5448256647</v>
      </c>
    </row>
    <row r="48" spans="1:3" x14ac:dyDescent="0.25">
      <c r="A48">
        <v>106</v>
      </c>
      <c r="B48">
        <v>-1244.7383903100001</v>
      </c>
      <c r="C48">
        <f t="shared" si="0"/>
        <v>-3268060.6437589051</v>
      </c>
    </row>
    <row r="49" spans="1:3" x14ac:dyDescent="0.25">
      <c r="A49">
        <v>107</v>
      </c>
      <c r="B49">
        <v>-1244.7419975099999</v>
      </c>
      <c r="C49">
        <f t="shared" si="0"/>
        <v>-3268070.1144625046</v>
      </c>
    </row>
    <row r="50" spans="1:3" x14ac:dyDescent="0.25">
      <c r="A50">
        <v>108</v>
      </c>
      <c r="B50">
        <v>-1244.74536195</v>
      </c>
      <c r="C50">
        <f t="shared" si="0"/>
        <v>-3268078.947799725</v>
      </c>
    </row>
    <row r="51" spans="1:3" x14ac:dyDescent="0.25">
      <c r="A51">
        <v>109</v>
      </c>
      <c r="B51">
        <v>-1244.74848019</v>
      </c>
      <c r="C51">
        <f t="shared" si="0"/>
        <v>-3268087.1347388448</v>
      </c>
    </row>
    <row r="52" spans="1:3" x14ac:dyDescent="0.25">
      <c r="A52">
        <v>110</v>
      </c>
      <c r="B52">
        <v>-1244.75134882</v>
      </c>
      <c r="C52">
        <f t="shared" si="0"/>
        <v>-3268094.6663269098</v>
      </c>
    </row>
    <row r="53" spans="1:3" x14ac:dyDescent="0.25">
      <c r="A53">
        <v>111</v>
      </c>
      <c r="B53">
        <v>-1244.7539644599999</v>
      </c>
      <c r="C53">
        <f t="shared" si="0"/>
        <v>-3268101.5336897299</v>
      </c>
    </row>
    <row r="54" spans="1:3" x14ac:dyDescent="0.25">
      <c r="A54">
        <v>112</v>
      </c>
      <c r="B54">
        <v>-1244.7563236999999</v>
      </c>
      <c r="C54">
        <f t="shared" si="0"/>
        <v>-3268107.7278743498</v>
      </c>
    </row>
    <row r="55" spans="1:3" x14ac:dyDescent="0.25">
      <c r="A55">
        <v>113</v>
      </c>
      <c r="B55">
        <v>-1244.75842302</v>
      </c>
      <c r="C55">
        <f t="shared" si="0"/>
        <v>-3268113.2396390098</v>
      </c>
    </row>
    <row r="56" spans="1:3" x14ac:dyDescent="0.25">
      <c r="A56">
        <v>114</v>
      </c>
      <c r="B56">
        <v>-1244.76025871</v>
      </c>
      <c r="C56">
        <f t="shared" si="0"/>
        <v>-3268118.0592431049</v>
      </c>
    </row>
    <row r="57" spans="1:3" x14ac:dyDescent="0.25">
      <c r="A57">
        <v>115</v>
      </c>
      <c r="B57">
        <v>-1244.76182677</v>
      </c>
      <c r="C57">
        <f t="shared" si="0"/>
        <v>-3268122.1761846351</v>
      </c>
    </row>
    <row r="58" spans="1:3" x14ac:dyDescent="0.25">
      <c r="A58">
        <v>116</v>
      </c>
      <c r="B58">
        <v>-1244.76312274</v>
      </c>
      <c r="C58">
        <f t="shared" si="0"/>
        <v>-3268125.57875387</v>
      </c>
    </row>
    <row r="59" spans="1:3" x14ac:dyDescent="0.25">
      <c r="A59">
        <v>117</v>
      </c>
      <c r="B59">
        <v>-1244.7641416900001</v>
      </c>
      <c r="C59">
        <f t="shared" si="0"/>
        <v>-3268128.254007095</v>
      </c>
    </row>
    <row r="60" spans="1:3" x14ac:dyDescent="0.25">
      <c r="A60">
        <v>118</v>
      </c>
      <c r="B60">
        <v>-1244.7648780899999</v>
      </c>
      <c r="C60">
        <f t="shared" si="0"/>
        <v>-3268130.1874252949</v>
      </c>
    </row>
    <row r="61" spans="1:3" x14ac:dyDescent="0.25">
      <c r="A61">
        <v>119</v>
      </c>
      <c r="B61">
        <v>-1244.7653258099999</v>
      </c>
      <c r="C61">
        <f t="shared" si="0"/>
        <v>-3268131.3629141548</v>
      </c>
    </row>
    <row r="62" spans="1:3" x14ac:dyDescent="0.25">
      <c r="A62">
        <v>120</v>
      </c>
      <c r="B62">
        <v>-1244.76543137</v>
      </c>
      <c r="C62">
        <f t="shared" si="0"/>
        <v>-3268131.6400619349</v>
      </c>
    </row>
    <row r="63" spans="1:3" x14ac:dyDescent="0.25">
      <c r="A63">
        <v>121</v>
      </c>
      <c r="B63">
        <v>-1244.76533703</v>
      </c>
      <c r="C63">
        <f t="shared" si="0"/>
        <v>-3268131.392372265</v>
      </c>
    </row>
    <row r="64" spans="1:3" x14ac:dyDescent="0.25">
      <c r="A64">
        <v>122</v>
      </c>
      <c r="B64">
        <v>-1244.7648695400001</v>
      </c>
      <c r="C64">
        <f t="shared" si="0"/>
        <v>-3268130.1649772702</v>
      </c>
    </row>
    <row r="65" spans="1:3" x14ac:dyDescent="0.25">
      <c r="A65">
        <v>123</v>
      </c>
      <c r="B65">
        <v>-1244.76407995</v>
      </c>
      <c r="C65">
        <f t="shared" si="0"/>
        <v>-3268128.091908725</v>
      </c>
    </row>
    <row r="66" spans="1:3" x14ac:dyDescent="0.25">
      <c r="A66">
        <v>124</v>
      </c>
      <c r="B66">
        <v>-1244.7629584199999</v>
      </c>
      <c r="C66">
        <f t="shared" si="0"/>
        <v>-3268125.14733171</v>
      </c>
    </row>
    <row r="67" spans="1:3" x14ac:dyDescent="0.25">
      <c r="A67">
        <v>125</v>
      </c>
      <c r="B67">
        <v>-1244.7614939499999</v>
      </c>
      <c r="C67">
        <f t="shared" ref="C67:C114" si="1">B67*2625.5</f>
        <v>-3268121.3023657249</v>
      </c>
    </row>
    <row r="68" spans="1:3" x14ac:dyDescent="0.25">
      <c r="A68">
        <v>126</v>
      </c>
      <c r="B68">
        <v>-1244.7596741699999</v>
      </c>
      <c r="C68">
        <f t="shared" si="1"/>
        <v>-3268116.5245333347</v>
      </c>
    </row>
    <row r="69" spans="1:3" x14ac:dyDescent="0.25">
      <c r="A69">
        <v>127</v>
      </c>
      <c r="B69">
        <v>-1244.7574850799999</v>
      </c>
      <c r="C69">
        <f t="shared" si="1"/>
        <v>-3268110.7770775398</v>
      </c>
    </row>
    <row r="70" spans="1:3" x14ac:dyDescent="0.25">
      <c r="A70">
        <v>128</v>
      </c>
      <c r="B70">
        <v>-1244.7549107</v>
      </c>
      <c r="C70">
        <f t="shared" si="1"/>
        <v>-3268104.0180428498</v>
      </c>
    </row>
    <row r="71" spans="1:3" x14ac:dyDescent="0.25">
      <c r="A71">
        <v>129</v>
      </c>
      <c r="B71">
        <v>-1244.7519325999999</v>
      </c>
      <c r="C71">
        <f t="shared" si="1"/>
        <v>-3268096.1990413</v>
      </c>
    </row>
    <row r="72" spans="1:3" x14ac:dyDescent="0.25">
      <c r="A72">
        <v>130</v>
      </c>
      <c r="B72">
        <v>-1244.74852947</v>
      </c>
      <c r="C72">
        <f t="shared" si="1"/>
        <v>-3268087.264123485</v>
      </c>
    </row>
    <row r="73" spans="1:3" x14ac:dyDescent="0.25">
      <c r="A73">
        <v>131</v>
      </c>
      <c r="B73">
        <v>-1244.74467665</v>
      </c>
      <c r="C73">
        <f t="shared" si="1"/>
        <v>-3268077.1485445751</v>
      </c>
    </row>
    <row r="74" spans="1:3" x14ac:dyDescent="0.25">
      <c r="A74">
        <v>132</v>
      </c>
      <c r="B74">
        <v>-1244.7403456100001</v>
      </c>
      <c r="C74">
        <f t="shared" si="1"/>
        <v>-3268065.7773990552</v>
      </c>
    </row>
    <row r="75" spans="1:3" x14ac:dyDescent="0.25">
      <c r="A75">
        <v>133</v>
      </c>
      <c r="B75">
        <v>-1244.7355033399999</v>
      </c>
      <c r="C75">
        <f t="shared" si="1"/>
        <v>-3268053.0640191697</v>
      </c>
    </row>
    <row r="76" spans="1:3" x14ac:dyDescent="0.25">
      <c r="A76">
        <v>134</v>
      </c>
      <c r="B76">
        <v>-1244.7301115400001</v>
      </c>
      <c r="C76">
        <f t="shared" si="1"/>
        <v>-3268038.9078482701</v>
      </c>
    </row>
    <row r="77" spans="1:3" x14ac:dyDescent="0.25">
      <c r="A77">
        <v>135</v>
      </c>
      <c r="B77">
        <v>-1244.7241255599999</v>
      </c>
      <c r="C77">
        <f t="shared" si="1"/>
        <v>-3268023.1916577797</v>
      </c>
    </row>
    <row r="78" spans="1:3" x14ac:dyDescent="0.25">
      <c r="A78">
        <v>136</v>
      </c>
      <c r="B78">
        <v>-1244.7174931899999</v>
      </c>
      <c r="C78">
        <f t="shared" si="1"/>
        <v>-3268005.7783703445</v>
      </c>
    </row>
    <row r="79" spans="1:3" x14ac:dyDescent="0.25">
      <c r="A79">
        <v>137</v>
      </c>
      <c r="B79">
        <v>-1244.71015356</v>
      </c>
      <c r="C79">
        <f t="shared" si="1"/>
        <v>-3267986.50817178</v>
      </c>
    </row>
    <row r="80" spans="1:3" x14ac:dyDescent="0.25">
      <c r="A80">
        <v>138</v>
      </c>
      <c r="B80">
        <v>-1244.7020362799999</v>
      </c>
      <c r="C80">
        <f t="shared" si="1"/>
        <v>-3267965.1962531395</v>
      </c>
    </row>
    <row r="81" spans="1:3" x14ac:dyDescent="0.25">
      <c r="A81">
        <v>139</v>
      </c>
      <c r="B81">
        <v>-1244.6930605499999</v>
      </c>
      <c r="C81">
        <f t="shared" si="1"/>
        <v>-3267941.6304740249</v>
      </c>
    </row>
    <row r="82" spans="1:3" x14ac:dyDescent="0.25">
      <c r="A82">
        <v>140</v>
      </c>
      <c r="B82">
        <v>-1244.68313397</v>
      </c>
      <c r="C82">
        <f t="shared" si="1"/>
        <v>-3267915.5682382351</v>
      </c>
    </row>
    <row r="83" spans="1:3" x14ac:dyDescent="0.25">
      <c r="A83">
        <v>141</v>
      </c>
      <c r="B83">
        <v>-1244.67215089</v>
      </c>
      <c r="C83">
        <f t="shared" si="1"/>
        <v>-3267886.7321616951</v>
      </c>
    </row>
    <row r="84" spans="1:3" x14ac:dyDescent="0.25">
      <c r="A84">
        <v>142</v>
      </c>
      <c r="B84">
        <v>-1244.6599910299999</v>
      </c>
      <c r="C84">
        <f t="shared" si="1"/>
        <v>-3267854.8064492648</v>
      </c>
    </row>
    <row r="85" spans="1:3" x14ac:dyDescent="0.25">
      <c r="A85">
        <v>143</v>
      </c>
      <c r="B85">
        <v>-1244.64651908</v>
      </c>
      <c r="C85">
        <f t="shared" si="1"/>
        <v>-3267819.4358445401</v>
      </c>
    </row>
    <row r="86" spans="1:3" x14ac:dyDescent="0.25">
      <c r="A86">
        <v>144</v>
      </c>
      <c r="B86">
        <v>-1244.63158587</v>
      </c>
      <c r="C86">
        <f t="shared" si="1"/>
        <v>-3267780.2287016851</v>
      </c>
    </row>
    <row r="87" spans="1:3" x14ac:dyDescent="0.25">
      <c r="A87">
        <v>145</v>
      </c>
      <c r="B87">
        <v>-1244.61503064</v>
      </c>
      <c r="C87">
        <f t="shared" si="1"/>
        <v>-3267736.76294532</v>
      </c>
    </row>
    <row r="88" spans="1:3" x14ac:dyDescent="0.25">
      <c r="A88">
        <v>146</v>
      </c>
      <c r="B88">
        <v>-1244.5966872399999</v>
      </c>
      <c r="C88">
        <f t="shared" si="1"/>
        <v>-3267688.6023486196</v>
      </c>
    </row>
    <row r="89" spans="1:3" x14ac:dyDescent="0.25">
      <c r="A89">
        <v>147</v>
      </c>
      <c r="B89">
        <v>-1244.5764021499999</v>
      </c>
      <c r="C89">
        <f t="shared" si="1"/>
        <v>-3267635.3438448249</v>
      </c>
    </row>
    <row r="90" spans="1:3" x14ac:dyDescent="0.25">
      <c r="A90">
        <v>148</v>
      </c>
      <c r="B90">
        <v>-1244.55407562</v>
      </c>
      <c r="C90">
        <f t="shared" si="1"/>
        <v>-3267576.7255403101</v>
      </c>
    </row>
    <row r="91" spans="1:3" x14ac:dyDescent="0.25">
      <c r="A91">
        <v>149</v>
      </c>
      <c r="B91">
        <v>-1244.5297609300001</v>
      </c>
      <c r="C91">
        <f t="shared" si="1"/>
        <v>-3267512.8873217152</v>
      </c>
    </row>
    <row r="92" spans="1:3" x14ac:dyDescent="0.25">
      <c r="A92">
        <v>150</v>
      </c>
      <c r="B92">
        <v>-1244.5043597599999</v>
      </c>
      <c r="C92">
        <f t="shared" si="1"/>
        <v>-3267446.1965498799</v>
      </c>
    </row>
    <row r="93" spans="1:3" x14ac:dyDescent="0.25">
      <c r="A93">
        <v>151</v>
      </c>
      <c r="B93">
        <v>-1244.4808068299999</v>
      </c>
      <c r="C93">
        <f t="shared" si="1"/>
        <v>-3267384.3583321646</v>
      </c>
    </row>
    <row r="94" spans="1:3" x14ac:dyDescent="0.25">
      <c r="A94">
        <v>152</v>
      </c>
      <c r="B94">
        <v>-1244.46029626</v>
      </c>
      <c r="C94">
        <f t="shared" si="1"/>
        <v>-3267330.5078306301</v>
      </c>
    </row>
    <row r="95" spans="1:3" x14ac:dyDescent="0.25">
      <c r="A95">
        <v>153</v>
      </c>
      <c r="B95">
        <v>-1244.44298721</v>
      </c>
      <c r="C95">
        <f t="shared" si="1"/>
        <v>-3267285.0629198547</v>
      </c>
    </row>
    <row r="96" spans="1:3" x14ac:dyDescent="0.25">
      <c r="A96">
        <v>154</v>
      </c>
      <c r="B96">
        <v>-1244.4289452800001</v>
      </c>
      <c r="C96">
        <f t="shared" si="1"/>
        <v>-3267248.1958326404</v>
      </c>
    </row>
    <row r="97" spans="1:3" x14ac:dyDescent="0.25">
      <c r="A97">
        <v>155</v>
      </c>
      <c r="B97">
        <v>-1244.4177583600001</v>
      </c>
      <c r="C97">
        <f t="shared" si="1"/>
        <v>-3267218.8245741804</v>
      </c>
    </row>
    <row r="98" spans="1:3" x14ac:dyDescent="0.25">
      <c r="A98">
        <v>156</v>
      </c>
      <c r="B98">
        <v>-1244.4072935199999</v>
      </c>
      <c r="C98">
        <f t="shared" si="1"/>
        <v>-3267191.34913676</v>
      </c>
    </row>
    <row r="99" spans="1:3" x14ac:dyDescent="0.25">
      <c r="A99">
        <v>157</v>
      </c>
      <c r="B99">
        <v>-1244.3935544399999</v>
      </c>
      <c r="C99">
        <f t="shared" si="1"/>
        <v>-3267155.2771822196</v>
      </c>
    </row>
    <row r="100" spans="1:3" x14ac:dyDescent="0.25">
      <c r="A100">
        <v>158</v>
      </c>
      <c r="B100">
        <v>-1244.37338075</v>
      </c>
      <c r="C100">
        <f t="shared" si="1"/>
        <v>-3267102.3111591251</v>
      </c>
    </row>
    <row r="101" spans="1:3" x14ac:dyDescent="0.25">
      <c r="A101">
        <v>159</v>
      </c>
      <c r="B101">
        <v>-1244.3440639299999</v>
      </c>
      <c r="C101">
        <f t="shared" si="1"/>
        <v>-3267025.3398482148</v>
      </c>
    </row>
    <row r="102" spans="1:3" x14ac:dyDescent="0.25">
      <c r="A102">
        <v>160</v>
      </c>
      <c r="B102">
        <v>-1244.30220706</v>
      </c>
      <c r="C102">
        <f t="shared" si="1"/>
        <v>-3266915.4446360301</v>
      </c>
    </row>
    <row r="103" spans="1:3" x14ac:dyDescent="0.25">
      <c r="A103">
        <v>161</v>
      </c>
      <c r="B103">
        <v>-1244.24316772</v>
      </c>
      <c r="C103">
        <f t="shared" si="1"/>
        <v>-3266760.4368488598</v>
      </c>
    </row>
    <row r="104" spans="1:3" x14ac:dyDescent="0.25">
      <c r="A104">
        <v>162</v>
      </c>
      <c r="B104">
        <v>-1244.1604526900001</v>
      </c>
      <c r="C104">
        <f t="shared" si="1"/>
        <v>-3266543.2685375949</v>
      </c>
    </row>
    <row r="105" spans="1:3" x14ac:dyDescent="0.25">
      <c r="A105">
        <v>163</v>
      </c>
      <c r="B105">
        <v>-1244.0449325899999</v>
      </c>
      <c r="C105">
        <f t="shared" si="1"/>
        <v>-3266239.9705150449</v>
      </c>
    </row>
    <row r="106" spans="1:3" x14ac:dyDescent="0.25">
      <c r="A106">
        <v>164</v>
      </c>
      <c r="B106">
        <v>-1243.88365041</v>
      </c>
      <c r="C106">
        <f t="shared" si="1"/>
        <v>-3265816.5241514551</v>
      </c>
    </row>
    <row r="107" spans="1:3" x14ac:dyDescent="0.25">
      <c r="A107">
        <v>165</v>
      </c>
      <c r="B107">
        <v>-1243.65809085</v>
      </c>
      <c r="C107">
        <f t="shared" si="1"/>
        <v>-3265224.3175266748</v>
      </c>
    </row>
    <row r="108" spans="1:3" x14ac:dyDescent="0.25">
      <c r="A108">
        <v>166</v>
      </c>
      <c r="B108">
        <v>-1243.3414984799999</v>
      </c>
      <c r="C108">
        <f t="shared" si="1"/>
        <v>-3264393.10425924</v>
      </c>
    </row>
    <row r="109" spans="1:3" x14ac:dyDescent="0.25">
      <c r="A109">
        <v>167</v>
      </c>
      <c r="B109">
        <v>-1242.8948507099999</v>
      </c>
      <c r="C109">
        <f t="shared" si="1"/>
        <v>-3263220.4305391046</v>
      </c>
    </row>
    <row r="110" spans="1:3" x14ac:dyDescent="0.25">
      <c r="A110">
        <v>168</v>
      </c>
      <c r="B110">
        <v>-1242.26104173</v>
      </c>
      <c r="C110">
        <f t="shared" si="1"/>
        <v>-3261556.3650621148</v>
      </c>
    </row>
    <row r="111" spans="1:3" x14ac:dyDescent="0.25">
      <c r="A111">
        <v>169</v>
      </c>
      <c r="B111">
        <v>-1241.3578023800001</v>
      </c>
      <c r="C111">
        <f t="shared" si="1"/>
        <v>-3259184.91014869</v>
      </c>
    </row>
    <row r="112" spans="1:3" x14ac:dyDescent="0.25">
      <c r="A112">
        <v>170</v>
      </c>
      <c r="B112">
        <v>-1240.06452214</v>
      </c>
      <c r="C112">
        <f t="shared" si="1"/>
        <v>-3255789.4028785699</v>
      </c>
    </row>
    <row r="113" spans="1:3" x14ac:dyDescent="0.25">
      <c r="A113">
        <v>171</v>
      </c>
      <c r="B113">
        <v>-1238.18599948</v>
      </c>
      <c r="C113">
        <f t="shared" si="1"/>
        <v>-3250857.3416347401</v>
      </c>
    </row>
    <row r="114" spans="1:3" x14ac:dyDescent="0.25">
      <c r="A114">
        <v>172</v>
      </c>
      <c r="B114">
        <v>-1235.38618447</v>
      </c>
      <c r="C114">
        <f t="shared" si="1"/>
        <v>-3243506.4273259849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F1" sqref="F1:H12"/>
    </sheetView>
  </sheetViews>
  <sheetFormatPr defaultRowHeight="15.75" x14ac:dyDescent="0.25"/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2">
        <v>-3678000</v>
      </c>
      <c r="H1" t="s">
        <v>35</v>
      </c>
      <c r="P1" s="3" t="s">
        <v>6</v>
      </c>
      <c r="Q1" s="2"/>
    </row>
    <row r="2" spans="1:17" x14ac:dyDescent="0.25">
      <c r="A2">
        <v>1.0689900000000001</v>
      </c>
      <c r="B2">
        <v>-1401.7841703500001</v>
      </c>
      <c r="C2">
        <f>A2/10</f>
        <v>0.10689900000000001</v>
      </c>
      <c r="D2">
        <f>B2*2625.5</f>
        <v>-3680384.3392539253</v>
      </c>
      <c r="F2" s="3" t="s">
        <v>9</v>
      </c>
      <c r="G2" s="2">
        <v>0</v>
      </c>
      <c r="H2">
        <f>G$1+G$2*$C2+G$3*$C2^2+G$4*$C2^3+G$5*$C2^4</f>
        <v>-3680669.508002752</v>
      </c>
      <c r="P2" s="3" t="s">
        <v>7</v>
      </c>
      <c r="Q2" s="2">
        <v>-3678000</v>
      </c>
    </row>
    <row r="3" spans="1:17" x14ac:dyDescent="0.25">
      <c r="A3">
        <v>1.16899</v>
      </c>
      <c r="B3">
        <v>-1402.08786708</v>
      </c>
      <c r="C3">
        <f t="shared" ref="C3:C11" si="0">A3/10</f>
        <v>0.116899</v>
      </c>
      <c r="D3">
        <f t="shared" ref="D3:D11" si="1">B3*2625.5</f>
        <v>-3681181.6950185401</v>
      </c>
      <c r="F3" s="3" t="s">
        <v>11</v>
      </c>
      <c r="G3" s="2">
        <v>-291680</v>
      </c>
      <c r="H3">
        <f t="shared" ref="H3:H11" si="2">G$1+G$2*$C3+G$3*$C3^2+G$4*$C3^3+G$5*$C3^4</f>
        <v>-3681036.8915111828</v>
      </c>
      <c r="P3" s="3" t="s">
        <v>9</v>
      </c>
      <c r="Q3" s="2" t="s">
        <v>31</v>
      </c>
    </row>
    <row r="4" spans="1:17" x14ac:dyDescent="0.25">
      <c r="A4">
        <v>1.2689900000000001</v>
      </c>
      <c r="B4">
        <v>-1402.27108522</v>
      </c>
      <c r="C4">
        <f t="shared" si="0"/>
        <v>0.12689900000000001</v>
      </c>
      <c r="D4">
        <f t="shared" si="1"/>
        <v>-3681662.7342451103</v>
      </c>
      <c r="F4" s="3" t="s">
        <v>13</v>
      </c>
      <c r="G4" s="2">
        <v>0</v>
      </c>
      <c r="H4">
        <f t="shared" si="2"/>
        <v>-3681379.1724493895</v>
      </c>
      <c r="P4" s="3" t="s">
        <v>11</v>
      </c>
      <c r="Q4" s="2">
        <v>-291680</v>
      </c>
    </row>
    <row r="5" spans="1:17" x14ac:dyDescent="0.25">
      <c r="A5">
        <v>1.3689899999999999</v>
      </c>
      <c r="B5">
        <v>-1402.3725131599999</v>
      </c>
      <c r="C5">
        <f t="shared" si="0"/>
        <v>0.13689899999999999</v>
      </c>
      <c r="D5">
        <f t="shared" si="1"/>
        <v>-3681929.0333015798</v>
      </c>
      <c r="F5" s="3" t="s">
        <v>15</v>
      </c>
      <c r="G5" s="2">
        <v>5082000</v>
      </c>
      <c r="H5">
        <f t="shared" si="2"/>
        <v>-3681681.48304014</v>
      </c>
      <c r="P5" s="3" t="s">
        <v>13</v>
      </c>
      <c r="Q5" s="2" t="s">
        <v>31</v>
      </c>
    </row>
    <row r="6" spans="1:17" x14ac:dyDescent="0.25">
      <c r="A6">
        <v>1.46899</v>
      </c>
      <c r="B6">
        <v>-1402.41953956</v>
      </c>
      <c r="C6">
        <f t="shared" si="0"/>
        <v>0.146899</v>
      </c>
      <c r="D6">
        <f t="shared" si="1"/>
        <v>-3682052.5011147801</v>
      </c>
      <c r="H6">
        <f t="shared" si="2"/>
        <v>-3681927.7358262027</v>
      </c>
      <c r="P6" s="3" t="s">
        <v>15</v>
      </c>
      <c r="Q6" s="2">
        <v>5082000</v>
      </c>
    </row>
    <row r="7" spans="1:17" x14ac:dyDescent="0.25">
      <c r="A7">
        <v>1.5689900000000001</v>
      </c>
      <c r="B7">
        <v>-1402.4318545900001</v>
      </c>
      <c r="C7">
        <f t="shared" si="0"/>
        <v>0.15689900000000001</v>
      </c>
      <c r="D7">
        <f t="shared" si="1"/>
        <v>-3682084.8342260453</v>
      </c>
      <c r="H7">
        <f t="shared" si="2"/>
        <v>-3682100.6236703442</v>
      </c>
      <c r="P7" s="3" t="s">
        <v>17</v>
      </c>
      <c r="Q7" s="2"/>
    </row>
    <row r="8" spans="1:17" x14ac:dyDescent="0.25">
      <c r="A8">
        <v>1.66899</v>
      </c>
      <c r="B8">
        <v>-1402.42343876</v>
      </c>
      <c r="C8">
        <f t="shared" si="0"/>
        <v>0.16689899999999999</v>
      </c>
      <c r="D8">
        <f t="shared" si="1"/>
        <v>-3682062.7384643797</v>
      </c>
      <c r="F8" s="3" t="s">
        <v>36</v>
      </c>
      <c r="G8">
        <f>LOOKUP(MIN(B2:B103),B2:B103,C2:C103)</f>
        <v>0.15689900000000001</v>
      </c>
      <c r="H8">
        <f t="shared" si="2"/>
        <v>-3682181.6197553342</v>
      </c>
      <c r="P8" s="3" t="s">
        <v>7</v>
      </c>
      <c r="Q8" s="2">
        <v>587.4</v>
      </c>
    </row>
    <row r="9" spans="1:17" x14ac:dyDescent="0.25">
      <c r="A9">
        <v>1.7689900000000001</v>
      </c>
      <c r="B9">
        <v>-1402.4048216000001</v>
      </c>
      <c r="C9">
        <f t="shared" si="0"/>
        <v>0.176899</v>
      </c>
      <c r="D9">
        <f t="shared" si="1"/>
        <v>-3682013.8591108001</v>
      </c>
      <c r="F9" s="3" t="s">
        <v>37</v>
      </c>
      <c r="H9">
        <f t="shared" si="2"/>
        <v>-3682150.9775839401</v>
      </c>
      <c r="P9" s="3" t="s">
        <v>11</v>
      </c>
      <c r="Q9" s="2">
        <v>51448</v>
      </c>
    </row>
    <row r="10" spans="1:17" x14ac:dyDescent="0.25">
      <c r="A10">
        <v>1.8689899999999999</v>
      </c>
      <c r="B10">
        <v>-1402.38378182</v>
      </c>
      <c r="C10">
        <f t="shared" si="0"/>
        <v>0.18689899999999998</v>
      </c>
      <c r="D10">
        <f t="shared" si="1"/>
        <v>-3681958.6191684101</v>
      </c>
      <c r="F10" s="3" t="s">
        <v>38</v>
      </c>
      <c r="G10" s="5">
        <f>4*G5</f>
        <v>20328000</v>
      </c>
      <c r="H10">
        <f t="shared" si="2"/>
        <v>-3681987.7309789299</v>
      </c>
      <c r="P10" s="3" t="s">
        <v>15</v>
      </c>
      <c r="Q10" s="2">
        <v>1023000</v>
      </c>
    </row>
    <row r="11" spans="1:17" x14ac:dyDescent="0.25">
      <c r="A11">
        <v>1.96899</v>
      </c>
      <c r="B11">
        <v>-1402.36386118</v>
      </c>
      <c r="C11">
        <f t="shared" si="0"/>
        <v>0.19689899999999999</v>
      </c>
      <c r="D11">
        <f t="shared" si="1"/>
        <v>-3681906.31752809</v>
      </c>
      <c r="F11" s="3" t="s">
        <v>39</v>
      </c>
      <c r="H11">
        <f t="shared" si="2"/>
        <v>-3681669.6940830713</v>
      </c>
      <c r="P11" s="3" t="s">
        <v>23</v>
      </c>
      <c r="Q11" s="2"/>
    </row>
    <row r="12" spans="1:17" x14ac:dyDescent="0.25">
      <c r="A12">
        <v>2.0689899999999999</v>
      </c>
      <c r="B12">
        <v>-1402.34590639</v>
      </c>
      <c r="F12" s="3" t="s">
        <v>38</v>
      </c>
      <c r="G12">
        <f>G1*4/(G8^4)</f>
        <v>-24276776148.785835</v>
      </c>
      <c r="P12" s="3" t="s">
        <v>7</v>
      </c>
      <c r="Q12" s="2" t="s">
        <v>75</v>
      </c>
    </row>
    <row r="13" spans="1:17" x14ac:dyDescent="0.25">
      <c r="A13">
        <v>2.16899</v>
      </c>
      <c r="B13">
        <v>-1402.32953851</v>
      </c>
      <c r="P13" s="3" t="s">
        <v>11</v>
      </c>
      <c r="Q13" s="2" t="s">
        <v>76</v>
      </c>
    </row>
    <row r="14" spans="1:17" x14ac:dyDescent="0.25">
      <c r="A14">
        <v>2.2689900000000001</v>
      </c>
      <c r="B14">
        <v>-1402.31475228</v>
      </c>
      <c r="P14" s="3" t="s">
        <v>15</v>
      </c>
      <c r="Q14" s="2" t="s">
        <v>77</v>
      </c>
    </row>
    <row r="15" spans="1:17" x14ac:dyDescent="0.25">
      <c r="A15">
        <v>2.3689900000000002</v>
      </c>
      <c r="B15">
        <v>-1402.30172242</v>
      </c>
      <c r="P15" s="3" t="s">
        <v>25</v>
      </c>
      <c r="Q15" s="2"/>
    </row>
    <row r="16" spans="1:17" x14ac:dyDescent="0.25">
      <c r="A16">
        <v>2.4689899999999998</v>
      </c>
      <c r="B16">
        <v>-1402.29061271</v>
      </c>
      <c r="P16" s="3" t="s">
        <v>26</v>
      </c>
      <c r="Q16" s="2">
        <v>7</v>
      </c>
    </row>
    <row r="17" spans="1:17" x14ac:dyDescent="0.25">
      <c r="A17">
        <v>2.5689899999999999</v>
      </c>
      <c r="B17">
        <v>-1402.28131276</v>
      </c>
      <c r="P17" s="3" t="s">
        <v>27</v>
      </c>
      <c r="Q17" s="2">
        <v>0.87619999999999998</v>
      </c>
    </row>
    <row r="18" spans="1:17" x14ac:dyDescent="0.25">
      <c r="A18">
        <v>2.66899</v>
      </c>
      <c r="B18">
        <v>-1402.2736891699999</v>
      </c>
      <c r="P18" s="3" t="s">
        <v>28</v>
      </c>
      <c r="Q18" s="2">
        <v>329347</v>
      </c>
    </row>
    <row r="19" spans="1:17" x14ac:dyDescent="0.25">
      <c r="A19">
        <v>2.7689900000000001</v>
      </c>
      <c r="B19">
        <v>-1402.2675532999999</v>
      </c>
      <c r="P19" s="3" t="s">
        <v>29</v>
      </c>
      <c r="Q19" s="2">
        <v>216.9</v>
      </c>
    </row>
    <row r="20" spans="1:17" x14ac:dyDescent="0.25">
      <c r="A20">
        <v>2.8689900000000002</v>
      </c>
      <c r="B20">
        <v>-1402.2627098800001</v>
      </c>
    </row>
    <row r="21" spans="1:17" x14ac:dyDescent="0.25">
      <c r="A21">
        <v>2.9689899999999998</v>
      </c>
      <c r="B21">
        <v>-1402.2589585799999</v>
      </c>
    </row>
    <row r="22" spans="1:17" x14ac:dyDescent="0.25">
      <c r="A22">
        <v>3.0689899999999999</v>
      </c>
      <c r="B22">
        <v>-1402.25610542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D1"/>
    </sheetView>
  </sheetViews>
  <sheetFormatPr defaultRowHeight="15.75" x14ac:dyDescent="0.25"/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7</v>
      </c>
      <c r="G1" s="12">
        <v>-3673000</v>
      </c>
      <c r="H1" t="s">
        <v>35</v>
      </c>
      <c r="P1" s="13" t="s">
        <v>6</v>
      </c>
      <c r="Q1" s="12"/>
    </row>
    <row r="2" spans="1:17" x14ac:dyDescent="0.25">
      <c r="A2">
        <v>1.10439</v>
      </c>
      <c r="B2">
        <v>-1400.32180713</v>
      </c>
      <c r="C2">
        <f>A2/10</f>
        <v>0.110439</v>
      </c>
      <c r="D2">
        <f>B2*2625.5</f>
        <v>-3676544.9046198153</v>
      </c>
      <c r="F2" s="3" t="s">
        <v>9</v>
      </c>
      <c r="G2" s="12">
        <v>0</v>
      </c>
      <c r="H2">
        <f>G$1+G$2*$C2+G$3*$C2^2+G$4*$C2^3+G$5*$C2^4</f>
        <v>-3677511.8665717691</v>
      </c>
      <c r="P2" s="13" t="s">
        <v>7</v>
      </c>
      <c r="Q2" s="12">
        <v>-3673000</v>
      </c>
    </row>
    <row r="3" spans="1:17" x14ac:dyDescent="0.25">
      <c r="A3">
        <v>1.2043900000000001</v>
      </c>
      <c r="B3">
        <v>-1400.89567648</v>
      </c>
      <c r="C3">
        <f t="shared" ref="C3:C12" si="0">A3/10</f>
        <v>0.120439</v>
      </c>
      <c r="D3">
        <f t="shared" ref="D3:D12" si="1">B3*2625.5</f>
        <v>-3678051.5985982399</v>
      </c>
      <c r="F3" s="3" t="s">
        <v>11</v>
      </c>
      <c r="G3" s="12">
        <v>-459057</v>
      </c>
      <c r="H3">
        <f t="shared" ref="H3:H11" si="2">G$1+G$2*$C3+G$3*$C3^2+G$4*$C3^3+G$5*$C3^4</f>
        <v>-3678121.1914908518</v>
      </c>
      <c r="P3" s="13" t="s">
        <v>9</v>
      </c>
      <c r="Q3" s="12" t="s">
        <v>31</v>
      </c>
    </row>
    <row r="4" spans="1:17" x14ac:dyDescent="0.25">
      <c r="A4">
        <v>1.3043899999999999</v>
      </c>
      <c r="B4">
        <v>-1401.24355971</v>
      </c>
      <c r="C4">
        <f t="shared" si="0"/>
        <v>0.130439</v>
      </c>
      <c r="D4">
        <f t="shared" si="1"/>
        <v>-3678964.966018605</v>
      </c>
      <c r="F4" s="3" t="s">
        <v>13</v>
      </c>
      <c r="G4" s="12">
        <v>0</v>
      </c>
      <c r="H4">
        <f t="shared" si="2"/>
        <v>-3678694.973754792</v>
      </c>
      <c r="P4" s="13" t="s">
        <v>11</v>
      </c>
      <c r="Q4" s="12">
        <v>-459057</v>
      </c>
    </row>
    <row r="5" spans="1:17" x14ac:dyDescent="0.25">
      <c r="A5">
        <v>1.40439</v>
      </c>
      <c r="B5">
        <v>-1401.4357324</v>
      </c>
      <c r="C5">
        <f t="shared" si="0"/>
        <v>0.14043900000000001</v>
      </c>
      <c r="D5">
        <f t="shared" si="1"/>
        <v>-3679469.5154161998</v>
      </c>
      <c r="F5" s="3" t="s">
        <v>15</v>
      </c>
      <c r="G5" s="12">
        <v>7308000</v>
      </c>
      <c r="H5">
        <f t="shared" si="2"/>
        <v>-3679211.2123665023</v>
      </c>
      <c r="P5" s="13" t="s">
        <v>13</v>
      </c>
      <c r="Q5" s="12" t="s">
        <v>31</v>
      </c>
    </row>
    <row r="6" spans="1:17" x14ac:dyDescent="0.25">
      <c r="A6">
        <v>1.5043899999999999</v>
      </c>
      <c r="B6">
        <v>-1401.52460051</v>
      </c>
      <c r="C6">
        <f t="shared" si="0"/>
        <v>0.15043899999999999</v>
      </c>
      <c r="D6">
        <f t="shared" si="1"/>
        <v>-3679702.8386390051</v>
      </c>
      <c r="H6">
        <f t="shared" si="2"/>
        <v>-3679646.1524088946</v>
      </c>
      <c r="P6" s="13" t="s">
        <v>15</v>
      </c>
      <c r="Q6" s="12">
        <v>7308000</v>
      </c>
    </row>
    <row r="7" spans="1:17" x14ac:dyDescent="0.25">
      <c r="A7">
        <v>1.60439</v>
      </c>
      <c r="B7">
        <v>-1401.54789998</v>
      </c>
      <c r="C7">
        <f t="shared" si="0"/>
        <v>0.160439</v>
      </c>
      <c r="D7">
        <f t="shared" si="1"/>
        <v>-3679764.0113974898</v>
      </c>
      <c r="H7">
        <f t="shared" si="2"/>
        <v>-3679974.2850448806</v>
      </c>
      <c r="P7" s="13" t="s">
        <v>17</v>
      </c>
      <c r="Q7" s="12"/>
    </row>
    <row r="8" spans="1:17" x14ac:dyDescent="0.25">
      <c r="A8">
        <v>1.7043900000000001</v>
      </c>
      <c r="B8">
        <v>-1401.5315498499999</v>
      </c>
      <c r="C8">
        <f t="shared" si="0"/>
        <v>0.17043900000000001</v>
      </c>
      <c r="D8">
        <f t="shared" si="1"/>
        <v>-3679721.0841311747</v>
      </c>
      <c r="F8" s="3" t="s">
        <v>36</v>
      </c>
      <c r="G8">
        <f>LOOKUP(MIN(B2:B103),B2:B103,C2:C103)</f>
        <v>0.160439</v>
      </c>
      <c r="H8">
        <f t="shared" si="2"/>
        <v>-3680168.347517373</v>
      </c>
      <c r="P8" s="13" t="s">
        <v>7</v>
      </c>
      <c r="Q8" s="12">
        <v>1066</v>
      </c>
    </row>
    <row r="9" spans="1:17" x14ac:dyDescent="0.25">
      <c r="A9">
        <v>1.8043899999999999</v>
      </c>
      <c r="B9">
        <v>-1401.4925882099999</v>
      </c>
      <c r="C9">
        <f t="shared" si="0"/>
        <v>0.18043899999999999</v>
      </c>
      <c r="D9">
        <f t="shared" si="1"/>
        <v>-3679618.7903453549</v>
      </c>
      <c r="F9" s="3" t="s">
        <v>37</v>
      </c>
      <c r="H9">
        <f t="shared" si="2"/>
        <v>-3680199.3231492825</v>
      </c>
      <c r="P9" s="13" t="s">
        <v>11</v>
      </c>
      <c r="Q9" s="12">
        <v>83670</v>
      </c>
    </row>
    <row r="10" spans="1:17" x14ac:dyDescent="0.25">
      <c r="A10">
        <v>1.90439</v>
      </c>
      <c r="B10">
        <v>-1401.4418476999999</v>
      </c>
      <c r="C10">
        <f t="shared" si="0"/>
        <v>0.190439</v>
      </c>
      <c r="D10">
        <f t="shared" si="1"/>
        <v>-3679485.5711363498</v>
      </c>
      <c r="F10" s="3" t="s">
        <v>38</v>
      </c>
      <c r="G10" s="5">
        <f>4*G5</f>
        <v>29232000</v>
      </c>
      <c r="H10">
        <f t="shared" si="2"/>
        <v>-3680036.4413435226</v>
      </c>
      <c r="P10" s="13" t="s">
        <v>15</v>
      </c>
      <c r="Q10" s="12">
        <v>1480000</v>
      </c>
    </row>
    <row r="11" spans="1:17" x14ac:dyDescent="0.25">
      <c r="A11">
        <v>2.0043899999999999</v>
      </c>
      <c r="B11">
        <v>-1401.3859287099999</v>
      </c>
      <c r="C11">
        <f t="shared" si="0"/>
        <v>0.20043899999999998</v>
      </c>
      <c r="D11">
        <f t="shared" si="1"/>
        <v>-3679338.7558281049</v>
      </c>
      <c r="F11" s="3" t="s">
        <v>39</v>
      </c>
      <c r="H11">
        <f t="shared" si="2"/>
        <v>-3679647.1775830043</v>
      </c>
      <c r="P11" s="13" t="s">
        <v>23</v>
      </c>
      <c r="Q11" s="12"/>
    </row>
    <row r="12" spans="1:17" x14ac:dyDescent="0.25">
      <c r="A12">
        <v>2.10439</v>
      </c>
      <c r="B12">
        <v>-1401.32917666</v>
      </c>
      <c r="C12">
        <f t="shared" si="0"/>
        <v>0.21043899999999999</v>
      </c>
      <c r="D12">
        <f t="shared" si="1"/>
        <v>-3679189.7533208299</v>
      </c>
      <c r="F12" s="3" t="s">
        <v>38</v>
      </c>
      <c r="G12">
        <f>G1*4/(G8^4)</f>
        <v>-22173851467.127068</v>
      </c>
      <c r="P12" s="13" t="s">
        <v>7</v>
      </c>
      <c r="Q12" s="12" t="s">
        <v>78</v>
      </c>
    </row>
    <row r="13" spans="1:17" x14ac:dyDescent="0.25">
      <c r="P13" s="13" t="s">
        <v>11</v>
      </c>
      <c r="Q13" s="12" t="s">
        <v>79</v>
      </c>
    </row>
    <row r="14" spans="1:17" x14ac:dyDescent="0.25">
      <c r="P14" s="13" t="s">
        <v>15</v>
      </c>
      <c r="Q14" s="12" t="s">
        <v>80</v>
      </c>
    </row>
    <row r="15" spans="1:17" x14ac:dyDescent="0.25">
      <c r="P15" s="13" t="s">
        <v>25</v>
      </c>
      <c r="Q15" s="12"/>
    </row>
    <row r="16" spans="1:17" x14ac:dyDescent="0.25">
      <c r="P16" s="13" t="s">
        <v>26</v>
      </c>
      <c r="Q16" s="12">
        <v>8</v>
      </c>
    </row>
    <row r="17" spans="16:17" x14ac:dyDescent="0.25">
      <c r="P17" s="13" t="s">
        <v>27</v>
      </c>
      <c r="Q17" s="12">
        <v>0.83120000000000005</v>
      </c>
    </row>
    <row r="18" spans="16:17" x14ac:dyDescent="0.25">
      <c r="P18" s="13" t="s">
        <v>28</v>
      </c>
      <c r="Q18" s="12">
        <v>1595000</v>
      </c>
    </row>
    <row r="19" spans="16:17" x14ac:dyDescent="0.25">
      <c r="P19" s="13" t="s">
        <v>29</v>
      </c>
      <c r="Q19" s="12">
        <v>446.5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D1" sqref="D1:D2"/>
    </sheetView>
  </sheetViews>
  <sheetFormatPr defaultRowHeight="15.75" x14ac:dyDescent="0.25"/>
  <sheetData>
    <row r="1" spans="1:17" x14ac:dyDescent="0.25">
      <c r="A1" s="1" t="s">
        <v>4</v>
      </c>
      <c r="B1" s="1" t="s">
        <v>1</v>
      </c>
      <c r="C1" s="1" t="s">
        <v>87</v>
      </c>
      <c r="D1" t="s">
        <v>3</v>
      </c>
      <c r="F1" s="3" t="s">
        <v>7</v>
      </c>
      <c r="G1" s="12">
        <v>-3680000</v>
      </c>
      <c r="H1" t="s">
        <v>35</v>
      </c>
      <c r="P1" s="13" t="s">
        <v>6</v>
      </c>
      <c r="Q1" s="12"/>
    </row>
    <row r="2" spans="1:17" x14ac:dyDescent="0.25">
      <c r="A2">
        <v>78.146420000000006</v>
      </c>
      <c r="B2">
        <v>-1401.47456526</v>
      </c>
      <c r="C2">
        <f>COS(RADIANS(A2))^2</f>
        <v>4.2193821722394137E-2</v>
      </c>
      <c r="D2">
        <f>B2*2625.5</f>
        <v>-3679571.47109013</v>
      </c>
      <c r="F2" s="3" t="s">
        <v>9</v>
      </c>
      <c r="G2" s="12">
        <v>-392.4</v>
      </c>
      <c r="H2">
        <f>G$1+G$2*$C2+G$3*$C2^2</f>
        <v>-3680011.0111632315</v>
      </c>
      <c r="P2" s="13" t="s">
        <v>7</v>
      </c>
      <c r="Q2" s="12">
        <v>-3680000</v>
      </c>
    </row>
    <row r="3" spans="1:17" x14ac:dyDescent="0.25">
      <c r="A3">
        <v>80.646420000000006</v>
      </c>
      <c r="B3">
        <v>-1401.4886763899999</v>
      </c>
      <c r="C3">
        <f t="shared" ref="C3:C26" si="0">COS(RADIANS(A3))^2</f>
        <v>2.6414897618206982E-2</v>
      </c>
      <c r="D3">
        <f t="shared" ref="D3:D26" si="1">B3*2625.5</f>
        <v>-3679608.519861945</v>
      </c>
      <c r="F3" s="3" t="s">
        <v>11</v>
      </c>
      <c r="G3" s="12">
        <v>3115</v>
      </c>
      <c r="H3">
        <f t="shared" ref="H3:H26" si="2">G$1+G$2*$C3+G$3*$C3^2</f>
        <v>-3680008.1917244927</v>
      </c>
      <c r="P3" s="13" t="s">
        <v>9</v>
      </c>
      <c r="Q3" s="12">
        <v>-392.4</v>
      </c>
    </row>
    <row r="4" spans="1:17" x14ac:dyDescent="0.25">
      <c r="A4">
        <v>83.146420000000006</v>
      </c>
      <c r="B4">
        <v>-1401.50066077</v>
      </c>
      <c r="C4">
        <f t="shared" si="0"/>
        <v>1.4240242101648551E-2</v>
      </c>
      <c r="D4">
        <f t="shared" si="1"/>
        <v>-3679639.9848516351</v>
      </c>
      <c r="F4" s="3"/>
      <c r="G4" s="2"/>
      <c r="H4">
        <f t="shared" si="2"/>
        <v>-3680004.9561972981</v>
      </c>
      <c r="P4" s="13" t="s">
        <v>11</v>
      </c>
      <c r="Q4" s="12">
        <v>3115</v>
      </c>
    </row>
    <row r="5" spans="1:17" x14ac:dyDescent="0.25">
      <c r="A5">
        <v>85.646420000000006</v>
      </c>
      <c r="B5">
        <v>-1401.51075603</v>
      </c>
      <c r="C5">
        <f t="shared" si="0"/>
        <v>5.7625116524577594E-3</v>
      </c>
      <c r="D5">
        <f t="shared" si="1"/>
        <v>-3679666.489956765</v>
      </c>
      <c r="F5" s="3"/>
      <c r="G5" s="2"/>
      <c r="H5">
        <f t="shared" si="2"/>
        <v>-3680002.1577711985</v>
      </c>
      <c r="P5" s="13" t="s">
        <v>17</v>
      </c>
      <c r="Q5" s="12"/>
    </row>
    <row r="6" spans="1:17" x14ac:dyDescent="0.25">
      <c r="A6">
        <v>88.146420000000006</v>
      </c>
      <c r="B6">
        <v>-1401.51915551</v>
      </c>
      <c r="C6">
        <f t="shared" si="0"/>
        <v>1.0462269183465558E-3</v>
      </c>
      <c r="D6">
        <f t="shared" si="1"/>
        <v>-3679688.5427915049</v>
      </c>
      <c r="H6">
        <f t="shared" si="2"/>
        <v>-3680000.4071297925</v>
      </c>
      <c r="P6" s="13" t="s">
        <v>7</v>
      </c>
      <c r="Q6" s="12">
        <v>3.306</v>
      </c>
    </row>
    <row r="7" spans="1:17" x14ac:dyDescent="0.25">
      <c r="A7">
        <v>90.646420000000006</v>
      </c>
      <c r="B7">
        <v>-1401.5260122</v>
      </c>
      <c r="C7">
        <f t="shared" si="0"/>
        <v>1.2728167391210885E-4</v>
      </c>
      <c r="D7">
        <f t="shared" si="1"/>
        <v>-3679706.5450311</v>
      </c>
      <c r="H7">
        <f t="shared" si="2"/>
        <v>-3680000.0498948637</v>
      </c>
      <c r="P7" s="13" t="s">
        <v>9</v>
      </c>
      <c r="Q7" s="12">
        <v>34.53</v>
      </c>
    </row>
    <row r="8" spans="1:17" x14ac:dyDescent="0.25">
      <c r="A8">
        <v>93.146420000000006</v>
      </c>
      <c r="B8">
        <v>-1401.53144116</v>
      </c>
      <c r="C8">
        <f t="shared" si="0"/>
        <v>3.0126696473388973E-3</v>
      </c>
      <c r="D8">
        <f t="shared" si="1"/>
        <v>-3679720.7987655802</v>
      </c>
      <c r="F8" s="6" t="s">
        <v>69</v>
      </c>
      <c r="G8">
        <v>108.14642000000001</v>
      </c>
      <c r="H8">
        <f t="shared" si="2"/>
        <v>-3680001.1538992738</v>
      </c>
      <c r="P8" s="13" t="s">
        <v>11</v>
      </c>
      <c r="Q8" s="12">
        <v>65.47</v>
      </c>
    </row>
    <row r="9" spans="1:17" x14ac:dyDescent="0.25">
      <c r="A9">
        <v>95.646420000000006</v>
      </c>
      <c r="B9">
        <v>-1401.5355190400001</v>
      </c>
      <c r="C9">
        <f t="shared" si="0"/>
        <v>9.6804312939042219E-3</v>
      </c>
      <c r="D9">
        <f t="shared" si="1"/>
        <v>-3679731.5052395202</v>
      </c>
      <c r="F9" s="6" t="s">
        <v>70</v>
      </c>
      <c r="H9">
        <f t="shared" si="2"/>
        <v>-3680003.5066922535</v>
      </c>
      <c r="P9" s="13" t="s">
        <v>23</v>
      </c>
      <c r="Q9" s="12"/>
    </row>
    <row r="10" spans="1:17" x14ac:dyDescent="0.25">
      <c r="A10">
        <v>98.146420000000006</v>
      </c>
      <c r="B10">
        <v>-1401.53826832</v>
      </c>
      <c r="C10">
        <f t="shared" si="0"/>
        <v>2.0079820921373167E-2</v>
      </c>
      <c r="D10">
        <f t="shared" si="1"/>
        <v>-3679738.7234741603</v>
      </c>
      <c r="F10" s="6" t="s">
        <v>71</v>
      </c>
      <c r="G10" s="5">
        <f>2*G3</f>
        <v>6230</v>
      </c>
      <c r="H10">
        <f t="shared" si="2"/>
        <v>-3680006.6233561961</v>
      </c>
      <c r="P10" s="13" t="s">
        <v>7</v>
      </c>
      <c r="Q10" s="12" t="s">
        <v>84</v>
      </c>
    </row>
    <row r="11" spans="1:17" x14ac:dyDescent="0.25">
      <c r="A11">
        <v>100.64642000000001</v>
      </c>
      <c r="B11">
        <v>-1401.5397278099999</v>
      </c>
      <c r="C11">
        <f t="shared" si="0"/>
        <v>3.413169289535755E-2</v>
      </c>
      <c r="D11">
        <f t="shared" si="1"/>
        <v>-3679742.555365155</v>
      </c>
      <c r="F11" s="6"/>
      <c r="H11">
        <f t="shared" si="2"/>
        <v>-3680009.76438708</v>
      </c>
      <c r="P11" s="13" t="s">
        <v>9</v>
      </c>
      <c r="Q11" s="12" t="s">
        <v>85</v>
      </c>
    </row>
    <row r="12" spans="1:17" x14ac:dyDescent="0.25">
      <c r="A12">
        <v>103.14642000000001</v>
      </c>
      <c r="B12">
        <v>-1401.5398580200001</v>
      </c>
      <c r="C12">
        <f t="shared" si="0"/>
        <v>5.1729103985383169E-2</v>
      </c>
      <c r="D12">
        <f t="shared" si="1"/>
        <v>-3679742.8972315104</v>
      </c>
      <c r="F12" s="6"/>
      <c r="H12">
        <f t="shared" si="2"/>
        <v>-3680011.9630712834</v>
      </c>
      <c r="P12" s="13" t="s">
        <v>11</v>
      </c>
      <c r="Q12" s="12" t="s">
        <v>86</v>
      </c>
    </row>
    <row r="13" spans="1:17" x14ac:dyDescent="0.25">
      <c r="A13">
        <v>105.64642000000001</v>
      </c>
      <c r="B13">
        <v>-1401.53855813</v>
      </c>
      <c r="C13">
        <f t="shared" si="0"/>
        <v>7.2738127267447439E-2</v>
      </c>
      <c r="D13">
        <f t="shared" si="1"/>
        <v>-3679739.484370315</v>
      </c>
      <c r="H13">
        <f t="shared" si="2"/>
        <v>-3680012.0614896216</v>
      </c>
      <c r="P13" s="13" t="s">
        <v>25</v>
      </c>
      <c r="Q13" s="12"/>
    </row>
    <row r="14" spans="1:17" x14ac:dyDescent="0.25">
      <c r="A14">
        <v>108.14642000000001</v>
      </c>
      <c r="B14">
        <v>-1401.53571966</v>
      </c>
      <c r="C14">
        <f t="shared" si="0"/>
        <v>9.6998871388778815E-2</v>
      </c>
      <c r="D14">
        <f t="shared" si="1"/>
        <v>-3679732.0319673303</v>
      </c>
      <c r="H14">
        <f t="shared" si="2"/>
        <v>-3680008.7540041599</v>
      </c>
      <c r="P14" s="13" t="s">
        <v>26</v>
      </c>
      <c r="Q14" s="12">
        <v>17</v>
      </c>
    </row>
    <row r="15" spans="1:17" x14ac:dyDescent="0.25">
      <c r="A15">
        <v>110.64642000000001</v>
      </c>
      <c r="B15">
        <v>-1401.53115781</v>
      </c>
      <c r="C15">
        <f t="shared" si="0"/>
        <v>0.12432669743757614</v>
      </c>
      <c r="D15">
        <f t="shared" si="1"/>
        <v>-3679720.0548301549</v>
      </c>
      <c r="H15">
        <f t="shared" si="2"/>
        <v>-3680000.6368433023</v>
      </c>
      <c r="P15" s="13" t="s">
        <v>27</v>
      </c>
      <c r="Q15" s="12">
        <v>0.999</v>
      </c>
    </row>
    <row r="16" spans="1:17" x14ac:dyDescent="0.25">
      <c r="A16">
        <v>113.14642000000001</v>
      </c>
      <c r="B16">
        <v>-1401.52462352</v>
      </c>
      <c r="C16">
        <f t="shared" si="0"/>
        <v>0.15451362415661574</v>
      </c>
      <c r="D16">
        <f t="shared" si="1"/>
        <v>-3679702.8990517599</v>
      </c>
      <c r="H16">
        <f t="shared" si="2"/>
        <v>-3679986.2622030634</v>
      </c>
      <c r="P16" s="13" t="s">
        <v>28</v>
      </c>
      <c r="Q16" s="12">
        <v>993</v>
      </c>
    </row>
    <row r="17" spans="1:17" x14ac:dyDescent="0.25">
      <c r="A17">
        <v>115.64642000000001</v>
      </c>
      <c r="B17">
        <v>-1401.51579171</v>
      </c>
      <c r="C17">
        <f t="shared" si="0"/>
        <v>0.18732991080620046</v>
      </c>
      <c r="D17">
        <f t="shared" si="1"/>
        <v>-3679679.7111346051</v>
      </c>
      <c r="H17">
        <f t="shared" si="2"/>
        <v>-3679964.195133572</v>
      </c>
      <c r="P17" s="13" t="s">
        <v>29</v>
      </c>
      <c r="Q17" s="12">
        <v>7.6429999999999998</v>
      </c>
    </row>
    <row r="18" spans="1:17" x14ac:dyDescent="0.25">
      <c r="A18">
        <v>118.14642000000001</v>
      </c>
      <c r="B18">
        <v>-1401.5042466499999</v>
      </c>
      <c r="C18">
        <f t="shared" si="0"/>
        <v>0.22252580562991192</v>
      </c>
      <c r="D18">
        <f t="shared" si="1"/>
        <v>-3679649.3995795748</v>
      </c>
      <c r="H18">
        <f t="shared" si="2"/>
        <v>-3679933.0713841859</v>
      </c>
    </row>
    <row r="19" spans="1:17" x14ac:dyDescent="0.25">
      <c r="A19">
        <v>120.64642000000001</v>
      </c>
      <c r="B19">
        <v>-1401.48947548</v>
      </c>
      <c r="C19">
        <f t="shared" si="0"/>
        <v>0.25983344661627938</v>
      </c>
      <c r="D19">
        <f t="shared" si="1"/>
        <v>-3679610.6178727401</v>
      </c>
      <c r="H19">
        <f t="shared" si="2"/>
        <v>-3679891.6543412129</v>
      </c>
    </row>
    <row r="20" spans="1:17" x14ac:dyDescent="0.25">
      <c r="A20">
        <v>123.14642000000001</v>
      </c>
      <c r="B20">
        <v>-1401.4708756099999</v>
      </c>
      <c r="C20">
        <f t="shared" si="0"/>
        <v>0.29896890009042665</v>
      </c>
      <c r="D20">
        <f t="shared" si="1"/>
        <v>-3679561.7839140547</v>
      </c>
      <c r="H20">
        <f t="shared" si="2"/>
        <v>-3679838.8892103611</v>
      </c>
    </row>
    <row r="21" spans="1:17" x14ac:dyDescent="0.25">
      <c r="A21">
        <v>125.64642000000001</v>
      </c>
      <c r="B21">
        <v>-1401.44776993</v>
      </c>
      <c r="C21">
        <f t="shared" si="0"/>
        <v>0.3396343216207825</v>
      </c>
      <c r="D21">
        <f t="shared" si="1"/>
        <v>-3679501.1199512151</v>
      </c>
      <c r="H21">
        <f t="shared" si="2"/>
        <v>-3679773.952671207</v>
      </c>
    </row>
    <row r="22" spans="1:17" x14ac:dyDescent="0.25">
      <c r="A22">
        <v>128.14642000000001</v>
      </c>
      <c r="B22">
        <v>-1401.4194527100001</v>
      </c>
      <c r="C22">
        <f t="shared" si="0"/>
        <v>0.38152022279504832</v>
      </c>
      <c r="D22">
        <f t="shared" si="1"/>
        <v>-3679426.773090105</v>
      </c>
      <c r="H22">
        <f t="shared" si="2"/>
        <v>-3679696.2963609742</v>
      </c>
    </row>
    <row r="23" spans="1:17" x14ac:dyDescent="0.25">
      <c r="A23">
        <v>130.64642000000001</v>
      </c>
      <c r="B23">
        <v>-1401.3852974900001</v>
      </c>
      <c r="C23">
        <f t="shared" si="0"/>
        <v>0.42430782661388927</v>
      </c>
      <c r="D23">
        <f t="shared" si="1"/>
        <v>-3679337.0985599952</v>
      </c>
      <c r="H23">
        <f t="shared" si="2"/>
        <v>-3679605.682725837</v>
      </c>
    </row>
    <row r="24" spans="1:17" x14ac:dyDescent="0.25">
      <c r="A24">
        <v>133.14642000000001</v>
      </c>
      <c r="B24">
        <v>-1401.3449425199999</v>
      </c>
      <c r="C24">
        <f t="shared" si="0"/>
        <v>0.46767149357638232</v>
      </c>
      <c r="D24">
        <f t="shared" si="1"/>
        <v>-3679231.1465862598</v>
      </c>
      <c r="H24">
        <f t="shared" si="2"/>
        <v>-3679502.2120043887</v>
      </c>
    </row>
    <row r="25" spans="1:17" x14ac:dyDescent="0.25">
      <c r="A25">
        <v>135.64642000000001</v>
      </c>
      <c r="B25">
        <v>-1401.29851338</v>
      </c>
      <c r="C25">
        <f t="shared" si="0"/>
        <v>0.51128119999324517</v>
      </c>
      <c r="D25">
        <f t="shared" si="1"/>
        <v>-3679109.2468791902</v>
      </c>
      <c r="H25">
        <f t="shared" si="2"/>
        <v>-3679386.3393729492</v>
      </c>
    </row>
    <row r="26" spans="1:17" x14ac:dyDescent="0.25">
      <c r="A26">
        <v>138.14642000000001</v>
      </c>
      <c r="B26">
        <v>-1401.2466955800001</v>
      </c>
      <c r="C26">
        <f t="shared" si="0"/>
        <v>0.55480504966638455</v>
      </c>
      <c r="D26">
        <f t="shared" si="1"/>
        <v>-3678973.1992452904</v>
      </c>
      <c r="H26">
        <f t="shared" si="2"/>
        <v>-3679258.8815781223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 w5 bond</vt:lpstr>
      <vt:lpstr>vo2b w4b bond</vt:lpstr>
      <vt:lpstr>vo2b w4b angle</vt:lpstr>
      <vt:lpstr>vo4 bond</vt:lpstr>
      <vt:lpstr>vo4 angle</vt:lpstr>
      <vt:lpstr>vo4 dieh</vt:lpstr>
      <vt:lpstr>vo w5 bond b3p86</vt:lpstr>
      <vt:lpstr>vo2b w4b 3 bond B3P86</vt:lpstr>
      <vt:lpstr>vo2b w4b 4 angle B3P86</vt:lpstr>
      <vt:lpstr>vo4 bond B3P86</vt:lpstr>
      <vt:lpstr>vo4 angle B3P86</vt:lpstr>
      <vt:lpstr>vo4 dihedral B3P86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gcj</dc:creator>
  <cp:lastModifiedBy>gcj</cp:lastModifiedBy>
  <dcterms:created xsi:type="dcterms:W3CDTF">2018-01-23T10:39:11Z</dcterms:created>
  <dcterms:modified xsi:type="dcterms:W3CDTF">2018-01-25T16:04:26Z</dcterms:modified>
</cp:coreProperties>
</file>